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2"/>
  </bookViews>
  <sheets>
    <sheet name="测试参数设定" sheetId="19" r:id="rId1"/>
    <sheet name="腔体数据" sheetId="18" r:id="rId2"/>
    <sheet name="自动流程 (2)" sheetId="17" r:id="rId3"/>
    <sheet name="IO点表" sheetId="1" r:id="rId4"/>
    <sheet name="DI" sheetId="3" r:id="rId5"/>
    <sheet name="DO" sheetId="4" r:id="rId6"/>
    <sheet name="伺服参数" sheetId="14" r:id="rId7"/>
    <sheet name="Sheet3" sheetId="15" r:id="rId8"/>
    <sheet name="数据传递" sheetId="16" r:id="rId9"/>
  </sheets>
  <calcPr calcId="144525"/>
</workbook>
</file>

<file path=xl/sharedStrings.xml><?xml version="1.0" encoding="utf-8"?>
<sst xmlns="http://schemas.openxmlformats.org/spreadsheetml/2006/main" count="5423" uniqueCount="4435">
  <si>
    <t xml:space="preserve">氦检参数设定(D100-199) </t>
  </si>
  <si>
    <t>腔体测试设定</t>
  </si>
  <si>
    <t>注释</t>
  </si>
  <si>
    <t>电池测试设定</t>
  </si>
  <si>
    <t>腔体测试参数</t>
  </si>
  <si>
    <t>地址</t>
  </si>
  <si>
    <t>电池测试参数</t>
  </si>
  <si>
    <t>真空阈值（Pa_Float）</t>
  </si>
  <si>
    <t>D100</t>
  </si>
  <si>
    <r>
      <rPr>
        <sz val="10"/>
        <color theme="1"/>
        <rFont val="宋体"/>
        <charset val="134"/>
      </rPr>
      <t>D1</t>
    </r>
    <r>
      <rPr>
        <sz val="10"/>
        <color theme="1"/>
        <rFont val="宋体"/>
        <charset val="134"/>
      </rPr>
      <t>30</t>
    </r>
  </si>
  <si>
    <r>
      <rPr>
        <sz val="10"/>
        <color theme="1"/>
        <rFont val="宋体"/>
        <charset val="134"/>
      </rPr>
      <t>D1</t>
    </r>
    <r>
      <rPr>
        <sz val="10"/>
        <color theme="1"/>
        <rFont val="宋体"/>
        <charset val="134"/>
      </rPr>
      <t>60</t>
    </r>
  </si>
  <si>
    <t>D190</t>
  </si>
  <si>
    <t>抽真空时间上限（S_UInt）</t>
  </si>
  <si>
    <t>D102</t>
  </si>
  <si>
    <t>D132</t>
  </si>
  <si>
    <t>D162</t>
  </si>
  <si>
    <t>D192</t>
  </si>
  <si>
    <t>清氦压力（Pa_Float）</t>
  </si>
  <si>
    <t>D104</t>
  </si>
  <si>
    <r>
      <rPr>
        <sz val="10"/>
        <color theme="1"/>
        <rFont val="宋体"/>
        <charset val="134"/>
      </rPr>
      <t>D134</t>
    </r>
  </si>
  <si>
    <r>
      <rPr>
        <sz val="10"/>
        <color theme="1"/>
        <rFont val="宋体"/>
        <charset val="134"/>
      </rPr>
      <t>D164</t>
    </r>
  </si>
  <si>
    <t>D194</t>
  </si>
  <si>
    <t>氦检安全阈值（Pa_Float）</t>
  </si>
  <si>
    <t>D106</t>
  </si>
  <si>
    <t>腔体预抽检测时间（S_UInt）</t>
  </si>
  <si>
    <t>D136</t>
  </si>
  <si>
    <t>D166</t>
  </si>
  <si>
    <t>D196</t>
  </si>
  <si>
    <t>破真空阈值（Pa_Float）</t>
  </si>
  <si>
    <t>D108</t>
  </si>
  <si>
    <t>管路清氦注氮时间（S_UInt）</t>
  </si>
  <si>
    <t>D138</t>
  </si>
  <si>
    <t>注氦时间上限（S_UInt）</t>
  </si>
  <si>
    <r>
      <rPr>
        <sz val="10"/>
        <color theme="1"/>
        <rFont val="宋体"/>
        <charset val="134"/>
      </rPr>
      <t>D168</t>
    </r>
  </si>
  <si>
    <t>D198</t>
  </si>
  <si>
    <t>氦检时间（S_UInt）</t>
  </si>
  <si>
    <t>D110</t>
  </si>
  <si>
    <t>清氦漏率漏率（Pa.m3/s_Float）</t>
  </si>
  <si>
    <t>D140</t>
  </si>
  <si>
    <t>D170</t>
  </si>
  <si>
    <t>泄漏率（Pa.m3/s_Float）</t>
  </si>
  <si>
    <t>D112</t>
  </si>
  <si>
    <t>清氦漏率漏率（Pa.m3/s_Float_幂）</t>
  </si>
  <si>
    <t>D142</t>
  </si>
  <si>
    <r>
      <rPr>
        <sz val="10"/>
        <color theme="1"/>
        <rFont val="宋体"/>
        <charset val="134"/>
      </rPr>
      <t>D172</t>
    </r>
  </si>
  <si>
    <t>泄漏率（Pa.m3/s_Float_幂）</t>
  </si>
  <si>
    <t>D114</t>
  </si>
  <si>
    <t>D144</t>
  </si>
  <si>
    <t>预抽检测压力（Pa_Float）</t>
  </si>
  <si>
    <t>D174</t>
  </si>
  <si>
    <t>检漏口压力（Pa_Float）</t>
  </si>
  <si>
    <t>D116</t>
  </si>
  <si>
    <t>D146</t>
  </si>
  <si>
    <t>#1-1注氦压力（Pa_Float）</t>
  </si>
  <si>
    <r>
      <rPr>
        <sz val="10"/>
        <color theme="1"/>
        <rFont val="宋体"/>
        <charset val="134"/>
      </rPr>
      <t>D176</t>
    </r>
  </si>
  <si>
    <t>检漏口压力（Pa_Float_幂）</t>
  </si>
  <si>
    <t>D118</t>
  </si>
  <si>
    <t>D148</t>
  </si>
  <si>
    <t>#2-1注氦压力（Pa_Float）</t>
  </si>
  <si>
    <t>D178</t>
  </si>
  <si>
    <t>氦检仪稳定漏率（Pa.m3/s_Float）</t>
  </si>
  <si>
    <t>D120</t>
  </si>
  <si>
    <t>腔体自检真空到达阈值SV（Pa_Float）</t>
  </si>
  <si>
    <r>
      <rPr>
        <sz val="10"/>
        <color theme="1"/>
        <rFont val="宋体"/>
        <charset val="134"/>
      </rPr>
      <t>D150</t>
    </r>
  </si>
  <si>
    <t>#3-1注氦压力（Pa_Float）</t>
  </si>
  <si>
    <r>
      <rPr>
        <sz val="10"/>
        <color theme="1"/>
        <rFont val="宋体"/>
        <charset val="134"/>
      </rPr>
      <t>D180</t>
    </r>
  </si>
  <si>
    <t>氦检仪稳定漏率（Pa.m3/s_Float_幂）</t>
  </si>
  <si>
    <t>D122</t>
  </si>
  <si>
    <r>
      <rPr>
        <sz val="10"/>
        <color theme="1"/>
        <rFont val="宋体"/>
        <charset val="134"/>
      </rPr>
      <t>腔体自检抽真空时间上限</t>
    </r>
    <r>
      <rPr>
        <sz val="10"/>
        <color theme="1"/>
        <rFont val="宋体"/>
        <charset val="134"/>
        <scheme val="minor"/>
      </rPr>
      <t>SV</t>
    </r>
    <r>
      <rPr>
        <sz val="10"/>
        <color theme="1"/>
        <rFont val="宋体"/>
        <charset val="134"/>
      </rPr>
      <t>（S_UInt）</t>
    </r>
  </si>
  <si>
    <t>D152</t>
  </si>
  <si>
    <t>#1-2注氦压力（Pa_Float）</t>
  </si>
  <si>
    <t>D182</t>
  </si>
  <si>
    <t>清氦次数（次_UInt）</t>
  </si>
  <si>
    <t>D124</t>
  </si>
  <si>
    <t>腔体自检泄漏量阈值SV（Pa_Float）</t>
  </si>
  <si>
    <r>
      <rPr>
        <sz val="10"/>
        <color theme="1"/>
        <rFont val="宋体"/>
        <charset val="134"/>
      </rPr>
      <t>D154</t>
    </r>
  </si>
  <si>
    <t>#2-2注氦压力（Pa_Float）</t>
  </si>
  <si>
    <r>
      <rPr>
        <sz val="10"/>
        <color theme="1"/>
        <rFont val="宋体"/>
        <charset val="134"/>
      </rPr>
      <t>D184</t>
    </r>
  </si>
  <si>
    <t>氦检时腔体抽气阀关延时（S_UInt）</t>
  </si>
  <si>
    <t>D126</t>
  </si>
  <si>
    <t>腔体自检保压前延时SV（S_UInt）</t>
  </si>
  <si>
    <t>D156</t>
  </si>
  <si>
    <t>#3-2注氦压力（Pa_Float）</t>
  </si>
  <si>
    <t>D186</t>
  </si>
  <si>
    <t>吹气时间（S_UInt）</t>
  </si>
  <si>
    <t>D128</t>
  </si>
  <si>
    <r>
      <rPr>
        <sz val="10"/>
        <color theme="1"/>
        <rFont val="宋体"/>
        <charset val="134"/>
      </rPr>
      <t>腔体自检保压时间</t>
    </r>
    <r>
      <rPr>
        <sz val="10"/>
        <color theme="1"/>
        <rFont val="宋体"/>
        <charset val="134"/>
        <scheme val="minor"/>
      </rPr>
      <t>SV</t>
    </r>
    <r>
      <rPr>
        <sz val="10"/>
        <color theme="1"/>
        <rFont val="宋体"/>
        <charset val="134"/>
      </rPr>
      <t>（S_UInt）</t>
    </r>
  </si>
  <si>
    <r>
      <rPr>
        <sz val="10"/>
        <color theme="1"/>
        <rFont val="宋体"/>
        <charset val="134"/>
      </rPr>
      <t>D158</t>
    </r>
  </si>
  <si>
    <r>
      <rPr>
        <sz val="10"/>
        <color theme="1"/>
        <rFont val="宋体"/>
        <charset val="134"/>
      </rPr>
      <t>D188</t>
    </r>
  </si>
  <si>
    <t>其他参数设定</t>
  </si>
  <si>
    <t>#1-1电池压力表补偿值SV（Pa_Float）</t>
  </si>
  <si>
    <t>D900</t>
  </si>
  <si>
    <t>#1-2电池压力表补偿值SV（Pa_Float）</t>
  </si>
  <si>
    <t>D910</t>
  </si>
  <si>
    <t>#2-1电池压力表补偿值SV（Pa_Float）</t>
  </si>
  <si>
    <t>D920</t>
  </si>
  <si>
    <t>#2-2电池压力表补偿值SV（Pa_Float）</t>
  </si>
  <si>
    <t>D930</t>
  </si>
  <si>
    <t>#3-1电池压力表补偿值SV（Pa_Float）</t>
  </si>
  <si>
    <t>D940</t>
  </si>
  <si>
    <t>#3-2电池压力表补偿值SV（Pa_Float）</t>
  </si>
  <si>
    <t>D950</t>
  </si>
  <si>
    <t>氦检数据显示(D200-499)</t>
  </si>
  <si>
    <t>正压</t>
  </si>
  <si>
    <t>#1-1腔体(D200-299)</t>
  </si>
  <si>
    <t>#1-1</t>
  </si>
  <si>
    <t>#2-1腔体(D300-399)</t>
  </si>
  <si>
    <t>#2-1</t>
  </si>
  <si>
    <t>#3-1腔体(D400-499)</t>
  </si>
  <si>
    <t>#3-1</t>
  </si>
  <si>
    <t>#1-1腔体状态（0停用，1待料中，2测试中，3测试完成）</t>
  </si>
  <si>
    <t>D200</t>
  </si>
  <si>
    <t>#2-1腔体状态（0停用，1待料中，2测试中，3测试完成）</t>
  </si>
  <si>
    <t>D300</t>
  </si>
  <si>
    <t>#3-1腔体状态（0停用，1待料中，2测试中，3测试完成）</t>
  </si>
  <si>
    <t>D400</t>
  </si>
  <si>
    <t>D201</t>
  </si>
  <si>
    <t>D301</t>
  </si>
  <si>
    <t>D401</t>
  </si>
  <si>
    <t>#1-1腔体测试漏率（Pa.m3/s_Float）</t>
  </si>
  <si>
    <t>D202</t>
  </si>
  <si>
    <t>#2-1腔体测试漏率（Pa.m3/s_Float）</t>
  </si>
  <si>
    <t>D302</t>
  </si>
  <si>
    <t>#3-1腔体测试漏率（Pa.m3/s_Float）</t>
  </si>
  <si>
    <t>D402</t>
  </si>
  <si>
    <t>D203</t>
  </si>
  <si>
    <t>D303</t>
  </si>
  <si>
    <t>D403</t>
  </si>
  <si>
    <t>#1-1腔体测试检漏口压力（Pa_Float）</t>
  </si>
  <si>
    <t>D204</t>
  </si>
  <si>
    <t>#2-1腔体测试检漏口压力（Pa_Float）</t>
  </si>
  <si>
    <t>D304</t>
  </si>
  <si>
    <t>#3-1腔体测试检漏口压力（Pa_Float）</t>
  </si>
  <si>
    <t>D404</t>
  </si>
  <si>
    <t>D205</t>
  </si>
  <si>
    <t>D305</t>
  </si>
  <si>
    <t>D405</t>
  </si>
  <si>
    <t>#1-1电池充氦压力（Pa_Float）</t>
  </si>
  <si>
    <t>D206</t>
  </si>
  <si>
    <t>#2-1电池充氦压力（Pa_Float）</t>
  </si>
  <si>
    <t>D306</t>
  </si>
  <si>
    <t>#3-1电池充氦压力（Pa_Float）</t>
  </si>
  <si>
    <t>D406</t>
  </si>
  <si>
    <t>D207</t>
  </si>
  <si>
    <t>D307</t>
  </si>
  <si>
    <t>D407</t>
  </si>
  <si>
    <t>#1-1腔体测试结果（1 OK，2腔体泄漏，3气密NG，4注氦超时，5氦检异常，6电池泄漏）</t>
  </si>
  <si>
    <t>D208</t>
  </si>
  <si>
    <t>#2-1腔体测试结果（1 OK，2腔体泄漏，3气密NG，4注氦超时，5氦检异常，6电池泄漏，7注氦NG，8氦嘴泄漏）</t>
  </si>
  <si>
    <t>D308</t>
  </si>
  <si>
    <t>#3-1腔体测试结果（1 OK，2腔体泄漏，3气密NG，4注氦超时，5氦检异常，6电池泄漏，7注氦NG，8氦嘴泄漏）</t>
  </si>
  <si>
    <t>D408</t>
  </si>
  <si>
    <t>D209</t>
  </si>
  <si>
    <t>D309</t>
  </si>
  <si>
    <t>D409</t>
  </si>
  <si>
    <t>#1-1充氦嘴压力（Pa_Float）</t>
  </si>
  <si>
    <t>D210</t>
  </si>
  <si>
    <t>#2-1充氦嘴压力（Pa_Float）</t>
  </si>
  <si>
    <t>D310</t>
  </si>
  <si>
    <t>#3-1充氦嘴压力（Pa_Float）</t>
  </si>
  <si>
    <t>D410</t>
  </si>
  <si>
    <t>D211</t>
  </si>
  <si>
    <t>D311</t>
  </si>
  <si>
    <t>D411</t>
  </si>
  <si>
    <t>#1-1腔体抽气时间（S_UInt）</t>
  </si>
  <si>
    <t>D212</t>
  </si>
  <si>
    <t>#2-1腔体抽气时间（S_UInt）</t>
  </si>
  <si>
    <t>D312</t>
  </si>
  <si>
    <t>#3-1腔体抽气时间（S_UInt）</t>
  </si>
  <si>
    <t>D412</t>
  </si>
  <si>
    <t>D213</t>
  </si>
  <si>
    <t>D313</t>
  </si>
  <si>
    <t>D413</t>
  </si>
  <si>
    <t>#1-1腔体真空压力（Pa_Float）</t>
  </si>
  <si>
    <t>D214</t>
  </si>
  <si>
    <t>#2-1腔体真空压力（Pa_Float）</t>
  </si>
  <si>
    <t>D314</t>
  </si>
  <si>
    <t>#3-1腔体真空压力（Pa_Float）</t>
  </si>
  <si>
    <t>D414</t>
  </si>
  <si>
    <t>D215</t>
  </si>
  <si>
    <t>D315</t>
  </si>
  <si>
    <t>D415</t>
  </si>
  <si>
    <t>#1-1电池抽气时间（S_UInt）</t>
  </si>
  <si>
    <t>D216</t>
  </si>
  <si>
    <t>#2-1电池抽气时间（S_UInt）</t>
  </si>
  <si>
    <t>D316</t>
  </si>
  <si>
    <t>#3-1电池抽气时间（S_UInt）</t>
  </si>
  <si>
    <t>D416</t>
  </si>
  <si>
    <t>D217</t>
  </si>
  <si>
    <t>D317</t>
  </si>
  <si>
    <t>D417</t>
  </si>
  <si>
    <t>#1-1电池真空压力（Pa_Float）</t>
  </si>
  <si>
    <t>D218</t>
  </si>
  <si>
    <t>#2-1电池真空压力（Pa_Float）</t>
  </si>
  <si>
    <t>D318</t>
  </si>
  <si>
    <t>#3-1电池真空压力（Pa_Float）</t>
  </si>
  <si>
    <t>D418</t>
  </si>
  <si>
    <t>D219</t>
  </si>
  <si>
    <t>D319</t>
  </si>
  <si>
    <t>D419</t>
  </si>
  <si>
    <t>#1-1泄氦后真空度（Pa_Float）</t>
  </si>
  <si>
    <t>D220</t>
  </si>
  <si>
    <t>#2-1泄氦后真空度（Pa_Float）</t>
  </si>
  <si>
    <t>D320</t>
  </si>
  <si>
    <t>#3-1泄氦后真空度（Pa_Float）</t>
  </si>
  <si>
    <t>D420</t>
  </si>
  <si>
    <t>D221</t>
  </si>
  <si>
    <t>D321</t>
  </si>
  <si>
    <t>D421</t>
  </si>
  <si>
    <t>#1-1电池泄漏量（Pa_Float）</t>
  </si>
  <si>
    <t>D222</t>
  </si>
  <si>
    <t>#2-1电池泄漏量（Pa_Float）</t>
  </si>
  <si>
    <t>D322</t>
  </si>
  <si>
    <t>#3-1电池泄漏量（Pa_Float）</t>
  </si>
  <si>
    <t>D422</t>
  </si>
  <si>
    <t>D223</t>
  </si>
  <si>
    <t>D323</t>
  </si>
  <si>
    <t>D423</t>
  </si>
  <si>
    <t>D224</t>
  </si>
  <si>
    <t>D324</t>
  </si>
  <si>
    <t>D424</t>
  </si>
  <si>
    <t>D225</t>
  </si>
  <si>
    <t>D325</t>
  </si>
  <si>
    <t>D425</t>
  </si>
  <si>
    <t>D226</t>
  </si>
  <si>
    <t>D326</t>
  </si>
  <si>
    <t>D426</t>
  </si>
  <si>
    <t>D227</t>
  </si>
  <si>
    <t>D327</t>
  </si>
  <si>
    <t>D427</t>
  </si>
  <si>
    <t>D228</t>
  </si>
  <si>
    <t>D328</t>
  </si>
  <si>
    <t>D428</t>
  </si>
  <si>
    <t>D229</t>
  </si>
  <si>
    <t>D329</t>
  </si>
  <si>
    <t>D429</t>
  </si>
  <si>
    <t>#1-1腔体自检抽气时间（S_UInt）</t>
  </si>
  <si>
    <t>D230</t>
  </si>
  <si>
    <t>#2-1腔体自检抽气时间（S_UInt）</t>
  </si>
  <si>
    <t>D330</t>
  </si>
  <si>
    <t>#3-1腔体自检抽气时间（S_UInt）</t>
  </si>
  <si>
    <t>D430</t>
  </si>
  <si>
    <t>D231</t>
  </si>
  <si>
    <t>D331</t>
  </si>
  <si>
    <t>D431</t>
  </si>
  <si>
    <t>#1-1腔体自检前保压时间（S_UInt）</t>
  </si>
  <si>
    <t>D232</t>
  </si>
  <si>
    <t>#2-1腔体自检前保压时间（S_UInt）</t>
  </si>
  <si>
    <t>D332</t>
  </si>
  <si>
    <t>#3-1腔体自检前保压时间（S_UInt）</t>
  </si>
  <si>
    <t>D432</t>
  </si>
  <si>
    <t>D233</t>
  </si>
  <si>
    <t>D333</t>
  </si>
  <si>
    <t>D433</t>
  </si>
  <si>
    <t>#1-1腔体自检保压时间（S_UInt）</t>
  </si>
  <si>
    <t>D234</t>
  </si>
  <si>
    <t>#2-1腔体自检保压时间（S_UInt）</t>
  </si>
  <si>
    <t>D334</t>
  </si>
  <si>
    <t>#3-1腔体自检保压时间（S_UInt）</t>
  </si>
  <si>
    <t>D434</t>
  </si>
  <si>
    <t>D235</t>
  </si>
  <si>
    <t>D335</t>
  </si>
  <si>
    <t>D435</t>
  </si>
  <si>
    <t>#1-1腔体自检保压前真空（Pa_Float）</t>
  </si>
  <si>
    <t>D236</t>
  </si>
  <si>
    <t>#2-1腔体自检保压前真空（Pa_Float）</t>
  </si>
  <si>
    <t>D336</t>
  </si>
  <si>
    <t>#3-1腔体自检保压前真空（Pa_Float）</t>
  </si>
  <si>
    <t>D436</t>
  </si>
  <si>
    <t>D237</t>
  </si>
  <si>
    <t>D337</t>
  </si>
  <si>
    <t>D437</t>
  </si>
  <si>
    <t>#1-1腔体自检保压后真空（Pa_Float）</t>
  </si>
  <si>
    <t>D238</t>
  </si>
  <si>
    <t>#2-1腔体自检保压后真空（Pa_Float）</t>
  </si>
  <si>
    <t>D338</t>
  </si>
  <si>
    <t>#3-1腔体自检保压后真空（Pa_Float）</t>
  </si>
  <si>
    <t>D438</t>
  </si>
  <si>
    <t>D239</t>
  </si>
  <si>
    <t>D339</t>
  </si>
  <si>
    <t>D439</t>
  </si>
  <si>
    <t>#1-1腔体自检泄漏量（Pa_Float）</t>
  </si>
  <si>
    <t>D240</t>
  </si>
  <si>
    <t>#2-1腔体自检泄漏量（Pa_Float）</t>
  </si>
  <si>
    <t>D340</t>
  </si>
  <si>
    <t>#3-1腔体自检泄漏量（Pa_Float）</t>
  </si>
  <si>
    <t>D440</t>
  </si>
  <si>
    <t>D241</t>
  </si>
  <si>
    <t>D341</t>
  </si>
  <si>
    <t>D441</t>
  </si>
  <si>
    <t>#1-1腔体自检结果（1-OK，2-NG）</t>
  </si>
  <si>
    <t>D242</t>
  </si>
  <si>
    <t>#2-1腔体自检结果（1-OK，2-NG）</t>
  </si>
  <si>
    <t>D342</t>
  </si>
  <si>
    <t>#3-1腔体自检结果（1-OK，2-NG）</t>
  </si>
  <si>
    <t>D442</t>
  </si>
  <si>
    <t>D243</t>
  </si>
  <si>
    <t>D343</t>
  </si>
  <si>
    <t>D443</t>
  </si>
  <si>
    <t>D244</t>
  </si>
  <si>
    <t>D344</t>
  </si>
  <si>
    <t>D444</t>
  </si>
  <si>
    <t>D245</t>
  </si>
  <si>
    <t>D345</t>
  </si>
  <si>
    <t>D445</t>
  </si>
  <si>
    <t>D246</t>
  </si>
  <si>
    <t>D346</t>
  </si>
  <si>
    <t>D446</t>
  </si>
  <si>
    <t>D247</t>
  </si>
  <si>
    <t>D347</t>
  </si>
  <si>
    <t>D447</t>
  </si>
  <si>
    <t>D248</t>
  </si>
  <si>
    <t>D348</t>
  </si>
  <si>
    <t>D448</t>
  </si>
  <si>
    <t>D249</t>
  </si>
  <si>
    <t>D349</t>
  </si>
  <si>
    <t>D449</t>
  </si>
  <si>
    <t>D250</t>
  </si>
  <si>
    <t>D350</t>
  </si>
  <si>
    <t>D450</t>
  </si>
  <si>
    <t>D251</t>
  </si>
  <si>
    <t>D351</t>
  </si>
  <si>
    <t>D451</t>
  </si>
  <si>
    <t>D252</t>
  </si>
  <si>
    <t>D352</t>
  </si>
  <si>
    <t>D452</t>
  </si>
  <si>
    <t>D253</t>
  </si>
  <si>
    <t>D353</t>
  </si>
  <si>
    <t>D453</t>
  </si>
  <si>
    <t>D254</t>
  </si>
  <si>
    <t>D354</t>
  </si>
  <si>
    <t>D454</t>
  </si>
  <si>
    <t>D255</t>
  </si>
  <si>
    <t>D355</t>
  </si>
  <si>
    <t>D455</t>
  </si>
  <si>
    <t>D256</t>
  </si>
  <si>
    <t>D356</t>
  </si>
  <si>
    <t>D456</t>
  </si>
  <si>
    <t>D257</t>
  </si>
  <si>
    <t>D357</t>
  </si>
  <si>
    <t>D457</t>
  </si>
  <si>
    <t>#1-1清氦泄漏率（清氦）</t>
  </si>
  <si>
    <t>D258</t>
  </si>
  <si>
    <t>#2-1清氦泄漏率（清氦）</t>
  </si>
  <si>
    <t>D358</t>
  </si>
  <si>
    <t>#3-1清氦泄漏率（清氦）</t>
  </si>
  <si>
    <t>D458</t>
  </si>
  <si>
    <t>D259</t>
  </si>
  <si>
    <t>D359</t>
  </si>
  <si>
    <t>D459</t>
  </si>
  <si>
    <t>氦检时真空值（标漏）</t>
  </si>
  <si>
    <t>D260</t>
  </si>
  <si>
    <t>D360</t>
  </si>
  <si>
    <t>D460</t>
  </si>
  <si>
    <t>D261</t>
  </si>
  <si>
    <t>D361</t>
  </si>
  <si>
    <t>D461</t>
  </si>
  <si>
    <t>氦检漏率（标漏）</t>
  </si>
  <si>
    <t>D262</t>
  </si>
  <si>
    <t>D362</t>
  </si>
  <si>
    <t>D462</t>
  </si>
  <si>
    <t>D263</t>
  </si>
  <si>
    <t>D363</t>
  </si>
  <si>
    <t>D463</t>
  </si>
  <si>
    <t>D264</t>
  </si>
  <si>
    <t>D364</t>
  </si>
  <si>
    <t>D464</t>
  </si>
  <si>
    <t>D265</t>
  </si>
  <si>
    <t>D365</t>
  </si>
  <si>
    <t>D465</t>
  </si>
  <si>
    <t>D266</t>
  </si>
  <si>
    <t>D366</t>
  </si>
  <si>
    <t>D466</t>
  </si>
  <si>
    <t>D267</t>
  </si>
  <si>
    <t>D367</t>
  </si>
  <si>
    <t>D467</t>
  </si>
  <si>
    <t>D268</t>
  </si>
  <si>
    <t>D368</t>
  </si>
  <si>
    <t>D468</t>
  </si>
  <si>
    <t>D269</t>
  </si>
  <si>
    <t>D369</t>
  </si>
  <si>
    <t>D469</t>
  </si>
  <si>
    <t>#1-1腔体计算用</t>
  </si>
  <si>
    <t>D270-D299</t>
  </si>
  <si>
    <t>#2-1腔体计算用</t>
  </si>
  <si>
    <t>D370-D399</t>
  </si>
  <si>
    <t>#3-1腔体计算用</t>
  </si>
  <si>
    <t>D470-D499</t>
  </si>
  <si>
    <t>#1-1腔体抽真空需求计时</t>
  </si>
  <si>
    <t>D270</t>
  </si>
  <si>
    <t>#2-1腔体抽真空需求计时</t>
  </si>
  <si>
    <t>D370</t>
  </si>
  <si>
    <t>#3-1腔体抽真空需求计时</t>
  </si>
  <si>
    <t>D470</t>
  </si>
  <si>
    <t>氦检数据显示(D500-799)</t>
  </si>
  <si>
    <t>#1-2腔体(D500-599)</t>
  </si>
  <si>
    <t>#1-2</t>
  </si>
  <si>
    <t>#2-2腔体(D600-699)</t>
  </si>
  <si>
    <t>#2-2</t>
  </si>
  <si>
    <t>#3-2腔体(D700-799)</t>
  </si>
  <si>
    <t>#3-2</t>
  </si>
  <si>
    <t>#1-2腔体状态（0停用，1待料中，2测试中，3测试完成）</t>
  </si>
  <si>
    <t>D500</t>
  </si>
  <si>
    <t>#2-2腔体状态（0停用，1待料中，2测试中，3测试完成）</t>
  </si>
  <si>
    <t>D600</t>
  </si>
  <si>
    <t>#3-2腔体状态（0停用，1待料中，2测试中，3测试完成）</t>
  </si>
  <si>
    <t>D700</t>
  </si>
  <si>
    <t>D501</t>
  </si>
  <si>
    <t>D601</t>
  </si>
  <si>
    <t>D701</t>
  </si>
  <si>
    <t>#1-2腔体测试漏率（Pa.m3/s_Float）</t>
  </si>
  <si>
    <t>D502</t>
  </si>
  <si>
    <t>#2-2腔体测试漏率（Pa.m3/s_Float）</t>
  </si>
  <si>
    <t>D602</t>
  </si>
  <si>
    <t>#3-2腔体测试漏率（Pa.m3/s_Float）</t>
  </si>
  <si>
    <t>D702</t>
  </si>
  <si>
    <t>D503</t>
  </si>
  <si>
    <t>D603</t>
  </si>
  <si>
    <t>D703</t>
  </si>
  <si>
    <t>#1-2腔体测试检漏口压力（Pa_Float）</t>
  </si>
  <si>
    <t>D504</t>
  </si>
  <si>
    <t>#2-2腔体测试检漏口压力（Pa_Float）</t>
  </si>
  <si>
    <t>D604</t>
  </si>
  <si>
    <t>#3-2腔体测试检漏口压力（Pa_Float）</t>
  </si>
  <si>
    <t>D704</t>
  </si>
  <si>
    <t>D505</t>
  </si>
  <si>
    <t>D605</t>
  </si>
  <si>
    <t>D705</t>
  </si>
  <si>
    <t>#1-2电池充氦压力（Pa_Float）</t>
  </si>
  <si>
    <t>D506</t>
  </si>
  <si>
    <t>#2-2电池充氦压力（Pa_Float）</t>
  </si>
  <si>
    <t>D606</t>
  </si>
  <si>
    <t>#3-2电池充氦压力（Pa_Float）</t>
  </si>
  <si>
    <t>D706</t>
  </si>
  <si>
    <t>D507</t>
  </si>
  <si>
    <t>D607</t>
  </si>
  <si>
    <t>D707</t>
  </si>
  <si>
    <t>#1-2腔体测试结果（1 OK，2腔体泄漏，3气密NG，4注氦超时，5氦检异常，6电池泄漏，7注氦NG，8氦嘴泄漏）</t>
  </si>
  <si>
    <t>D508</t>
  </si>
  <si>
    <t>#2-2腔体测试结果（1 OK，2腔体泄漏，3气密NG，4注氦超时，5氦检异常，6电池泄漏，7注氦NG，8氦嘴泄漏）</t>
  </si>
  <si>
    <t>D608</t>
  </si>
  <si>
    <t>#3-2腔体测试结果（1 OK，2腔体泄漏，3气密NG，4注氦超时，5氦检异常，6电池泄漏，7注氦NG，8氦嘴泄漏）</t>
  </si>
  <si>
    <t>D708</t>
  </si>
  <si>
    <t>D509</t>
  </si>
  <si>
    <t>D609</t>
  </si>
  <si>
    <t>D709</t>
  </si>
  <si>
    <t>#1-2充氦嘴压力（Pa_Float）</t>
  </si>
  <si>
    <t>D510</t>
  </si>
  <si>
    <t>#2-2充氦嘴压力（Pa_Float）</t>
  </si>
  <si>
    <t>D610</t>
  </si>
  <si>
    <t>#3-2充氦嘴压力（Pa_Float）</t>
  </si>
  <si>
    <t>D710</t>
  </si>
  <si>
    <t>D511</t>
  </si>
  <si>
    <t>D611</t>
  </si>
  <si>
    <t>D711</t>
  </si>
  <si>
    <t>#1-2腔体抽气时间（S_UInt）</t>
  </si>
  <si>
    <t>D512</t>
  </si>
  <si>
    <t>#2-2腔体抽气时间（S_UInt）</t>
  </si>
  <si>
    <t>D612</t>
  </si>
  <si>
    <t>#3-2腔体抽气时间（S_UInt）</t>
  </si>
  <si>
    <t>D712</t>
  </si>
  <si>
    <t>D513</t>
  </si>
  <si>
    <t>D613</t>
  </si>
  <si>
    <t>D713</t>
  </si>
  <si>
    <t>#1-2腔体真空压力（Pa_Float）</t>
  </si>
  <si>
    <t>D514</t>
  </si>
  <si>
    <t>#2-2腔体真空压力（Pa_Float）</t>
  </si>
  <si>
    <t>D614</t>
  </si>
  <si>
    <t>#3-2腔体真空压力（Pa_Float）</t>
  </si>
  <si>
    <t>D714</t>
  </si>
  <si>
    <t>D515</t>
  </si>
  <si>
    <t>D615</t>
  </si>
  <si>
    <t>D715</t>
  </si>
  <si>
    <t>#1-2电池抽气时间（S_UInt）</t>
  </si>
  <si>
    <t>D516</t>
  </si>
  <si>
    <t>#2-2电池抽气时间（S_UInt）</t>
  </si>
  <si>
    <t>D616</t>
  </si>
  <si>
    <t>#3-2电池抽气时间（S_UInt）</t>
  </si>
  <si>
    <t>D716</t>
  </si>
  <si>
    <t>D517</t>
  </si>
  <si>
    <t>D617</t>
  </si>
  <si>
    <t>D717</t>
  </si>
  <si>
    <t>#1-2电池真空压力（Pa_Float）</t>
  </si>
  <si>
    <t>D518</t>
  </si>
  <si>
    <t>#2-2电池真空压力（Pa_Float）</t>
  </si>
  <si>
    <t>D618</t>
  </si>
  <si>
    <t>#3-2电池真空压力（Pa_Float）</t>
  </si>
  <si>
    <t>D718</t>
  </si>
  <si>
    <t>D519</t>
  </si>
  <si>
    <t>D619</t>
  </si>
  <si>
    <t>D719</t>
  </si>
  <si>
    <t>#1-2泄氦后真空度（Pa_Float）</t>
  </si>
  <si>
    <t>D520</t>
  </si>
  <si>
    <t>#2-2泄氦后真空度（Pa_Float）</t>
  </si>
  <si>
    <t>D620</t>
  </si>
  <si>
    <t>#3-2泄氦后真空度（Pa_Float）</t>
  </si>
  <si>
    <t>D720</t>
  </si>
  <si>
    <t>D521</t>
  </si>
  <si>
    <t>D621</t>
  </si>
  <si>
    <t>D721</t>
  </si>
  <si>
    <t>#1-2电池泄漏量（Pa_Float）</t>
  </si>
  <si>
    <t>D522</t>
  </si>
  <si>
    <t>#2-2电池泄漏量（Pa_Float）</t>
  </si>
  <si>
    <t>D622</t>
  </si>
  <si>
    <t>#3-2电池泄漏量（Pa_Float）</t>
  </si>
  <si>
    <t>D722</t>
  </si>
  <si>
    <t>D523</t>
  </si>
  <si>
    <t>D623</t>
  </si>
  <si>
    <t>D723</t>
  </si>
  <si>
    <t>D524</t>
  </si>
  <si>
    <t>D624</t>
  </si>
  <si>
    <t>D724</t>
  </si>
  <si>
    <t>D525</t>
  </si>
  <si>
    <t>D625</t>
  </si>
  <si>
    <t>D725</t>
  </si>
  <si>
    <t>D526</t>
  </si>
  <si>
    <t>D626</t>
  </si>
  <si>
    <t>D726</t>
  </si>
  <si>
    <t>D527</t>
  </si>
  <si>
    <t>D627</t>
  </si>
  <si>
    <t>D727</t>
  </si>
  <si>
    <t>D528</t>
  </si>
  <si>
    <t>D628</t>
  </si>
  <si>
    <t>D728</t>
  </si>
  <si>
    <t>D529</t>
  </si>
  <si>
    <t>D629</t>
  </si>
  <si>
    <t>D729</t>
  </si>
  <si>
    <t>#1-2腔体自检抽气时间（S_UInt）</t>
  </si>
  <si>
    <t>D530</t>
  </si>
  <si>
    <t>#2-2腔体自检抽气时间（S_UInt）</t>
  </si>
  <si>
    <t>D630</t>
  </si>
  <si>
    <t>#3-2腔体自检抽气时间（S_UInt）</t>
  </si>
  <si>
    <t>D730</t>
  </si>
  <si>
    <t>D531</t>
  </si>
  <si>
    <t>D631</t>
  </si>
  <si>
    <t>D731</t>
  </si>
  <si>
    <t>#1-2腔体自检前保压时间（S_UInt）</t>
  </si>
  <si>
    <t>D532</t>
  </si>
  <si>
    <t>#2-2腔体自检前保压时间（S_UInt）</t>
  </si>
  <si>
    <t>D632</t>
  </si>
  <si>
    <t>#3-2腔体自检前保压时间（S_UInt）</t>
  </si>
  <si>
    <t>D732</t>
  </si>
  <si>
    <t>D533</t>
  </si>
  <si>
    <t>D633</t>
  </si>
  <si>
    <t>D733</t>
  </si>
  <si>
    <t>#1-2腔体自检保压时间（S_UInt）</t>
  </si>
  <si>
    <t>D534</t>
  </si>
  <si>
    <t>#2-2腔体自检保压时间（S_UInt）</t>
  </si>
  <si>
    <t>D634</t>
  </si>
  <si>
    <t>#3-2腔体自检保压时间（S_UInt）</t>
  </si>
  <si>
    <t>D734</t>
  </si>
  <si>
    <t>D535</t>
  </si>
  <si>
    <t>D635</t>
  </si>
  <si>
    <t>D735</t>
  </si>
  <si>
    <t>#1-2腔体自检保压前真空（Pa_Float）</t>
  </si>
  <si>
    <t>D536</t>
  </si>
  <si>
    <t>#2-2腔体自检保压前真空（Pa_Float）</t>
  </si>
  <si>
    <t>D636</t>
  </si>
  <si>
    <t>#3-2腔体自检保压前真空（Pa_Float）</t>
  </si>
  <si>
    <t>D736</t>
  </si>
  <si>
    <t>D537</t>
  </si>
  <si>
    <t>D637</t>
  </si>
  <si>
    <t>D737</t>
  </si>
  <si>
    <t>#1-2腔体自检保压后真空（Pa_Float）</t>
  </si>
  <si>
    <t>D538</t>
  </si>
  <si>
    <t>#2-2腔体自检保压后真空（Pa_Float）</t>
  </si>
  <si>
    <t>D638</t>
  </si>
  <si>
    <t>#3-2腔体自检保压后真空（Pa_Float）</t>
  </si>
  <si>
    <t>D738</t>
  </si>
  <si>
    <t>D539</t>
  </si>
  <si>
    <t>D639</t>
  </si>
  <si>
    <t>D739</t>
  </si>
  <si>
    <t>#1-2腔体自检泄漏量（Pa_Float）</t>
  </si>
  <si>
    <t>D540</t>
  </si>
  <si>
    <t>#2-2腔体自检泄漏量（Pa_Float）</t>
  </si>
  <si>
    <t>D640</t>
  </si>
  <si>
    <t>#3-2腔体自检泄漏量（Pa_Float）</t>
  </si>
  <si>
    <t>D740</t>
  </si>
  <si>
    <t>D541</t>
  </si>
  <si>
    <t>D641</t>
  </si>
  <si>
    <t>D741</t>
  </si>
  <si>
    <t>#1-2腔体自检结果（1-OK，2-NG）</t>
  </si>
  <si>
    <t>D542</t>
  </si>
  <si>
    <t>#2-2腔体自检结果（1-OK，2-NG）</t>
  </si>
  <si>
    <t>D642</t>
  </si>
  <si>
    <t>#3-2腔体自检结果（1-OK，2-NG）</t>
  </si>
  <si>
    <t>D742</t>
  </si>
  <si>
    <t>D543</t>
  </si>
  <si>
    <t>D643</t>
  </si>
  <si>
    <t>D743</t>
  </si>
  <si>
    <t>D544</t>
  </si>
  <si>
    <t>D644</t>
  </si>
  <si>
    <t>D744</t>
  </si>
  <si>
    <t>D545</t>
  </si>
  <si>
    <t>D645</t>
  </si>
  <si>
    <t>D745</t>
  </si>
  <si>
    <t>D546</t>
  </si>
  <si>
    <t>D646</t>
  </si>
  <si>
    <t>D746</t>
  </si>
  <si>
    <t>D547</t>
  </si>
  <si>
    <t>D647</t>
  </si>
  <si>
    <t>D747</t>
  </si>
  <si>
    <t>D548</t>
  </si>
  <si>
    <t>D648</t>
  </si>
  <si>
    <t>D748</t>
  </si>
  <si>
    <t>D549</t>
  </si>
  <si>
    <t>D649</t>
  </si>
  <si>
    <t>D749</t>
  </si>
  <si>
    <t>D550</t>
  </si>
  <si>
    <t>D650</t>
  </si>
  <si>
    <t>D750</t>
  </si>
  <si>
    <t>D551</t>
  </si>
  <si>
    <t>D651</t>
  </si>
  <si>
    <t>D751</t>
  </si>
  <si>
    <t>D552</t>
  </si>
  <si>
    <t>D652</t>
  </si>
  <si>
    <t>D752</t>
  </si>
  <si>
    <t>D553</t>
  </si>
  <si>
    <t>D653</t>
  </si>
  <si>
    <t>D753</t>
  </si>
  <si>
    <t>D554</t>
  </si>
  <si>
    <t>D654</t>
  </si>
  <si>
    <t>D754</t>
  </si>
  <si>
    <t>D555</t>
  </si>
  <si>
    <t>D655</t>
  </si>
  <si>
    <t>D755</t>
  </si>
  <si>
    <t>D556</t>
  </si>
  <si>
    <t>D656</t>
  </si>
  <si>
    <t>D756</t>
  </si>
  <si>
    <t>D557</t>
  </si>
  <si>
    <t>D657</t>
  </si>
  <si>
    <t>D757</t>
  </si>
  <si>
    <t>#1-2清氦泄漏率（清氦）</t>
  </si>
  <si>
    <t>D558</t>
  </si>
  <si>
    <t>D658</t>
  </si>
  <si>
    <t>#3-2清氦泄漏率（清氦）</t>
  </si>
  <si>
    <t>D758</t>
  </si>
  <si>
    <t>D559</t>
  </si>
  <si>
    <t>#2-2清氦泄漏率（清氦）</t>
  </si>
  <si>
    <t>D659</t>
  </si>
  <si>
    <t>D759</t>
  </si>
  <si>
    <t>D560</t>
  </si>
  <si>
    <t>D660</t>
  </si>
  <si>
    <t>D760</t>
  </si>
  <si>
    <t>D561</t>
  </si>
  <si>
    <t>D661</t>
  </si>
  <si>
    <t>D761</t>
  </si>
  <si>
    <t>D562</t>
  </si>
  <si>
    <t>D662</t>
  </si>
  <si>
    <t>D762</t>
  </si>
  <si>
    <t>D563</t>
  </si>
  <si>
    <t>D663</t>
  </si>
  <si>
    <t>D763</t>
  </si>
  <si>
    <t>D564</t>
  </si>
  <si>
    <t>D664</t>
  </si>
  <si>
    <t>D764</t>
  </si>
  <si>
    <t>D565</t>
  </si>
  <si>
    <t>D665</t>
  </si>
  <si>
    <t>D765</t>
  </si>
  <si>
    <t>D566</t>
  </si>
  <si>
    <t>D666</t>
  </si>
  <si>
    <t>D766</t>
  </si>
  <si>
    <t>D567</t>
  </si>
  <si>
    <t>D667</t>
  </si>
  <si>
    <t>D767</t>
  </si>
  <si>
    <t>D568</t>
  </si>
  <si>
    <t>D668</t>
  </si>
  <si>
    <t>D768</t>
  </si>
  <si>
    <t>#1-2腔体计算用</t>
  </si>
  <si>
    <t>D570-D599</t>
  </si>
  <si>
    <t>#2-2腔体计算用</t>
  </si>
  <si>
    <t>D670-D699</t>
  </si>
  <si>
    <t>#3-2腔体计算用</t>
  </si>
  <si>
    <t>D770-D799</t>
  </si>
  <si>
    <t>#1-2腔体抽真空需求计时</t>
  </si>
  <si>
    <t>D570</t>
  </si>
  <si>
    <t>#3-2腔体抽真空需求计时</t>
  </si>
  <si>
    <t>D670</t>
  </si>
  <si>
    <t>D770</t>
  </si>
  <si>
    <t>腔体/电池真空显示</t>
  </si>
  <si>
    <t>#1-1电池实际真空值（Pa_Float）</t>
  </si>
  <si>
    <t>D902</t>
  </si>
  <si>
    <t>#2-1电池实际真空值（Pa_Float）</t>
  </si>
  <si>
    <t>D922</t>
  </si>
  <si>
    <t>#3-1电池实际真空值（Pa_Float）</t>
  </si>
  <si>
    <t>D942</t>
  </si>
  <si>
    <t>#1-2电池实际真空值（Pa_Float）</t>
  </si>
  <si>
    <t>D912</t>
  </si>
  <si>
    <t>#2-2电池实际真空值（Pa_Float）</t>
  </si>
  <si>
    <t>D932</t>
  </si>
  <si>
    <t>#3-2电池实际真空值（Pa_Float）</t>
  </si>
  <si>
    <t>D952</t>
  </si>
  <si>
    <t>#1-1腔体实际真空值（Pa_Float）</t>
  </si>
  <si>
    <t>D962</t>
  </si>
  <si>
    <t>#2-1腔体实际真空值（Pa_Float）</t>
  </si>
  <si>
    <t>D972</t>
  </si>
  <si>
    <t>#3-1腔体实际真空值（Pa_Float）</t>
  </si>
  <si>
    <t>D982</t>
  </si>
  <si>
    <t>#1-2腔体实际真空值（Pa_Float）</t>
  </si>
  <si>
    <t>#2-2腔体实际真空值（Pa_Float）</t>
  </si>
  <si>
    <t>#3-2腔体实际真空值（Pa_Float）</t>
  </si>
  <si>
    <t>测试延时</t>
  </si>
  <si>
    <t>T1900-T1999</t>
  </si>
  <si>
    <t>T2000-T2099</t>
  </si>
  <si>
    <t>T2100-T2199</t>
  </si>
  <si>
    <t>腔体抽真空阈值到达延时（测试）</t>
  </si>
  <si>
    <t>T1900</t>
  </si>
  <si>
    <t>T2000</t>
  </si>
  <si>
    <t>T2100</t>
  </si>
  <si>
    <t>腔体抽真空时间上限到达延时（测试）</t>
  </si>
  <si>
    <t>T1901</t>
  </si>
  <si>
    <t>T2001</t>
  </si>
  <si>
    <t>T2101</t>
  </si>
  <si>
    <t>腔体破真空阈值到达延时（测试）</t>
  </si>
  <si>
    <t>T1902</t>
  </si>
  <si>
    <t>T2002</t>
  </si>
  <si>
    <t>T2102</t>
  </si>
  <si>
    <t>腔体破真空时间上限到达延时（测试）</t>
  </si>
  <si>
    <t>T1903</t>
  </si>
  <si>
    <t>T2003</t>
  </si>
  <si>
    <t>T2103</t>
  </si>
  <si>
    <t>腔体氦检时间（测试）</t>
  </si>
  <si>
    <t>T1904</t>
  </si>
  <si>
    <t>T2004</t>
  </si>
  <si>
    <t>T2104</t>
  </si>
  <si>
    <t>腔体抽气阀关闭延时（测试）</t>
  </si>
  <si>
    <t>T1905</t>
  </si>
  <si>
    <t>T2005</t>
  </si>
  <si>
    <t>T2105</t>
  </si>
  <si>
    <t>腔体氦检数据取值判定延时（测试）</t>
  </si>
  <si>
    <t>T1906</t>
  </si>
  <si>
    <t>T2006</t>
  </si>
  <si>
    <t>T2106</t>
  </si>
  <si>
    <t>腔体抽残气压力到达延时（测试）</t>
  </si>
  <si>
    <t>T1907</t>
  </si>
  <si>
    <t>T2007</t>
  </si>
  <si>
    <t>T2107</t>
  </si>
  <si>
    <t>腔体抽残气时间上限到达延时（测试）</t>
  </si>
  <si>
    <t>T1908</t>
  </si>
  <si>
    <t>T2008</t>
  </si>
  <si>
    <t>T2108</t>
  </si>
  <si>
    <t>腔体预抽时间到达延时（测试）</t>
  </si>
  <si>
    <t>T1909</t>
  </si>
  <si>
    <t>T2009</t>
  </si>
  <si>
    <t>T2109</t>
  </si>
  <si>
    <t>腔体真空在可氦检状态（测试）</t>
  </si>
  <si>
    <t>T1910</t>
  </si>
  <si>
    <t>T2010</t>
  </si>
  <si>
    <t>T2110</t>
  </si>
  <si>
    <t>腔体氦检时压力过高判定延时（测试）</t>
  </si>
  <si>
    <t>T1911</t>
  </si>
  <si>
    <t>T2011</t>
  </si>
  <si>
    <t>T2111</t>
  </si>
  <si>
    <t>（测试）</t>
  </si>
  <si>
    <t>T1912</t>
  </si>
  <si>
    <t>T2012</t>
  </si>
  <si>
    <t>T2112</t>
  </si>
  <si>
    <t>T1913</t>
  </si>
  <si>
    <t>T2013</t>
  </si>
  <si>
    <t>T2113</t>
  </si>
  <si>
    <t>T1914</t>
  </si>
  <si>
    <t>T2014</t>
  </si>
  <si>
    <t>T2114</t>
  </si>
  <si>
    <t>T1915</t>
  </si>
  <si>
    <t>T2015</t>
  </si>
  <si>
    <t>T2115</t>
  </si>
  <si>
    <t>T1916</t>
  </si>
  <si>
    <t>T2016</t>
  </si>
  <si>
    <t>T2116</t>
  </si>
  <si>
    <t>T1917</t>
  </si>
  <si>
    <t>T2017</t>
  </si>
  <si>
    <t>T2117</t>
  </si>
  <si>
    <t>T1918</t>
  </si>
  <si>
    <t>T2018</t>
  </si>
  <si>
    <t>T2118</t>
  </si>
  <si>
    <t>T1919</t>
  </si>
  <si>
    <t>T2019</t>
  </si>
  <si>
    <t>T2119</t>
  </si>
  <si>
    <t>电池抽真空阈值到达延时（测试）</t>
  </si>
  <si>
    <t>T1920</t>
  </si>
  <si>
    <t>T2020</t>
  </si>
  <si>
    <t>T2120</t>
  </si>
  <si>
    <t>电池抽真空时间上限到达延时（测试）</t>
  </si>
  <si>
    <t>T1921</t>
  </si>
  <si>
    <t>T2021</t>
  </si>
  <si>
    <t>T2121</t>
  </si>
  <si>
    <t>电池破真空阈值到达延时（测试）</t>
  </si>
  <si>
    <t>T1922</t>
  </si>
  <si>
    <t>T2022</t>
  </si>
  <si>
    <t>T2122</t>
  </si>
  <si>
    <t>电池破真空时间上限到达延时（测试）</t>
  </si>
  <si>
    <t>T1923</t>
  </si>
  <si>
    <t>T2023</t>
  </si>
  <si>
    <t>T2123</t>
  </si>
  <si>
    <t>电池注氦压力到达延时（测试）</t>
  </si>
  <si>
    <t>T1924</t>
  </si>
  <si>
    <t>T2024</t>
  </si>
  <si>
    <t>T2124</t>
  </si>
  <si>
    <t>电池注氦时间上限到达延时（测试）</t>
  </si>
  <si>
    <t>T1925</t>
  </si>
  <si>
    <t>T2025</t>
  </si>
  <si>
    <t>T2125</t>
  </si>
  <si>
    <t>电池抽残气压力到达延时（测试）</t>
  </si>
  <si>
    <t>T1926</t>
  </si>
  <si>
    <t>T2026</t>
  </si>
  <si>
    <t>T2126</t>
  </si>
  <si>
    <t>电池抽残气时间上限到达延时（测试）</t>
  </si>
  <si>
    <t>T1927</t>
  </si>
  <si>
    <t>T2027</t>
  </si>
  <si>
    <t>T2127</t>
  </si>
  <si>
    <t>电池预抽压力正常判定延时（测试）</t>
  </si>
  <si>
    <t>T1928</t>
  </si>
  <si>
    <t>T2028</t>
  </si>
  <si>
    <t>T2128</t>
  </si>
  <si>
    <t>T1929</t>
  </si>
  <si>
    <t>T2029</t>
  </si>
  <si>
    <t>T2129</t>
  </si>
  <si>
    <t>T1930</t>
  </si>
  <si>
    <t>T2030</t>
  </si>
  <si>
    <t>T2130</t>
  </si>
  <si>
    <t>T1931</t>
  </si>
  <si>
    <t>T2031</t>
  </si>
  <si>
    <t>T2131</t>
  </si>
  <si>
    <t>T1932</t>
  </si>
  <si>
    <t>T2032</t>
  </si>
  <si>
    <t>T2132</t>
  </si>
  <si>
    <t>T1933</t>
  </si>
  <si>
    <t>T2033</t>
  </si>
  <si>
    <t>T2133</t>
  </si>
  <si>
    <t>T1934</t>
  </si>
  <si>
    <t>T2034</t>
  </si>
  <si>
    <t>T2134</t>
  </si>
  <si>
    <t>T1935</t>
  </si>
  <si>
    <t>T2035</t>
  </si>
  <si>
    <t>T2135</t>
  </si>
  <si>
    <t>T1936</t>
  </si>
  <si>
    <t>T2036</t>
  </si>
  <si>
    <t>T2136</t>
  </si>
  <si>
    <t>T1937</t>
  </si>
  <si>
    <t>T2037</t>
  </si>
  <si>
    <t>T2137</t>
  </si>
  <si>
    <t>T1938</t>
  </si>
  <si>
    <t>T2038</t>
  </si>
  <si>
    <t>T2138</t>
  </si>
  <si>
    <t>T1939</t>
  </si>
  <si>
    <t>T2039</t>
  </si>
  <si>
    <t>T2139</t>
  </si>
  <si>
    <t>数据初始化延时（清氦）</t>
  </si>
  <si>
    <t>T1940</t>
  </si>
  <si>
    <t>T2040</t>
  </si>
  <si>
    <t>T2140</t>
  </si>
  <si>
    <t>清氦注氮时长（清氦）</t>
  </si>
  <si>
    <t>T1941</t>
  </si>
  <si>
    <t>T2041</t>
  </si>
  <si>
    <t>T2141</t>
  </si>
  <si>
    <t>T1942</t>
  </si>
  <si>
    <t>T2042</t>
  </si>
  <si>
    <t>T2142</t>
  </si>
  <si>
    <t>T1943</t>
  </si>
  <si>
    <t>T2043</t>
  </si>
  <si>
    <t>T2143</t>
  </si>
  <si>
    <t>T1944</t>
  </si>
  <si>
    <t>T2044</t>
  </si>
  <si>
    <t>T2144</t>
  </si>
  <si>
    <t>T1945</t>
  </si>
  <si>
    <t>T2045</t>
  </si>
  <si>
    <t>T2145</t>
  </si>
  <si>
    <t>T1946</t>
  </si>
  <si>
    <t>T2046</t>
  </si>
  <si>
    <t>T2146</t>
  </si>
  <si>
    <t>T1947</t>
  </si>
  <si>
    <t>T2047</t>
  </si>
  <si>
    <t>T2147</t>
  </si>
  <si>
    <t>T1948</t>
  </si>
  <si>
    <t>T2048</t>
  </si>
  <si>
    <t>T2148</t>
  </si>
  <si>
    <t>T1949</t>
  </si>
  <si>
    <t>T2049</t>
  </si>
  <si>
    <t>T2149</t>
  </si>
  <si>
    <t>腔体数据初始化延时（标漏）</t>
  </si>
  <si>
    <t>T1980</t>
  </si>
  <si>
    <t>T2080</t>
  </si>
  <si>
    <t>T2180</t>
  </si>
  <si>
    <t>腔体抽真空阀值到达延时（标漏）</t>
  </si>
  <si>
    <t>T1981</t>
  </si>
  <si>
    <t>T2081</t>
  </si>
  <si>
    <t>T2181</t>
  </si>
  <si>
    <t>腔体抽真空时间上限到达延时（标漏）</t>
  </si>
  <si>
    <t>T1982</t>
  </si>
  <si>
    <t>T2082</t>
  </si>
  <si>
    <t>T2182</t>
  </si>
  <si>
    <t>腔体真空值在可氦检状态（标漏）</t>
  </si>
  <si>
    <t>T1983</t>
  </si>
  <si>
    <t>T2083</t>
  </si>
  <si>
    <t>T2183</t>
  </si>
  <si>
    <t>腔体氦检延时（标漏）</t>
  </si>
  <si>
    <t>T1984</t>
  </si>
  <si>
    <t>T2084</t>
  </si>
  <si>
    <t>T2184</t>
  </si>
  <si>
    <t>腔体氦检数据取值完成判定（标漏）</t>
  </si>
  <si>
    <t>T1985</t>
  </si>
  <si>
    <t>T2085</t>
  </si>
  <si>
    <t>T2185</t>
  </si>
  <si>
    <t>氦检阀打开后，腔体压力超过氦检安全阀值，判氦检异常（标漏）</t>
  </si>
  <si>
    <t>T1986</t>
  </si>
  <si>
    <t>T2086</t>
  </si>
  <si>
    <t>T2186</t>
  </si>
  <si>
    <t>开氦检阀前抽气阀关延时（标漏）</t>
  </si>
  <si>
    <t>T1987</t>
  </si>
  <si>
    <t>T2087</t>
  </si>
  <si>
    <t>T2187</t>
  </si>
  <si>
    <t>T1988</t>
  </si>
  <si>
    <t>T2088</t>
  </si>
  <si>
    <t>T2188</t>
  </si>
  <si>
    <t>T2299</t>
  </si>
  <si>
    <t>T2300-T2399</t>
  </si>
  <si>
    <t>T2400-T2499</t>
  </si>
  <si>
    <t>T2200</t>
  </si>
  <si>
    <t>T2300</t>
  </si>
  <si>
    <t>T2400</t>
  </si>
  <si>
    <t>T2201</t>
  </si>
  <si>
    <t>T2301</t>
  </si>
  <si>
    <t>T2401</t>
  </si>
  <si>
    <t>T2202</t>
  </si>
  <si>
    <t>T2302</t>
  </si>
  <si>
    <t>T2402</t>
  </si>
  <si>
    <t>T2203</t>
  </si>
  <si>
    <t>T2303</t>
  </si>
  <si>
    <t>T2403</t>
  </si>
  <si>
    <t>T2204</t>
  </si>
  <si>
    <t>T2304</t>
  </si>
  <si>
    <t>T2404</t>
  </si>
  <si>
    <t>T2205</t>
  </si>
  <si>
    <t>T2305</t>
  </si>
  <si>
    <t>T2405</t>
  </si>
  <si>
    <t>T2206</t>
  </si>
  <si>
    <t>T2306</t>
  </si>
  <si>
    <t>T2406</t>
  </si>
  <si>
    <t>T2207</t>
  </si>
  <si>
    <t>T2307</t>
  </si>
  <si>
    <t>T2407</t>
  </si>
  <si>
    <t>T2208</t>
  </si>
  <si>
    <t>T2308</t>
  </si>
  <si>
    <t>T2408</t>
  </si>
  <si>
    <t>T2209</t>
  </si>
  <si>
    <t>T2309</t>
  </si>
  <si>
    <t>T2409</t>
  </si>
  <si>
    <t>T2210</t>
  </si>
  <si>
    <t>T2310</t>
  </si>
  <si>
    <t>T2410</t>
  </si>
  <si>
    <t>T2211</t>
  </si>
  <si>
    <t>T2311</t>
  </si>
  <si>
    <t>T2411</t>
  </si>
  <si>
    <t>T2212</t>
  </si>
  <si>
    <t>T2312</t>
  </si>
  <si>
    <t>T2412</t>
  </si>
  <si>
    <t>T2213</t>
  </si>
  <si>
    <t>T2313</t>
  </si>
  <si>
    <t>T2413</t>
  </si>
  <si>
    <t>T2214</t>
  </si>
  <si>
    <t>T2314</t>
  </si>
  <si>
    <t>T2414</t>
  </si>
  <si>
    <t>T2215</t>
  </si>
  <si>
    <t>T2315</t>
  </si>
  <si>
    <t>T2415</t>
  </si>
  <si>
    <t>T2216</t>
  </si>
  <si>
    <t>T2316</t>
  </si>
  <si>
    <t>T2416</t>
  </si>
  <si>
    <t>T2217</t>
  </si>
  <si>
    <t>T2317</t>
  </si>
  <si>
    <t>T2417</t>
  </si>
  <si>
    <t>T2218</t>
  </si>
  <si>
    <t>T2318</t>
  </si>
  <si>
    <t>T2418</t>
  </si>
  <si>
    <t>T2219</t>
  </si>
  <si>
    <t>T2319</t>
  </si>
  <si>
    <t>T2419</t>
  </si>
  <si>
    <t>T2220</t>
  </si>
  <si>
    <t>T2320</t>
  </si>
  <si>
    <t>T2420</t>
  </si>
  <si>
    <t>T2221</t>
  </si>
  <si>
    <t>T2321</t>
  </si>
  <si>
    <t>T2421</t>
  </si>
  <si>
    <t>T2222</t>
  </si>
  <si>
    <t>T2322</t>
  </si>
  <si>
    <t>T2422</t>
  </si>
  <si>
    <t>T2223</t>
  </si>
  <si>
    <t>T2323</t>
  </si>
  <si>
    <t>T2423</t>
  </si>
  <si>
    <t>T2224</t>
  </si>
  <si>
    <t>T2324</t>
  </si>
  <si>
    <t>T2424</t>
  </si>
  <si>
    <t>T2225</t>
  </si>
  <si>
    <t>T2325</t>
  </si>
  <si>
    <t>T2425</t>
  </si>
  <si>
    <t>T2226</t>
  </si>
  <si>
    <t>T2326</t>
  </si>
  <si>
    <t>T2426</t>
  </si>
  <si>
    <t>T2227</t>
  </si>
  <si>
    <t>T2327</t>
  </si>
  <si>
    <t>T2427</t>
  </si>
  <si>
    <t>T2228</t>
  </si>
  <si>
    <t>T2328</t>
  </si>
  <si>
    <t>T2428</t>
  </si>
  <si>
    <t>T2229</t>
  </si>
  <si>
    <t>T2329</t>
  </si>
  <si>
    <t>T2429</t>
  </si>
  <si>
    <t>T2230</t>
  </si>
  <si>
    <t>T2330</t>
  </si>
  <si>
    <t>T2430</t>
  </si>
  <si>
    <t>T2231</t>
  </si>
  <si>
    <t>T2331</t>
  </si>
  <si>
    <t>T2431</t>
  </si>
  <si>
    <t>T2232</t>
  </si>
  <si>
    <t>T2332</t>
  </si>
  <si>
    <t>T2432</t>
  </si>
  <si>
    <t>T2233</t>
  </si>
  <si>
    <t>T2333</t>
  </si>
  <si>
    <t>T2433</t>
  </si>
  <si>
    <t>T2234</t>
  </si>
  <si>
    <t>T2334</t>
  </si>
  <si>
    <t>T2434</t>
  </si>
  <si>
    <t>T2235</t>
  </si>
  <si>
    <t>T2335</t>
  </si>
  <si>
    <t>T2435</t>
  </si>
  <si>
    <t>T2236</t>
  </si>
  <si>
    <t>T2336</t>
  </si>
  <si>
    <t>T2436</t>
  </si>
  <si>
    <t>T2237</t>
  </si>
  <si>
    <t>T2337</t>
  </si>
  <si>
    <t>T2437</t>
  </si>
  <si>
    <t>T2238</t>
  </si>
  <si>
    <t>T2338</t>
  </si>
  <si>
    <t>T2438</t>
  </si>
  <si>
    <t>T2239</t>
  </si>
  <si>
    <t>T2339</t>
  </si>
  <si>
    <t>T2439</t>
  </si>
  <si>
    <t>T2240</t>
  </si>
  <si>
    <t>T2340</t>
  </si>
  <si>
    <t>T2440</t>
  </si>
  <si>
    <t>T2241</t>
  </si>
  <si>
    <t>T2341</t>
  </si>
  <si>
    <t>T2441</t>
  </si>
  <si>
    <t>T2242</t>
  </si>
  <si>
    <t>T2342</t>
  </si>
  <si>
    <t>T2442</t>
  </si>
  <si>
    <t>T2243</t>
  </si>
  <si>
    <t>T2343</t>
  </si>
  <si>
    <t>T2443</t>
  </si>
  <si>
    <t>T2244</t>
  </si>
  <si>
    <t>T2344</t>
  </si>
  <si>
    <t>T2444</t>
  </si>
  <si>
    <t>T2245</t>
  </si>
  <si>
    <t>T2345</t>
  </si>
  <si>
    <t>T2445</t>
  </si>
  <si>
    <t>T2246</t>
  </si>
  <si>
    <t>T2346</t>
  </si>
  <si>
    <t>T2446</t>
  </si>
  <si>
    <t>T2247</t>
  </si>
  <si>
    <t>T2347</t>
  </si>
  <si>
    <t>T2447</t>
  </si>
  <si>
    <t>T2248</t>
  </si>
  <si>
    <t>T2348</t>
  </si>
  <si>
    <t>T2448</t>
  </si>
  <si>
    <t>T2249</t>
  </si>
  <si>
    <t>T2349</t>
  </si>
  <si>
    <t>T2449</t>
  </si>
  <si>
    <t>T2280</t>
  </si>
  <si>
    <t>T2380</t>
  </si>
  <si>
    <t>T2480</t>
  </si>
  <si>
    <t>T2281</t>
  </si>
  <si>
    <t>T2381</t>
  </si>
  <si>
    <t>T2481</t>
  </si>
  <si>
    <t>T2282</t>
  </si>
  <si>
    <t>T2382</t>
  </si>
  <si>
    <t>T2482</t>
  </si>
  <si>
    <t>T2283</t>
  </si>
  <si>
    <t>T2383</t>
  </si>
  <si>
    <t>T2483</t>
  </si>
  <si>
    <t>T2284</t>
  </si>
  <si>
    <t>T2384</t>
  </si>
  <si>
    <t>T2484</t>
  </si>
  <si>
    <t>T2285</t>
  </si>
  <si>
    <t>T2385</t>
  </si>
  <si>
    <t>T2485</t>
  </si>
  <si>
    <t>T2286</t>
  </si>
  <si>
    <t>T2386</t>
  </si>
  <si>
    <t>T2486</t>
  </si>
  <si>
    <t>T2287</t>
  </si>
  <si>
    <t>T2387</t>
  </si>
  <si>
    <t>T2487</t>
  </si>
  <si>
    <t>T2388</t>
  </si>
  <si>
    <t>T2488</t>
  </si>
  <si>
    <t>T2489</t>
  </si>
  <si>
    <t>进料拉带</t>
  </si>
  <si>
    <t>NG缓存拉带</t>
  </si>
  <si>
    <t>上料机械手</t>
  </si>
  <si>
    <t>#1氦检腔</t>
  </si>
  <si>
    <t>#2氦检腔</t>
  </si>
  <si>
    <t>#3氦检腔</t>
  </si>
  <si>
    <t>下料机械手</t>
  </si>
  <si>
    <t>(D1000-D1019/H10-H14/T1500-T1509/W200-204)</t>
  </si>
  <si>
    <t>(D1020-D1039/H15-H19/T1510-T1519/W205-209)</t>
  </si>
  <si>
    <t>(D1040-D1059/H20-H24/T1520-T1529/W210-214)</t>
  </si>
  <si>
    <t>(D1060-D1089/H25-H29/T1530-T1549/W215-219)</t>
  </si>
  <si>
    <t>(D1090-D1119/H30-H34/T1550-T1569/W220-224)</t>
  </si>
  <si>
    <t>(D1120-D1149/H35-H39/T1570-T1589/W225-229)</t>
  </si>
  <si>
    <t>(D1150-D1169/H40-H44/T1590-T1609/W230-234)</t>
  </si>
  <si>
    <t>D</t>
  </si>
  <si>
    <t>机构在初始位</t>
  </si>
  <si>
    <t>#1腔体机构初始位</t>
  </si>
  <si>
    <t>#2腔体机构初始位</t>
  </si>
  <si>
    <t>#3腔体机构初始位</t>
  </si>
  <si>
    <t>机构停止标志</t>
  </si>
  <si>
    <t>机构清料完成标志</t>
  </si>
  <si>
    <t>#1腔体机构异常标志</t>
  </si>
  <si>
    <t>#2腔体机构异常标志</t>
  </si>
  <si>
    <t>#3腔体机构异常标志</t>
  </si>
  <si>
    <t>机构异常标志</t>
  </si>
  <si>
    <t>移载A机构运行条件</t>
  </si>
  <si>
    <t>#1腔体机构运行条件（自动步）</t>
  </si>
  <si>
    <t>#2腔体机构运行条件（自动步）</t>
  </si>
  <si>
    <t>#3腔体机构运行条件（自动步）</t>
  </si>
  <si>
    <t>#1腔体机构运行条件（自动单检步）</t>
  </si>
  <si>
    <t>#2腔体机构运行条件（自动单检步）</t>
  </si>
  <si>
    <t>#3腔体机构运行条件（自动单检步）</t>
  </si>
  <si>
    <t>#1腔体机构运行条件（清氦步）</t>
  </si>
  <si>
    <t>#2腔体机构运行条件（清氦步）</t>
  </si>
  <si>
    <t>#3腔体机构运行条件（清氦步）</t>
  </si>
  <si>
    <t>#1腔体机构平移气缸安全移动条件</t>
  </si>
  <si>
    <t>#2腔体机构平移气缸安全移动条件</t>
  </si>
  <si>
    <t>#3腔体机构平移气缸安全移动条件</t>
  </si>
  <si>
    <t>#1腔体机构腔体抽真空需求（测试）</t>
  </si>
  <si>
    <t>#2腔体机构腔体抽真空需求（测试）</t>
  </si>
  <si>
    <t>#3腔体机构腔体抽真空需求（测试）</t>
  </si>
  <si>
    <t>#1腔体机构正常清氦需求（正压测试）</t>
  </si>
  <si>
    <t>#2腔体机构正常清氦需求（正压测试）</t>
  </si>
  <si>
    <t>#3腔体机构正常清氦需求（正压测试）</t>
  </si>
  <si>
    <t>#1腔体氦检阀打开允许条件</t>
  </si>
  <si>
    <t>#2腔体氦检阀打开允许条件</t>
  </si>
  <si>
    <t>#3腔体氦检阀打开允许条件</t>
  </si>
  <si>
    <t>#1腔体机构腔体抽气阀打开允许</t>
  </si>
  <si>
    <t>#2腔体机构腔体抽气阀打开允许</t>
  </si>
  <si>
    <t>#3腔体机构腔体抽气阀打开允许</t>
  </si>
  <si>
    <t>#1腔体机构单步/自动循环运行中（总）</t>
  </si>
  <si>
    <t>#2腔体机构单步/自动循环运行中（总）</t>
  </si>
  <si>
    <t>#3腔体机构单步/自动循环运行中（总）</t>
  </si>
  <si>
    <t>#1腔体机构记忆清除(SW)</t>
  </si>
  <si>
    <t>#2腔体机构记忆清除(SW)</t>
  </si>
  <si>
    <t>#3腔体机构记忆清除(SW)</t>
  </si>
  <si>
    <t>#1腔体标漏(SW)</t>
  </si>
  <si>
    <t>#2腔体标漏(SW)</t>
  </si>
  <si>
    <t>#3腔体标漏(SW)</t>
  </si>
  <si>
    <t>#1腔体自检启动(SW)</t>
  </si>
  <si>
    <t>#2腔体自检启动(SW)</t>
  </si>
  <si>
    <t>#3腔体自检启动(SW)</t>
  </si>
  <si>
    <t>#1腔体自检停止(SW)</t>
  </si>
  <si>
    <t>#2腔体自检停止(SW)</t>
  </si>
  <si>
    <t>#3腔体自检停止(SW)</t>
  </si>
  <si>
    <t>#1腔体机构复位按钮（SW）</t>
  </si>
  <si>
    <t>#2腔体机构复位按钮（SW）</t>
  </si>
  <si>
    <t>#3腔体机构复位按钮（SW）</t>
  </si>
  <si>
    <t>#1腔体机构单步（SW）</t>
  </si>
  <si>
    <t>#2腔体机构单步（SW）</t>
  </si>
  <si>
    <t>#3腔体机构单步（SW）</t>
  </si>
  <si>
    <t>#1腔体机构单步运行中</t>
  </si>
  <si>
    <t>#2腔体机构单步运行中</t>
  </si>
  <si>
    <t>#3腔体机构单步运行中</t>
  </si>
  <si>
    <t>#1腔体机构单步/自动循环运行中（自动步）</t>
  </si>
  <si>
    <t>#2腔体机构单步/自动循环运行中（自动步）</t>
  </si>
  <si>
    <t>#3腔体机构单步/自动循环运行中（自动步）</t>
  </si>
  <si>
    <t>#1腔体机构自动循环运行中（自动单检步）</t>
  </si>
  <si>
    <t>#2腔体机构自动循环运行中（自动单检步）</t>
  </si>
  <si>
    <t>#3腔体机构自动循环运行中（自动单检步）</t>
  </si>
  <si>
    <t>#1腔体机构自动循环运行中（清氦步）</t>
  </si>
  <si>
    <t>#2腔体机构自动循环运行中（清氦步）</t>
  </si>
  <si>
    <t>#3腔体机构自动循环运行中（清氦步）</t>
  </si>
  <si>
    <t>#1腔体机构单步运行条件</t>
  </si>
  <si>
    <t>#2腔体机构单步运行条件</t>
  </si>
  <si>
    <t>#3腔体机构单步运行条件</t>
  </si>
  <si>
    <t>#1腔体机构开始运行条件（自动步）</t>
  </si>
  <si>
    <t>#2腔体机构开始运行条件（自动步）</t>
  </si>
  <si>
    <t>#3腔体机构开始运行条件（自动步）</t>
  </si>
  <si>
    <t>#1腔体机构步进条件（自动步）</t>
  </si>
  <si>
    <t>#2腔体机构步进条件（自动步）</t>
  </si>
  <si>
    <t>#3腔体机构步进条件（自动步）</t>
  </si>
  <si>
    <t>#1腔体机构开始运行条件（自动单检步）</t>
  </si>
  <si>
    <t>#2腔体机构开始运行条件（自动单检步）</t>
  </si>
  <si>
    <t>#3腔体机构开始运行条件（自动单检步）</t>
  </si>
  <si>
    <t>#1腔体机构步进条件（自动单检步）</t>
  </si>
  <si>
    <t>#2腔体机构步进条件（自动单检步）</t>
  </si>
  <si>
    <t>#3腔体机构步进条件（自动单检步）</t>
  </si>
  <si>
    <t>#1腔体机构开始运行条件（清氦步）</t>
  </si>
  <si>
    <t>#2腔体机构开始运行条件（清氦步）</t>
  </si>
  <si>
    <t>#3腔体机构开始运行条件（清氦步）</t>
  </si>
  <si>
    <t>#1腔体机构步进条件（清氦步）</t>
  </si>
  <si>
    <t>#2腔体机构步进条件（清氦步）</t>
  </si>
  <si>
    <t>#3腔体机构步进条件（清氦步）</t>
  </si>
  <si>
    <t>#1腔体机构步进（清氦步）</t>
  </si>
  <si>
    <t>#2腔体机构步进（清氦步）</t>
  </si>
  <si>
    <t>#3腔体机构步进（清氦步）</t>
  </si>
  <si>
    <t>#1腔体机构步进（自动单检步）</t>
  </si>
  <si>
    <t>#2腔体机构步进（自动单检步）</t>
  </si>
  <si>
    <t>#3腔体机构步进（自动单检步）</t>
  </si>
  <si>
    <t>#1腔体机构步进（自动步）</t>
  </si>
  <si>
    <t>#2腔体机构步进（自动步）</t>
  </si>
  <si>
    <t>#3腔体机构步进（自动步）</t>
  </si>
  <si>
    <t>#1腔体机构自动开始（自动步）</t>
  </si>
  <si>
    <t>#2腔体机构自动开始（自动步）</t>
  </si>
  <si>
    <t>#3腔体机构自动开始（自动步）</t>
  </si>
  <si>
    <t>#1腔体机构平移气缸到氦检位/数据初始化（自动步）</t>
  </si>
  <si>
    <t>#2腔体机构平移气缸到氦检位/数据初始化（自动步）</t>
  </si>
  <si>
    <t>#3腔体机构平移气缸到氦检位/数据初始化（自动步）</t>
  </si>
  <si>
    <t>#1腔体机构腔体顶升气缸上升（自动步）</t>
  </si>
  <si>
    <t>#2腔体机构腔体顶升气缸上升（自动步）</t>
  </si>
  <si>
    <t>#3腔体机构腔体顶升气缸上升（自动步）</t>
  </si>
  <si>
    <t>#1腔体机构等待氦检阀打开条件及腔体抽气阀打开条件/开腔体阀（自动步）</t>
  </si>
  <si>
    <t>#2腔体机构等待氦检阀打开条件及腔体抽气阀打开条件/开腔体阀（自动步）</t>
  </si>
  <si>
    <t>#3腔体机构等待氦检阀打开条件及腔体抽气阀打开条件/开腔体阀（自动步）</t>
  </si>
  <si>
    <t>#1腔体机构（自动步）</t>
  </si>
  <si>
    <t>#2腔体机构（自动步）</t>
  </si>
  <si>
    <t>#3腔体机构（自动步）</t>
  </si>
  <si>
    <t>#1腔体机构腔体抽气阀打开/延时开电池抽气阀（自动步）</t>
  </si>
  <si>
    <t>#2腔体机构腔体抽气阀打开/延时开电池抽气阀（自动步）</t>
  </si>
  <si>
    <t>#3腔体机构腔体抽气阀打开/延时开电池抽气阀（自动步）</t>
  </si>
  <si>
    <t>#1腔体机构关电池抽气阀（自动步）</t>
  </si>
  <si>
    <t>#2腔体机构关电池抽气阀（自动步）</t>
  </si>
  <si>
    <t>#3腔体机构关电池抽气阀（自动步）</t>
  </si>
  <si>
    <t>#1腔体机构开电池注氦阀（自动步）</t>
  </si>
  <si>
    <t>#2腔体机构开电池注氦阀（自动步）</t>
  </si>
  <si>
    <t>#3腔体机构开电池注氦阀（自动步）</t>
  </si>
  <si>
    <t>#1腔体机构关电池注氦阀（自动步）</t>
  </si>
  <si>
    <t>#2腔体机构关电池注氦阀（自动步）</t>
  </si>
  <si>
    <t>#3腔体机构关电池注氦阀（自动步）</t>
  </si>
  <si>
    <t>#1腔体机构开腔体氦检阀/延时关腔体抽气阀（自动步）</t>
  </si>
  <si>
    <t>#2腔体机构开腔体氦检阀/延时关腔体抽气阀（自动步）</t>
  </si>
  <si>
    <t>#3腔体机构开腔体氦检阀/延时关腔体抽气阀（自动步）</t>
  </si>
  <si>
    <t>#1腔体机构关腔体氦检阀（自动步）</t>
  </si>
  <si>
    <t>#2腔体机构关腔体氦检阀（自动步）</t>
  </si>
  <si>
    <t>#3腔体机构关腔体氦检阀（自动步）</t>
  </si>
  <si>
    <t>#1腔体机构开腔体#1-1腔体阀/开腔体#1-2腔体阀（自动步）</t>
  </si>
  <si>
    <t>#2腔体机构开腔体#2-1腔体阀/开腔体#2-2腔体阀（自动步）</t>
  </si>
  <si>
    <t>#3腔体机构开腔体#3-1腔体阀/开腔体#3-2腔体阀（自动步）</t>
  </si>
  <si>
    <t>#1腔体机构开腔体抽真空阀/开电池抽真空阀（自动步）</t>
  </si>
  <si>
    <t>#2腔体机构开腔体抽真空阀/开电池抽真空阀（自动步）</t>
  </si>
  <si>
    <t>#3腔体机构开腔体抽真空阀/开电池抽真空阀（自动步）</t>
  </si>
  <si>
    <t>#1腔体机构关腔体抽真空阀/关电池抽真空阀/开腔体阀（自动步）</t>
  </si>
  <si>
    <t>#2腔体机构关腔体抽真空阀/关电池抽真空阀/开腔体阀（自动步）</t>
  </si>
  <si>
    <t>#3腔体机构关腔体抽真空阀/关电池抽真空阀/开腔体阀（自动步）</t>
  </si>
  <si>
    <t>#1腔体机构清氦需求判定（自动步）</t>
  </si>
  <si>
    <t>#2腔体机构清氦需求判定（自动步）</t>
  </si>
  <si>
    <t>#3腔体机构清氦需求判定（自动步）</t>
  </si>
  <si>
    <t>#1腔体机构开腔体破真空阀/开电池破真空阀（自动步）</t>
  </si>
  <si>
    <t>#2腔体机构开腔体破真空阀/开电池破真空阀（自动步）</t>
  </si>
  <si>
    <t>#3腔体机构开腔体破真空阀/开电池破真空阀（自动步）</t>
  </si>
  <si>
    <t>#1腔体机构关腔体破真空阀/关电池破真空阀（自动步）</t>
  </si>
  <si>
    <t>#2腔体机构关腔体破真空阀/关电池破真空阀（自动步）</t>
  </si>
  <si>
    <t>#3腔体机构关腔体破真空阀/关电池破真空阀（自动步）</t>
  </si>
  <si>
    <t>#1腔体机构复测需求判定（自动步）</t>
  </si>
  <si>
    <t>#2腔体机构复测需求判定（自动步）</t>
  </si>
  <si>
    <t>#3腔体机构复测需求判定（自动步）</t>
  </si>
  <si>
    <t>#1腔体机构腔体顶升气缸下降（自动步）</t>
  </si>
  <si>
    <t>#2腔体机构腔体顶升气缸下降（自动步）</t>
  </si>
  <si>
    <t>#3腔体机构腔体顶升气缸下降（自动步）</t>
  </si>
  <si>
    <t>#1腔体机构腔体平移气缸到出料位（自动步）</t>
  </si>
  <si>
    <t>#2腔体机构腔体平移气缸到出料位（自动步）</t>
  </si>
  <si>
    <t>#3腔体机构腔体平移气缸到出料位（自动步）</t>
  </si>
  <si>
    <t>#1腔体机构腔体等待取料完成信号（自动步）</t>
  </si>
  <si>
    <t>#2腔体机构腔体等待取料完成信号（自动步）</t>
  </si>
  <si>
    <t>#3腔体机构腔体等待取料完成信号（自动步）</t>
  </si>
  <si>
    <t>#1腔体机构平移气缸到上料位（自动步）</t>
  </si>
  <si>
    <t>#2腔体机构平移气缸到上料位（自动步）</t>
  </si>
  <si>
    <t>#3腔体机构平移气缸到上料位（自动步）</t>
  </si>
  <si>
    <t>#1腔体机构循环结束（自动步）</t>
  </si>
  <si>
    <t>#2腔体机构循环结束（自动步）</t>
  </si>
  <si>
    <t>#3腔体机构循环结束（自动步）</t>
  </si>
  <si>
    <t>#1腔体机构自动开始（自动单检步）</t>
  </si>
  <si>
    <t>#2腔体机构自动开始（自动单检步）</t>
  </si>
  <si>
    <t>#3腔体机构自动开始（自动单检步）</t>
  </si>
  <si>
    <t>#1腔体机构平移气缸到氦检位/数据初始化（自动单检步）</t>
  </si>
  <si>
    <t>#2腔体机构平移气缸到氦检位/数据初始化（自动单检步）</t>
  </si>
  <si>
    <t>#3腔体机构平移气缸到氦检位/数据初始化（自动单检步）</t>
  </si>
  <si>
    <t>#1腔体机构腔体顶升气缸上升（自动单检步）</t>
  </si>
  <si>
    <t>#2腔体机构腔体顶升气缸上升（自动单检步）</t>
  </si>
  <si>
    <t>#3腔体机构腔体顶升气缸上升（自动单检步）</t>
  </si>
  <si>
    <t>#1腔体机构关闭#1-2腔体阀（自动单检步）</t>
  </si>
  <si>
    <t>#2腔体机构关闭#2-2腔体阀（自动单检步）</t>
  </si>
  <si>
    <t>#3腔体机构关闭#3-2腔体阀（自动单检步）</t>
  </si>
  <si>
    <t>#1腔体机构腔体抽气阀打开/延时开#1-1电池抽气阀（自动单检步）</t>
  </si>
  <si>
    <t>#2腔体机构腔体抽气阀打开/延时开#2-1电池抽气阀（自动单检步）</t>
  </si>
  <si>
    <t>#3腔体机构腔体抽气阀打开/延时开#3-1电池抽气阀（自动单检步）</t>
  </si>
  <si>
    <t>#1腔体机构关#1-1电池抽气阀（自动单检步）</t>
  </si>
  <si>
    <t>#2腔体机构关#2-1电池抽气阀（自动单检步）</t>
  </si>
  <si>
    <t>#3腔体机构关#3-1电池抽气阀（自动单检步）</t>
  </si>
  <si>
    <t>#1腔体机构开#1-1电池注氦阀（自动单检步）</t>
  </si>
  <si>
    <t>#2腔体机构开#2-1电池注氦阀（自动单检步）</t>
  </si>
  <si>
    <t>#3腔体机构开#3-1电池注氦阀（自动单检步）</t>
  </si>
  <si>
    <t>#1腔体机构关#1-1电池注氦阀（自动单检步）</t>
  </si>
  <si>
    <t>#2腔体机构关#2-1电池注氦阀（自动单检步）</t>
  </si>
  <si>
    <t>#3腔体机构关#3-1电池注氦阀（自动单检步）</t>
  </si>
  <si>
    <t>#1腔体机构（自动单检步）</t>
  </si>
  <si>
    <t>#2腔体机构（自动单检步）</t>
  </si>
  <si>
    <t>#3腔体机构（自动单检步）</t>
  </si>
  <si>
    <t>#1腔体机构开腔体氦检阀/延时关腔体抽气阀（自动单检步）</t>
  </si>
  <si>
    <t>#2腔体机构开腔体氦检阀/延时关腔体抽气阀（自动单检步）</t>
  </si>
  <si>
    <t>#3腔体机构开腔体氦检阀/延时关腔体抽气阀（自动单检步）</t>
  </si>
  <si>
    <t>#1腔体机构关腔体氦检阀/关腔体抽气阀/关#1-1电池抽气阀（自动单检步）</t>
  </si>
  <si>
    <t>#2腔体机构关腔体氦检阀/关腔体抽气阀/关#2-1电池抽气阀（自动单检步）</t>
  </si>
  <si>
    <t>#3腔体机构关腔体氦检阀/关腔体抽气阀/关#3-1电池抽气阀（自动单检步）</t>
  </si>
  <si>
    <t>#1腔体机构关闭#1-1腔体阀/清氦判定（自动单检步）</t>
  </si>
  <si>
    <t>#2腔体机构关闭#2-1腔体阀/清氦判定（自动单检步）</t>
  </si>
  <si>
    <t>#3腔体机构关闭#3-1腔体阀/清氦判定（自动单检步）</t>
  </si>
  <si>
    <t>#1腔体机构打开#1-2腔体阀（自动单检步）</t>
  </si>
  <si>
    <t>#2腔体机构打开#2-2腔体阀（自动单检步）</t>
  </si>
  <si>
    <t>#3腔体机构打开#3-2腔体阀（自动单检步）</t>
  </si>
  <si>
    <t>#1腔体机构腔体抽气阀打开/延时开#1-2电池抽气阀（自动单检步）</t>
  </si>
  <si>
    <t>#2腔体机构腔体抽气阀打开/延时开#2-2电池抽气阀（自动单检步）</t>
  </si>
  <si>
    <t>#3腔体机构腔体抽气阀打开/延时开#3-2电池抽气阀（自动单检步）</t>
  </si>
  <si>
    <t>#1腔体机构关#1-2电池抽气阀（自动单检步）</t>
  </si>
  <si>
    <t>#2腔体机构关#2-2电池抽气阀（自动单检步）</t>
  </si>
  <si>
    <t>#3腔体机构关#3-2电池抽气阀（自动单检步）</t>
  </si>
  <si>
    <t>#1腔体机构开#1-2电池注氦阀（自动单检步）</t>
  </si>
  <si>
    <t>#2腔体机构开#2-2电池注氦阀（自动单检步）</t>
  </si>
  <si>
    <t>#3腔体机构开#3-2电池注氦阀（自动单检步）</t>
  </si>
  <si>
    <t>#1腔体机构关#1-2电池注氦阀（自动单检步）</t>
  </si>
  <si>
    <t>#2腔体机构关#2-2电池注氦阀（自动单检步）</t>
  </si>
  <si>
    <t>#3腔体机构关#3-2电池注氦阀（自动单检步）</t>
  </si>
  <si>
    <t>#1腔体机构关腔体氦检阀（自动单检步）</t>
  </si>
  <si>
    <t>#2腔体机构关腔体氦检阀（自动单检步）</t>
  </si>
  <si>
    <t>#3腔体机构关腔体氦检阀（自动单检步）</t>
  </si>
  <si>
    <t>#1腔体机构开腔体#1-1阀（自动单检步）</t>
  </si>
  <si>
    <t>#2腔体机构开腔体#2-1阀（自动单检步）</t>
  </si>
  <si>
    <t>#3腔体机构开腔体#3-1阀（自动单检步）</t>
  </si>
  <si>
    <t>#1腔体机构开腔体抽真空阀/开电池抽真空阀（自动单检步）</t>
  </si>
  <si>
    <t>#2腔体机构开腔体抽真空阀/开电池抽真空阀（自动单检步）</t>
  </si>
  <si>
    <t>#3腔体机构开腔体抽真空阀/开电池抽真空阀（自动单检步）</t>
  </si>
  <si>
    <t>#1腔体机构关腔体抽真空阀/关电池抽真空阀（自动单检步）</t>
  </si>
  <si>
    <t>#2腔体机构关腔体抽真空阀/关电池抽真空阀（自动单检步）</t>
  </si>
  <si>
    <t>#3腔体机构关腔体抽真空阀/关电池抽真空阀（自动单检步）</t>
  </si>
  <si>
    <t>#1腔体机构清氦需求判定（自动单检步）</t>
  </si>
  <si>
    <t>#2腔体机构清氦需求判定（自动单检步）</t>
  </si>
  <si>
    <t>#3腔体机构清氦需求判定（自动单检步）</t>
  </si>
  <si>
    <t>#1腔体机构开腔体破真空阀/开电池破真空阀（自动单检步）</t>
  </si>
  <si>
    <t>#2腔体机构开腔体破真空阀/开电池破真空阀（自动单检步）</t>
  </si>
  <si>
    <t>#3腔体机构开腔体破真空阀/开电池破真空阀（自动单检步）</t>
  </si>
  <si>
    <t>#1腔体机构关腔体破真空阀/关电池破真空阀（自动单检步）</t>
  </si>
  <si>
    <t>#2腔体机构关腔体破真空阀/关电池破真空阀（自动单检步）</t>
  </si>
  <si>
    <t>#3腔体机构关腔体破真空阀/关电池破真空阀（自动单检步）</t>
  </si>
  <si>
    <t>#1腔体机构腔体顶升气缸下降（自动单检步）</t>
  </si>
  <si>
    <t>#2腔体机构腔体顶升气缸下降（自动单检步）</t>
  </si>
  <si>
    <t>#3腔体机构腔体顶升气缸下降（自动单检步）</t>
  </si>
  <si>
    <t>#1腔体机构腔体平移气缸到出料位（自动单检步）</t>
  </si>
  <si>
    <t>#2腔体机构腔体平移气缸到出料位（自动单检步）</t>
  </si>
  <si>
    <t>#3腔体机构腔体平移气缸到出料位（自动单检步）</t>
  </si>
  <si>
    <t>#1腔体机构腔体等待取料完成信号（自动单检步）</t>
  </si>
  <si>
    <t>#2腔体机构腔体等待取料完成信号（自动单检步）</t>
  </si>
  <si>
    <t>#3腔体机构腔体等待取料完成信号（自动单检步）</t>
  </si>
  <si>
    <t>#1腔体机构腔体平移气缸到上料位（自动单检步）</t>
  </si>
  <si>
    <t>#2腔体机构腔体平移气缸到上料位（自动单检步）</t>
  </si>
  <si>
    <t>#3腔体机构腔体平移气缸到上料位（自动单检步）</t>
  </si>
  <si>
    <t>#1腔体机构循环结束（自动单检步）</t>
  </si>
  <si>
    <t>#2腔体机构循环结束（自动单检步）</t>
  </si>
  <si>
    <t>#3腔体机构循环结束（自动单检步）</t>
  </si>
  <si>
    <t>#1腔体机构自动开始（清氦步）</t>
  </si>
  <si>
    <t>#2腔体机构自动开始（清氦步）</t>
  </si>
  <si>
    <t>#3腔体机构自动开始（清氦步）</t>
  </si>
  <si>
    <t>#1腔体机构平移气缸到氦检位/数据初始化（清氦步）</t>
  </si>
  <si>
    <t>#2腔体机构平移气缸到氦检位/数据初始化（清氦步）</t>
  </si>
  <si>
    <t>#3腔体机构平移气缸到氦检位/数据初始化（清氦步）</t>
  </si>
  <si>
    <t>#1腔体机构腔体顶升气缸上升（清氦步）</t>
  </si>
  <si>
    <t>#2腔体机构腔体顶升气缸上升（清氦步）</t>
  </si>
  <si>
    <t>#3腔体机构腔体顶升气缸上升（清氦步）</t>
  </si>
  <si>
    <t>#1腔体机构氦检仪真空阀关闭（清氦步）</t>
  </si>
  <si>
    <t>#2腔体机构氦检仪真空阀关闭（清氦步）</t>
  </si>
  <si>
    <t>#3腔体机构氦检仪真空阀关闭（清氦步）</t>
  </si>
  <si>
    <t>#1腔体机构正压开腔体阀/负压关腔体阀/氦检阀打开</t>
  </si>
  <si>
    <t>#2腔体机构正压开腔体阀/负压关腔体阀/氦检阀打开</t>
  </si>
  <si>
    <t>#3腔体机构正压开腔体阀/负压关腔体阀/氦检阀打开</t>
  </si>
  <si>
    <t>#1腔体机构（清氦步）</t>
  </si>
  <si>
    <t>#2腔体机构（清氦步）</t>
  </si>
  <si>
    <t>#3腔体机构（清氦步）</t>
  </si>
  <si>
    <t>#1腔体机构腔体抽气阀打开/电池抽气阀打开（清氦步）</t>
  </si>
  <si>
    <t>#2腔体机构腔体抽气阀打开/电池抽气阀打开（清氦步）</t>
  </si>
  <si>
    <t>#3腔体机构腔体抽气阀打开/电池抽气阀打开（清氦步）</t>
  </si>
  <si>
    <t>#1腔体机构腔体抽气阀关闭/电池抽气阀关闭（清氦步）</t>
  </si>
  <si>
    <t>#2腔体机构腔体抽气阀关闭/电池抽气阀关闭（清氦步）</t>
  </si>
  <si>
    <t>#3腔体机构腔体抽气阀关闭/电池抽气阀关闭（清氦步）</t>
  </si>
  <si>
    <t>#1腔体机构氦检清洁阀打开/电池破真空阀打开（清氦步）</t>
  </si>
  <si>
    <t>#2腔体机构氦检清洁阀打开/电池破真空阀打开（清氦步）</t>
  </si>
  <si>
    <t>#3腔体机构氦检清洁阀打开/电池破真空阀打开（清氦步）</t>
  </si>
  <si>
    <t>#1腔体机构氦检清洁阀关闭/电池破真空阀关闭（清氦步）</t>
  </si>
  <si>
    <t>#2腔体机构氦检清洁阀关闭/电池破真空阀关闭（清氦步）</t>
  </si>
  <si>
    <t>#3腔体机构氦检清洁阀关闭/电池破真空阀关闭（清氦步）</t>
  </si>
  <si>
    <t>#1腔体机构清氦次数判定（清氦步）</t>
  </si>
  <si>
    <t>#2腔体机构清氦次数判定（清氦步）</t>
  </si>
  <si>
    <t>#3腔体机构清氦次数判定（清氦步）</t>
  </si>
  <si>
    <t>#1腔体机构关闭电池抽气阀（清氦步）</t>
  </si>
  <si>
    <t>#2腔体机构关闭电池抽气阀（清氦步）</t>
  </si>
  <si>
    <t>#3腔体机构关闭电池抽气阀（清氦步）</t>
  </si>
  <si>
    <t>#1腔体机构腔体氦检阀仪真空阀打开/延时关腔体抽气阀（清氦步）</t>
  </si>
  <si>
    <t>#2腔体机构腔体氦检阀仪真空阀打开/延时关腔体抽气阀（清氦步）</t>
  </si>
  <si>
    <t>#3腔体机构腔体氦检阀仪真空阀打开/延时关腔体抽气阀（清氦步）</t>
  </si>
  <si>
    <t>#1腔体机构腔体氦检阀关闭（清氦步）</t>
  </si>
  <si>
    <t>#2腔体机构腔体氦检阀关闭（清氦步）</t>
  </si>
  <si>
    <t>#3腔体机构腔体氦检阀关闭（清氦步）</t>
  </si>
  <si>
    <t>#1腔体机构是否需要重新清氦判定（清氦步）</t>
  </si>
  <si>
    <t>#2腔体机构是否需要重新清氦判定（清氦步）</t>
  </si>
  <si>
    <t>#3腔体机构是否需要重新清氦判定（清氦步）</t>
  </si>
  <si>
    <t>#1腔体机构开腔体破真空阀/开电池破真空阀/开腔体阀（清氦步）</t>
  </si>
  <si>
    <t>#2腔体机构开腔体破真空阀/开电池破真空阀/开腔体阀（清氦步）</t>
  </si>
  <si>
    <t>#3腔体机构开腔体破真空阀/开电池破真空阀/开腔体阀（清氦步）</t>
  </si>
  <si>
    <t>#1腔体机构关腔体破真空阀/关电池破真空阀（清氦步）</t>
  </si>
  <si>
    <t>#2腔体机构关腔体破真空阀/关电池破真空阀（清氦步）</t>
  </si>
  <si>
    <t>#3腔体机构关腔体破真空阀/关电池破真空阀（清氦步）</t>
  </si>
  <si>
    <t>#1腔体机构清氦完成标志（清氦步）</t>
  </si>
  <si>
    <t>#2腔体机构清氦完成标志（清氦步）</t>
  </si>
  <si>
    <t>#3腔体机构清氦完成标志（清氦步）</t>
  </si>
  <si>
    <t>#1腔体机构腔体顶升气缸下降（清氦步）</t>
  </si>
  <si>
    <t>#2腔体机构腔体顶升气缸下降（清氦步）</t>
  </si>
  <si>
    <t>#3腔体机构腔体顶升气缸下降（清氦步）</t>
  </si>
  <si>
    <t>#1腔体机构腔体平移气缸到初始位（清氦步）</t>
  </si>
  <si>
    <t>#2腔体机构腔体平移气缸到初始位（清氦步）</t>
  </si>
  <si>
    <t>#3腔体机构腔体平移气缸到初始位（清氦步）</t>
  </si>
  <si>
    <t>#1腔体机构循环结束（清氦步）</t>
  </si>
  <si>
    <t>#2腔体机构循环结束（清氦步）</t>
  </si>
  <si>
    <t>#3腔体机构循环结束（清氦步）</t>
  </si>
  <si>
    <t>#1腔体机构复位（M）</t>
  </si>
  <si>
    <t>#2腔体机构复位（M）</t>
  </si>
  <si>
    <t>#3腔体机构复位（M）</t>
  </si>
  <si>
    <t>#1腔体关闭除破真空阀以外全部阀门（复位）</t>
  </si>
  <si>
    <t>#2腔体关闭除破真空阀以外全部阀门（复位）</t>
  </si>
  <si>
    <t>#3腔体关闭除破真空阀以外全部阀门（复位）</t>
  </si>
  <si>
    <t>#1腔体打开腔体阀门（复位）</t>
  </si>
  <si>
    <t>#2腔体打开腔体阀门（复位）</t>
  </si>
  <si>
    <t>#3腔体打开腔体阀门（复位）</t>
  </si>
  <si>
    <t>#1腔体破真空值未到达开破真空阀（复位）</t>
  </si>
  <si>
    <t>#2腔体破真空值未到达开破真空阀（复位）</t>
  </si>
  <si>
    <t>#3腔体破真空值未到达开破真空阀（复位）</t>
  </si>
  <si>
    <t>#1腔体破真空值到达关破真空阀（复位）</t>
  </si>
  <si>
    <t>#2腔体破真空值到达关破真空阀（复位）</t>
  </si>
  <si>
    <t>#3腔体破真空值到达关破真空阀（复位）</t>
  </si>
  <si>
    <t>#1腔体腔体顶升气缸下降（复位）</t>
  </si>
  <si>
    <t>#2腔体腔体顶升气缸下降（复位）</t>
  </si>
  <si>
    <t>#3腔体腔体顶升气缸下降（复位）</t>
  </si>
  <si>
    <t>#1腔体腔体平移气缸伸出（复位）</t>
  </si>
  <si>
    <t>#2腔体腔体平移气缸伸出（复位）</t>
  </si>
  <si>
    <t>#3腔体腔体平移气缸伸出（复位）</t>
  </si>
  <si>
    <t>#1腔体抽气阀打开允许（自检）</t>
  </si>
  <si>
    <t>#2腔体抽气阀打开允许（自检）</t>
  </si>
  <si>
    <t>#3腔体抽气阀打开允许（自检）</t>
  </si>
  <si>
    <t>#1腔体抽气阀打开需求（自检）</t>
  </si>
  <si>
    <t>#2腔体抽气阀打开需求（自检）</t>
  </si>
  <si>
    <t>#3腔体抽气阀打开需求（自检）</t>
  </si>
  <si>
    <t>#1腔体平移气缸在初始位（自检）</t>
  </si>
  <si>
    <t>#2腔体平移气缸在初始位（自检）</t>
  </si>
  <si>
    <t>#3腔体平移气缸在初始位（自检）</t>
  </si>
  <si>
    <t>#1腔体平移气缸在氦检位（自检）</t>
  </si>
  <si>
    <t>#2腔体平移气缸在氦检位（自检）</t>
  </si>
  <si>
    <t>#3腔体平移气缸在氦检位（自检）</t>
  </si>
  <si>
    <t>#1腔体真空泵开（自检）</t>
  </si>
  <si>
    <t>#2腔体真空泵开（自检）</t>
  </si>
  <si>
    <t>#3腔体真空泵开（自检）</t>
  </si>
  <si>
    <t>#1腔体平移气缸到初始位（自检）</t>
  </si>
  <si>
    <t>#2腔体平移气缸到初始位（自检）</t>
  </si>
  <si>
    <t>#3腔体平移气缸到初始位（自检）</t>
  </si>
  <si>
    <t>#1腔体平移气缸到氦检位（自检）</t>
  </si>
  <si>
    <t>#2腔体平移气缸到氦检位（自检）</t>
  </si>
  <si>
    <t>#3腔体平移气缸到氦检位（自检）</t>
  </si>
  <si>
    <t>#1腔体顶升气缸下降（自检）</t>
  </si>
  <si>
    <t>#2腔体顶升气缸下降（自检）</t>
  </si>
  <si>
    <t>#3腔体顶升气缸下降（自检）</t>
  </si>
  <si>
    <t>#1腔体顶升气缸上升（自检）</t>
  </si>
  <si>
    <t>#2腔体顶升气缸上升（自检）</t>
  </si>
  <si>
    <t>#3腔体顶升气缸上升（自检）</t>
  </si>
  <si>
    <t>#1腔体开抽真空阀（自检）</t>
  </si>
  <si>
    <t>#2腔体开抽真空阀（自检）</t>
  </si>
  <si>
    <t>#3腔体开抽真空阀（自检）</t>
  </si>
  <si>
    <t>#1腔体关抽真空阀（自检）</t>
  </si>
  <si>
    <t>#2腔体关抽真空阀（自检）</t>
  </si>
  <si>
    <t>#3腔体关抽真空阀（自检）</t>
  </si>
  <si>
    <t>#1腔体开破真空阀（自检）</t>
  </si>
  <si>
    <t>#2腔体开破真空阀（自检）</t>
  </si>
  <si>
    <t>#3腔体开破真空阀（自检）</t>
  </si>
  <si>
    <t>#1腔体关破真空阀（自检）</t>
  </si>
  <si>
    <t>#2腔体关破真空阀（自检）</t>
  </si>
  <si>
    <t>#3腔体关破真空阀（自检）</t>
  </si>
  <si>
    <t>#1腔体破真空阀状态（自检）</t>
  </si>
  <si>
    <t>#2腔体破真空阀状态（自检）</t>
  </si>
  <si>
    <t>#3腔体破真空阀状态（自检）</t>
  </si>
  <si>
    <t>#1腔体抽真空阀状态（自检）</t>
  </si>
  <si>
    <t>#2腔体抽真空阀状态（自检）</t>
  </si>
  <si>
    <t>#3腔体抽真空阀状态（自检）</t>
  </si>
  <si>
    <t>（自检）</t>
  </si>
  <si>
    <t>#1腔体机构标漏运行条件</t>
  </si>
  <si>
    <t>#2腔体机构标漏运行条件</t>
  </si>
  <si>
    <t>#3腔体机构标漏运行条件</t>
  </si>
  <si>
    <t>#1腔体机构标漏开始运行条件</t>
  </si>
  <si>
    <t>#2腔体机构标漏开始运行条件</t>
  </si>
  <si>
    <t>#3腔体机构标漏开始运行条件</t>
  </si>
  <si>
    <t>#1腔体机构标漏步进条件</t>
  </si>
  <si>
    <t>#2腔体机构标漏步进条件</t>
  </si>
  <si>
    <t>#3腔体机构标漏步进条件</t>
  </si>
  <si>
    <t>#1腔体机构标漏运行中</t>
  </si>
  <si>
    <t>#2腔体机构标漏运行中</t>
  </si>
  <si>
    <t>#3腔体机构标漏运行中</t>
  </si>
  <si>
    <t>#1腔体机构标漏步进</t>
  </si>
  <si>
    <t>#2腔体机构标漏步进</t>
  </si>
  <si>
    <t>#3腔体机构标漏步进</t>
  </si>
  <si>
    <t>#1腔体机构自动开始（标漏步）</t>
  </si>
  <si>
    <t>#2腔体机构自动开始（标漏步）</t>
  </si>
  <si>
    <t>#3腔体机构自动开始（标漏步）</t>
  </si>
  <si>
    <t>#1腔体机构关闭所有腔体阀门（标漏步）</t>
  </si>
  <si>
    <t>#2腔体机构（标漏步）</t>
  </si>
  <si>
    <t>#3腔体机构（标漏步）</t>
  </si>
  <si>
    <t>#1腔体机构所有腔体平移气缸到氦检位（标漏步）</t>
  </si>
  <si>
    <t>#1腔体机构所有腔体顶升气缸上升（标漏步）</t>
  </si>
  <si>
    <t>#1腔体机构关闭氦检仪真空阀（标漏步）</t>
  </si>
  <si>
    <t>#1腔体机构开标漏阀（标漏步）</t>
  </si>
  <si>
    <t>#1腔体机构开#1腔体氦检阀（标漏步）</t>
  </si>
  <si>
    <t>#1腔体机构开#1-1腔体阀（标漏步）</t>
  </si>
  <si>
    <t>#2腔体机构开#2-1腔体阀（标漏步）</t>
  </si>
  <si>
    <t>#3腔体机构开#3-1腔体阀（标漏步）</t>
  </si>
  <si>
    <t>#1腔体机构开#1腔抽气阀（标漏步）</t>
  </si>
  <si>
    <t>#2腔体机构开#2腔抽气阀（标漏步）</t>
  </si>
  <si>
    <t>#3腔体机构开#3腔抽气阀（标漏步）</t>
  </si>
  <si>
    <t>#1腔体机构关#1腔体抽气阀（标漏步）</t>
  </si>
  <si>
    <t>#2腔体机构关#2腔体抽气阀（标漏步）</t>
  </si>
  <si>
    <t>#3腔体机构关#3腔体抽气阀（标漏步）</t>
  </si>
  <si>
    <t>#1腔体机构（标漏步）</t>
  </si>
  <si>
    <t>#1腔体机构开始#1-1氦检（标漏步）</t>
  </si>
  <si>
    <t>#2腔体机构开始#2-1氦检（标漏步）</t>
  </si>
  <si>
    <t>#3腔体机构开始#3-1氦检（标漏步）</t>
  </si>
  <si>
    <t>#1腔体机构关#1腔体氦检阀（标漏步）</t>
  </si>
  <si>
    <t>#2腔体机构关#2腔体氦检阀（标漏步）</t>
  </si>
  <si>
    <t>#3腔体机构关#3腔体氦检阀（标漏步）</t>
  </si>
  <si>
    <t>#1腔体机构关#1-1腔体阀（标漏步）</t>
  </si>
  <si>
    <t>#2腔体机构关#2-1腔体阀（标漏步）</t>
  </si>
  <si>
    <t>#3腔体机构关#3-1腔体阀（标漏步）</t>
  </si>
  <si>
    <t>#1腔体机构开#1-2腔体阀（标漏步）</t>
  </si>
  <si>
    <t>#2腔体机构开#2-2腔体阀（标漏步）</t>
  </si>
  <si>
    <t>#3腔体机构开#3-2腔体阀（标漏步）</t>
  </si>
  <si>
    <t>#1腔体机构开#1腔抽真空阀（标漏步）</t>
  </si>
  <si>
    <t>#2腔体机构开#2腔抽真空阀（标漏步）</t>
  </si>
  <si>
    <t>#3腔体机构开#3腔抽真空阀（标漏步）</t>
  </si>
  <si>
    <t>#1腔体机构关#1腔抽真空阀（标漏步）</t>
  </si>
  <si>
    <t>#2腔体机构关#2腔抽真空阀（标漏步）</t>
  </si>
  <si>
    <t>#3腔体机构关#3腔抽真空阀（标漏步）</t>
  </si>
  <si>
    <t>#1腔体机构开始#1-2氦检（标漏步）</t>
  </si>
  <si>
    <t>#2腔体机构开始#2-2氦检（标漏步）</t>
  </si>
  <si>
    <t>#3腔体机构开始#3-2氦检（标漏步）</t>
  </si>
  <si>
    <t>#1腔体机构关#1-2腔体阀（标漏步）</t>
  </si>
  <si>
    <t>#2腔体机构关#2-2腔体阀（标漏步）</t>
  </si>
  <si>
    <t>#3腔体机构关#3-2腔体阀（标漏步）</t>
  </si>
  <si>
    <t>#3腔体机构开所有腔体总阀（标漏步）</t>
  </si>
  <si>
    <t>#3腔体机构开所有腔体破真空阀（标漏步）</t>
  </si>
  <si>
    <t>#3腔体机构关所有腔体破真空阀（标漏步）</t>
  </si>
  <si>
    <t>#3腔体机构所有顶升气缸下降（标漏步）</t>
  </si>
  <si>
    <t>#3腔体机构所有腔体平移气缸回初始位（标漏步）</t>
  </si>
  <si>
    <t>#1腔体机构跳转至#2腔标漏步（标漏步）</t>
  </si>
  <si>
    <t>#2腔体机构跳转至#3腔标漏步（标漏步）</t>
  </si>
  <si>
    <t>#1腔体机构循环结束（标漏步）</t>
  </si>
  <si>
    <t>#2腔体机构循环结束（标漏步）</t>
  </si>
  <si>
    <t>#3腔体机构循环结束（标漏步）</t>
  </si>
  <si>
    <t>输入模块</t>
  </si>
  <si>
    <t>输入</t>
  </si>
  <si>
    <t>输出模块</t>
  </si>
  <si>
    <t>输出</t>
  </si>
  <si>
    <t>1-1</t>
  </si>
  <si>
    <t>0000.00</t>
  </si>
  <si>
    <t>#1扫码阻挡气缸缩回位</t>
  </si>
  <si>
    <t>0010.00</t>
  </si>
  <si>
    <t>#1扫码阻挡气缸缩回</t>
  </si>
  <si>
    <t>0000.01</t>
  </si>
  <si>
    <t>#1扫码阻挡气缸伸出位</t>
  </si>
  <si>
    <t>0010.01</t>
  </si>
  <si>
    <t>#1扫码阻挡气缸伸出</t>
  </si>
  <si>
    <t>0000.02</t>
  </si>
  <si>
    <t>#1隔离气缸缩回位</t>
  </si>
  <si>
    <t>0010.02</t>
  </si>
  <si>
    <t>#1隔离气缸缩回</t>
  </si>
  <si>
    <t>0000.03</t>
  </si>
  <si>
    <t>0010.03</t>
  </si>
  <si>
    <t>#1隔离气缸伸出</t>
  </si>
  <si>
    <t>0000.04</t>
  </si>
  <si>
    <t>#2扫码阻挡气缸缩回位</t>
  </si>
  <si>
    <t>0010.04</t>
  </si>
  <si>
    <t>#2扫码阻挡气缸缩回</t>
  </si>
  <si>
    <t>0000.05</t>
  </si>
  <si>
    <t>#2扫码阻挡气缸伸出位</t>
  </si>
  <si>
    <t>0010.05</t>
  </si>
  <si>
    <t>#2扫码阻挡气缸伸出</t>
  </si>
  <si>
    <t>0000.06</t>
  </si>
  <si>
    <t>#2隔离气缸缩回位</t>
  </si>
  <si>
    <t>0010.06</t>
  </si>
  <si>
    <t>#2隔离气缸缩回</t>
  </si>
  <si>
    <t>0000.07</t>
  </si>
  <si>
    <t>0010.07</t>
  </si>
  <si>
    <t>#2隔离气缸伸出</t>
  </si>
  <si>
    <t>0000.08</t>
  </si>
  <si>
    <t>#1进料夹爪夹紧位</t>
  </si>
  <si>
    <t>0010.08</t>
  </si>
  <si>
    <t>#1进料夹爪夹紧</t>
  </si>
  <si>
    <t>0000.09</t>
  </si>
  <si>
    <t>#1进料夹爪松开位</t>
  </si>
  <si>
    <t>0010.09</t>
  </si>
  <si>
    <t>#1进料夹爪松开</t>
  </si>
  <si>
    <t>0000.10</t>
  </si>
  <si>
    <t>#2进料夹爪夹紧位</t>
  </si>
  <si>
    <t>0010.10</t>
  </si>
  <si>
    <t>#2进料夹爪夹紧</t>
  </si>
  <si>
    <t>0000.11</t>
  </si>
  <si>
    <t>#2进料夹爪松开位</t>
  </si>
  <si>
    <t>0010.11</t>
  </si>
  <si>
    <t>#2进料夹爪松开</t>
  </si>
  <si>
    <t>0000.12</t>
  </si>
  <si>
    <t>进料夹爪变距气缸伸出位</t>
  </si>
  <si>
    <t>0010.12</t>
  </si>
  <si>
    <t>进料夹爪变距气缸伸出</t>
  </si>
  <si>
    <t>0000.13</t>
  </si>
  <si>
    <t>进料夹爪变距气缸缩回位</t>
  </si>
  <si>
    <t>0010.13</t>
  </si>
  <si>
    <t>进料夹爪变距气缸缩回</t>
  </si>
  <si>
    <t>0000.14</t>
  </si>
  <si>
    <t>#1出料夹爪夹紧位</t>
  </si>
  <si>
    <t>0010.14</t>
  </si>
  <si>
    <t>#1出料夹爪夹紧</t>
  </si>
  <si>
    <t>0000.15</t>
  </si>
  <si>
    <t>#1出料夹爪松开位</t>
  </si>
  <si>
    <t>0010.15</t>
  </si>
  <si>
    <t>#1出料夹爪松开</t>
  </si>
  <si>
    <t>1-2</t>
  </si>
  <si>
    <t>0001.00</t>
  </si>
  <si>
    <t>#2出料夹爪夹紧位</t>
  </si>
  <si>
    <t>0011.00</t>
  </si>
  <si>
    <t>#2出料夹爪夹紧</t>
  </si>
  <si>
    <t>0001.01</t>
  </si>
  <si>
    <t>#2出料夹爪松开位</t>
  </si>
  <si>
    <t>0011.01</t>
  </si>
  <si>
    <t>#2出料夹爪松开</t>
  </si>
  <si>
    <t>0001.02</t>
  </si>
  <si>
    <t>出料夹爪变距气缸伸出位</t>
  </si>
  <si>
    <t>0011.02</t>
  </si>
  <si>
    <t>出料夹爪变距气缸伸出</t>
  </si>
  <si>
    <t>0001.03</t>
  </si>
  <si>
    <t>出料夹爪变距气缸缩回位</t>
  </si>
  <si>
    <t>0011.03</t>
  </si>
  <si>
    <t>出料夹爪变距气缸缩回</t>
  </si>
  <si>
    <t>0001.04</t>
  </si>
  <si>
    <t>#1腔体平移一级气缸缩回位</t>
  </si>
  <si>
    <t>0011.04</t>
  </si>
  <si>
    <t>#1腔体平移一级气缸缩回</t>
  </si>
  <si>
    <t>0001.05</t>
  </si>
  <si>
    <t>#1腔体平移一级气缸伸出位</t>
  </si>
  <si>
    <t>0011.05</t>
  </si>
  <si>
    <t>#1腔体平移一级气缸伸出</t>
  </si>
  <si>
    <t>0001.06</t>
  </si>
  <si>
    <t>#1腔体平移二级气缸缩回位</t>
  </si>
  <si>
    <t>0011.06</t>
  </si>
  <si>
    <t>#1腔体平移二级气缸缩回</t>
  </si>
  <si>
    <t>0001.07</t>
  </si>
  <si>
    <t>#1腔体平移二级气缸伸出位</t>
  </si>
  <si>
    <t>0011.07</t>
  </si>
  <si>
    <t>#1腔体平移二级气缸伸出</t>
  </si>
  <si>
    <t>0001.08</t>
  </si>
  <si>
    <t>#1腔体顶伸气缸上升位</t>
  </si>
  <si>
    <t>0011.08</t>
  </si>
  <si>
    <t>#1腔体顶伸气缸上升</t>
  </si>
  <si>
    <t>0001.09</t>
  </si>
  <si>
    <t>#1腔体顶伸气缸下降位</t>
  </si>
  <si>
    <t>0011.09</t>
  </si>
  <si>
    <t>#1腔体顶伸气缸下降</t>
  </si>
  <si>
    <t>0001.10</t>
  </si>
  <si>
    <t>#1腔体氦检阀开到位</t>
  </si>
  <si>
    <t>0011.10</t>
  </si>
  <si>
    <t>#1腔体氦检阀开</t>
  </si>
  <si>
    <t>0001.11</t>
  </si>
  <si>
    <t>#1腔体氦检阀关到位</t>
  </si>
  <si>
    <t>0011.11</t>
  </si>
  <si>
    <t>氦检仪真空阀开</t>
  </si>
  <si>
    <t>（保护）</t>
  </si>
  <si>
    <t>0001.12</t>
  </si>
  <si>
    <t>0011.12</t>
  </si>
  <si>
    <t>#1腔体抽真空阀开</t>
  </si>
  <si>
    <t>0001.13</t>
  </si>
  <si>
    <t>0011.13</t>
  </si>
  <si>
    <t>#1-1腔体阀开</t>
  </si>
  <si>
    <t>0001.14</t>
  </si>
  <si>
    <t>0011.14</t>
  </si>
  <si>
    <t>#1-2腔体阀开</t>
  </si>
  <si>
    <t>0001.15</t>
  </si>
  <si>
    <t>0011.15</t>
  </si>
  <si>
    <t>#1腔体破真空阀开</t>
  </si>
  <si>
    <t>1-3</t>
  </si>
  <si>
    <t>0002.00</t>
  </si>
  <si>
    <t>0012.00</t>
  </si>
  <si>
    <t>#1腔体吹气阀开</t>
  </si>
  <si>
    <t>0002.01</t>
  </si>
  <si>
    <t>#2腔体平移一级气缸缩回位</t>
  </si>
  <si>
    <t>0012.01</t>
  </si>
  <si>
    <t>#2腔体平移一级气缸缩回</t>
  </si>
  <si>
    <t>0002.02</t>
  </si>
  <si>
    <t>#2腔体平移一级气缸伸出位</t>
  </si>
  <si>
    <t>0012.02</t>
  </si>
  <si>
    <t>#2腔体平移一级气缸伸出</t>
  </si>
  <si>
    <t>0002.03</t>
  </si>
  <si>
    <t>#2腔体平移二级气缸缩回位</t>
  </si>
  <si>
    <t>0012.03</t>
  </si>
  <si>
    <t>#2腔体平移二级气缸缩回</t>
  </si>
  <si>
    <t>0002.04</t>
  </si>
  <si>
    <t>#2腔体平移二级气缸伸出位</t>
  </si>
  <si>
    <t>0012.04</t>
  </si>
  <si>
    <t>#2腔体平移二级气缸伸出</t>
  </si>
  <si>
    <t>0002.05</t>
  </si>
  <si>
    <t>#2腔体顶伸气缸上升位</t>
  </si>
  <si>
    <t>0012.05</t>
  </si>
  <si>
    <t>#2腔体顶伸气缸上升</t>
  </si>
  <si>
    <t>0002.06</t>
  </si>
  <si>
    <t>#2腔体顶伸气缸下降位</t>
  </si>
  <si>
    <t>0012.06</t>
  </si>
  <si>
    <t>#2腔体顶伸气缸下降</t>
  </si>
  <si>
    <t>0002.07</t>
  </si>
  <si>
    <t>#2腔体氦检阀开到位</t>
  </si>
  <si>
    <t>0012.07</t>
  </si>
  <si>
    <t>#2腔体氦检阀开</t>
  </si>
  <si>
    <t>0002.08</t>
  </si>
  <si>
    <t>#2腔体氦检阀关到位</t>
  </si>
  <si>
    <t>0012.08</t>
  </si>
  <si>
    <t>复检清洁阀开</t>
  </si>
  <si>
    <t>0002.09</t>
  </si>
  <si>
    <t>0012.09</t>
  </si>
  <si>
    <t>#2腔体抽真空阀开</t>
  </si>
  <si>
    <t>0002.10</t>
  </si>
  <si>
    <t>0012.10</t>
  </si>
  <si>
    <t>#2-1腔体阀开</t>
  </si>
  <si>
    <t>0002.11</t>
  </si>
  <si>
    <t>0012.11</t>
  </si>
  <si>
    <t>#2-2腔体阀开</t>
  </si>
  <si>
    <t>0002.12</t>
  </si>
  <si>
    <t>0012.12</t>
  </si>
  <si>
    <t>#2腔体破真空阀开</t>
  </si>
  <si>
    <t>0002.13</t>
  </si>
  <si>
    <t>0012.13</t>
  </si>
  <si>
    <t>#2腔体吹气阀开</t>
  </si>
  <si>
    <t>0002.14</t>
  </si>
  <si>
    <t>#3腔体平移一级气缸缩回位</t>
  </si>
  <si>
    <t>0012.14</t>
  </si>
  <si>
    <t>#3腔体平移一级气缸缩回</t>
  </si>
  <si>
    <t>0002.15</t>
  </si>
  <si>
    <t>#3腔体平移一级气缸伸出位</t>
  </si>
  <si>
    <t>0012.15</t>
  </si>
  <si>
    <t>#3腔体平移一级气缸伸出</t>
  </si>
  <si>
    <t>1-4</t>
  </si>
  <si>
    <t>0003.00</t>
  </si>
  <si>
    <t>#3腔体平移二级气缸缩回位</t>
  </si>
  <si>
    <t>0013.00</t>
  </si>
  <si>
    <t>#3腔体平移二级气缸缩回</t>
  </si>
  <si>
    <t>0003.01</t>
  </si>
  <si>
    <t>#3腔体平移二级气缸伸出位</t>
  </si>
  <si>
    <t>0013.01</t>
  </si>
  <si>
    <t>#3腔体平移二级气缸伸出</t>
  </si>
  <si>
    <t>0003.02</t>
  </si>
  <si>
    <t>#3腔体顶伸气缸上升位</t>
  </si>
  <si>
    <t>0013.02</t>
  </si>
  <si>
    <t>#3腔体顶伸气缸上升</t>
  </si>
  <si>
    <t>0003.03</t>
  </si>
  <si>
    <t>#3腔体顶伸气缸下降位</t>
  </si>
  <si>
    <t>0013.03</t>
  </si>
  <si>
    <t>#3腔体顶伸气缸下降</t>
  </si>
  <si>
    <t>0003.04</t>
  </si>
  <si>
    <t>#3腔体氦检阀开到位</t>
  </si>
  <si>
    <t>0013.04</t>
  </si>
  <si>
    <t>#3腔体氦检阀开</t>
  </si>
  <si>
    <t>0003.05</t>
  </si>
  <si>
    <t>#3腔体氦检阀关到位</t>
  </si>
  <si>
    <t>0013.05</t>
  </si>
  <si>
    <t>0003.06</t>
  </si>
  <si>
    <t>氦检仪准备好了信号</t>
  </si>
  <si>
    <t>0013.06</t>
  </si>
  <si>
    <t>#3腔体抽真空阀开</t>
  </si>
  <si>
    <t>0003.07</t>
  </si>
  <si>
    <t>氦检仪故障信号</t>
  </si>
  <si>
    <t>0013.07</t>
  </si>
  <si>
    <t>#3-1腔体阀开</t>
  </si>
  <si>
    <t>0003.08</t>
  </si>
  <si>
    <t>0013.08</t>
  </si>
  <si>
    <t>#3-2腔体阀开</t>
  </si>
  <si>
    <t>0003.09</t>
  </si>
  <si>
    <t>0013.09</t>
  </si>
  <si>
    <t>#3腔体破真空阀开</t>
  </si>
  <si>
    <t>0003.10</t>
  </si>
  <si>
    <t>0013.10</t>
  </si>
  <si>
    <t>#3腔体吹气阀开</t>
  </si>
  <si>
    <t>0003.11</t>
  </si>
  <si>
    <t>进料伺服X轴准备好了信号</t>
  </si>
  <si>
    <t>0013.11</t>
  </si>
  <si>
    <t>进料伺服X轴使能</t>
  </si>
  <si>
    <t>0003.12</t>
  </si>
  <si>
    <t>进料伺服X轴故障信号</t>
  </si>
  <si>
    <t>0013.12</t>
  </si>
  <si>
    <t>进料伺服X轴故障复位</t>
  </si>
  <si>
    <t>0003.13</t>
  </si>
  <si>
    <t>进料伺服Z轴准备好了信号</t>
  </si>
  <si>
    <t>0013.13</t>
  </si>
  <si>
    <t>进料伺服Z轴使能</t>
  </si>
  <si>
    <t>0003.14</t>
  </si>
  <si>
    <t>进料伺服Z轴故障信号</t>
  </si>
  <si>
    <t>0013.14</t>
  </si>
  <si>
    <t>进料伺服Z轴故障复位</t>
  </si>
  <si>
    <t>0003.15</t>
  </si>
  <si>
    <t>0013.15</t>
  </si>
  <si>
    <t>进料伺服Z轴刹车</t>
  </si>
  <si>
    <t>2-1</t>
  </si>
  <si>
    <t>0004.00</t>
  </si>
  <si>
    <t>出料伺服X轴准备好了信号</t>
  </si>
  <si>
    <t>0014.00</t>
  </si>
  <si>
    <t>出料伺服X轴使能</t>
  </si>
  <si>
    <t>0004.01</t>
  </si>
  <si>
    <t>出料伺服X轴故障信号</t>
  </si>
  <si>
    <t>0014.01</t>
  </si>
  <si>
    <t>出料伺服X轴故障复位</t>
  </si>
  <si>
    <t>0004.02</t>
  </si>
  <si>
    <t>出料伺服Z轴准备好了信号</t>
  </si>
  <si>
    <t>0014.02</t>
  </si>
  <si>
    <t>出料伺服Z轴使能</t>
  </si>
  <si>
    <t>0004.03</t>
  </si>
  <si>
    <t>出料伺服Z轴故障信号</t>
  </si>
  <si>
    <t>0014.03</t>
  </si>
  <si>
    <t>出料伺服Z轴故障复位</t>
  </si>
  <si>
    <t>0004.04</t>
  </si>
  <si>
    <t>0014.04</t>
  </si>
  <si>
    <t>出料伺服Z轴刹车</t>
  </si>
  <si>
    <t>0004.05</t>
  </si>
  <si>
    <t>腔体抽真空泵运行信号</t>
  </si>
  <si>
    <t>0014.05</t>
  </si>
  <si>
    <t>腔体抽真空泵启动</t>
  </si>
  <si>
    <t>0004.06</t>
  </si>
  <si>
    <t>腔体抽真空泵过载信号</t>
  </si>
  <si>
    <t>0014.06</t>
  </si>
  <si>
    <t>0004.07</t>
  </si>
  <si>
    <t>氦检前置泵运行信号</t>
  </si>
  <si>
    <t>0014.07</t>
  </si>
  <si>
    <t>氦检前置泵启动</t>
  </si>
  <si>
    <t>0004.08</t>
  </si>
  <si>
    <t>氦检前置泵过载信号</t>
  </si>
  <si>
    <t>0014.08</t>
  </si>
  <si>
    <t>氦检仪供电</t>
  </si>
  <si>
    <t>0004.09</t>
  </si>
  <si>
    <t>启动按钮</t>
  </si>
  <si>
    <t>0014.09</t>
  </si>
  <si>
    <t>启动按钮指示灯</t>
  </si>
  <si>
    <t>0004.10</t>
  </si>
  <si>
    <t>停止按钮</t>
  </si>
  <si>
    <t>0014.10</t>
  </si>
  <si>
    <t>停止按钮指示灯</t>
  </si>
  <si>
    <t>0004.11</t>
  </si>
  <si>
    <t>复位按钮</t>
  </si>
  <si>
    <t>0014.11</t>
  </si>
  <si>
    <t>复位按钮指示灯</t>
  </si>
  <si>
    <t>0004.12</t>
  </si>
  <si>
    <t>急停按钮</t>
  </si>
  <si>
    <t>0014.12</t>
  </si>
  <si>
    <t>蜂鸣器</t>
  </si>
  <si>
    <t>0004.13</t>
  </si>
  <si>
    <t>手自动选择</t>
  </si>
  <si>
    <t>0014.13</t>
  </si>
  <si>
    <t>三色灯（红）</t>
  </si>
  <si>
    <t>0004.14</t>
  </si>
  <si>
    <t>#1进料夹爪防下坠感应</t>
  </si>
  <si>
    <t>0014.14</t>
  </si>
  <si>
    <t>三色灯（绿）</t>
  </si>
  <si>
    <t>0004.15</t>
  </si>
  <si>
    <t>#2进料夹爪防下坠感应</t>
  </si>
  <si>
    <t>0014.15</t>
  </si>
  <si>
    <t>三色灯（黄）</t>
  </si>
  <si>
    <t>2-2</t>
  </si>
  <si>
    <t>0005.00</t>
  </si>
  <si>
    <t>#1出料夹爪防下坠感应</t>
  </si>
  <si>
    <t>0015.00</t>
  </si>
  <si>
    <t>进料拉带电机启动</t>
  </si>
  <si>
    <t>0005.01</t>
  </si>
  <si>
    <t>#2出料夹爪防下坠感应</t>
  </si>
  <si>
    <t>0015.01</t>
  </si>
  <si>
    <t>扫码NG拉带电机启动</t>
  </si>
  <si>
    <t>0005.02</t>
  </si>
  <si>
    <t>0015.02</t>
  </si>
  <si>
    <t>氦检NG拉带电机启动</t>
  </si>
  <si>
    <t>0005.03</t>
  </si>
  <si>
    <t>进料对接输入</t>
  </si>
  <si>
    <t>0015.03</t>
  </si>
  <si>
    <t>进料对接输出</t>
  </si>
  <si>
    <t>0005.04</t>
  </si>
  <si>
    <t>出料对接输入</t>
  </si>
  <si>
    <t>0015.04</t>
  </si>
  <si>
    <t>出料对接输出</t>
  </si>
  <si>
    <t>0005.05</t>
  </si>
  <si>
    <t>0015.05</t>
  </si>
  <si>
    <t>负压专用</t>
  </si>
  <si>
    <t>出料旋转气缸9O度位</t>
  </si>
  <si>
    <t>出料旋转气缸9O度</t>
  </si>
  <si>
    <t>0005.06</t>
  </si>
  <si>
    <t>0015.06</t>
  </si>
  <si>
    <t>出料旋转气缸O度位</t>
  </si>
  <si>
    <t>出料旋转气缸O度</t>
  </si>
  <si>
    <t>0005.07</t>
  </si>
  <si>
    <t>设备总气压信号</t>
  </si>
  <si>
    <t>0015.07</t>
  </si>
  <si>
    <t>0005.08</t>
  </si>
  <si>
    <t>#1来料位有料感应</t>
  </si>
  <si>
    <t>0015.08</t>
  </si>
  <si>
    <t>0005.09</t>
  </si>
  <si>
    <t>#2来料位有料感应</t>
  </si>
  <si>
    <t>0015.09</t>
  </si>
  <si>
    <t>0005.10</t>
  </si>
  <si>
    <t>#1隔离位有料感应</t>
  </si>
  <si>
    <t>0015.10</t>
  </si>
  <si>
    <t>0005.11</t>
  </si>
  <si>
    <t>#2隔离位有料感应</t>
  </si>
  <si>
    <t>0015.11</t>
  </si>
  <si>
    <t>0005.12</t>
  </si>
  <si>
    <t>#1扫码位有料感应</t>
  </si>
  <si>
    <t>0015.12</t>
  </si>
  <si>
    <t>0005.13</t>
  </si>
  <si>
    <t>#2扫码位有料感应</t>
  </si>
  <si>
    <t>0015.13</t>
  </si>
  <si>
    <t>0005.14</t>
  </si>
  <si>
    <t>#1-1进料位有料感应</t>
  </si>
  <si>
    <t>0015.14</t>
  </si>
  <si>
    <t>0005.15</t>
  </si>
  <si>
    <t>#1-2进料位有料感应</t>
  </si>
  <si>
    <t>0015.15</t>
  </si>
  <si>
    <t>2-3</t>
  </si>
  <si>
    <t>0006.00</t>
  </si>
  <si>
    <t>#2-1进料位有料感应</t>
  </si>
  <si>
    <t>0016.00</t>
  </si>
  <si>
    <t>#1-1电池抽真空阀开</t>
  </si>
  <si>
    <t>正压专用</t>
  </si>
  <si>
    <t>0006.01</t>
  </si>
  <si>
    <t>#2-2进料位有料感应</t>
  </si>
  <si>
    <t>0016.01</t>
  </si>
  <si>
    <t>#1-2电池抽真空阀开</t>
  </si>
  <si>
    <t>0006.02</t>
  </si>
  <si>
    <t>进料夹爪柔性感应</t>
  </si>
  <si>
    <t>0016.02</t>
  </si>
  <si>
    <t>#1-1电池注氦阀开</t>
  </si>
  <si>
    <t>0006.03</t>
  </si>
  <si>
    <t>出料夹爪柔性感应</t>
  </si>
  <si>
    <t>0016.03</t>
  </si>
  <si>
    <t>#1-2电池注氦阀开</t>
  </si>
  <si>
    <t>0006.04</t>
  </si>
  <si>
    <t>#1进料夹爪对应腔体有料感应</t>
  </si>
  <si>
    <t>0016.04</t>
  </si>
  <si>
    <t>#1-1电池破真空阀开</t>
  </si>
  <si>
    <t>0006.05</t>
  </si>
  <si>
    <t>#2进料夹爪对应腔体有料感应</t>
  </si>
  <si>
    <t>0016.05</t>
  </si>
  <si>
    <t>#1-2电池破真空阀开</t>
  </si>
  <si>
    <t>0006.06</t>
  </si>
  <si>
    <t>扫码NG放料#1位有料感应</t>
  </si>
  <si>
    <t>0016.06</t>
  </si>
  <si>
    <t>#2-1电池抽真空阀开</t>
  </si>
  <si>
    <t>0006.07</t>
  </si>
  <si>
    <t>扫码NG放料#2位有料感应</t>
  </si>
  <si>
    <t>0016.07</t>
  </si>
  <si>
    <t>#2-2电池抽真空阀开</t>
  </si>
  <si>
    <t>0006.08</t>
  </si>
  <si>
    <t>扫码NG料满位有料感应</t>
  </si>
  <si>
    <t>0016.08</t>
  </si>
  <si>
    <t>#2-1电池注氦阀开</t>
  </si>
  <si>
    <t>0006.09</t>
  </si>
  <si>
    <t>进料配对位有料感应</t>
  </si>
  <si>
    <t>0016.09</t>
  </si>
  <si>
    <t>#2-2电池注氦阀开</t>
  </si>
  <si>
    <t>0006.10</t>
  </si>
  <si>
    <t>出料配对位有料感应</t>
  </si>
  <si>
    <t>0016.10</t>
  </si>
  <si>
    <t>#2-1电池破真空阀开</t>
  </si>
  <si>
    <t>0006.11</t>
  </si>
  <si>
    <t>氦检NG放料#1位有料感应</t>
  </si>
  <si>
    <t>0016.11</t>
  </si>
  <si>
    <t>#2-2电池破真空阀开</t>
  </si>
  <si>
    <t>0006.12</t>
  </si>
  <si>
    <t>氦检NG放料#2位有料感应</t>
  </si>
  <si>
    <t>0016.12</t>
  </si>
  <si>
    <t>#3-1电池抽真空阀开</t>
  </si>
  <si>
    <t>0006.13</t>
  </si>
  <si>
    <t>氦检NG料满位有料感应</t>
  </si>
  <si>
    <t>0016.13</t>
  </si>
  <si>
    <t>#3-2电池抽真空阀开</t>
  </si>
  <si>
    <t>0006.14</t>
  </si>
  <si>
    <t>#1-1出料位有料感应</t>
  </si>
  <si>
    <t>0016.14</t>
  </si>
  <si>
    <t>#3-1电池注氦阀开</t>
  </si>
  <si>
    <t>0006.15</t>
  </si>
  <si>
    <t>#1-2出料位有料感应</t>
  </si>
  <si>
    <t>0016.15</t>
  </si>
  <si>
    <t>#3-2电池注氦阀开</t>
  </si>
  <si>
    <t>2-4</t>
  </si>
  <si>
    <t>0007.00</t>
  </si>
  <si>
    <t>#2-1出料位有料感应</t>
  </si>
  <si>
    <t>0017.00</t>
  </si>
  <si>
    <t>#3-1电池破真空阀开</t>
  </si>
  <si>
    <t>0007.01</t>
  </si>
  <si>
    <t>#2-2出料位有料感应</t>
  </si>
  <si>
    <t>0017.01</t>
  </si>
  <si>
    <t>#3-2电池破真空阀开</t>
  </si>
  <si>
    <t>0007.02</t>
  </si>
  <si>
    <t>#1门磁开关</t>
  </si>
  <si>
    <t>0017.02</t>
  </si>
  <si>
    <t>0007.03</t>
  </si>
  <si>
    <t>#2门磁开关</t>
  </si>
  <si>
    <t>0017.03</t>
  </si>
  <si>
    <t>0007.04</t>
  </si>
  <si>
    <t>#3门磁开关</t>
  </si>
  <si>
    <t>0017.04</t>
  </si>
  <si>
    <t>0007.05</t>
  </si>
  <si>
    <t>#4门磁开关</t>
  </si>
  <si>
    <t>0017.05</t>
  </si>
  <si>
    <t>0007.06</t>
  </si>
  <si>
    <t>#5门磁开关</t>
  </si>
  <si>
    <t>0017.06</t>
  </si>
  <si>
    <t>0007.07</t>
  </si>
  <si>
    <t>#6门磁开关</t>
  </si>
  <si>
    <t>0017.07</t>
  </si>
  <si>
    <t>0007.08</t>
  </si>
  <si>
    <t>#7门磁开关</t>
  </si>
  <si>
    <t>0017.08</t>
  </si>
  <si>
    <t>0007.09</t>
  </si>
  <si>
    <t>#8门磁开关</t>
  </si>
  <si>
    <t>0017.09</t>
  </si>
  <si>
    <t>0007.10</t>
  </si>
  <si>
    <t>#9门磁开关</t>
  </si>
  <si>
    <t>0017.10</t>
  </si>
  <si>
    <t>0007.11</t>
  </si>
  <si>
    <t>#10门磁开关</t>
  </si>
  <si>
    <t>0017.11</t>
  </si>
  <si>
    <t>0007.12</t>
  </si>
  <si>
    <t>#11门磁开关</t>
  </si>
  <si>
    <t>0017.12</t>
  </si>
  <si>
    <t>0007.13</t>
  </si>
  <si>
    <t>设备真空压力信号</t>
  </si>
  <si>
    <t>0017.13</t>
  </si>
  <si>
    <t>0007.14</t>
  </si>
  <si>
    <t>设备氦气压力信号</t>
  </si>
  <si>
    <t>0017.14</t>
  </si>
  <si>
    <t>0007.15</t>
  </si>
  <si>
    <t>精密调压阀信号</t>
  </si>
  <si>
    <t>0017.15</t>
  </si>
  <si>
    <t>#1隔离气缸伸出位</t>
  </si>
  <si>
    <t>#2隔离气缸伸出位</t>
  </si>
  <si>
    <t>氦检仪真空阀开到位</t>
  </si>
  <si>
    <t>氦检仪真空阀关到位</t>
  </si>
  <si>
    <t>复检清洁阀开到位</t>
  </si>
  <si>
    <t>复检清洁阀关到位</t>
  </si>
  <si>
    <t>#1腔体抽真空阀开到位</t>
  </si>
  <si>
    <t>0021.10</t>
  </si>
  <si>
    <t>#1腔体氦检阀关</t>
  </si>
  <si>
    <t>#1腔体抽真空阀关到位</t>
  </si>
  <si>
    <t>0021.11</t>
  </si>
  <si>
    <t>氦检仪真空阀关</t>
  </si>
  <si>
    <t>#1-1腔体阀开到位</t>
  </si>
  <si>
    <t>0021.12</t>
  </si>
  <si>
    <t>#1腔体抽真空阀关</t>
  </si>
  <si>
    <t>#1-1腔体阀关到位</t>
  </si>
  <si>
    <t>0021.13</t>
  </si>
  <si>
    <t>#1-1腔体阀关</t>
  </si>
  <si>
    <t>#1-2腔体阀开到位</t>
  </si>
  <si>
    <t>0021.14</t>
  </si>
  <si>
    <t>#1-2腔体阀关</t>
  </si>
  <si>
    <t>#1-2腔体阀关到位</t>
  </si>
  <si>
    <t>0021.15</t>
  </si>
  <si>
    <t>#1腔体破真空阀关</t>
  </si>
  <si>
    <t>#1腔体破真空阀开到位</t>
  </si>
  <si>
    <t>0022.00</t>
  </si>
  <si>
    <t>#1腔体吹气阀关</t>
  </si>
  <si>
    <t>#1腔体破真空阀关到位</t>
  </si>
  <si>
    <t>#1腔体吹气阀开到位</t>
  </si>
  <si>
    <t>0022.07</t>
  </si>
  <si>
    <t>#2腔体氦检阀关</t>
  </si>
  <si>
    <t>#1腔体吹气阀关到位</t>
  </si>
  <si>
    <t>0022.08</t>
  </si>
  <si>
    <t>复检清洁阀关</t>
  </si>
  <si>
    <t>#2腔体抽真空阀开到位</t>
  </si>
  <si>
    <t>0022.09</t>
  </si>
  <si>
    <t>#2腔体抽真空阀关</t>
  </si>
  <si>
    <t>#2腔体抽真空阀关到位</t>
  </si>
  <si>
    <t>0022.10</t>
  </si>
  <si>
    <t>#2-1腔体阀关</t>
  </si>
  <si>
    <t>#2-1腔体阀开到位</t>
  </si>
  <si>
    <t>0022.11</t>
  </si>
  <si>
    <t>#2-2腔体阀关</t>
  </si>
  <si>
    <t>#2-1腔体阀关到位</t>
  </si>
  <si>
    <t>0022.12</t>
  </si>
  <si>
    <t>#2腔体破真空阀关</t>
  </si>
  <si>
    <t>#2-2腔体阀开到位</t>
  </si>
  <si>
    <t>0022.13</t>
  </si>
  <si>
    <t>#2腔体吹气阀关</t>
  </si>
  <si>
    <t>#2-2腔体阀关到位</t>
  </si>
  <si>
    <t>#2腔体破真空阀开到位</t>
  </si>
  <si>
    <t>0023.04</t>
  </si>
  <si>
    <t>#3腔体氦检阀关</t>
  </si>
  <si>
    <t>#2腔体破真空阀关到位</t>
  </si>
  <si>
    <t>0023.05</t>
  </si>
  <si>
    <t>#2腔体吹气阀开到位</t>
  </si>
  <si>
    <t>0023.06</t>
  </si>
  <si>
    <t>#3腔体抽真空阀关</t>
  </si>
  <si>
    <t>#2腔体吹气阀关到位</t>
  </si>
  <si>
    <t>0023.07</t>
  </si>
  <si>
    <t>#3-1腔体阀关</t>
  </si>
  <si>
    <t>#3腔体抽真空阀开到位</t>
  </si>
  <si>
    <t>0023.08</t>
  </si>
  <si>
    <t>#3-2腔体阀关</t>
  </si>
  <si>
    <t>#3腔体抽真空阀关到位</t>
  </si>
  <si>
    <t>0023.09</t>
  </si>
  <si>
    <t>#3腔体破真空阀关</t>
  </si>
  <si>
    <t>#3-1腔体阀开到位</t>
  </si>
  <si>
    <t>0023.10</t>
  </si>
  <si>
    <t>#3腔体吹气阀关</t>
  </si>
  <si>
    <t>#3-1腔体阀关到位</t>
  </si>
  <si>
    <t>#3-2腔体阀开到位</t>
  </si>
  <si>
    <t>0024.05</t>
  </si>
  <si>
    <t>腔体抽真空泵停止</t>
  </si>
  <si>
    <t>#3-2腔体阀关到位</t>
  </si>
  <si>
    <t>0024.06</t>
  </si>
  <si>
    <t>#3腔体破真空阀开到位</t>
  </si>
  <si>
    <t>0024.07</t>
  </si>
  <si>
    <t>氦检前置泵停止</t>
  </si>
  <si>
    <t>#3腔体破真空阀关到位</t>
  </si>
  <si>
    <t>0024.08</t>
  </si>
  <si>
    <t>氦检仪停电</t>
  </si>
  <si>
    <t>#3腔体吹气阀开到位</t>
  </si>
  <si>
    <t>#3腔体吹气阀关到位</t>
  </si>
  <si>
    <t>0025.00</t>
  </si>
  <si>
    <t>进料拉带电机停止</t>
  </si>
  <si>
    <t>#1-1电池抽真空阀开到位</t>
  </si>
  <si>
    <t>0025.01</t>
  </si>
  <si>
    <t>扫码NG拉带电机停止</t>
  </si>
  <si>
    <t>#1-1电池抽真空阀关到位</t>
  </si>
  <si>
    <t>0025.02</t>
  </si>
  <si>
    <t>氦检NG拉带电机停止</t>
  </si>
  <si>
    <t>#1-2电池抽真空阀开到位</t>
  </si>
  <si>
    <t>#1-2电池抽真空阀关到位</t>
  </si>
  <si>
    <t>0026.00</t>
  </si>
  <si>
    <t>#1-1电池抽真空阀关</t>
  </si>
  <si>
    <t>#1-1电池注氦阀开到位</t>
  </si>
  <si>
    <t>0026.01</t>
  </si>
  <si>
    <t>#1-2电池抽真空阀关</t>
  </si>
  <si>
    <t>#1-1电池注氦阀关到位</t>
  </si>
  <si>
    <t>0026.02</t>
  </si>
  <si>
    <t>#1-1电池注氦阀关</t>
  </si>
  <si>
    <t>#1-2电池注氦阀开到位</t>
  </si>
  <si>
    <t>0026.03</t>
  </si>
  <si>
    <t>#1-2电池注氦阀关</t>
  </si>
  <si>
    <t>#1-2电池注氦阀关到位</t>
  </si>
  <si>
    <t>0026.04</t>
  </si>
  <si>
    <t>#1-1电池破真空阀关</t>
  </si>
  <si>
    <t>#1-1电池破真空阀开到位</t>
  </si>
  <si>
    <t>0026.05</t>
  </si>
  <si>
    <t>#1-2电池破真空阀关</t>
  </si>
  <si>
    <t>#1-1电池破真空阀关到位</t>
  </si>
  <si>
    <t>0026.06</t>
  </si>
  <si>
    <t>#2-1电池抽真空阀关</t>
  </si>
  <si>
    <t>#1-2电池破真空阀开到位</t>
  </si>
  <si>
    <t>0026.07</t>
  </si>
  <si>
    <t>#2-2电池抽真空阀关</t>
  </si>
  <si>
    <t>#1-2电池破真空阀关到位</t>
  </si>
  <si>
    <t>0026.08</t>
  </si>
  <si>
    <t>#2-1电池注氦阀关</t>
  </si>
  <si>
    <t>#2-1电池抽真空阀开到位</t>
  </si>
  <si>
    <t>0026.09</t>
  </si>
  <si>
    <t>#2-2电池注氦阀关</t>
  </si>
  <si>
    <t>#2-1电池抽真空阀关到位</t>
  </si>
  <si>
    <t>0026.10</t>
  </si>
  <si>
    <t>#2-1电池破真空阀关</t>
  </si>
  <si>
    <t>#2-2电池抽真空阀开到位</t>
  </si>
  <si>
    <t>0026.11</t>
  </si>
  <si>
    <t>#2-2电池破真空阀关</t>
  </si>
  <si>
    <t>#2-2电池抽真空阀关到位</t>
  </si>
  <si>
    <t>0026.12</t>
  </si>
  <si>
    <t>#3-1电池抽真空阀关</t>
  </si>
  <si>
    <t>#2-1电池注氦阀开到位</t>
  </si>
  <si>
    <t>0026.13</t>
  </si>
  <si>
    <t>#3-2电池抽真空阀关</t>
  </si>
  <si>
    <t>#2-1电池注氦阀关到位</t>
  </si>
  <si>
    <t>0026.14</t>
  </si>
  <si>
    <t>#3-1电池注氦阀关</t>
  </si>
  <si>
    <t>#2-2电池注氦阀开到位</t>
  </si>
  <si>
    <t>0026.15</t>
  </si>
  <si>
    <t>#3-2电池注氦阀关</t>
  </si>
  <si>
    <t>#2-2电池注氦阀关到位</t>
  </si>
  <si>
    <t>0027.00</t>
  </si>
  <si>
    <t>#3-1电池破真空阀关</t>
  </si>
  <si>
    <t>#2-1电池破真空阀开到位</t>
  </si>
  <si>
    <t>0027.01</t>
  </si>
  <si>
    <t>#3-2电池破真空阀关</t>
  </si>
  <si>
    <t>#2-1电池破真空阀关到位</t>
  </si>
  <si>
    <t>#2-2电池破真空阀开到位</t>
  </si>
  <si>
    <t>#2-2电池破真空阀关到位</t>
  </si>
  <si>
    <t>#3-1电池抽真空阀开到位</t>
  </si>
  <si>
    <t>#3-1电池抽真空阀关到位</t>
  </si>
  <si>
    <t>#3-2电池抽真空阀开到位</t>
  </si>
  <si>
    <t>#3-2电池抽真空阀关到位</t>
  </si>
  <si>
    <t>#3-1电池注氦阀开到位</t>
  </si>
  <si>
    <t>#3-1电池注氦阀关到位</t>
  </si>
  <si>
    <t>#3-2电池注氦阀开到位</t>
  </si>
  <si>
    <t>#3-2电池注氦阀关到位</t>
  </si>
  <si>
    <t>#3-1电池破真空阀开到位</t>
  </si>
  <si>
    <t>#3-1电池破真空阀关到位</t>
  </si>
  <si>
    <t>#3-2电池破真空阀开到位</t>
  </si>
  <si>
    <t>#3-2电池破真空阀关到位</t>
  </si>
  <si>
    <t>进料伺服X轴JOG+</t>
  </si>
  <si>
    <t>进料伺服X轴正极限</t>
  </si>
  <si>
    <t>进料伺服X轴JOG-</t>
  </si>
  <si>
    <t>进料伺服X轴负极限</t>
  </si>
  <si>
    <t>进料伺服X轴回原点</t>
  </si>
  <si>
    <t>进料伺服X轴原点</t>
  </si>
  <si>
    <t>进料伺服X轴取料位</t>
  </si>
  <si>
    <t>进料伺服X轴#1腔放料位</t>
  </si>
  <si>
    <t>进料伺服X轴#2腔放料位</t>
  </si>
  <si>
    <t>进料伺服X轴#3腔放料位</t>
  </si>
  <si>
    <t>进料伺服X轴#1夹爪扫码NG放料位</t>
  </si>
  <si>
    <t>进料伺服X轴#2夹爪扫码NG放料位</t>
  </si>
  <si>
    <t>进料伺服X轴#1夹爪配对取放料位</t>
  </si>
  <si>
    <t>进料伺服X轴#2夹爪配对取放料位</t>
  </si>
  <si>
    <t>进料伺服X轴#1腔有料检测位</t>
  </si>
  <si>
    <t>进料伺服X轴#2腔有料检测位</t>
  </si>
  <si>
    <t>进料伺服X轴#3腔有料检测位</t>
  </si>
  <si>
    <t>进料伺服Z轴JOG+</t>
  </si>
  <si>
    <t>进料伺服Z轴正极限</t>
  </si>
  <si>
    <t>进料伺服Z轴JOG-</t>
  </si>
  <si>
    <t>进料伺服Z轴负极限</t>
  </si>
  <si>
    <t>进料伺服Z轴回原点</t>
  </si>
  <si>
    <t>进料伺服Z轴原点</t>
  </si>
  <si>
    <t>进料伺服Z轴待机位</t>
  </si>
  <si>
    <t>进料伺服Z轴取料位</t>
  </si>
  <si>
    <t>进料伺服Z轴#1腔放料位</t>
  </si>
  <si>
    <t>进料伺服Z轴#2腔放料位</t>
  </si>
  <si>
    <t>进料伺服Z轴#3腔放料位</t>
  </si>
  <si>
    <t>进料伺服Z轴#1夹爪扫码NG放料位</t>
  </si>
  <si>
    <t>进料伺服Z轴#2夹爪扫码NG放料位</t>
  </si>
  <si>
    <t>进料伺服Z轴#1夹爪配对取放料位</t>
  </si>
  <si>
    <t>进料伺服Z轴#2夹爪配对取放料位</t>
  </si>
  <si>
    <t>进料伺服Z轴跟踪开选择</t>
  </si>
  <si>
    <t>出料伺服X轴JOG+</t>
  </si>
  <si>
    <t>出料伺服X轴正极限</t>
  </si>
  <si>
    <t>出料伺服X轴JOG-</t>
  </si>
  <si>
    <t>出料伺服X轴负极限</t>
  </si>
  <si>
    <t>出料伺服X轴回原点</t>
  </si>
  <si>
    <t>出料伺服X轴原点</t>
  </si>
  <si>
    <t>出料伺服X轴放料位</t>
  </si>
  <si>
    <t>出料伺服X轴#1腔取料位</t>
  </si>
  <si>
    <t>出料伺服X轴#2腔取料位</t>
  </si>
  <si>
    <t>出料伺服X轴#3腔取料位</t>
  </si>
  <si>
    <t>出料伺服X轴#1夹爪氦检NG放料位</t>
  </si>
  <si>
    <t>出料伺服X轴#2夹爪氦检NG放料位</t>
  </si>
  <si>
    <t>出料伺服X轴#1夹爪配对取放料位</t>
  </si>
  <si>
    <t>出料伺服X轴#2夹爪配对取放料位</t>
  </si>
  <si>
    <t>出料伺服Z轴JOG+</t>
  </si>
  <si>
    <t>出料伺服Z轴正极限</t>
  </si>
  <si>
    <t>出料伺服Z轴JOG-</t>
  </si>
  <si>
    <t>出料伺服Z轴负极限</t>
  </si>
  <si>
    <t>出料伺服Z轴回原点</t>
  </si>
  <si>
    <t>出料伺服Z轴原点</t>
  </si>
  <si>
    <t>出料伺服Z轴待机位</t>
  </si>
  <si>
    <t>出料伺服Z轴放料位</t>
  </si>
  <si>
    <t>出料伺服Z轴#1腔取料位</t>
  </si>
  <si>
    <t>出料伺服Z轴#2腔取料位</t>
  </si>
  <si>
    <t>出料伺服Z轴#3腔取料位</t>
  </si>
  <si>
    <t>出料伺服Z轴#1夹爪氦检NG放料位</t>
  </si>
  <si>
    <t>出料伺服Z轴#2夹爪氦检NG放料位</t>
  </si>
  <si>
    <t>出料伺服Z轴#1夹爪配对取放料位</t>
  </si>
  <si>
    <t>出料伺服Z轴#2夹爪配对取放料位</t>
  </si>
  <si>
    <t>出料伺服Z轴跟踪开选择</t>
  </si>
  <si>
    <t>电脑软件未启动</t>
  </si>
  <si>
    <t>氦检仪通信异常</t>
  </si>
  <si>
    <t>#1扫码枪通讯异常</t>
  </si>
  <si>
    <t>#2扫码枪通讯异常</t>
  </si>
  <si>
    <t>进料扫码MES入站就绪通知&amp;确认超时</t>
  </si>
  <si>
    <t>出料伺服MES出站就绪通知&amp;确认超时</t>
  </si>
  <si>
    <t>整机复位超时</t>
  </si>
  <si>
    <t>进料拉带工站复位超时</t>
  </si>
  <si>
    <t>进料伺服工站复位超时</t>
  </si>
  <si>
    <t>#1氦检工站复位超时</t>
  </si>
  <si>
    <t>#2氦检工站复位超时</t>
  </si>
  <si>
    <t>#3氦检工站复位超时</t>
  </si>
  <si>
    <t>出料伺服工站复位超时</t>
  </si>
  <si>
    <t>标志</t>
  </si>
  <si>
    <t>T1000-1499</t>
  </si>
  <si>
    <t>delay</t>
  </si>
  <si>
    <t>W400-424</t>
  </si>
  <si>
    <t>报警</t>
  </si>
  <si>
    <t>T100-499</t>
  </si>
  <si>
    <r>
      <rPr>
        <sz val="10"/>
        <color theme="1"/>
        <rFont val="宋体"/>
        <charset val="134"/>
      </rPr>
      <t>H</t>
    </r>
    <r>
      <rPr>
        <sz val="10"/>
        <color theme="1"/>
        <rFont val="宋体"/>
        <charset val="134"/>
      </rPr>
      <t>100-109</t>
    </r>
  </si>
  <si>
    <t>传感器屏蔽</t>
  </si>
  <si>
    <t>传感器屏蔽延时</t>
  </si>
  <si>
    <t>D2500-2799</t>
  </si>
  <si>
    <t>传感器屏蔽延时设定值</t>
  </si>
  <si>
    <t>[Flag]</t>
  </si>
  <si>
    <t>感应延时</t>
  </si>
  <si>
    <t>[lamp]</t>
  </si>
  <si>
    <t>[alm]</t>
  </si>
  <si>
    <t>报警延时</t>
  </si>
  <si>
    <t>屏蔽</t>
  </si>
  <si>
    <t>延时</t>
  </si>
  <si>
    <t>延时设定值</t>
  </si>
  <si>
    <t>T</t>
  </si>
  <si>
    <t>W</t>
  </si>
  <si>
    <t>H</t>
  </si>
  <si>
    <t>HMI报警事件</t>
  </si>
  <si>
    <t>PLC报警点注释</t>
  </si>
  <si>
    <t>D2500</t>
  </si>
  <si>
    <t>D2501</t>
  </si>
  <si>
    <t>D2502</t>
  </si>
  <si>
    <t>D2503</t>
  </si>
  <si>
    <t>D2504</t>
  </si>
  <si>
    <t>D2505</t>
  </si>
  <si>
    <t>D2506</t>
  </si>
  <si>
    <t>D2507</t>
  </si>
  <si>
    <t>D2508</t>
  </si>
  <si>
    <t>D2509</t>
  </si>
  <si>
    <t>D2510</t>
  </si>
  <si>
    <t>D2511</t>
  </si>
  <si>
    <t>D2512</t>
  </si>
  <si>
    <t>D2513</t>
  </si>
  <si>
    <t>D2514</t>
  </si>
  <si>
    <t>D2515</t>
  </si>
  <si>
    <t>D2516</t>
  </si>
  <si>
    <t>D2517</t>
  </si>
  <si>
    <t>D2518</t>
  </si>
  <si>
    <t>D2519</t>
  </si>
  <si>
    <t>D2520</t>
  </si>
  <si>
    <t>D2521</t>
  </si>
  <si>
    <t>D2522</t>
  </si>
  <si>
    <t>D2523</t>
  </si>
  <si>
    <t>D2524</t>
  </si>
  <si>
    <t>D2525</t>
  </si>
  <si>
    <t>D2526</t>
  </si>
  <si>
    <t>D2527</t>
  </si>
  <si>
    <t>D2528</t>
  </si>
  <si>
    <t>D2529</t>
  </si>
  <si>
    <t>D2530</t>
  </si>
  <si>
    <t>D2531</t>
  </si>
  <si>
    <t>D2532</t>
  </si>
  <si>
    <t>D2533</t>
  </si>
  <si>
    <t>D2534</t>
  </si>
  <si>
    <t>D2535</t>
  </si>
  <si>
    <t>D2536</t>
  </si>
  <si>
    <t>D2537</t>
  </si>
  <si>
    <t>D2538</t>
  </si>
  <si>
    <t>D2539</t>
  </si>
  <si>
    <t>D2540</t>
  </si>
  <si>
    <t>D2541</t>
  </si>
  <si>
    <t>D2542</t>
  </si>
  <si>
    <t>D2543</t>
  </si>
  <si>
    <t>D2544</t>
  </si>
  <si>
    <t>D2545</t>
  </si>
  <si>
    <t>D2546</t>
  </si>
  <si>
    <t>D2547</t>
  </si>
  <si>
    <t>D2548</t>
  </si>
  <si>
    <t>D2549</t>
  </si>
  <si>
    <t>D2550</t>
  </si>
  <si>
    <t>D2551</t>
  </si>
  <si>
    <t>D2552</t>
  </si>
  <si>
    <t>D2553</t>
  </si>
  <si>
    <t>D2554</t>
  </si>
  <si>
    <t>D2555</t>
  </si>
  <si>
    <t>D2556</t>
  </si>
  <si>
    <t>D2557</t>
  </si>
  <si>
    <t>D2558</t>
  </si>
  <si>
    <t>D2559</t>
  </si>
  <si>
    <t>D2560</t>
  </si>
  <si>
    <t>D2561</t>
  </si>
  <si>
    <t>D2562</t>
  </si>
  <si>
    <t>D2563</t>
  </si>
  <si>
    <t>D2564</t>
  </si>
  <si>
    <t>D2565</t>
  </si>
  <si>
    <t>D2566</t>
  </si>
  <si>
    <t>D2567</t>
  </si>
  <si>
    <t>D2568</t>
  </si>
  <si>
    <t>D2569</t>
  </si>
  <si>
    <t>D2570</t>
  </si>
  <si>
    <t>D2571</t>
  </si>
  <si>
    <t>D2572</t>
  </si>
  <si>
    <t>D2573</t>
  </si>
  <si>
    <t>D2574</t>
  </si>
  <si>
    <t>D2575</t>
  </si>
  <si>
    <t>D2576</t>
  </si>
  <si>
    <t>D2577</t>
  </si>
  <si>
    <t>D2578</t>
  </si>
  <si>
    <t>D2579</t>
  </si>
  <si>
    <t>D2580</t>
  </si>
  <si>
    <t>D2581</t>
  </si>
  <si>
    <t>D2582</t>
  </si>
  <si>
    <t>D2583</t>
  </si>
  <si>
    <t>D2584</t>
  </si>
  <si>
    <t>D2585</t>
  </si>
  <si>
    <t>D2586</t>
  </si>
  <si>
    <t>D2587</t>
  </si>
  <si>
    <t>D2588</t>
  </si>
  <si>
    <t>D2589</t>
  </si>
  <si>
    <t>D2590</t>
  </si>
  <si>
    <t>D2591</t>
  </si>
  <si>
    <t>D2592</t>
  </si>
  <si>
    <t>D2593</t>
  </si>
  <si>
    <t>D2594</t>
  </si>
  <si>
    <t>D2595</t>
  </si>
  <si>
    <t>D2596</t>
  </si>
  <si>
    <t>D2597</t>
  </si>
  <si>
    <t>D2598</t>
  </si>
  <si>
    <t>D2599</t>
  </si>
  <si>
    <t>D2600</t>
  </si>
  <si>
    <t>D2601</t>
  </si>
  <si>
    <t>D2602</t>
  </si>
  <si>
    <t>D2603</t>
  </si>
  <si>
    <t>D2604</t>
  </si>
  <si>
    <t>D2605</t>
  </si>
  <si>
    <t>D2606</t>
  </si>
  <si>
    <t>D2607</t>
  </si>
  <si>
    <t>D2608</t>
  </si>
  <si>
    <t>D2609</t>
  </si>
  <si>
    <t>D2610</t>
  </si>
  <si>
    <t>D2611</t>
  </si>
  <si>
    <t>D2612</t>
  </si>
  <si>
    <t>D2613</t>
  </si>
  <si>
    <t>D2614</t>
  </si>
  <si>
    <t>D2615</t>
  </si>
  <si>
    <t>D2616</t>
  </si>
  <si>
    <t>D2617</t>
  </si>
  <si>
    <t>D2618</t>
  </si>
  <si>
    <t>D2619</t>
  </si>
  <si>
    <t>D2620</t>
  </si>
  <si>
    <t>D2621</t>
  </si>
  <si>
    <t>D2622</t>
  </si>
  <si>
    <t>D2623</t>
  </si>
  <si>
    <t>D2624</t>
  </si>
  <si>
    <t>D2625</t>
  </si>
  <si>
    <t>D2626</t>
  </si>
  <si>
    <t>D2627</t>
  </si>
  <si>
    <t>0008.00</t>
  </si>
  <si>
    <t>D2628</t>
  </si>
  <si>
    <t>0008.01</t>
  </si>
  <si>
    <t>D2629</t>
  </si>
  <si>
    <t>0008.02</t>
  </si>
  <si>
    <t>D2630</t>
  </si>
  <si>
    <t>0008.03</t>
  </si>
  <si>
    <t>D2631</t>
  </si>
  <si>
    <t>0008.04</t>
  </si>
  <si>
    <t>D2632</t>
  </si>
  <si>
    <t>0008.05</t>
  </si>
  <si>
    <t>D2633</t>
  </si>
  <si>
    <t>0008.06</t>
  </si>
  <si>
    <t>D2634</t>
  </si>
  <si>
    <t>0008.07</t>
  </si>
  <si>
    <t>D2635</t>
  </si>
  <si>
    <t>0008.08</t>
  </si>
  <si>
    <t>D2636</t>
  </si>
  <si>
    <t>0008.09</t>
  </si>
  <si>
    <t>D2637</t>
  </si>
  <si>
    <t>0008.10</t>
  </si>
  <si>
    <t>D2638</t>
  </si>
  <si>
    <t>0008.11</t>
  </si>
  <si>
    <t>D2639</t>
  </si>
  <si>
    <t>0008.12</t>
  </si>
  <si>
    <t>D2640</t>
  </si>
  <si>
    <t>0008.13</t>
  </si>
  <si>
    <t>D2641</t>
  </si>
  <si>
    <t>0008.14</t>
  </si>
  <si>
    <t>D2642</t>
  </si>
  <si>
    <t>0008.15</t>
  </si>
  <si>
    <t>D2643</t>
  </si>
  <si>
    <t>0009.00</t>
  </si>
  <si>
    <t>D2644</t>
  </si>
  <si>
    <t>0009.01</t>
  </si>
  <si>
    <t>D2645</t>
  </si>
  <si>
    <t>0009.02</t>
  </si>
  <si>
    <t>D2646</t>
  </si>
  <si>
    <t>0009.03</t>
  </si>
  <si>
    <t>D2647</t>
  </si>
  <si>
    <t>0009.04</t>
  </si>
  <si>
    <t>D2648</t>
  </si>
  <si>
    <t>0009.05</t>
  </si>
  <si>
    <t>D2649</t>
  </si>
  <si>
    <t>0009.06</t>
  </si>
  <si>
    <t>D2650</t>
  </si>
  <si>
    <t>0009.07</t>
  </si>
  <si>
    <t>D2651</t>
  </si>
  <si>
    <t>0009.08</t>
  </si>
  <si>
    <t>D2652</t>
  </si>
  <si>
    <t>0009.09</t>
  </si>
  <si>
    <t>D2653</t>
  </si>
  <si>
    <t>0009.10</t>
  </si>
  <si>
    <t>D2654</t>
  </si>
  <si>
    <t>0009.11</t>
  </si>
  <si>
    <t>D2655</t>
  </si>
  <si>
    <t>0009.12</t>
  </si>
  <si>
    <t>D2656</t>
  </si>
  <si>
    <t>0009.13</t>
  </si>
  <si>
    <t>D2657</t>
  </si>
  <si>
    <t>0009.14</t>
  </si>
  <si>
    <t>D2658</t>
  </si>
  <si>
    <t>0009.15</t>
  </si>
  <si>
    <t>D2659</t>
  </si>
  <si>
    <t>D2660</t>
  </si>
  <si>
    <t>D2661</t>
  </si>
  <si>
    <t>D2662</t>
  </si>
  <si>
    <t>D2663</t>
  </si>
  <si>
    <t>D2664</t>
  </si>
  <si>
    <t>D2665</t>
  </si>
  <si>
    <t>D2666</t>
  </si>
  <si>
    <t>D2667</t>
  </si>
  <si>
    <t>D2668</t>
  </si>
  <si>
    <t>D2669</t>
  </si>
  <si>
    <t>D2670</t>
  </si>
  <si>
    <t>D2671</t>
  </si>
  <si>
    <t>D2672</t>
  </si>
  <si>
    <t>D2673</t>
  </si>
  <si>
    <t>D2674</t>
  </si>
  <si>
    <t>D2675</t>
  </si>
  <si>
    <t>D2676</t>
  </si>
  <si>
    <t>D2677</t>
  </si>
  <si>
    <t>D2678</t>
  </si>
  <si>
    <t>D2679</t>
  </si>
  <si>
    <t>D2680</t>
  </si>
  <si>
    <t>D2681</t>
  </si>
  <si>
    <t>D2682</t>
  </si>
  <si>
    <t>D2683</t>
  </si>
  <si>
    <t>D2684</t>
  </si>
  <si>
    <t>D2685</t>
  </si>
  <si>
    <t>D2686</t>
  </si>
  <si>
    <t>D2687</t>
  </si>
  <si>
    <t>D2688</t>
  </si>
  <si>
    <t>D2689</t>
  </si>
  <si>
    <t>D2690</t>
  </si>
  <si>
    <t>D2691</t>
  </si>
  <si>
    <t>D2692</t>
  </si>
  <si>
    <t>D2693</t>
  </si>
  <si>
    <t>D2694</t>
  </si>
  <si>
    <t>D2695</t>
  </si>
  <si>
    <t>D2696</t>
  </si>
  <si>
    <t>D2697</t>
  </si>
  <si>
    <t>D2698</t>
  </si>
  <si>
    <t>D2699</t>
  </si>
  <si>
    <t>D2700</t>
  </si>
  <si>
    <t>D2701</t>
  </si>
  <si>
    <t>D2702</t>
  </si>
  <si>
    <t>D2703</t>
  </si>
  <si>
    <t>D2704</t>
  </si>
  <si>
    <t>D2705</t>
  </si>
  <si>
    <t>D2706</t>
  </si>
  <si>
    <t>D2707</t>
  </si>
  <si>
    <t>D2708</t>
  </si>
  <si>
    <t>D2709</t>
  </si>
  <si>
    <t>2960.00</t>
  </si>
  <si>
    <t>D2710</t>
  </si>
  <si>
    <t>2960.08</t>
  </si>
  <si>
    <t>D2711</t>
  </si>
  <si>
    <t>2960.09</t>
  </si>
  <si>
    <t>D2712</t>
  </si>
  <si>
    <t>D2713</t>
  </si>
  <si>
    <t>2962.06</t>
  </si>
  <si>
    <t>D2714</t>
  </si>
  <si>
    <t>2962.07</t>
  </si>
  <si>
    <t>D2715</t>
  </si>
  <si>
    <t>2962.00</t>
  </si>
  <si>
    <t>D2716</t>
  </si>
  <si>
    <t>2962.08</t>
  </si>
  <si>
    <t>D2717</t>
  </si>
  <si>
    <t>2962.09</t>
  </si>
  <si>
    <t>D2718</t>
  </si>
  <si>
    <t>2962.01</t>
  </si>
  <si>
    <t>D2719</t>
  </si>
  <si>
    <t>进料伺服X轴停止</t>
  </si>
  <si>
    <t>D2720</t>
  </si>
  <si>
    <t>进料伺服Z轴停止</t>
  </si>
  <si>
    <t>D2721</t>
  </si>
  <si>
    <t>出料伺服X轴停止</t>
  </si>
  <si>
    <t>D2722</t>
  </si>
  <si>
    <t>出料伺服Z轴停止</t>
  </si>
  <si>
    <t>D2723</t>
  </si>
  <si>
    <t>氦检工艺错误</t>
  </si>
  <si>
    <t>氦检仪不在检漏状态</t>
  </si>
  <si>
    <t>D2724</t>
  </si>
  <si>
    <t>漏率不能达到稳定值</t>
  </si>
  <si>
    <t>D2725</t>
  </si>
  <si>
    <t>D2726</t>
  </si>
  <si>
    <t>D2727</t>
  </si>
  <si>
    <t>D2728</t>
  </si>
  <si>
    <t>D2729</t>
  </si>
  <si>
    <t>D2730</t>
  </si>
  <si>
    <t>D2731</t>
  </si>
  <si>
    <t>D2732</t>
  </si>
  <si>
    <t>D2733</t>
  </si>
  <si>
    <t>D2734</t>
  </si>
  <si>
    <t>D2735</t>
  </si>
  <si>
    <t>D2736</t>
  </si>
  <si>
    <t>D2737</t>
  </si>
  <si>
    <t>D2738</t>
  </si>
  <si>
    <t>D2739</t>
  </si>
  <si>
    <t>D2740</t>
  </si>
  <si>
    <t>D2741</t>
  </si>
  <si>
    <t>D2742</t>
  </si>
  <si>
    <t>D2743</t>
  </si>
  <si>
    <t>D2744</t>
  </si>
  <si>
    <t>D2745</t>
  </si>
  <si>
    <t>D2746</t>
  </si>
  <si>
    <t>D2747</t>
  </si>
  <si>
    <t>D2748</t>
  </si>
  <si>
    <t>D2749</t>
  </si>
  <si>
    <t>D2750</t>
  </si>
  <si>
    <t>D2751</t>
  </si>
  <si>
    <t>D2752</t>
  </si>
  <si>
    <t>D2753</t>
  </si>
  <si>
    <t>D2754</t>
  </si>
  <si>
    <t>D2755</t>
  </si>
  <si>
    <t>工站记忆错误</t>
  </si>
  <si>
    <t>#1来料位有料记忆</t>
  </si>
  <si>
    <t>D2756</t>
  </si>
  <si>
    <t>#2来料位有料记忆</t>
  </si>
  <si>
    <t>D2757</t>
  </si>
  <si>
    <t>#1隔离位有料记忆</t>
  </si>
  <si>
    <t>D2758</t>
  </si>
  <si>
    <t>#2隔离位有料记忆</t>
  </si>
  <si>
    <t>D2759</t>
  </si>
  <si>
    <t>#1扫码位有料记忆</t>
  </si>
  <si>
    <t>D2760</t>
  </si>
  <si>
    <t>#2扫码位有料记忆</t>
  </si>
  <si>
    <t>D2761</t>
  </si>
  <si>
    <t>#1进料位有料记忆</t>
  </si>
  <si>
    <t>D2762</t>
  </si>
  <si>
    <t>#2进料位有料记忆</t>
  </si>
  <si>
    <t>D2763</t>
  </si>
  <si>
    <t>#1进料夹爪有料记忆</t>
  </si>
  <si>
    <t>D2764</t>
  </si>
  <si>
    <t>#2进料夹爪有料记忆</t>
  </si>
  <si>
    <t>D2765</t>
  </si>
  <si>
    <t>#1出料夹爪有料记忆</t>
  </si>
  <si>
    <t>D2766</t>
  </si>
  <si>
    <t>#2出料夹爪有料记忆</t>
  </si>
  <si>
    <t>D2767</t>
  </si>
  <si>
    <t>#1-1腔体有料记忆</t>
  </si>
  <si>
    <t>D2768</t>
  </si>
  <si>
    <t>#1-2腔体有料记忆</t>
  </si>
  <si>
    <t>D2769</t>
  </si>
  <si>
    <t>#2-1腔体有料记忆</t>
  </si>
  <si>
    <t>D2770</t>
  </si>
  <si>
    <t>#2-2腔体有料记忆</t>
  </si>
  <si>
    <t>D2771</t>
  </si>
  <si>
    <t>#3-1腔体有料记忆</t>
  </si>
  <si>
    <t>D2772</t>
  </si>
  <si>
    <t>#3-2腔体有料记忆</t>
  </si>
  <si>
    <t>D2773</t>
  </si>
  <si>
    <t>进料配对位有料记忆</t>
  </si>
  <si>
    <t>D2774</t>
  </si>
  <si>
    <t>出料配对位有料记忆</t>
  </si>
  <si>
    <t>D2775</t>
  </si>
  <si>
    <t>#1出料位有料记忆</t>
  </si>
  <si>
    <t>D2776</t>
  </si>
  <si>
    <t>#2出料位有料记忆</t>
  </si>
  <si>
    <t>D2777</t>
  </si>
  <si>
    <t>扫码NG放料位有料记忆</t>
  </si>
  <si>
    <t>D2778</t>
  </si>
  <si>
    <t>氦检NG拉带下料位有料记忆</t>
  </si>
  <si>
    <t>D2779</t>
  </si>
  <si>
    <t>D2780</t>
  </si>
  <si>
    <t>D2781</t>
  </si>
  <si>
    <t>D2782</t>
  </si>
  <si>
    <t>D2783</t>
  </si>
  <si>
    <t>D2784</t>
  </si>
  <si>
    <t>D2785</t>
  </si>
  <si>
    <t>D2786</t>
  </si>
  <si>
    <t>D2787</t>
  </si>
  <si>
    <t>D2788</t>
  </si>
  <si>
    <t>D2789</t>
  </si>
  <si>
    <t>D2790</t>
  </si>
  <si>
    <t>D2791</t>
  </si>
  <si>
    <t>D2792</t>
  </si>
  <si>
    <t>D2793</t>
  </si>
  <si>
    <t>D2794</t>
  </si>
  <si>
    <t>D2795</t>
  </si>
  <si>
    <t>D2796</t>
  </si>
  <si>
    <t>D2797</t>
  </si>
  <si>
    <t>D2798</t>
  </si>
  <si>
    <t>D2799</t>
  </si>
  <si>
    <t>D2800</t>
  </si>
  <si>
    <t>D2801</t>
  </si>
  <si>
    <t>D2802</t>
  </si>
  <si>
    <t>D2803</t>
  </si>
  <si>
    <t>D2804</t>
  </si>
  <si>
    <t>D2805</t>
  </si>
  <si>
    <t>D2806</t>
  </si>
  <si>
    <t>D2807</t>
  </si>
  <si>
    <t>D2808</t>
  </si>
  <si>
    <t>D2809</t>
  </si>
  <si>
    <t>D2810</t>
  </si>
  <si>
    <t>D2811</t>
  </si>
  <si>
    <t>D2812</t>
  </si>
  <si>
    <t>D2813</t>
  </si>
  <si>
    <t>D2814</t>
  </si>
  <si>
    <t>D2815</t>
  </si>
  <si>
    <t>D2816</t>
  </si>
  <si>
    <t>D2817</t>
  </si>
  <si>
    <t>D2818</t>
  </si>
  <si>
    <t>D2819</t>
  </si>
  <si>
    <t>D2820</t>
  </si>
  <si>
    <t>D2821</t>
  </si>
  <si>
    <t>D2822</t>
  </si>
  <si>
    <t>D2823</t>
  </si>
  <si>
    <t>D2824</t>
  </si>
  <si>
    <t>D2825</t>
  </si>
  <si>
    <t>D2826</t>
  </si>
  <si>
    <t>D2827</t>
  </si>
  <si>
    <t>D2828</t>
  </si>
  <si>
    <t>D2829</t>
  </si>
  <si>
    <t>D2830</t>
  </si>
  <si>
    <t>D2831</t>
  </si>
  <si>
    <t>D2832</t>
  </si>
  <si>
    <t>D2833</t>
  </si>
  <si>
    <t>D2834</t>
  </si>
  <si>
    <t>D2835</t>
  </si>
  <si>
    <t>D2836</t>
  </si>
  <si>
    <t>D2837</t>
  </si>
  <si>
    <t>D2838</t>
  </si>
  <si>
    <t>D2839</t>
  </si>
  <si>
    <t>D2840</t>
  </si>
  <si>
    <t>D2841</t>
  </si>
  <si>
    <t>D2842</t>
  </si>
  <si>
    <t>D2843</t>
  </si>
  <si>
    <t>D2844</t>
  </si>
  <si>
    <t>D2845</t>
  </si>
  <si>
    <t>D2846</t>
  </si>
  <si>
    <t>D2847</t>
  </si>
  <si>
    <t>D2848</t>
  </si>
  <si>
    <t>D2849</t>
  </si>
  <si>
    <t>D2850</t>
  </si>
  <si>
    <t>D2851</t>
  </si>
  <si>
    <t>D2852</t>
  </si>
  <si>
    <t>D2853</t>
  </si>
  <si>
    <t>D2854</t>
  </si>
  <si>
    <t>D2855</t>
  </si>
  <si>
    <t>D2856</t>
  </si>
  <si>
    <t>D2857</t>
  </si>
  <si>
    <t>D2858</t>
  </si>
  <si>
    <t>D2859</t>
  </si>
  <si>
    <t>D2860</t>
  </si>
  <si>
    <t>D2861</t>
  </si>
  <si>
    <t>D2862</t>
  </si>
  <si>
    <t>D2863</t>
  </si>
  <si>
    <t>D2864</t>
  </si>
  <si>
    <t>D2865</t>
  </si>
  <si>
    <t>D2866</t>
  </si>
  <si>
    <t>D2867</t>
  </si>
  <si>
    <t>D2868</t>
  </si>
  <si>
    <t>D2869</t>
  </si>
  <si>
    <t>D2870</t>
  </si>
  <si>
    <t>D2871</t>
  </si>
  <si>
    <t>D2872</t>
  </si>
  <si>
    <t>D2873</t>
  </si>
  <si>
    <t>D2874</t>
  </si>
  <si>
    <t>D2875</t>
  </si>
  <si>
    <t>D2876</t>
  </si>
  <si>
    <t>D2877</t>
  </si>
  <si>
    <t>D2878</t>
  </si>
  <si>
    <t>D2879</t>
  </si>
  <si>
    <t>D2880</t>
  </si>
  <si>
    <t>D2881</t>
  </si>
  <si>
    <t>D2882</t>
  </si>
  <si>
    <t>D2883</t>
  </si>
  <si>
    <t>D2884</t>
  </si>
  <si>
    <t>D2885</t>
  </si>
  <si>
    <t>D2886</t>
  </si>
  <si>
    <t>D2887</t>
  </si>
  <si>
    <t>D2888</t>
  </si>
  <si>
    <t>D2889</t>
  </si>
  <si>
    <t>D2890</t>
  </si>
  <si>
    <t>D2891</t>
  </si>
  <si>
    <t>D2892</t>
  </si>
  <si>
    <t>D2893</t>
  </si>
  <si>
    <t>D2894</t>
  </si>
  <si>
    <t>D2895</t>
  </si>
  <si>
    <t>D2896</t>
  </si>
  <si>
    <t>D2897</t>
  </si>
  <si>
    <t>D2898</t>
  </si>
  <si>
    <t>D2899</t>
  </si>
  <si>
    <t>1#腔体抽气状态</t>
  </si>
  <si>
    <t>1#腔体前保压状态</t>
  </si>
  <si>
    <t>1#腔体保压状态</t>
  </si>
  <si>
    <t>2#腔体抽气状态</t>
  </si>
  <si>
    <t>2#腔体前保压状态</t>
  </si>
  <si>
    <t>2#腔体保压状态</t>
  </si>
  <si>
    <t>3#腔体抽气状态</t>
  </si>
  <si>
    <t>3#腔体前保压状态</t>
  </si>
  <si>
    <t>3#腔体保压状态</t>
  </si>
  <si>
    <t>进料伺服X轴</t>
  </si>
  <si>
    <t>0050.00</t>
  </si>
  <si>
    <t>0050.01</t>
  </si>
  <si>
    <t>0050.02</t>
  </si>
  <si>
    <t>0050.03</t>
  </si>
  <si>
    <t>0050.04</t>
  </si>
  <si>
    <t>0050.05</t>
  </si>
  <si>
    <t>0050.06</t>
  </si>
  <si>
    <t>0050.07</t>
  </si>
  <si>
    <t>0050.08</t>
  </si>
  <si>
    <t>0050.09</t>
  </si>
  <si>
    <t>0050.10</t>
  </si>
  <si>
    <t>0050.11</t>
  </si>
  <si>
    <t>0050.12</t>
  </si>
  <si>
    <t>0050.13</t>
  </si>
  <si>
    <t>0050.14</t>
  </si>
  <si>
    <t>0050.15</t>
  </si>
  <si>
    <t>进料伺服Z轴</t>
  </si>
  <si>
    <t>0051.00</t>
  </si>
  <si>
    <t>0051.01</t>
  </si>
  <si>
    <t>0051.02</t>
  </si>
  <si>
    <t>0051.03</t>
  </si>
  <si>
    <t>0051.04</t>
  </si>
  <si>
    <t>0051.05</t>
  </si>
  <si>
    <t>0051.06</t>
  </si>
  <si>
    <t>0051.07</t>
  </si>
  <si>
    <t>0051.08</t>
  </si>
  <si>
    <t>0051.09</t>
  </si>
  <si>
    <t>0051.10</t>
  </si>
  <si>
    <t>0051.11</t>
  </si>
  <si>
    <t>0051.12</t>
  </si>
  <si>
    <t>0051.13</t>
  </si>
  <si>
    <t>0051.14</t>
  </si>
  <si>
    <t>0051.15</t>
  </si>
  <si>
    <t>出料伺服X轴</t>
  </si>
  <si>
    <t>0052.00</t>
  </si>
  <si>
    <t>0052.01</t>
  </si>
  <si>
    <t>0052.02</t>
  </si>
  <si>
    <t>0052.03</t>
  </si>
  <si>
    <t>0052.04</t>
  </si>
  <si>
    <t>0052.05</t>
  </si>
  <si>
    <t>0052.06</t>
  </si>
  <si>
    <t>0052.07</t>
  </si>
  <si>
    <t>0052.08</t>
  </si>
  <si>
    <t>0052.09</t>
  </si>
  <si>
    <t>0052.10</t>
  </si>
  <si>
    <t>0052.11</t>
  </si>
  <si>
    <t>0052.12</t>
  </si>
  <si>
    <t>0052.13</t>
  </si>
  <si>
    <t>0052.14</t>
  </si>
  <si>
    <t>0052.15</t>
  </si>
  <si>
    <t>出料伺服Z轴</t>
  </si>
  <si>
    <t>0053.00</t>
  </si>
  <si>
    <t>0053.01</t>
  </si>
  <si>
    <t>0053.02</t>
  </si>
  <si>
    <t>0053.03</t>
  </si>
  <si>
    <t>0053.04</t>
  </si>
  <si>
    <t>0053.05</t>
  </si>
  <si>
    <t>0053.06</t>
  </si>
  <si>
    <t>0053.07</t>
  </si>
  <si>
    <t>0053.08</t>
  </si>
  <si>
    <t>0053.09</t>
  </si>
  <si>
    <t>0053.10</t>
  </si>
  <si>
    <t>0053.11</t>
  </si>
  <si>
    <t>0053.12</t>
  </si>
  <si>
    <t>0053.13</t>
  </si>
  <si>
    <t>0053.14</t>
  </si>
  <si>
    <t>0053.15</t>
  </si>
  <si>
    <t>0054.00</t>
  </si>
  <si>
    <t>0054.01</t>
  </si>
  <si>
    <t>0054.02</t>
  </si>
  <si>
    <t>0054.03</t>
  </si>
  <si>
    <t>0054.04</t>
  </si>
  <si>
    <t>0054.05</t>
  </si>
  <si>
    <t>0054.06</t>
  </si>
  <si>
    <t>0054.07</t>
  </si>
  <si>
    <t>0054.08</t>
  </si>
  <si>
    <t>0054.09</t>
  </si>
  <si>
    <t>0054.10</t>
  </si>
  <si>
    <t>0054.11</t>
  </si>
  <si>
    <t>0054.12</t>
  </si>
  <si>
    <t>0054.13</t>
  </si>
  <si>
    <t>0054.14</t>
  </si>
  <si>
    <t>0054.15</t>
  </si>
  <si>
    <t>0055.00</t>
  </si>
  <si>
    <t>0055.01</t>
  </si>
  <si>
    <t>0055.02</t>
  </si>
  <si>
    <t>0055.03</t>
  </si>
  <si>
    <t>0055.04</t>
  </si>
  <si>
    <t>0055.05</t>
  </si>
  <si>
    <t>0055.06</t>
  </si>
  <si>
    <t>0055.07</t>
  </si>
  <si>
    <t>0055.08</t>
  </si>
  <si>
    <t>0055.09</t>
  </si>
  <si>
    <t>0055.10</t>
  </si>
  <si>
    <t>0055.11</t>
  </si>
  <si>
    <t>0055.12</t>
  </si>
  <si>
    <t>0055.13</t>
  </si>
  <si>
    <t>0055.14</t>
  </si>
  <si>
    <t>0055.15</t>
  </si>
  <si>
    <t>0056.00</t>
  </si>
  <si>
    <t>0056.01</t>
  </si>
  <si>
    <t>0056.02</t>
  </si>
  <si>
    <t>0056.03</t>
  </si>
  <si>
    <t>0056.04</t>
  </si>
  <si>
    <t>0056.05</t>
  </si>
  <si>
    <t>0056.06</t>
  </si>
  <si>
    <t>0056.07</t>
  </si>
  <si>
    <t>0056.08</t>
  </si>
  <si>
    <t>0056.09</t>
  </si>
  <si>
    <t>0056.10</t>
  </si>
  <si>
    <t>0056.11</t>
  </si>
  <si>
    <t>0056.12</t>
  </si>
  <si>
    <t>0056.13</t>
  </si>
  <si>
    <t>0056.14</t>
  </si>
  <si>
    <t>0056.15</t>
  </si>
  <si>
    <t>0057.00</t>
  </si>
  <si>
    <t>0057.01</t>
  </si>
  <si>
    <t>0057.02</t>
  </si>
  <si>
    <t>0057.03</t>
  </si>
  <si>
    <t>0057.04</t>
  </si>
  <si>
    <t>0057.05</t>
  </si>
  <si>
    <t>0057.06</t>
  </si>
  <si>
    <t>0057.07</t>
  </si>
  <si>
    <t>0057.08</t>
  </si>
  <si>
    <t>0057.09</t>
  </si>
  <si>
    <t>0057.10</t>
  </si>
  <si>
    <t>0057.11</t>
  </si>
  <si>
    <t>0057.12</t>
  </si>
  <si>
    <t>0057.13</t>
  </si>
  <si>
    <t>0057.14</t>
  </si>
  <si>
    <t>0057.15</t>
  </si>
  <si>
    <t>0058.00</t>
  </si>
  <si>
    <t>0058.01</t>
  </si>
  <si>
    <t>0058.02</t>
  </si>
  <si>
    <t>0058.03</t>
  </si>
  <si>
    <t>0058.04</t>
  </si>
  <si>
    <t>0058.05</t>
  </si>
  <si>
    <t>0058.06</t>
  </si>
  <si>
    <t>0058.07</t>
  </si>
  <si>
    <t>0058.08</t>
  </si>
  <si>
    <t>0058.09</t>
  </si>
  <si>
    <t>0058.10</t>
  </si>
  <si>
    <t>0058.11</t>
  </si>
  <si>
    <t>0058.12</t>
  </si>
  <si>
    <t>0058.13</t>
  </si>
  <si>
    <t>0058.14</t>
  </si>
  <si>
    <t>0058.15</t>
  </si>
  <si>
    <t>M</t>
  </si>
  <si>
    <t>[A_Trg]</t>
  </si>
  <si>
    <t>T500-899</t>
  </si>
  <si>
    <t>[delay]</t>
  </si>
  <si>
    <t>[Pls]</t>
  </si>
  <si>
    <t>[M]</t>
  </si>
  <si>
    <t>条件</t>
  </si>
  <si>
    <t>[A]</t>
  </si>
  <si>
    <t>[SW]</t>
  </si>
  <si>
    <t>延时[A]</t>
  </si>
  <si>
    <t>0018.00</t>
  </si>
  <si>
    <t>0018.01</t>
  </si>
  <si>
    <t>0018.02</t>
  </si>
  <si>
    <t>0018.03</t>
  </si>
  <si>
    <t>0018.04</t>
  </si>
  <si>
    <t>0018.05</t>
  </si>
  <si>
    <t>0018.06</t>
  </si>
  <si>
    <t>0018.07</t>
  </si>
  <si>
    <t>0018.08</t>
  </si>
  <si>
    <t>0018.09</t>
  </si>
  <si>
    <t>0018.10</t>
  </si>
  <si>
    <t>0018.11</t>
  </si>
  <si>
    <t>0018.12</t>
  </si>
  <si>
    <t>0018.13</t>
  </si>
  <si>
    <t>0018.14</t>
  </si>
  <si>
    <t>0018.15</t>
  </si>
  <si>
    <t>0019.00</t>
  </si>
  <si>
    <t>0019.01</t>
  </si>
  <si>
    <t>0019.02</t>
  </si>
  <si>
    <t>0019.03</t>
  </si>
  <si>
    <t>0019.04</t>
  </si>
  <si>
    <t>0019.05</t>
  </si>
  <si>
    <t>0019.06</t>
  </si>
  <si>
    <t>0019.07</t>
  </si>
  <si>
    <t>0019.08</t>
  </si>
  <si>
    <t>0019.09</t>
  </si>
  <si>
    <t>0019.10</t>
  </si>
  <si>
    <t>0019.11</t>
  </si>
  <si>
    <t>0019.12</t>
  </si>
  <si>
    <t>0019.13</t>
  </si>
  <si>
    <t>0019.14</t>
  </si>
  <si>
    <t>0019.15</t>
  </si>
  <si>
    <t>0020.00</t>
  </si>
  <si>
    <t>0020.01</t>
  </si>
  <si>
    <t>0020.02</t>
  </si>
  <si>
    <t>0020.03</t>
  </si>
  <si>
    <t>0020.04</t>
  </si>
  <si>
    <t>0020.05</t>
  </si>
  <si>
    <t>0020.06</t>
  </si>
  <si>
    <t>0020.07</t>
  </si>
  <si>
    <t>0020.08</t>
  </si>
  <si>
    <t>0020.09</t>
  </si>
  <si>
    <t>0020.10</t>
  </si>
  <si>
    <t>0020.11</t>
  </si>
  <si>
    <t>0020.12</t>
  </si>
  <si>
    <t>0020.13</t>
  </si>
  <si>
    <t>0020.14</t>
  </si>
  <si>
    <t>0020.15</t>
  </si>
  <si>
    <t>0021.00</t>
  </si>
  <si>
    <t>0021.01</t>
  </si>
  <si>
    <t>0021.02</t>
  </si>
  <si>
    <t>0021.03</t>
  </si>
  <si>
    <t>0021.04</t>
  </si>
  <si>
    <t>0021.05</t>
  </si>
  <si>
    <t>0021.06</t>
  </si>
  <si>
    <t>0021.07</t>
  </si>
  <si>
    <t>0021.08</t>
  </si>
  <si>
    <t>0021.09</t>
  </si>
  <si>
    <t>0022.01</t>
  </si>
  <si>
    <t>0022.02</t>
  </si>
  <si>
    <t>0022.03</t>
  </si>
  <si>
    <t>0022.04</t>
  </si>
  <si>
    <t>0022.05</t>
  </si>
  <si>
    <t>0022.06</t>
  </si>
  <si>
    <t>0022.14</t>
  </si>
  <si>
    <t>0022.15</t>
  </si>
  <si>
    <t>0023.00</t>
  </si>
  <si>
    <t>0023.01</t>
  </si>
  <si>
    <t>0023.02</t>
  </si>
  <si>
    <t>0023.03</t>
  </si>
  <si>
    <t>0023.11</t>
  </si>
  <si>
    <t>0023.12</t>
  </si>
  <si>
    <t>0023.13</t>
  </si>
  <si>
    <t>0023.14</t>
  </si>
  <si>
    <t>0023.15</t>
  </si>
  <si>
    <t>0024.00</t>
  </si>
  <si>
    <t>0024.01</t>
  </si>
  <si>
    <t>0024.02</t>
  </si>
  <si>
    <t>0024.03</t>
  </si>
  <si>
    <t>0024.04</t>
  </si>
  <si>
    <t>0024.09</t>
  </si>
  <si>
    <t>0024.10</t>
  </si>
  <si>
    <t>0024.11</t>
  </si>
  <si>
    <t>0024.12</t>
  </si>
  <si>
    <t>0024.13</t>
  </si>
  <si>
    <t>0024.14</t>
  </si>
  <si>
    <t>0024.15</t>
  </si>
  <si>
    <t>0025.03</t>
  </si>
  <si>
    <t>0025.04</t>
  </si>
  <si>
    <t>0025.05</t>
  </si>
  <si>
    <t>0025.06</t>
  </si>
  <si>
    <t>0025.07</t>
  </si>
  <si>
    <t>0025.08</t>
  </si>
  <si>
    <t>0025.09</t>
  </si>
  <si>
    <t>0025.10</t>
  </si>
  <si>
    <t>0025.11</t>
  </si>
  <si>
    <t>0025.12</t>
  </si>
  <si>
    <t>0025.13</t>
  </si>
  <si>
    <t>0025.14</t>
  </si>
  <si>
    <t>0025.15</t>
  </si>
  <si>
    <t>0027.02</t>
  </si>
  <si>
    <t>0027.03</t>
  </si>
  <si>
    <t>0027.04</t>
  </si>
  <si>
    <t>0027.05</t>
  </si>
  <si>
    <t>0027.06</t>
  </si>
  <si>
    <t>0027.07</t>
  </si>
  <si>
    <t>0027.08</t>
  </si>
  <si>
    <t>0027.09</t>
  </si>
  <si>
    <t>0027.10</t>
  </si>
  <si>
    <t>0027.11</t>
  </si>
  <si>
    <t>0027.12</t>
  </si>
  <si>
    <t>0027.13</t>
  </si>
  <si>
    <t>0027.14</t>
  </si>
  <si>
    <t>0027.15</t>
  </si>
  <si>
    <t>1#腔体自检</t>
  </si>
  <si>
    <t>2#腔体自检</t>
  </si>
  <si>
    <t>3#腔体自检</t>
  </si>
  <si>
    <t>系统启动</t>
  </si>
  <si>
    <t>系统停止</t>
  </si>
  <si>
    <t>系统故障复位</t>
  </si>
  <si>
    <t>系统清料启动</t>
  </si>
  <si>
    <t>系统初始化</t>
  </si>
  <si>
    <t>上下料机械手单步</t>
  </si>
  <si>
    <t>上下料机械手初始化</t>
  </si>
  <si>
    <t>1#氦检腔单步</t>
  </si>
  <si>
    <t>1#氦检腔初始化</t>
  </si>
  <si>
    <t>2#氦检腔单步</t>
  </si>
  <si>
    <t>2#氦检腔初始化</t>
  </si>
  <si>
    <t>3#氦检腔单步</t>
  </si>
  <si>
    <t>3#氦检腔初始化</t>
  </si>
  <si>
    <t>注氦嘴清洁单步</t>
  </si>
  <si>
    <t>注氦嘴清洁初始化</t>
  </si>
  <si>
    <t>进出料拉带单步</t>
  </si>
  <si>
    <t>进出料拉带初始化</t>
  </si>
  <si>
    <t>NG缓存拉带单步</t>
  </si>
  <si>
    <t>NG缓存拉带初始化</t>
  </si>
  <si>
    <t>0150.00</t>
  </si>
  <si>
    <t>0150.01</t>
  </si>
  <si>
    <t>0150.02</t>
  </si>
  <si>
    <t>0150.03</t>
  </si>
  <si>
    <t>0150.04</t>
  </si>
  <si>
    <t>0150.05</t>
  </si>
  <si>
    <t>0150.06</t>
  </si>
  <si>
    <t>0150.07</t>
  </si>
  <si>
    <t>0150.08</t>
  </si>
  <si>
    <t>0150.09</t>
  </si>
  <si>
    <t>0150.10</t>
  </si>
  <si>
    <t>0150.11</t>
  </si>
  <si>
    <t>0150.12</t>
  </si>
  <si>
    <t>0150.13</t>
  </si>
  <si>
    <t>0150.14</t>
  </si>
  <si>
    <t>0150.15</t>
  </si>
  <si>
    <t>0151.00</t>
  </si>
  <si>
    <t>0151.01</t>
  </si>
  <si>
    <t>0151.02</t>
  </si>
  <si>
    <t>0151.03</t>
  </si>
  <si>
    <t>0151.04</t>
  </si>
  <si>
    <t>0151.05</t>
  </si>
  <si>
    <t>0151.06</t>
  </si>
  <si>
    <t>0151.07</t>
  </si>
  <si>
    <t>0151.08</t>
  </si>
  <si>
    <t>0151.09</t>
  </si>
  <si>
    <t>0151.10</t>
  </si>
  <si>
    <t>0151.11</t>
  </si>
  <si>
    <t>0151.12</t>
  </si>
  <si>
    <t>0151.13</t>
  </si>
  <si>
    <t>0151.14</t>
  </si>
  <si>
    <t>0151.15</t>
  </si>
  <si>
    <t>0152.00</t>
  </si>
  <si>
    <t>0152.01</t>
  </si>
  <si>
    <t>0152.02</t>
  </si>
  <si>
    <t>0152.03</t>
  </si>
  <si>
    <t>0152.04</t>
  </si>
  <si>
    <t>0152.05</t>
  </si>
  <si>
    <t>0152.06</t>
  </si>
  <si>
    <t>0152.07</t>
  </si>
  <si>
    <t>0152.08</t>
  </si>
  <si>
    <t>0152.09</t>
  </si>
  <si>
    <t>0152.10</t>
  </si>
  <si>
    <t>0152.11</t>
  </si>
  <si>
    <t>0152.12</t>
  </si>
  <si>
    <t>0152.13</t>
  </si>
  <si>
    <t>0152.14</t>
  </si>
  <si>
    <t>0152.15</t>
  </si>
  <si>
    <t>0153.00</t>
  </si>
  <si>
    <t>0153.01</t>
  </si>
  <si>
    <t>0153.02</t>
  </si>
  <si>
    <t>0153.03</t>
  </si>
  <si>
    <t>0153.04</t>
  </si>
  <si>
    <t>0153.05</t>
  </si>
  <si>
    <t>0153.06</t>
  </si>
  <si>
    <t>0153.07</t>
  </si>
  <si>
    <t>0153.08</t>
  </si>
  <si>
    <t>0153.09</t>
  </si>
  <si>
    <t>0153.10</t>
  </si>
  <si>
    <t>0153.11</t>
  </si>
  <si>
    <t>0153.12</t>
  </si>
  <si>
    <t>0153.13</t>
  </si>
  <si>
    <t>0153.14</t>
  </si>
  <si>
    <t>0153.15</t>
  </si>
  <si>
    <t>0154.00</t>
  </si>
  <si>
    <t>0154.01</t>
  </si>
  <si>
    <t>0154.02</t>
  </si>
  <si>
    <t>0154.03</t>
  </si>
  <si>
    <t>0154.04</t>
  </si>
  <si>
    <t>0154.05</t>
  </si>
  <si>
    <t>0154.06</t>
  </si>
  <si>
    <t>0154.07</t>
  </si>
  <si>
    <t>0154.08</t>
  </si>
  <si>
    <t>0154.09</t>
  </si>
  <si>
    <t>0154.10</t>
  </si>
  <si>
    <t>0154.11</t>
  </si>
  <si>
    <t>0154.12</t>
  </si>
  <si>
    <t>0154.13</t>
  </si>
  <si>
    <t>0154.14</t>
  </si>
  <si>
    <t>0154.15</t>
  </si>
  <si>
    <t>0155.00</t>
  </si>
  <si>
    <t>0155.01</t>
  </si>
  <si>
    <t>0155.02</t>
  </si>
  <si>
    <t>0155.03</t>
  </si>
  <si>
    <t>0155.04</t>
  </si>
  <si>
    <t>0155.05</t>
  </si>
  <si>
    <t>0155.06</t>
  </si>
  <si>
    <t>0155.07</t>
  </si>
  <si>
    <t>0155.08</t>
  </si>
  <si>
    <t>0155.09</t>
  </si>
  <si>
    <t>0155.10</t>
  </si>
  <si>
    <t>0155.11</t>
  </si>
  <si>
    <t>0155.12</t>
  </si>
  <si>
    <t>0155.13</t>
  </si>
  <si>
    <t>0155.14</t>
  </si>
  <si>
    <t>0155.15</t>
  </si>
  <si>
    <t>0156.00</t>
  </si>
  <si>
    <t>0156.01</t>
  </si>
  <si>
    <t>0156.02</t>
  </si>
  <si>
    <t>0156.03</t>
  </si>
  <si>
    <t>0156.04</t>
  </si>
  <si>
    <t>0156.05</t>
  </si>
  <si>
    <t>0156.06</t>
  </si>
  <si>
    <t>0156.07</t>
  </si>
  <si>
    <t>0156.08</t>
  </si>
  <si>
    <t>0156.09</t>
  </si>
  <si>
    <t>0156.10</t>
  </si>
  <si>
    <t>0156.11</t>
  </si>
  <si>
    <t>0156.12</t>
  </si>
  <si>
    <t>0156.13</t>
  </si>
  <si>
    <t>0156.14</t>
  </si>
  <si>
    <t>0156.15</t>
  </si>
  <si>
    <t>0157.00</t>
  </si>
  <si>
    <t>0157.01</t>
  </si>
  <si>
    <t>0157.02</t>
  </si>
  <si>
    <t>0157.03</t>
  </si>
  <si>
    <t>0157.04</t>
  </si>
  <si>
    <t>0157.05</t>
  </si>
  <si>
    <t>0157.06</t>
  </si>
  <si>
    <t>0157.07</t>
  </si>
  <si>
    <t>0157.08</t>
  </si>
  <si>
    <t>0157.09</t>
  </si>
  <si>
    <t>0157.10</t>
  </si>
  <si>
    <t>0157.11</t>
  </si>
  <si>
    <t>0157.12</t>
  </si>
  <si>
    <t>0157.13</t>
  </si>
  <si>
    <t>0157.14</t>
  </si>
  <si>
    <t>0157.15</t>
  </si>
  <si>
    <t>进料伺服X轴加速比率</t>
  </si>
  <si>
    <t>D6000</t>
  </si>
  <si>
    <t>进料伺服X轴加速比率SV</t>
  </si>
  <si>
    <t>D6100</t>
  </si>
  <si>
    <t>进料伺服Z轴加速比率</t>
  </si>
  <si>
    <t>D6200</t>
  </si>
  <si>
    <t>进料伺服Z轴加速比率SV</t>
  </si>
  <si>
    <t>D6300</t>
  </si>
  <si>
    <t>出料伺服X轴加速比率</t>
  </si>
  <si>
    <t>D6400</t>
  </si>
  <si>
    <t>出料伺服X轴加速比率SV</t>
  </si>
  <si>
    <t>D6500</t>
  </si>
  <si>
    <t>出料伺服Z轴加速比率</t>
  </si>
  <si>
    <t>D6600</t>
  </si>
  <si>
    <t>出料伺服Z轴加速比率SV</t>
  </si>
  <si>
    <t>D6700</t>
  </si>
  <si>
    <t>进料伺服X轴减速比率</t>
  </si>
  <si>
    <t>D6001</t>
  </si>
  <si>
    <t>进料伺服X轴减速比率SV</t>
  </si>
  <si>
    <t>D6101</t>
  </si>
  <si>
    <t>进料伺服Z轴减速比率</t>
  </si>
  <si>
    <t>D6201</t>
  </si>
  <si>
    <t>进料伺服Z轴减速比率SV</t>
  </si>
  <si>
    <t>D6301</t>
  </si>
  <si>
    <t>出料伺服X轴减速比率</t>
  </si>
  <si>
    <t>D6401</t>
  </si>
  <si>
    <t>出料伺服X轴减速比率SV</t>
  </si>
  <si>
    <t>D6501</t>
  </si>
  <si>
    <t>出料伺服Z轴减速比率</t>
  </si>
  <si>
    <t>D6601</t>
  </si>
  <si>
    <t>出料伺服Z轴减速比率SV</t>
  </si>
  <si>
    <t>D6701</t>
  </si>
  <si>
    <t>进料伺服X轴目标速度</t>
  </si>
  <si>
    <t>D6002</t>
  </si>
  <si>
    <t>进料伺服X轴目标速度SV</t>
  </si>
  <si>
    <t>D6102</t>
  </si>
  <si>
    <t>进料伺服Z轴目标速度</t>
  </si>
  <si>
    <t>D6202</t>
  </si>
  <si>
    <t>进料伺服Z轴目标速度SV</t>
  </si>
  <si>
    <t>D6302</t>
  </si>
  <si>
    <t>出料伺服X轴目标速度</t>
  </si>
  <si>
    <t>D6402</t>
  </si>
  <si>
    <t>出料伺服X轴目标速度SV</t>
  </si>
  <si>
    <t>D6502</t>
  </si>
  <si>
    <t>出料伺服Z轴目标速度</t>
  </si>
  <si>
    <t>D6602</t>
  </si>
  <si>
    <t>出料伺服Z轴目标速度SV</t>
  </si>
  <si>
    <t>D6702</t>
  </si>
  <si>
    <t>D6003</t>
  </si>
  <si>
    <t>D6103</t>
  </si>
  <si>
    <t>D6203</t>
  </si>
  <si>
    <t>D6303</t>
  </si>
  <si>
    <t>D6403</t>
  </si>
  <si>
    <t>D6503</t>
  </si>
  <si>
    <t>D6603</t>
  </si>
  <si>
    <t>D6703</t>
  </si>
  <si>
    <t>进料伺服X轴目标位置</t>
  </si>
  <si>
    <t>D6004</t>
  </si>
  <si>
    <t>D6104</t>
  </si>
  <si>
    <t>进料伺服Z轴目标位置</t>
  </si>
  <si>
    <t>D6204</t>
  </si>
  <si>
    <t>D6304</t>
  </si>
  <si>
    <t>出料伺服X轴目标位置</t>
  </si>
  <si>
    <t>D6404</t>
  </si>
  <si>
    <t>D6504</t>
  </si>
  <si>
    <t>出料伺服Z轴目标位置</t>
  </si>
  <si>
    <t>D6604</t>
  </si>
  <si>
    <t>D6704</t>
  </si>
  <si>
    <t>D6005</t>
  </si>
  <si>
    <t>D6105</t>
  </si>
  <si>
    <t>D6205</t>
  </si>
  <si>
    <t>D6305</t>
  </si>
  <si>
    <t>D6405</t>
  </si>
  <si>
    <t>D6505</t>
  </si>
  <si>
    <t>D6605</t>
  </si>
  <si>
    <t>D6705</t>
  </si>
  <si>
    <t>进料伺服X轴启动频率</t>
  </si>
  <si>
    <t>D6006</t>
  </si>
  <si>
    <t>进料伺服X轴启动频率SV</t>
  </si>
  <si>
    <t>D6106</t>
  </si>
  <si>
    <t>进料伺服Z轴启动频率</t>
  </si>
  <si>
    <t>D6206</t>
  </si>
  <si>
    <t>进料伺服Z轴启动频率SV</t>
  </si>
  <si>
    <t>D6306</t>
  </si>
  <si>
    <t>出料伺服X轴启动频率</t>
  </si>
  <si>
    <t>D6406</t>
  </si>
  <si>
    <t>出料伺服X轴启动频率SV</t>
  </si>
  <si>
    <t>D6506</t>
  </si>
  <si>
    <t>出料伺服Z轴启动频率</t>
  </si>
  <si>
    <t>D6606</t>
  </si>
  <si>
    <t>出料伺服Z轴启动频率SV</t>
  </si>
  <si>
    <t>D6706</t>
  </si>
  <si>
    <t>D6007</t>
  </si>
  <si>
    <t>D6107</t>
  </si>
  <si>
    <t>D6207</t>
  </si>
  <si>
    <t>D6307</t>
  </si>
  <si>
    <t>D6407</t>
  </si>
  <si>
    <t>D6507</t>
  </si>
  <si>
    <t>D6607</t>
  </si>
  <si>
    <t>D6707</t>
  </si>
  <si>
    <t>D6008</t>
  </si>
  <si>
    <t>D6108</t>
  </si>
  <si>
    <t>D6208</t>
  </si>
  <si>
    <t>D6308</t>
  </si>
  <si>
    <t>D6408</t>
  </si>
  <si>
    <t>D6508</t>
  </si>
  <si>
    <t>D6608</t>
  </si>
  <si>
    <t>D6708</t>
  </si>
  <si>
    <t>D6009</t>
  </si>
  <si>
    <t>D6109</t>
  </si>
  <si>
    <t>D6209</t>
  </si>
  <si>
    <t>D6309</t>
  </si>
  <si>
    <t>D6409</t>
  </si>
  <si>
    <t>D6509</t>
  </si>
  <si>
    <t>D6609</t>
  </si>
  <si>
    <t>D6709</t>
  </si>
  <si>
    <t>D6010</t>
  </si>
  <si>
    <t>D6110</t>
  </si>
  <si>
    <t>D6210</t>
  </si>
  <si>
    <t>D6310</t>
  </si>
  <si>
    <t>D6410</t>
  </si>
  <si>
    <t>D6510</t>
  </si>
  <si>
    <t>D6610</t>
  </si>
  <si>
    <t>D6710</t>
  </si>
  <si>
    <t>D6011</t>
  </si>
  <si>
    <t>D6111</t>
  </si>
  <si>
    <t>D6211</t>
  </si>
  <si>
    <t>D6311</t>
  </si>
  <si>
    <t>D6411</t>
  </si>
  <si>
    <t>D6511</t>
  </si>
  <si>
    <t>D6611</t>
  </si>
  <si>
    <t>D6711</t>
  </si>
  <si>
    <t>D6012</t>
  </si>
  <si>
    <t>D6112</t>
  </si>
  <si>
    <t>D6212</t>
  </si>
  <si>
    <t>D6312</t>
  </si>
  <si>
    <t>D6412</t>
  </si>
  <si>
    <t>D6512</t>
  </si>
  <si>
    <t>D6612</t>
  </si>
  <si>
    <t>D6712</t>
  </si>
  <si>
    <t>D6013</t>
  </si>
  <si>
    <t>D6113</t>
  </si>
  <si>
    <t>D6213</t>
  </si>
  <si>
    <t>D6313</t>
  </si>
  <si>
    <t>D6413</t>
  </si>
  <si>
    <t>D6513</t>
  </si>
  <si>
    <t>D6613</t>
  </si>
  <si>
    <t>D6713</t>
  </si>
  <si>
    <t>D6014</t>
  </si>
  <si>
    <t>D6114</t>
  </si>
  <si>
    <t>D6214</t>
  </si>
  <si>
    <t>D6314</t>
  </si>
  <si>
    <t>D6414</t>
  </si>
  <si>
    <t>D6514</t>
  </si>
  <si>
    <t>D6614</t>
  </si>
  <si>
    <t>D6714</t>
  </si>
  <si>
    <t>D6015</t>
  </si>
  <si>
    <t>D6115</t>
  </si>
  <si>
    <t>D6215</t>
  </si>
  <si>
    <t>D6315</t>
  </si>
  <si>
    <t>D6415</t>
  </si>
  <si>
    <t>D6515</t>
  </si>
  <si>
    <t>D6615</t>
  </si>
  <si>
    <t>D6715</t>
  </si>
  <si>
    <t>D6016</t>
  </si>
  <si>
    <t>D6116</t>
  </si>
  <si>
    <t>D6216</t>
  </si>
  <si>
    <t>D6316</t>
  </si>
  <si>
    <t>D6416</t>
  </si>
  <si>
    <t>D6516</t>
  </si>
  <si>
    <t>D6616</t>
  </si>
  <si>
    <t>D6716</t>
  </si>
  <si>
    <t>D6017</t>
  </si>
  <si>
    <t>D6117</t>
  </si>
  <si>
    <t>D6217</t>
  </si>
  <si>
    <t>D6317</t>
  </si>
  <si>
    <t>D6417</t>
  </si>
  <si>
    <t>D6517</t>
  </si>
  <si>
    <t>D6617</t>
  </si>
  <si>
    <t>D6717</t>
  </si>
  <si>
    <t>D6018</t>
  </si>
  <si>
    <t>D6118</t>
  </si>
  <si>
    <t>D6218</t>
  </si>
  <si>
    <t>D6318</t>
  </si>
  <si>
    <t>D6418</t>
  </si>
  <si>
    <t>D6518</t>
  </si>
  <si>
    <t>D6618</t>
  </si>
  <si>
    <t>D6718</t>
  </si>
  <si>
    <t>D6019</t>
  </si>
  <si>
    <t>D6119</t>
  </si>
  <si>
    <t>D6219</t>
  </si>
  <si>
    <t>D6319</t>
  </si>
  <si>
    <t>D6419</t>
  </si>
  <si>
    <t>D6519</t>
  </si>
  <si>
    <t>D6619</t>
  </si>
  <si>
    <t>D6719</t>
  </si>
  <si>
    <t>进料伺服X轴JOG运行加减速</t>
  </si>
  <si>
    <t>D6020</t>
  </si>
  <si>
    <t>进料伺服X轴JOG运行/停止加减速SV</t>
  </si>
  <si>
    <t>D6120</t>
  </si>
  <si>
    <t>进料伺服Z轴JOG运行加减速</t>
  </si>
  <si>
    <t>D6220</t>
  </si>
  <si>
    <t>进料伺服Z轴JOG运行/停止加减速SV</t>
  </si>
  <si>
    <t>D6320</t>
  </si>
  <si>
    <t>出料伺服X轴JOG运行加减速</t>
  </si>
  <si>
    <t>D6420</t>
  </si>
  <si>
    <t>出料伺服X轴JOG运行/停止加减速SV</t>
  </si>
  <si>
    <t>D6520</t>
  </si>
  <si>
    <t>出料伺服Z轴JOG运行加减速</t>
  </si>
  <si>
    <t>D6620</t>
  </si>
  <si>
    <t>出料伺服Z轴JOG运行/停止加减速SV</t>
  </si>
  <si>
    <t>D6720</t>
  </si>
  <si>
    <t>进料伺服X轴JOG运行速度</t>
  </si>
  <si>
    <t>D6021</t>
  </si>
  <si>
    <t>进料伺服X轴JOG运行速度SV</t>
  </si>
  <si>
    <t>D6121</t>
  </si>
  <si>
    <t>进料伺服Z轴JOG运行速度</t>
  </si>
  <si>
    <t>D6221</t>
  </si>
  <si>
    <t>进料伺服Z轴JOG运行速度SV</t>
  </si>
  <si>
    <t>D6321</t>
  </si>
  <si>
    <t>出料伺服X轴JOG运行速度</t>
  </si>
  <si>
    <t>D6421</t>
  </si>
  <si>
    <t>出料伺服X轴JOG运行速度SV</t>
  </si>
  <si>
    <t>D6521</t>
  </si>
  <si>
    <t>出料伺服Z轴JOG运行速度</t>
  </si>
  <si>
    <t>D6621</t>
  </si>
  <si>
    <t>出料伺服Z轴JOG运行速度SV</t>
  </si>
  <si>
    <t>D6721</t>
  </si>
  <si>
    <t>D6022</t>
  </si>
  <si>
    <t>D6122</t>
  </si>
  <si>
    <t>D6222</t>
  </si>
  <si>
    <t>D6322</t>
  </si>
  <si>
    <t>D6422</t>
  </si>
  <si>
    <t>D6522</t>
  </si>
  <si>
    <t>D6622</t>
  </si>
  <si>
    <t>D6722</t>
  </si>
  <si>
    <t>D6023</t>
  </si>
  <si>
    <t>D6123</t>
  </si>
  <si>
    <t>D6223</t>
  </si>
  <si>
    <t>D6323</t>
  </si>
  <si>
    <t>D6423</t>
  </si>
  <si>
    <t>D6523</t>
  </si>
  <si>
    <t>D6623</t>
  </si>
  <si>
    <t>D6723</t>
  </si>
  <si>
    <t>D6024</t>
  </si>
  <si>
    <t>D6124</t>
  </si>
  <si>
    <t>D6224</t>
  </si>
  <si>
    <t>D6324</t>
  </si>
  <si>
    <t>D6424</t>
  </si>
  <si>
    <t>D6524</t>
  </si>
  <si>
    <t>D6624</t>
  </si>
  <si>
    <t>D6724</t>
  </si>
  <si>
    <t>D6025</t>
  </si>
  <si>
    <t>D6125</t>
  </si>
  <si>
    <t>D6225</t>
  </si>
  <si>
    <t>D6325</t>
  </si>
  <si>
    <t>D6425</t>
  </si>
  <si>
    <t>D6525</t>
  </si>
  <si>
    <t>D6625</t>
  </si>
  <si>
    <t>D6725</t>
  </si>
  <si>
    <t>D6026</t>
  </si>
  <si>
    <t>D6126</t>
  </si>
  <si>
    <t>D6226</t>
  </si>
  <si>
    <t>D6326</t>
  </si>
  <si>
    <t>D6426</t>
  </si>
  <si>
    <t>D6526</t>
  </si>
  <si>
    <t>D6626</t>
  </si>
  <si>
    <t>D6726</t>
  </si>
  <si>
    <t>D6027</t>
  </si>
  <si>
    <t>D6127</t>
  </si>
  <si>
    <t>D6227</t>
  </si>
  <si>
    <t>D6327</t>
  </si>
  <si>
    <t>D6427</t>
  </si>
  <si>
    <t>D6527</t>
  </si>
  <si>
    <t>D6627</t>
  </si>
  <si>
    <t>D6727</t>
  </si>
  <si>
    <t>D6028</t>
  </si>
  <si>
    <t>D6128</t>
  </si>
  <si>
    <t>D6228</t>
  </si>
  <si>
    <t>D6328</t>
  </si>
  <si>
    <t>D6428</t>
  </si>
  <si>
    <t>D6528</t>
  </si>
  <si>
    <t>D6628</t>
  </si>
  <si>
    <t>D6728</t>
  </si>
  <si>
    <t>D6029</t>
  </si>
  <si>
    <t>D6129</t>
  </si>
  <si>
    <t>D6229</t>
  </si>
  <si>
    <t>D6329</t>
  </si>
  <si>
    <t>D6429</t>
  </si>
  <si>
    <t>D6529</t>
  </si>
  <si>
    <t>D6629</t>
  </si>
  <si>
    <t>D6729</t>
  </si>
  <si>
    <t>进料伺服X轴JOG停止加减速</t>
  </si>
  <si>
    <t>D6030</t>
  </si>
  <si>
    <t>D6130</t>
  </si>
  <si>
    <t>进料伺服Z轴JOG停止加减速</t>
  </si>
  <si>
    <t>D6230</t>
  </si>
  <si>
    <t>D6330</t>
  </si>
  <si>
    <t>出料伺服X轴JOG停止加减速</t>
  </si>
  <si>
    <t>D6430</t>
  </si>
  <si>
    <t>D6530</t>
  </si>
  <si>
    <t>出料伺服Z轴JOG停止加减速</t>
  </si>
  <si>
    <t>D6630</t>
  </si>
  <si>
    <t>D6730</t>
  </si>
  <si>
    <t>进料伺服X轴JOG停止速度</t>
  </si>
  <si>
    <t>D6031</t>
  </si>
  <si>
    <t>进料伺服X轴JOG停止速度SV</t>
  </si>
  <si>
    <t>D6131</t>
  </si>
  <si>
    <t>进料伺服Z轴JOG停止速度</t>
  </si>
  <si>
    <t>D6231</t>
  </si>
  <si>
    <t>进料伺服Z轴JOG停止速度SV</t>
  </si>
  <si>
    <t>D6331</t>
  </si>
  <si>
    <t>出料伺服X轴JOG停止速度</t>
  </si>
  <si>
    <t>D6431</t>
  </si>
  <si>
    <t>出料伺服X轴JOG停止速度SV</t>
  </si>
  <si>
    <t>D6531</t>
  </si>
  <si>
    <t>出料伺服Z轴JOG停止速度</t>
  </si>
  <si>
    <t>D6631</t>
  </si>
  <si>
    <t>出料伺服Z轴JOG停止速度SV</t>
  </si>
  <si>
    <t>D6731</t>
  </si>
  <si>
    <t>D6032</t>
  </si>
  <si>
    <t>D6132</t>
  </si>
  <si>
    <t>D6232</t>
  </si>
  <si>
    <t>D6332</t>
  </si>
  <si>
    <t>D6432</t>
  </si>
  <si>
    <t>D6532</t>
  </si>
  <si>
    <t>D6632</t>
  </si>
  <si>
    <t>D6732</t>
  </si>
  <si>
    <t>D6033</t>
  </si>
  <si>
    <t>D6133</t>
  </si>
  <si>
    <t>D6233</t>
  </si>
  <si>
    <t>D6333</t>
  </si>
  <si>
    <t>D6433</t>
  </si>
  <si>
    <t>D6533</t>
  </si>
  <si>
    <t>D6633</t>
  </si>
  <si>
    <t>D6733</t>
  </si>
  <si>
    <t>D6034</t>
  </si>
  <si>
    <t>D6134</t>
  </si>
  <si>
    <t>D6234</t>
  </si>
  <si>
    <t>D6334</t>
  </si>
  <si>
    <t>D6434</t>
  </si>
  <si>
    <t>D6534</t>
  </si>
  <si>
    <t>D6634</t>
  </si>
  <si>
    <t>D6734</t>
  </si>
  <si>
    <t>D6035</t>
  </si>
  <si>
    <t>D6135</t>
  </si>
  <si>
    <t>D6235</t>
  </si>
  <si>
    <t>D6335</t>
  </si>
  <si>
    <t>D6435</t>
  </si>
  <si>
    <t>D6535</t>
  </si>
  <si>
    <t>D6635</t>
  </si>
  <si>
    <t>D6735</t>
  </si>
  <si>
    <t>D6036</t>
  </si>
  <si>
    <t>D6136</t>
  </si>
  <si>
    <t>D6236</t>
  </si>
  <si>
    <t>D6336</t>
  </si>
  <si>
    <t>D6436</t>
  </si>
  <si>
    <t>D6536</t>
  </si>
  <si>
    <t>D6636</t>
  </si>
  <si>
    <t>D6736</t>
  </si>
  <si>
    <t>D6037</t>
  </si>
  <si>
    <t>D6137</t>
  </si>
  <si>
    <t>D6237</t>
  </si>
  <si>
    <t>D6337</t>
  </si>
  <si>
    <t>D6437</t>
  </si>
  <si>
    <t>D6537</t>
  </si>
  <si>
    <t>D6637</t>
  </si>
  <si>
    <t>D6737</t>
  </si>
  <si>
    <t>D6038</t>
  </si>
  <si>
    <t>D6138</t>
  </si>
  <si>
    <t>D6238</t>
  </si>
  <si>
    <t>D6338</t>
  </si>
  <si>
    <t>D6438</t>
  </si>
  <si>
    <t>D6538</t>
  </si>
  <si>
    <t>D6638</t>
  </si>
  <si>
    <t>D6738</t>
  </si>
  <si>
    <t>D6039</t>
  </si>
  <si>
    <t>D6139</t>
  </si>
  <si>
    <t>D6239</t>
  </si>
  <si>
    <t>D6339</t>
  </si>
  <si>
    <t>D6439</t>
  </si>
  <si>
    <t>D6539</t>
  </si>
  <si>
    <t>D6639</t>
  </si>
  <si>
    <t>D6739</t>
  </si>
  <si>
    <t>进料伺服X轴当前位置</t>
  </si>
  <si>
    <t>D6040</t>
  </si>
  <si>
    <t>D6140</t>
  </si>
  <si>
    <t>进料伺服Z轴当前位置</t>
  </si>
  <si>
    <t>D6240</t>
  </si>
  <si>
    <t>D6340</t>
  </si>
  <si>
    <t>出料伺服X轴当前位置</t>
  </si>
  <si>
    <t>D6440</t>
  </si>
  <si>
    <t>D6540</t>
  </si>
  <si>
    <t>出料伺服Z轴当前位置</t>
  </si>
  <si>
    <t>D6640</t>
  </si>
  <si>
    <t>D6740</t>
  </si>
  <si>
    <t>D6041</t>
  </si>
  <si>
    <t>D6141</t>
  </si>
  <si>
    <t>D6241</t>
  </si>
  <si>
    <t>D6341</t>
  </si>
  <si>
    <t>D6441</t>
  </si>
  <si>
    <t>D6541</t>
  </si>
  <si>
    <t>D6641</t>
  </si>
  <si>
    <t>D6741</t>
  </si>
  <si>
    <t>进料伺服X轴当前速度</t>
  </si>
  <si>
    <t>D6042</t>
  </si>
  <si>
    <t>D6142</t>
  </si>
  <si>
    <t>进料伺服Z轴当前速度</t>
  </si>
  <si>
    <t>D6242</t>
  </si>
  <si>
    <t>D6342</t>
  </si>
  <si>
    <t>出料伺服X轴当前速度</t>
  </si>
  <si>
    <t>D6442</t>
  </si>
  <si>
    <t>D6542</t>
  </si>
  <si>
    <t>出料伺服Z轴当前速度</t>
  </si>
  <si>
    <t>D6642</t>
  </si>
  <si>
    <t>D6742</t>
  </si>
  <si>
    <t>D6043</t>
  </si>
  <si>
    <t>D6143</t>
  </si>
  <si>
    <t>D6243</t>
  </si>
  <si>
    <t>D6343</t>
  </si>
  <si>
    <t>D6443</t>
  </si>
  <si>
    <t>D6543</t>
  </si>
  <si>
    <t>D6643</t>
  </si>
  <si>
    <t>D6743</t>
  </si>
  <si>
    <t>D6044</t>
  </si>
  <si>
    <t>D6144</t>
  </si>
  <si>
    <t>D6244</t>
  </si>
  <si>
    <t>D6344</t>
  </si>
  <si>
    <t>D6444</t>
  </si>
  <si>
    <t>D6544</t>
  </si>
  <si>
    <t>D6644</t>
  </si>
  <si>
    <t>D6744</t>
  </si>
  <si>
    <t>D6045</t>
  </si>
  <si>
    <t>D6145</t>
  </si>
  <si>
    <t>D6245</t>
  </si>
  <si>
    <t>D6345</t>
  </si>
  <si>
    <t>D6445</t>
  </si>
  <si>
    <t>D6545</t>
  </si>
  <si>
    <t>D6645</t>
  </si>
  <si>
    <t>D6745</t>
  </si>
  <si>
    <t>D6046</t>
  </si>
  <si>
    <t>D6146</t>
  </si>
  <si>
    <t>D6246</t>
  </si>
  <si>
    <t>D6346</t>
  </si>
  <si>
    <t>D6446</t>
  </si>
  <si>
    <t>D6546</t>
  </si>
  <si>
    <t>D6646</t>
  </si>
  <si>
    <t>D6746</t>
  </si>
  <si>
    <t>D6047</t>
  </si>
  <si>
    <t>D6147</t>
  </si>
  <si>
    <t>D6247</t>
  </si>
  <si>
    <t>D6347</t>
  </si>
  <si>
    <t>D6447</t>
  </si>
  <si>
    <t>D6547</t>
  </si>
  <si>
    <t>D6647</t>
  </si>
  <si>
    <t>D6747</t>
  </si>
  <si>
    <t>D6048</t>
  </si>
  <si>
    <t>D6148</t>
  </si>
  <si>
    <t>D6248</t>
  </si>
  <si>
    <t>D6348</t>
  </si>
  <si>
    <t>D6448</t>
  </si>
  <si>
    <t>D6548</t>
  </si>
  <si>
    <t>D6648</t>
  </si>
  <si>
    <t>D6748</t>
  </si>
  <si>
    <t>D6049</t>
  </si>
  <si>
    <t>D6149</t>
  </si>
  <si>
    <t>D6249</t>
  </si>
  <si>
    <t>D6349</t>
  </si>
  <si>
    <t>D6449</t>
  </si>
  <si>
    <t>D6549</t>
  </si>
  <si>
    <t>D6649</t>
  </si>
  <si>
    <t>D6749</t>
  </si>
  <si>
    <t>进/出料伺服急停位置预置</t>
  </si>
  <si>
    <t>D6050</t>
  </si>
  <si>
    <t>D6150</t>
  </si>
  <si>
    <t>D6250</t>
  </si>
  <si>
    <t>进料伺服Z轴待料位SV</t>
  </si>
  <si>
    <t>D6350</t>
  </si>
  <si>
    <t>D6450</t>
  </si>
  <si>
    <t>D6550</t>
  </si>
  <si>
    <t>D6650</t>
  </si>
  <si>
    <t>出料伺服Z轴待料位SV</t>
  </si>
  <si>
    <t>D6750</t>
  </si>
  <si>
    <t>D6051</t>
  </si>
  <si>
    <t>D6151</t>
  </si>
  <si>
    <t>D6251</t>
  </si>
  <si>
    <t>D6351</t>
  </si>
  <si>
    <t>D6451</t>
  </si>
  <si>
    <t>D6551</t>
  </si>
  <si>
    <t>D6651</t>
  </si>
  <si>
    <t>D6751</t>
  </si>
  <si>
    <t>D6052</t>
  </si>
  <si>
    <t>进料伺服X轴取料位SV</t>
  </si>
  <si>
    <t>D6152</t>
  </si>
  <si>
    <t>D6252</t>
  </si>
  <si>
    <t>进料伺服Z轴取料位SV</t>
  </si>
  <si>
    <t>D6352</t>
  </si>
  <si>
    <t>D6452</t>
  </si>
  <si>
    <t>出料伺服X轴放料位SV</t>
  </si>
  <si>
    <t>D6552</t>
  </si>
  <si>
    <t>D6652</t>
  </si>
  <si>
    <t>出料伺服Z轴放料位SV</t>
  </si>
  <si>
    <t>D6752</t>
  </si>
  <si>
    <t>D6053</t>
  </si>
  <si>
    <t>D6153</t>
  </si>
  <si>
    <t>D6253</t>
  </si>
  <si>
    <t>D6353</t>
  </si>
  <si>
    <t>D6453</t>
  </si>
  <si>
    <t>D6553</t>
  </si>
  <si>
    <t>D6653</t>
  </si>
  <si>
    <t>D6753</t>
  </si>
  <si>
    <t>D6054</t>
  </si>
  <si>
    <t>进料伺服X轴#1腔放料位SV</t>
  </si>
  <si>
    <t>D6154</t>
  </si>
  <si>
    <t>进料伺服Z轴#1腔放料位SV1</t>
  </si>
  <si>
    <t>D6254</t>
  </si>
  <si>
    <t>进料伺服Z轴#1腔放料位SV</t>
  </si>
  <si>
    <t>D6354</t>
  </si>
  <si>
    <t>D6454</t>
  </si>
  <si>
    <t>出料伺服X轴#1腔取料位SV</t>
  </si>
  <si>
    <t>D6554</t>
  </si>
  <si>
    <t>出料伺服Z轴#1腔取料位SV1</t>
  </si>
  <si>
    <t>D6654</t>
  </si>
  <si>
    <t>出料伺服Z轴#1腔取料位SV</t>
  </si>
  <si>
    <t>D6754</t>
  </si>
  <si>
    <t>D6055</t>
  </si>
  <si>
    <t>D6155</t>
  </si>
  <si>
    <t>D6255</t>
  </si>
  <si>
    <t>D6355</t>
  </si>
  <si>
    <t>D6455</t>
  </si>
  <si>
    <t>D6555</t>
  </si>
  <si>
    <t>D6655</t>
  </si>
  <si>
    <t>D6755</t>
  </si>
  <si>
    <t>D6056</t>
  </si>
  <si>
    <t>进料伺服X轴#2腔放料位SV</t>
  </si>
  <si>
    <t>D6156</t>
  </si>
  <si>
    <t>进料伺服Z轴#2腔放料位SV1</t>
  </si>
  <si>
    <t>D6256</t>
  </si>
  <si>
    <t>进料伺服Z轴#2腔放料位SV</t>
  </si>
  <si>
    <t>D6356</t>
  </si>
  <si>
    <t>D6456</t>
  </si>
  <si>
    <t>出料伺服X轴#2腔取料位SV</t>
  </si>
  <si>
    <t>D6556</t>
  </si>
  <si>
    <t>出料伺服Z轴#2腔取料位SV1</t>
  </si>
  <si>
    <t>D6656</t>
  </si>
  <si>
    <t>出料伺服Z轴#2腔取料位SV</t>
  </si>
  <si>
    <t>D6756</t>
  </si>
  <si>
    <t>D6057</t>
  </si>
  <si>
    <t>D6157</t>
  </si>
  <si>
    <t>D6257</t>
  </si>
  <si>
    <t>D6357</t>
  </si>
  <si>
    <t>D6457</t>
  </si>
  <si>
    <t>D6557</t>
  </si>
  <si>
    <t>D6657</t>
  </si>
  <si>
    <t>D6757</t>
  </si>
  <si>
    <t>D6058</t>
  </si>
  <si>
    <t>进料伺服X轴#3腔放料位SV</t>
  </si>
  <si>
    <t>D6158</t>
  </si>
  <si>
    <t>进料伺服Z轴#3腔放料位SV1</t>
  </si>
  <si>
    <t>D6258</t>
  </si>
  <si>
    <t>进料伺服Z轴#3腔放料位SV</t>
  </si>
  <si>
    <t>D6358</t>
  </si>
  <si>
    <t>D6458</t>
  </si>
  <si>
    <t>出料伺服X轴#3腔取料位SV</t>
  </si>
  <si>
    <t>D6558</t>
  </si>
  <si>
    <t>出料伺服Z轴#3腔取料位SV1</t>
  </si>
  <si>
    <t>D6658</t>
  </si>
  <si>
    <t>出料伺服Z轴#3腔取料位SV</t>
  </si>
  <si>
    <t>D6758</t>
  </si>
  <si>
    <t>D6059</t>
  </si>
  <si>
    <t>D6159</t>
  </si>
  <si>
    <t>D6259</t>
  </si>
  <si>
    <t>D6359</t>
  </si>
  <si>
    <t>D6459</t>
  </si>
  <si>
    <t>D6559</t>
  </si>
  <si>
    <t>D6659</t>
  </si>
  <si>
    <t>D6759</t>
  </si>
  <si>
    <t>D6060</t>
  </si>
  <si>
    <t>进料伺服X轴#1夹爪扫码NG放料位SV</t>
  </si>
  <si>
    <t>D6160</t>
  </si>
  <si>
    <t>D6260</t>
  </si>
  <si>
    <t>进料伺服Z轴#1夹爪扫码NG放料位SV</t>
  </si>
  <si>
    <t>D6360</t>
  </si>
  <si>
    <t>D6460</t>
  </si>
  <si>
    <t>出料伺服X轴#1夹爪氦检NG放料位SV</t>
  </si>
  <si>
    <t>D6560</t>
  </si>
  <si>
    <t>D6660</t>
  </si>
  <si>
    <t>出料伺服Z轴#1夹爪氦检NG放料位SV</t>
  </si>
  <si>
    <t>D6760</t>
  </si>
  <si>
    <t>D6061</t>
  </si>
  <si>
    <t>D6161</t>
  </si>
  <si>
    <t>D6261</t>
  </si>
  <si>
    <t>D6361</t>
  </si>
  <si>
    <t>D6461</t>
  </si>
  <si>
    <t>D6561</t>
  </si>
  <si>
    <t>D6661</t>
  </si>
  <si>
    <t>D6761</t>
  </si>
  <si>
    <t>D6062</t>
  </si>
  <si>
    <t>进料伺服X轴#2夹爪扫码NG放料位SV</t>
  </si>
  <si>
    <t>D6162</t>
  </si>
  <si>
    <t>D6262</t>
  </si>
  <si>
    <t>进料伺服Z轴#2夹爪扫码NG放料位SV</t>
  </si>
  <si>
    <t>D6362</t>
  </si>
  <si>
    <t>D6462</t>
  </si>
  <si>
    <t>出料伺服X轴#2夹爪氦检NG放料位SV</t>
  </si>
  <si>
    <t>D6562</t>
  </si>
  <si>
    <t>D6662</t>
  </si>
  <si>
    <t>出料伺服Z轴#2夹爪氦检NG放料位SV</t>
  </si>
  <si>
    <t>D6762</t>
  </si>
  <si>
    <t>D6063</t>
  </si>
  <si>
    <t>D6163</t>
  </si>
  <si>
    <t>D6263</t>
  </si>
  <si>
    <t>D6363</t>
  </si>
  <si>
    <t>D6463</t>
  </si>
  <si>
    <t>D6563</t>
  </si>
  <si>
    <t>D6663</t>
  </si>
  <si>
    <t>D6763</t>
  </si>
  <si>
    <t>D6064</t>
  </si>
  <si>
    <t>进料伺服X轴#1夹爪配对取放料位SV</t>
  </si>
  <si>
    <t>D6164</t>
  </si>
  <si>
    <t>D6264</t>
  </si>
  <si>
    <t>进料伺服Z轴#1夹爪配对取放料位SV</t>
  </si>
  <si>
    <t>D6364</t>
  </si>
  <si>
    <t>D6464</t>
  </si>
  <si>
    <t>出料伺服X轴#1夹爪配对取放料位SV</t>
  </si>
  <si>
    <t>D6564</t>
  </si>
  <si>
    <t>D6664</t>
  </si>
  <si>
    <t>出料伺服Z轴#1夹爪配对取放料位SV</t>
  </si>
  <si>
    <t>D6764</t>
  </si>
  <si>
    <t>D6065</t>
  </si>
  <si>
    <t>D6165</t>
  </si>
  <si>
    <t>D6265</t>
  </si>
  <si>
    <t>D6365</t>
  </si>
  <si>
    <t>D6465</t>
  </si>
  <si>
    <t>D6565</t>
  </si>
  <si>
    <t>D6665</t>
  </si>
  <si>
    <t>D6765</t>
  </si>
  <si>
    <t>D6066</t>
  </si>
  <si>
    <t>进料伺服X轴#2夹爪配对取放料位SV</t>
  </si>
  <si>
    <t>D6166</t>
  </si>
  <si>
    <t>D6266</t>
  </si>
  <si>
    <t>进料伺服Z轴#2夹爪配对取放料位SV</t>
  </si>
  <si>
    <t>D6366</t>
  </si>
  <si>
    <t>D6466</t>
  </si>
  <si>
    <t>出料伺服X轴#2夹爪配对取放料位SV</t>
  </si>
  <si>
    <t>D6566</t>
  </si>
  <si>
    <t>D6666</t>
  </si>
  <si>
    <t>出料伺服Z轴#2夹爪配对取放料位SV</t>
  </si>
  <si>
    <t>D6766</t>
  </si>
  <si>
    <t>D6067</t>
  </si>
  <si>
    <t>D6167</t>
  </si>
  <si>
    <t>D6267</t>
  </si>
  <si>
    <t>D6367</t>
  </si>
  <si>
    <t>D6467</t>
  </si>
  <si>
    <t>D6567</t>
  </si>
  <si>
    <t>D6667</t>
  </si>
  <si>
    <t>D6767</t>
  </si>
  <si>
    <t>D6068</t>
  </si>
  <si>
    <t>进料伺服X轴#1腔有料检测位SV</t>
  </si>
  <si>
    <t>D6168</t>
  </si>
  <si>
    <t>D6268</t>
  </si>
  <si>
    <t>D6368</t>
  </si>
  <si>
    <t>D6468</t>
  </si>
  <si>
    <t>D6568</t>
  </si>
  <si>
    <t>D6668</t>
  </si>
  <si>
    <t>D6768</t>
  </si>
  <si>
    <t>D6069</t>
  </si>
  <si>
    <t>D6169</t>
  </si>
  <si>
    <t>D6269</t>
  </si>
  <si>
    <t>D6369</t>
  </si>
  <si>
    <t>D6469</t>
  </si>
  <si>
    <t>D6569</t>
  </si>
  <si>
    <t>D6669</t>
  </si>
  <si>
    <t>D6769</t>
  </si>
  <si>
    <t>D6070</t>
  </si>
  <si>
    <t>进料伺服X轴#2腔有料检测位SV</t>
  </si>
  <si>
    <t>D6170</t>
  </si>
  <si>
    <t>D6270</t>
  </si>
  <si>
    <t>D6370</t>
  </si>
  <si>
    <t>D6470</t>
  </si>
  <si>
    <t>D6570</t>
  </si>
  <si>
    <t>D6670</t>
  </si>
  <si>
    <t>D6770</t>
  </si>
  <si>
    <t>D6071</t>
  </si>
  <si>
    <t>D6171</t>
  </si>
  <si>
    <t>D6271</t>
  </si>
  <si>
    <t>D6371</t>
  </si>
  <si>
    <t>D6471</t>
  </si>
  <si>
    <t>D6571</t>
  </si>
  <si>
    <t>D6671</t>
  </si>
  <si>
    <t>D6771</t>
  </si>
  <si>
    <t>D6072</t>
  </si>
  <si>
    <t>进料伺服X轴#3腔有料检测位SV</t>
  </si>
  <si>
    <t>D6172</t>
  </si>
  <si>
    <t>D6272</t>
  </si>
  <si>
    <t>D6372</t>
  </si>
  <si>
    <t>D6472</t>
  </si>
  <si>
    <t>D6572</t>
  </si>
  <si>
    <t>D6672</t>
  </si>
  <si>
    <t>D6772</t>
  </si>
  <si>
    <t>D6073</t>
  </si>
  <si>
    <t>D6173</t>
  </si>
  <si>
    <t>D6273</t>
  </si>
  <si>
    <t>D6373</t>
  </si>
  <si>
    <t>D6473</t>
  </si>
  <si>
    <t>D6573</t>
  </si>
  <si>
    <t>D6673</t>
  </si>
  <si>
    <t>D6773</t>
  </si>
  <si>
    <t>D6074</t>
  </si>
  <si>
    <t>D6174</t>
  </si>
  <si>
    <t>D6274</t>
  </si>
  <si>
    <t>D6374</t>
  </si>
  <si>
    <t>D6474</t>
  </si>
  <si>
    <t>D6574</t>
  </si>
  <si>
    <t>D6674</t>
  </si>
  <si>
    <t>D6774</t>
  </si>
  <si>
    <t>D6075</t>
  </si>
  <si>
    <t>D6175</t>
  </si>
  <si>
    <t>D6275</t>
  </si>
  <si>
    <t>D6375</t>
  </si>
  <si>
    <t>D6475</t>
  </si>
  <si>
    <t>D6575</t>
  </si>
  <si>
    <t>D6675</t>
  </si>
  <si>
    <t>D6775</t>
  </si>
  <si>
    <t>D6076</t>
  </si>
  <si>
    <t>D6176</t>
  </si>
  <si>
    <t>D6276</t>
  </si>
  <si>
    <t>D6376</t>
  </si>
  <si>
    <t>D6476</t>
  </si>
  <si>
    <t>D6576</t>
  </si>
  <si>
    <t>D6676</t>
  </si>
  <si>
    <t>D6776</t>
  </si>
  <si>
    <t>D6077</t>
  </si>
  <si>
    <t>D6177</t>
  </si>
  <si>
    <t>D6277</t>
  </si>
  <si>
    <t>D6377</t>
  </si>
  <si>
    <t>D6477</t>
  </si>
  <si>
    <t>D6577</t>
  </si>
  <si>
    <t>D6677</t>
  </si>
  <si>
    <t>D6777</t>
  </si>
  <si>
    <t>D6078</t>
  </si>
  <si>
    <t>D6178</t>
  </si>
  <si>
    <t>D6278</t>
  </si>
  <si>
    <t>D6378</t>
  </si>
  <si>
    <t>D6478</t>
  </si>
  <si>
    <t>D6578</t>
  </si>
  <si>
    <t>D6678</t>
  </si>
  <si>
    <t>D6778</t>
  </si>
  <si>
    <t>D6079</t>
  </si>
  <si>
    <t>D6179</t>
  </si>
  <si>
    <t>D6279</t>
  </si>
  <si>
    <t>D6379</t>
  </si>
  <si>
    <t>D6479</t>
  </si>
  <si>
    <t>D6579</t>
  </si>
  <si>
    <t>D6679</t>
  </si>
  <si>
    <t>D6779</t>
  </si>
  <si>
    <t>D6080</t>
  </si>
  <si>
    <t>D6180</t>
  </si>
  <si>
    <t>D6280</t>
  </si>
  <si>
    <t>D6380</t>
  </si>
  <si>
    <t>D6480</t>
  </si>
  <si>
    <t>D6580</t>
  </si>
  <si>
    <t>D6680</t>
  </si>
  <si>
    <t>D6780</t>
  </si>
  <si>
    <t>D6081</t>
  </si>
  <si>
    <t>D6181</t>
  </si>
  <si>
    <t>D6281</t>
  </si>
  <si>
    <t>D6381</t>
  </si>
  <si>
    <t>D6481</t>
  </si>
  <si>
    <t>D6581</t>
  </si>
  <si>
    <t>D6681</t>
  </si>
  <si>
    <t>D6781</t>
  </si>
  <si>
    <t>D6082</t>
  </si>
  <si>
    <t>D6182</t>
  </si>
  <si>
    <t>D6282</t>
  </si>
  <si>
    <t>D6382</t>
  </si>
  <si>
    <t>D6482</t>
  </si>
  <si>
    <t>D6582</t>
  </si>
  <si>
    <t>D6682</t>
  </si>
  <si>
    <t>D6782</t>
  </si>
  <si>
    <t>D6083</t>
  </si>
  <si>
    <t>D6183</t>
  </si>
  <si>
    <t>D6283</t>
  </si>
  <si>
    <t>D6383</t>
  </si>
  <si>
    <t>D6483</t>
  </si>
  <si>
    <t>D6583</t>
  </si>
  <si>
    <t>D6683</t>
  </si>
  <si>
    <t>D6783</t>
  </si>
  <si>
    <t>D6084</t>
  </si>
  <si>
    <t>D6184</t>
  </si>
  <si>
    <t>D6284</t>
  </si>
  <si>
    <t>D6384</t>
  </si>
  <si>
    <t>D6484</t>
  </si>
  <si>
    <t>D6584</t>
  </si>
  <si>
    <t>D6684</t>
  </si>
  <si>
    <t>D6784</t>
  </si>
  <si>
    <t>D6085</t>
  </si>
  <si>
    <t>D6185</t>
  </si>
  <si>
    <t>D6285</t>
  </si>
  <si>
    <t>D6385</t>
  </si>
  <si>
    <t>D6485</t>
  </si>
  <si>
    <t>D6585</t>
  </si>
  <si>
    <t>D6685</t>
  </si>
  <si>
    <t>D6785</t>
  </si>
  <si>
    <t>D6086</t>
  </si>
  <si>
    <t>D6186</t>
  </si>
  <si>
    <t>D6286</t>
  </si>
  <si>
    <t>D6386</t>
  </si>
  <si>
    <t>D6486</t>
  </si>
  <si>
    <t>D6586</t>
  </si>
  <si>
    <t>D6686</t>
  </si>
  <si>
    <t>D6786</t>
  </si>
  <si>
    <t>D6087</t>
  </si>
  <si>
    <t>D6187</t>
  </si>
  <si>
    <t>D6287</t>
  </si>
  <si>
    <t>D6387</t>
  </si>
  <si>
    <t>D6487</t>
  </si>
  <si>
    <t>D6587</t>
  </si>
  <si>
    <t>D6687</t>
  </si>
  <si>
    <t>D6787</t>
  </si>
  <si>
    <t>D6088</t>
  </si>
  <si>
    <t>D6188</t>
  </si>
  <si>
    <t>D6288</t>
  </si>
  <si>
    <t>D6388</t>
  </si>
  <si>
    <t>D6488</t>
  </si>
  <si>
    <t>D6588</t>
  </si>
  <si>
    <t>D6688</t>
  </si>
  <si>
    <t>D6788</t>
  </si>
  <si>
    <t>D6089</t>
  </si>
  <si>
    <t>D6189</t>
  </si>
  <si>
    <t>D6289</t>
  </si>
  <si>
    <t>D6389</t>
  </si>
  <si>
    <t>D6489</t>
  </si>
  <si>
    <t>D6589</t>
  </si>
  <si>
    <t>D6689</t>
  </si>
  <si>
    <t>D6789</t>
  </si>
  <si>
    <t>D6090</t>
  </si>
  <si>
    <t>D6190</t>
  </si>
  <si>
    <t>D6290</t>
  </si>
  <si>
    <t>D6390</t>
  </si>
  <si>
    <t>D6490</t>
  </si>
  <si>
    <t>D6590</t>
  </si>
  <si>
    <t>D6690</t>
  </si>
  <si>
    <t>D6790</t>
  </si>
  <si>
    <t>D6091</t>
  </si>
  <si>
    <t>D6191</t>
  </si>
  <si>
    <t>D6291</t>
  </si>
  <si>
    <t>D6391</t>
  </si>
  <si>
    <t>D6491</t>
  </si>
  <si>
    <t>D6591</t>
  </si>
  <si>
    <t>D6691</t>
  </si>
  <si>
    <t>D6791</t>
  </si>
  <si>
    <t>D6092</t>
  </si>
  <si>
    <t>D6192</t>
  </si>
  <si>
    <t>D6292</t>
  </si>
  <si>
    <t>D6392</t>
  </si>
  <si>
    <t>D6492</t>
  </si>
  <si>
    <t>D6592</t>
  </si>
  <si>
    <t>D6692</t>
  </si>
  <si>
    <t>D6792</t>
  </si>
  <si>
    <t>D6093</t>
  </si>
  <si>
    <t>D6193</t>
  </si>
  <si>
    <t>D6293</t>
  </si>
  <si>
    <t>D6393</t>
  </si>
  <si>
    <t>D6493</t>
  </si>
  <si>
    <t>D6593</t>
  </si>
  <si>
    <t>D6693</t>
  </si>
  <si>
    <t>D6793</t>
  </si>
  <si>
    <t>D6094</t>
  </si>
  <si>
    <t>D6194</t>
  </si>
  <si>
    <t>D6294</t>
  </si>
  <si>
    <t>D6394</t>
  </si>
  <si>
    <t>D6494</t>
  </si>
  <si>
    <t>D6594</t>
  </si>
  <si>
    <t>D6694</t>
  </si>
  <si>
    <t>D6794</t>
  </si>
  <si>
    <t>D6095</t>
  </si>
  <si>
    <t>D6195</t>
  </si>
  <si>
    <t>D6295</t>
  </si>
  <si>
    <t>D6395</t>
  </si>
  <si>
    <t>D6495</t>
  </si>
  <si>
    <t>D6595</t>
  </si>
  <si>
    <t>D6695</t>
  </si>
  <si>
    <t>D6795</t>
  </si>
  <si>
    <t>D6096</t>
  </si>
  <si>
    <t>D6196</t>
  </si>
  <si>
    <t>D6296</t>
  </si>
  <si>
    <t>D6396</t>
  </si>
  <si>
    <t>D6496</t>
  </si>
  <si>
    <t>D6596</t>
  </si>
  <si>
    <t>D6696</t>
  </si>
  <si>
    <t>D6796</t>
  </si>
  <si>
    <t>D6097</t>
  </si>
  <si>
    <t>D6197</t>
  </si>
  <si>
    <t>D6297</t>
  </si>
  <si>
    <t>D6397</t>
  </si>
  <si>
    <t>D6497</t>
  </si>
  <si>
    <t>D6597</t>
  </si>
  <si>
    <t>D6697</t>
  </si>
  <si>
    <t>D6797</t>
  </si>
  <si>
    <t>D6098</t>
  </si>
  <si>
    <t>D6198</t>
  </si>
  <si>
    <t>D6298</t>
  </si>
  <si>
    <t>D6398</t>
  </si>
  <si>
    <t>D6498</t>
  </si>
  <si>
    <t>D6598</t>
  </si>
  <si>
    <t>D6698</t>
  </si>
  <si>
    <t>D6798</t>
  </si>
  <si>
    <t>D6099</t>
  </si>
  <si>
    <t>D6199</t>
  </si>
  <si>
    <t>D6299</t>
  </si>
  <si>
    <t>D6399</t>
  </si>
  <si>
    <t>D6499</t>
  </si>
  <si>
    <t>D6599</t>
  </si>
  <si>
    <t>D6699</t>
  </si>
  <si>
    <t>D6799</t>
  </si>
  <si>
    <t>设定按钮(SW)</t>
  </si>
  <si>
    <t>触发标志</t>
  </si>
  <si>
    <t>W360.00</t>
  </si>
  <si>
    <t>W370.00</t>
  </si>
  <si>
    <t>W360.01</t>
  </si>
  <si>
    <t>W370.01</t>
  </si>
  <si>
    <t>W360.02</t>
  </si>
  <si>
    <t>W370.02</t>
  </si>
  <si>
    <t>W360.03</t>
  </si>
  <si>
    <t>W370.03</t>
  </si>
  <si>
    <t>W360.04</t>
  </si>
  <si>
    <t>W370.04</t>
  </si>
  <si>
    <t>W360.05</t>
  </si>
  <si>
    <t>W370.05</t>
  </si>
  <si>
    <t>W360.06</t>
  </si>
  <si>
    <t>W370.06</t>
  </si>
  <si>
    <t>W360.07</t>
  </si>
  <si>
    <t>W370.07</t>
  </si>
  <si>
    <t>W360.08</t>
  </si>
  <si>
    <t>W370.08</t>
  </si>
  <si>
    <t>W360.09</t>
  </si>
  <si>
    <t>W370.09</t>
  </si>
  <si>
    <t>W360.10</t>
  </si>
  <si>
    <t>W370.10</t>
  </si>
  <si>
    <t>W360.11</t>
  </si>
  <si>
    <t>W370.11</t>
  </si>
  <si>
    <t>W360.12</t>
  </si>
  <si>
    <t>W370.12</t>
  </si>
  <si>
    <t>W360.13</t>
  </si>
  <si>
    <t>W370.13</t>
  </si>
  <si>
    <t>W360.14</t>
  </si>
  <si>
    <t>W370.14</t>
  </si>
  <si>
    <t>W360.15</t>
  </si>
  <si>
    <t>W370.15</t>
  </si>
  <si>
    <t>W361.00</t>
  </si>
  <si>
    <t>W371.00</t>
  </si>
  <si>
    <t>W361.01</t>
  </si>
  <si>
    <t>W371.01</t>
  </si>
  <si>
    <t>W361.02</t>
  </si>
  <si>
    <t>W371.02</t>
  </si>
  <si>
    <t>W361.03</t>
  </si>
  <si>
    <t>W371.03</t>
  </si>
  <si>
    <t>W361.04</t>
  </si>
  <si>
    <t>W371.04</t>
  </si>
  <si>
    <t>W361.05</t>
  </si>
  <si>
    <t>W371.05</t>
  </si>
  <si>
    <t>W361.06</t>
  </si>
  <si>
    <t>W371.06</t>
  </si>
  <si>
    <t>W361.07</t>
  </si>
  <si>
    <t>W371.07</t>
  </si>
  <si>
    <t>W361.08</t>
  </si>
  <si>
    <t>W371.08</t>
  </si>
  <si>
    <t>W361.09</t>
  </si>
  <si>
    <t>W371.09</t>
  </si>
  <si>
    <t>W361.10</t>
  </si>
  <si>
    <t>W371.10</t>
  </si>
  <si>
    <t>W361.11</t>
  </si>
  <si>
    <t>W371.11</t>
  </si>
  <si>
    <t>W361.12</t>
  </si>
  <si>
    <t>W371.12</t>
  </si>
  <si>
    <t>W361.13</t>
  </si>
  <si>
    <t>W371.13</t>
  </si>
  <si>
    <t>W361.14</t>
  </si>
  <si>
    <t>W371.14</t>
  </si>
  <si>
    <t>W361.15</t>
  </si>
  <si>
    <t>W371.15</t>
  </si>
  <si>
    <t>W362.00</t>
  </si>
  <si>
    <t>W372.00</t>
  </si>
  <si>
    <t>W362.01</t>
  </si>
  <si>
    <t>W372.01</t>
  </si>
  <si>
    <t>W362.02</t>
  </si>
  <si>
    <t>W372.02</t>
  </si>
  <si>
    <t>W362.03</t>
  </si>
  <si>
    <t>W372.03</t>
  </si>
  <si>
    <t>W362.04</t>
  </si>
  <si>
    <t>W372.04</t>
  </si>
  <si>
    <t>W362.05</t>
  </si>
  <si>
    <t>W372.05</t>
  </si>
  <si>
    <t>W362.06</t>
  </si>
  <si>
    <t>W372.06</t>
  </si>
  <si>
    <t>W362.07</t>
  </si>
  <si>
    <t>W372.07</t>
  </si>
  <si>
    <t>W362.08</t>
  </si>
  <si>
    <t>W372.08</t>
  </si>
  <si>
    <t>W362.09</t>
  </si>
  <si>
    <t>W372.09</t>
  </si>
  <si>
    <t>W362.10</t>
  </si>
  <si>
    <t>W372.10</t>
  </si>
  <si>
    <t>W362.11</t>
  </si>
  <si>
    <t>W372.11</t>
  </si>
  <si>
    <t>W362.12</t>
  </si>
  <si>
    <t>W372.12</t>
  </si>
  <si>
    <t>W362.13</t>
  </si>
  <si>
    <t>W372.13</t>
  </si>
  <si>
    <t>W362.14</t>
  </si>
  <si>
    <t>W372.14</t>
  </si>
  <si>
    <t>W362.15</t>
  </si>
  <si>
    <t>W372.15</t>
  </si>
  <si>
    <t>W363.00</t>
  </si>
  <si>
    <t>W373.00</t>
  </si>
  <si>
    <t>W363.01</t>
  </si>
  <si>
    <t>W373.01</t>
  </si>
  <si>
    <t>W363.02</t>
  </si>
  <si>
    <t>W373.02</t>
  </si>
  <si>
    <t>W363.03</t>
  </si>
  <si>
    <t>W373.03</t>
  </si>
  <si>
    <t>W363.04</t>
  </si>
  <si>
    <t>W373.04</t>
  </si>
  <si>
    <t>W363.05</t>
  </si>
  <si>
    <t>W373.05</t>
  </si>
  <si>
    <t>W363.06</t>
  </si>
  <si>
    <t>W373.06</t>
  </si>
  <si>
    <t>W363.07</t>
  </si>
  <si>
    <t>W373.07</t>
  </si>
  <si>
    <t>W363.08</t>
  </si>
  <si>
    <t>W373.08</t>
  </si>
  <si>
    <t>W363.09</t>
  </si>
  <si>
    <t>W373.09</t>
  </si>
  <si>
    <t>W363.10</t>
  </si>
  <si>
    <t>W373.10</t>
  </si>
  <si>
    <t>W363.11</t>
  </si>
  <si>
    <t>W373.11</t>
  </si>
  <si>
    <t>W363.12</t>
  </si>
  <si>
    <t>W373.12</t>
  </si>
  <si>
    <t>W363.13</t>
  </si>
  <si>
    <t>W373.13</t>
  </si>
  <si>
    <t>W363.14</t>
  </si>
  <si>
    <t>W373.14</t>
  </si>
  <si>
    <t>W363.15</t>
  </si>
  <si>
    <t>W373.15</t>
  </si>
  <si>
    <t>D1000.00</t>
  </si>
  <si>
    <t>进料拉带机构扫码初始位</t>
  </si>
  <si>
    <t>D1000.01</t>
  </si>
  <si>
    <t>D1000.02</t>
  </si>
  <si>
    <t>D1000.03</t>
  </si>
  <si>
    <t>D1000.04</t>
  </si>
  <si>
    <t>D1000.05</t>
  </si>
  <si>
    <t>进料扫码停止标志</t>
  </si>
  <si>
    <t>D1000.06</t>
  </si>
  <si>
    <t>进料扫码清料完成标志</t>
  </si>
  <si>
    <t>D1000.07</t>
  </si>
  <si>
    <t>进料拉带机构异常标志</t>
  </si>
  <si>
    <t>D1000.08</t>
  </si>
  <si>
    <t>D1000.09</t>
  </si>
  <si>
    <t>D1000.10</t>
  </si>
  <si>
    <t>D1000.11</t>
  </si>
  <si>
    <t>D1000.12</t>
  </si>
  <si>
    <t>D1000.13</t>
  </si>
  <si>
    <t>D1000.14</t>
  </si>
  <si>
    <t>D1000.15</t>
  </si>
  <si>
    <t>D1001.00</t>
  </si>
  <si>
    <t>进料拉带机构扫码运行条件</t>
  </si>
  <si>
    <t>D1001.01</t>
  </si>
  <si>
    <t>进料拉带隔离气缸允许放料条件</t>
  </si>
  <si>
    <t>D1001.02</t>
  </si>
  <si>
    <t>进料拉带扫码阻挡气缸允许放料条件</t>
  </si>
  <si>
    <t>D1001.03</t>
  </si>
  <si>
    <t>D1001.04</t>
  </si>
  <si>
    <t>D1001.05</t>
  </si>
  <si>
    <t>D1001.06</t>
  </si>
  <si>
    <t>D1001.07</t>
  </si>
  <si>
    <t>D1001.08</t>
  </si>
  <si>
    <t>D1001.09</t>
  </si>
  <si>
    <t>D1001.10</t>
  </si>
  <si>
    <t>D1001.11</t>
  </si>
  <si>
    <t>D1001.12</t>
  </si>
  <si>
    <t>D1001.13</t>
  </si>
  <si>
    <t>D1001.14</t>
  </si>
  <si>
    <t>D1001.15</t>
  </si>
  <si>
    <t>D1002.00</t>
  </si>
  <si>
    <t>D1002.01</t>
  </si>
  <si>
    <t>D1002.02</t>
  </si>
  <si>
    <t>D1002.03</t>
  </si>
  <si>
    <t>D1002.04</t>
  </si>
  <si>
    <t>D1002.05</t>
  </si>
  <si>
    <t>D1002.06</t>
  </si>
  <si>
    <t>D1002.07</t>
  </si>
  <si>
    <t>D1002.08</t>
  </si>
  <si>
    <t>D1002.09</t>
  </si>
  <si>
    <t>D1002.10</t>
  </si>
  <si>
    <t>D1002.11</t>
  </si>
  <si>
    <t>D1002.12</t>
  </si>
  <si>
    <t>D1002.13</t>
  </si>
  <si>
    <t>D1002.14</t>
  </si>
  <si>
    <t>D1002.15</t>
  </si>
  <si>
    <t>D1003.00</t>
  </si>
  <si>
    <t>进料拉带机构单步/自动循环运行中（总）</t>
  </si>
  <si>
    <t>D1003.01</t>
  </si>
  <si>
    <t>D1003.02</t>
  </si>
  <si>
    <t>D1003.03</t>
  </si>
  <si>
    <t>D1003.04</t>
  </si>
  <si>
    <t>D1003.05</t>
  </si>
  <si>
    <t>D1003.06</t>
  </si>
  <si>
    <t>D1003.07</t>
  </si>
  <si>
    <t>D1003.08</t>
  </si>
  <si>
    <t>D1003.09</t>
  </si>
  <si>
    <t>D1003.10</t>
  </si>
  <si>
    <t>进料拉带工站记忆显示（Lamp）</t>
  </si>
  <si>
    <t>D1003.11</t>
  </si>
  <si>
    <t>进料拉带工站初始化显示（Lamp）</t>
  </si>
  <si>
    <t>D1003.12</t>
  </si>
  <si>
    <t>D1003.13</t>
  </si>
  <si>
    <t>进料拉带机构记忆清除（SW）</t>
  </si>
  <si>
    <t>D1003.14</t>
  </si>
  <si>
    <t>进料拉带机构复位按钮（SW）</t>
  </si>
  <si>
    <t>D1003.15</t>
  </si>
  <si>
    <t>进料拉带机构单步（SW）</t>
  </si>
  <si>
    <t>D1004.00</t>
  </si>
  <si>
    <t>进料拉带机构单步运行中</t>
  </si>
  <si>
    <t>D1004.01</t>
  </si>
  <si>
    <t>进料拉带机构单步/自动循环运行中</t>
  </si>
  <si>
    <t>D1004.02</t>
  </si>
  <si>
    <t>D1004.03</t>
  </si>
  <si>
    <t>D1004.04</t>
  </si>
  <si>
    <t>D1004.05</t>
  </si>
  <si>
    <t>D1004.06</t>
  </si>
  <si>
    <t>D1004.07</t>
  </si>
  <si>
    <t>D1004.08</t>
  </si>
  <si>
    <t>D1004.09</t>
  </si>
  <si>
    <t>D1004.10</t>
  </si>
  <si>
    <t>进料拉带机构单步运行条件</t>
  </si>
  <si>
    <t>D1004.11</t>
  </si>
  <si>
    <t>D1004.12</t>
  </si>
  <si>
    <t>D1004.13</t>
  </si>
  <si>
    <t>D1004.14</t>
  </si>
  <si>
    <t>D1004.15</t>
  </si>
  <si>
    <t>D1005.00</t>
  </si>
  <si>
    <t>进料拉带机构开始运行条件</t>
  </si>
  <si>
    <t>D1005.01</t>
  </si>
  <si>
    <t>进料拉带机构步进条件</t>
  </si>
  <si>
    <t>D1005.02</t>
  </si>
  <si>
    <t>D1005.03</t>
  </si>
  <si>
    <t>D1005.04</t>
  </si>
  <si>
    <t>D1005.05</t>
  </si>
  <si>
    <t>D1005.06</t>
  </si>
  <si>
    <t>D1005.07</t>
  </si>
  <si>
    <t>D1005.08</t>
  </si>
  <si>
    <t>D1005.09</t>
  </si>
  <si>
    <t>D1005.10</t>
  </si>
  <si>
    <t>D1005.11</t>
  </si>
  <si>
    <t>D1005.12</t>
  </si>
  <si>
    <t>D1005.13</t>
  </si>
  <si>
    <t>D1005.14</t>
  </si>
  <si>
    <t>D1005.15</t>
  </si>
  <si>
    <t>进料拉带机构步进</t>
  </si>
  <si>
    <t>D1006.00</t>
  </si>
  <si>
    <t>进料拉带机构自动开始（步）</t>
  </si>
  <si>
    <t>D1006.01</t>
  </si>
  <si>
    <t>进料拉带机构扫码数据初始化（步）</t>
  </si>
  <si>
    <t>D1006.02</t>
  </si>
  <si>
    <t>预留</t>
  </si>
  <si>
    <t>D1006.03</t>
  </si>
  <si>
    <t>进料拉带机构扫码触发前延时（步）</t>
  </si>
  <si>
    <t>D1006.04</t>
  </si>
  <si>
    <t>进料拉带机构扫码触发（步）</t>
  </si>
  <si>
    <t>D1006.05</t>
  </si>
  <si>
    <t>进料拉带机构扫码结果（步）</t>
  </si>
  <si>
    <t>D1006.06</t>
  </si>
  <si>
    <t>进料拉带机构扫码MES入站校验结果（步）</t>
  </si>
  <si>
    <t>D1006.07</t>
  </si>
  <si>
    <t>D1006.08</t>
  </si>
  <si>
    <t>进料拉带机构扫码阻挡气缸缩回&amp;进料拉带电机启动（步）</t>
  </si>
  <si>
    <t>D1006.09</t>
  </si>
  <si>
    <t>进料拉带机构扫码阻挡气缸伸出（步）</t>
  </si>
  <si>
    <t>D1006.10</t>
  </si>
  <si>
    <t>D1006.11</t>
  </si>
  <si>
    <t>进料拉带机构循环完成</t>
  </si>
  <si>
    <t>D1006.12</t>
  </si>
  <si>
    <t>D1006.13</t>
  </si>
  <si>
    <t>D1006.14</t>
  </si>
  <si>
    <t>D1006.15</t>
  </si>
  <si>
    <t>数据传递</t>
  </si>
  <si>
    <t>进料扫码</t>
  </si>
  <si>
    <t>进料伺服</t>
  </si>
  <si>
    <t>进料缓存</t>
  </si>
  <si>
    <t>出料伺服</t>
  </si>
  <si>
    <t>出料缓存</t>
  </si>
  <si>
    <t>#1扫码位</t>
  </si>
  <si>
    <t>#扫码位</t>
  </si>
  <si>
    <t>#1进料位</t>
  </si>
  <si>
    <t>#2进料位</t>
  </si>
  <si>
    <t>#1进料夹爪</t>
  </si>
  <si>
    <t>#2进料夹爪</t>
  </si>
  <si>
    <t>备用</t>
  </si>
  <si>
    <t>#1-1氦检腔(1)</t>
  </si>
  <si>
    <t>#1-2氦检腔(2)</t>
  </si>
  <si>
    <r>
      <rPr>
        <sz val="10"/>
        <color theme="1"/>
        <rFont val="宋体"/>
        <charset val="134"/>
        <scheme val="minor"/>
      </rPr>
      <t>#2-1氦检腔</t>
    </r>
    <r>
      <rPr>
        <sz val="10"/>
        <color rgb="FFFF0000"/>
        <rFont val="宋体"/>
        <charset val="134"/>
        <scheme val="minor"/>
      </rPr>
      <t>(3)</t>
    </r>
  </si>
  <si>
    <r>
      <rPr>
        <sz val="10"/>
        <color theme="1"/>
        <rFont val="宋体"/>
        <charset val="134"/>
        <scheme val="minor"/>
      </rPr>
      <t>#2-2氦检腔</t>
    </r>
    <r>
      <rPr>
        <sz val="10"/>
        <color rgb="FFFF0000"/>
        <rFont val="宋体"/>
        <charset val="134"/>
        <scheme val="minor"/>
      </rPr>
      <t>(4)</t>
    </r>
  </si>
  <si>
    <t>#3-1氦检腔(5)</t>
  </si>
  <si>
    <t>#3-2氦检腔(6)</t>
  </si>
  <si>
    <t>#1出料夹爪</t>
  </si>
  <si>
    <t>#2出料夹爪</t>
  </si>
  <si>
    <t>条码</t>
  </si>
  <si>
    <t>E2_</t>
  </si>
  <si>
    <t>工位</t>
  </si>
  <si>
    <t>漏率</t>
  </si>
  <si>
    <t>检漏口压力</t>
  </si>
  <si>
    <t>充氦压力</t>
  </si>
  <si>
    <t>结果</t>
  </si>
  <si>
    <t>充氦嘴压力</t>
  </si>
  <si>
    <t>腔体抽真空时间</t>
  </si>
  <si>
    <t>腔体抽真空度</t>
  </si>
  <si>
    <t>电池抽真空时间</t>
  </si>
  <si>
    <t>电池抽真空度</t>
  </si>
  <si>
    <t>泄氦后真空度</t>
  </si>
  <si>
    <t>电池泄漏量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</si>
</sst>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10"/>
      <color theme="1"/>
      <name val="宋体"/>
      <charset val="134"/>
    </font>
    <font>
      <sz val="10"/>
      <color rgb="FF0070C0"/>
      <name val="宋体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3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24" borderId="8" applyNumberFormat="0" applyAlignment="0" applyProtection="0">
      <alignment vertical="center"/>
    </xf>
    <xf numFmtId="0" fontId="33" fillId="24" borderId="4" applyNumberFormat="0" applyAlignment="0" applyProtection="0">
      <alignment vertical="center"/>
    </xf>
    <xf numFmtId="0" fontId="34" fillId="25" borderId="9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3" fillId="0" borderId="0" xfId="0" applyFont="1" applyBorder="1" applyAlignment="1"/>
    <xf numFmtId="0" fontId="5" fillId="0" borderId="0" xfId="0" applyFont="1">
      <alignment vertical="center"/>
    </xf>
    <xf numFmtId="0" fontId="6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1" fillId="4" borderId="0" xfId="0" applyFont="1" applyFill="1">
      <alignment vertical="center"/>
    </xf>
    <xf numFmtId="0" fontId="7" fillId="0" borderId="0" xfId="0" applyFont="1">
      <alignment vertical="center"/>
    </xf>
    <xf numFmtId="0" fontId="7" fillId="0" borderId="0" xfId="0" applyFont="1" applyAlignment="1"/>
    <xf numFmtId="0" fontId="1" fillId="0" borderId="0" xfId="0" applyFont="1" applyAlignment="1"/>
    <xf numFmtId="0" fontId="0" fillId="4" borderId="0" xfId="0" applyFill="1" applyBorder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1" fillId="3" borderId="0" xfId="0" applyNumberFormat="1" applyFont="1" applyFill="1">
      <alignment vertical="center"/>
    </xf>
    <xf numFmtId="0" fontId="1" fillId="3" borderId="0" xfId="0" applyFont="1" applyFill="1">
      <alignment vertical="center"/>
    </xf>
    <xf numFmtId="0" fontId="1" fillId="3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 applyAlignment="1"/>
    <xf numFmtId="0" fontId="1" fillId="2" borderId="0" xfId="0" applyNumberFormat="1" applyFont="1" applyFill="1">
      <alignment vertical="center"/>
    </xf>
    <xf numFmtId="0" fontId="1" fillId="0" borderId="0" xfId="0" applyFont="1" applyFill="1" applyAlignment="1"/>
    <xf numFmtId="49" fontId="7" fillId="0" borderId="0" xfId="0" applyNumberFormat="1" applyFont="1">
      <alignment vertical="center"/>
    </xf>
    <xf numFmtId="0" fontId="7" fillId="0" borderId="0" xfId="0" applyFont="1" applyFill="1" applyAlignment="1"/>
    <xf numFmtId="0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Alignment="1"/>
    <xf numFmtId="49" fontId="1" fillId="0" borderId="0" xfId="0" applyNumberFormat="1" applyFont="1" applyAlignment="1">
      <alignment horizontal="center" vertical="center" wrapText="1"/>
    </xf>
    <xf numFmtId="0" fontId="1" fillId="5" borderId="0" xfId="0" applyFont="1" applyFill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8" fillId="0" borderId="0" xfId="0" applyFont="1">
      <alignment vertical="center"/>
    </xf>
    <xf numFmtId="49" fontId="7" fillId="2" borderId="0" xfId="0" applyNumberFormat="1" applyFont="1" applyFill="1">
      <alignment vertical="center"/>
    </xf>
    <xf numFmtId="0" fontId="7" fillId="2" borderId="0" xfId="0" applyFont="1" applyFill="1">
      <alignment vertical="center"/>
    </xf>
    <xf numFmtId="0" fontId="7" fillId="2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0" fontId="4" fillId="4" borderId="0" xfId="0" applyFont="1" applyFill="1">
      <alignment vertical="center"/>
    </xf>
    <xf numFmtId="49" fontId="1" fillId="0" borderId="0" xfId="0" applyNumberFormat="1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/>
    <xf numFmtId="0" fontId="1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4" fillId="5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1" fillId="0" borderId="0" xfId="0" applyFont="1" applyBorder="1" applyAlignment="1"/>
    <xf numFmtId="0" fontId="1" fillId="0" borderId="0" xfId="0" applyFont="1" applyFill="1" applyBorder="1">
      <alignment vertical="center"/>
    </xf>
    <xf numFmtId="0" fontId="1" fillId="6" borderId="0" xfId="0" applyFont="1" applyFill="1" applyBorder="1">
      <alignment vertical="center"/>
    </xf>
    <xf numFmtId="49" fontId="4" fillId="0" borderId="0" xfId="0" applyNumberFormat="1" applyFont="1" applyBorder="1">
      <alignment vertical="center"/>
    </xf>
    <xf numFmtId="0" fontId="1" fillId="7" borderId="0" xfId="0" applyFont="1" applyFill="1" applyBorder="1" applyAlignment="1">
      <alignment horizontal="center" vertical="center"/>
    </xf>
    <xf numFmtId="49" fontId="4" fillId="7" borderId="0" xfId="0" applyNumberFormat="1" applyFont="1" applyFill="1" applyBorder="1">
      <alignment vertical="center"/>
    </xf>
    <xf numFmtId="49" fontId="1" fillId="0" borderId="0" xfId="0" applyNumberFormat="1" applyFont="1" applyBorder="1" applyAlignment="1">
      <alignment horizontal="center" vertical="center"/>
    </xf>
    <xf numFmtId="49" fontId="1" fillId="8" borderId="0" xfId="0" applyNumberFormat="1" applyFont="1" applyFill="1" applyBorder="1">
      <alignment vertical="center"/>
    </xf>
    <xf numFmtId="0" fontId="7" fillId="8" borderId="0" xfId="0" applyFont="1" applyFill="1" applyBorder="1">
      <alignment vertical="center"/>
    </xf>
    <xf numFmtId="0" fontId="1" fillId="8" borderId="0" xfId="0" applyFont="1" applyFill="1" applyBorder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4" fillId="8" borderId="0" xfId="0" applyNumberFormat="1" applyFont="1" applyFill="1" applyBorder="1">
      <alignment vertical="center"/>
    </xf>
    <xf numFmtId="0" fontId="4" fillId="8" borderId="0" xfId="0" applyFont="1" applyFill="1" applyBorder="1">
      <alignment vertical="center"/>
    </xf>
    <xf numFmtId="0" fontId="4" fillId="7" borderId="0" xfId="0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/>
    <xf numFmtId="0" fontId="13" fillId="2" borderId="0" xfId="0" applyFont="1" applyFill="1">
      <alignment vertical="center"/>
    </xf>
    <xf numFmtId="0" fontId="12" fillId="0" borderId="0" xfId="0" applyNumberFormat="1" applyFo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13" fillId="2" borderId="0" xfId="0" applyFont="1" applyFill="1" applyBorder="1">
      <alignment vertical="center"/>
    </xf>
    <xf numFmtId="0" fontId="12" fillId="0" borderId="0" xfId="0" applyFont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/>
    <xf numFmtId="0" fontId="12" fillId="0" borderId="0" xfId="0" applyFont="1" applyBorder="1" applyAlignment="1">
      <alignment vertical="center" wrapText="1"/>
    </xf>
    <xf numFmtId="0" fontId="12" fillId="6" borderId="0" xfId="0" applyFont="1" applyFill="1" applyBorder="1" applyAlignment="1">
      <alignment vertical="center" wrapText="1"/>
    </xf>
    <xf numFmtId="0" fontId="12" fillId="6" borderId="0" xfId="0" applyFont="1" applyFill="1" applyBorder="1">
      <alignment vertical="center"/>
    </xf>
    <xf numFmtId="0" fontId="14" fillId="2" borderId="0" xfId="0" applyFont="1" applyFill="1" applyBorder="1">
      <alignment vertical="center"/>
    </xf>
    <xf numFmtId="0" fontId="15" fillId="2" borderId="0" xfId="0" applyFont="1" applyFill="1">
      <alignment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2" fillId="0" borderId="1" xfId="0" applyFont="1" applyBorder="1">
      <alignment vertical="center"/>
    </xf>
    <xf numFmtId="0" fontId="12" fillId="5" borderId="1" xfId="0" applyFont="1" applyFill="1" applyBorder="1">
      <alignment vertical="center"/>
    </xf>
    <xf numFmtId="0" fontId="1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16" fillId="5" borderId="1" xfId="0" applyFont="1" applyFill="1" applyBorder="1">
      <alignment vertical="center"/>
    </xf>
    <xf numFmtId="0" fontId="12" fillId="0" borderId="2" xfId="0" applyFont="1" applyBorder="1">
      <alignment vertical="center"/>
    </xf>
    <xf numFmtId="0" fontId="16" fillId="0" borderId="2" xfId="0" applyFont="1" applyBorder="1">
      <alignment vertical="center"/>
    </xf>
    <xf numFmtId="0" fontId="12" fillId="7" borderId="1" xfId="0" applyFont="1" applyFill="1" applyBorder="1">
      <alignment vertical="center"/>
    </xf>
    <xf numFmtId="0" fontId="12" fillId="9" borderId="1" xfId="0" applyFont="1" applyFill="1" applyBorder="1">
      <alignment vertical="center"/>
    </xf>
    <xf numFmtId="0" fontId="16" fillId="9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N58"/>
  <sheetViews>
    <sheetView topLeftCell="A31" workbookViewId="0">
      <selection activeCell="E14" sqref="E14"/>
    </sheetView>
  </sheetViews>
  <sheetFormatPr defaultColWidth="9" defaultRowHeight="13.5"/>
  <cols>
    <col min="1" max="1" width="32.5" style="43" customWidth="1"/>
    <col min="2" max="2" width="41.5" style="43" customWidth="1"/>
    <col min="3" max="4" width="9" style="43"/>
    <col min="5" max="5" width="28.25" style="43" customWidth="1"/>
    <col min="6" max="6" width="39.125" style="43" customWidth="1"/>
    <col min="7" max="8" width="9" style="43"/>
    <col min="9" max="9" width="29" style="43" customWidth="1"/>
    <col min="10" max="10" width="38.125" style="43" customWidth="1"/>
    <col min="11" max="11" width="9" style="43"/>
    <col min="12" max="12" width="31.875" style="43" customWidth="1"/>
    <col min="13" max="13" width="37.125" style="43" customWidth="1"/>
    <col min="14" max="16384" width="9" style="43"/>
  </cols>
  <sheetData>
    <row r="3" spans="1:11">
      <c r="A3" s="82" t="s">
        <v>0</v>
      </c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1:14">
      <c r="A4" s="94" t="s">
        <v>1</v>
      </c>
      <c r="B4" s="94" t="s">
        <v>2</v>
      </c>
      <c r="C4" s="94"/>
      <c r="D4" s="94"/>
      <c r="E4" s="94" t="s">
        <v>1</v>
      </c>
      <c r="F4" s="94" t="s">
        <v>2</v>
      </c>
      <c r="G4" s="94"/>
      <c r="H4" s="94"/>
      <c r="I4" s="94" t="s">
        <v>3</v>
      </c>
      <c r="J4" s="94" t="s">
        <v>2</v>
      </c>
      <c r="K4" s="94"/>
      <c r="L4" s="94" t="s">
        <v>3</v>
      </c>
      <c r="M4" s="94" t="s">
        <v>2</v>
      </c>
      <c r="N4" s="94"/>
    </row>
    <row r="5" spans="1:14">
      <c r="A5" s="95" t="s">
        <v>4</v>
      </c>
      <c r="B5" s="95"/>
      <c r="C5" s="95" t="s">
        <v>5</v>
      </c>
      <c r="D5" s="95"/>
      <c r="E5" s="95" t="s">
        <v>4</v>
      </c>
      <c r="F5" s="95"/>
      <c r="G5" s="95" t="s">
        <v>5</v>
      </c>
      <c r="H5" s="95"/>
      <c r="I5" s="95" t="s">
        <v>6</v>
      </c>
      <c r="J5" s="95"/>
      <c r="K5" s="95" t="s">
        <v>5</v>
      </c>
      <c r="L5" s="95" t="s">
        <v>6</v>
      </c>
      <c r="M5" s="95"/>
      <c r="N5" s="95" t="s">
        <v>5</v>
      </c>
    </row>
    <row r="6" spans="1:14">
      <c r="A6" s="96" t="s">
        <v>7</v>
      </c>
      <c r="B6" s="97" t="str">
        <f>A$4&amp;A6</f>
        <v>腔体测试设定真空阈值（Pa_Float）</v>
      </c>
      <c r="C6" s="97" t="s">
        <v>8</v>
      </c>
      <c r="D6" s="96"/>
      <c r="E6" s="98"/>
      <c r="F6" s="97" t="str">
        <f>E$4&amp;E6</f>
        <v>腔体测试设定</v>
      </c>
      <c r="G6" s="97" t="s">
        <v>9</v>
      </c>
      <c r="H6" s="96"/>
      <c r="I6" s="96" t="s">
        <v>7</v>
      </c>
      <c r="J6" s="104" t="str">
        <f>I$4&amp;I6</f>
        <v>电池测试设定真空阈值（Pa_Float）</v>
      </c>
      <c r="K6" s="104" t="s">
        <v>10</v>
      </c>
      <c r="L6" s="96"/>
      <c r="M6" s="104" t="str">
        <f>L$4&amp;L6</f>
        <v>电池测试设定</v>
      </c>
      <c r="N6" s="105" t="s">
        <v>11</v>
      </c>
    </row>
    <row r="7" spans="1:14">
      <c r="A7" s="96"/>
      <c r="B7" s="97"/>
      <c r="C7" s="97"/>
      <c r="D7" s="96"/>
      <c r="E7" s="98"/>
      <c r="F7" s="97"/>
      <c r="G7" s="97"/>
      <c r="H7" s="96"/>
      <c r="I7" s="96"/>
      <c r="J7" s="104"/>
      <c r="K7" s="104"/>
      <c r="L7" s="96"/>
      <c r="M7" s="104"/>
      <c r="N7" s="105"/>
    </row>
    <row r="8" spans="1:14">
      <c r="A8" s="96" t="s">
        <v>12</v>
      </c>
      <c r="B8" s="97" t="str">
        <f>A$4&amp;A8</f>
        <v>腔体测试设定抽真空时间上限（S_UInt）</v>
      </c>
      <c r="C8" s="97" t="s">
        <v>13</v>
      </c>
      <c r="D8" s="96"/>
      <c r="E8" s="98"/>
      <c r="F8" s="97" t="str">
        <f>E$4&amp;E8</f>
        <v>腔体测试设定</v>
      </c>
      <c r="G8" s="97" t="s">
        <v>14</v>
      </c>
      <c r="H8" s="96"/>
      <c r="I8" s="96" t="s">
        <v>12</v>
      </c>
      <c r="J8" s="104" t="str">
        <f>I$4&amp;I8</f>
        <v>电池测试设定抽真空时间上限（S_UInt）</v>
      </c>
      <c r="K8" s="104" t="s">
        <v>15</v>
      </c>
      <c r="L8" s="96"/>
      <c r="M8" s="104" t="str">
        <f>L$4&amp;L8</f>
        <v>电池测试设定</v>
      </c>
      <c r="N8" s="104" t="s">
        <v>16</v>
      </c>
    </row>
    <row r="9" spans="1:14">
      <c r="A9" s="96"/>
      <c r="B9" s="97"/>
      <c r="C9" s="97"/>
      <c r="D9" s="96"/>
      <c r="E9" s="98"/>
      <c r="F9" s="97"/>
      <c r="G9" s="97"/>
      <c r="H9" s="96"/>
      <c r="I9" s="96"/>
      <c r="J9" s="104"/>
      <c r="K9" s="104"/>
      <c r="L9" s="96"/>
      <c r="M9" s="104"/>
      <c r="N9" s="104"/>
    </row>
    <row r="10" spans="1:14">
      <c r="A10" s="96" t="s">
        <v>17</v>
      </c>
      <c r="B10" s="97" t="str">
        <f>A$4&amp;A10</f>
        <v>腔体测试设定清氦压力（Pa_Float）</v>
      </c>
      <c r="C10" s="97" t="s">
        <v>18</v>
      </c>
      <c r="D10" s="96"/>
      <c r="E10" s="98"/>
      <c r="F10" s="97" t="str">
        <f>E$4&amp;E10</f>
        <v>腔体测试设定</v>
      </c>
      <c r="G10" s="97" t="s">
        <v>19</v>
      </c>
      <c r="H10" s="96"/>
      <c r="I10" s="96"/>
      <c r="J10" s="104" t="str">
        <f>I$4&amp;I10</f>
        <v>电池测试设定</v>
      </c>
      <c r="K10" s="104" t="s">
        <v>20</v>
      </c>
      <c r="L10" s="96"/>
      <c r="M10" s="104" t="str">
        <f>L$4&amp;L10</f>
        <v>电池测试设定</v>
      </c>
      <c r="N10" s="105" t="s">
        <v>21</v>
      </c>
    </row>
    <row r="11" spans="1:14">
      <c r="A11" s="96"/>
      <c r="B11" s="97"/>
      <c r="C11" s="97"/>
      <c r="D11" s="96"/>
      <c r="E11" s="98"/>
      <c r="F11" s="97"/>
      <c r="G11" s="97"/>
      <c r="H11" s="96"/>
      <c r="I11" s="96"/>
      <c r="J11" s="104"/>
      <c r="K11" s="104"/>
      <c r="L11" s="96"/>
      <c r="M11" s="104"/>
      <c r="N11" s="105"/>
    </row>
    <row r="12" spans="1:14">
      <c r="A12" s="96" t="s">
        <v>22</v>
      </c>
      <c r="B12" s="97" t="str">
        <f>A$4&amp;A12</f>
        <v>腔体测试设定氦检安全阈值（Pa_Float）</v>
      </c>
      <c r="C12" s="97" t="s">
        <v>23</v>
      </c>
      <c r="D12" s="96"/>
      <c r="E12" s="99" t="s">
        <v>24</v>
      </c>
      <c r="F12" s="97" t="str">
        <f>E$4&amp;E12</f>
        <v>腔体测试设定腔体预抽检测时间（S_UInt）</v>
      </c>
      <c r="G12" s="100" t="s">
        <v>25</v>
      </c>
      <c r="H12" s="96"/>
      <c r="I12" s="96"/>
      <c r="J12" s="104" t="str">
        <f>I$4&amp;I12</f>
        <v>电池测试设定</v>
      </c>
      <c r="K12" s="104" t="s">
        <v>26</v>
      </c>
      <c r="L12" s="96"/>
      <c r="M12" s="104" t="str">
        <f>L$4&amp;L12</f>
        <v>电池测试设定</v>
      </c>
      <c r="N12" s="104" t="s">
        <v>27</v>
      </c>
    </row>
    <row r="13" spans="1:14">
      <c r="A13" s="96"/>
      <c r="B13" s="97"/>
      <c r="C13" s="97"/>
      <c r="D13" s="96"/>
      <c r="E13" s="99"/>
      <c r="F13" s="97"/>
      <c r="G13" s="100"/>
      <c r="H13" s="96"/>
      <c r="I13" s="96"/>
      <c r="J13" s="104"/>
      <c r="K13" s="104"/>
      <c r="L13" s="96"/>
      <c r="M13" s="104"/>
      <c r="N13" s="104"/>
    </row>
    <row r="14" spans="1:14">
      <c r="A14" s="96" t="s">
        <v>28</v>
      </c>
      <c r="B14" s="97" t="str">
        <f>A$4&amp;A14</f>
        <v>腔体测试设定破真空阈值（Pa_Float）</v>
      </c>
      <c r="C14" s="97" t="s">
        <v>29</v>
      </c>
      <c r="D14" s="96"/>
      <c r="E14" s="99" t="s">
        <v>30</v>
      </c>
      <c r="F14" s="97" t="str">
        <f>E$4&amp;E14</f>
        <v>腔体测试设定管路清氦注氮时间（S_UInt）</v>
      </c>
      <c r="G14" s="100" t="s">
        <v>31</v>
      </c>
      <c r="H14" s="96"/>
      <c r="I14" s="96" t="s">
        <v>32</v>
      </c>
      <c r="J14" s="104" t="str">
        <f>I$4&amp;I14</f>
        <v>电池测试设定注氦时间上限（S_UInt）</v>
      </c>
      <c r="K14" s="104" t="s">
        <v>33</v>
      </c>
      <c r="L14" s="96"/>
      <c r="M14" s="104" t="str">
        <f>L$4&amp;L14</f>
        <v>电池测试设定</v>
      </c>
      <c r="N14" s="105" t="s">
        <v>34</v>
      </c>
    </row>
    <row r="15" spans="1:14">
      <c r="A15" s="96"/>
      <c r="B15" s="97"/>
      <c r="C15" s="97"/>
      <c r="D15" s="96"/>
      <c r="E15" s="99"/>
      <c r="F15" s="97"/>
      <c r="G15" s="100"/>
      <c r="H15" s="96"/>
      <c r="I15" s="96"/>
      <c r="J15" s="104"/>
      <c r="K15" s="104"/>
      <c r="L15" s="96"/>
      <c r="M15" s="104"/>
      <c r="N15" s="105"/>
    </row>
    <row r="16" spans="1:14">
      <c r="A16" s="96" t="s">
        <v>35</v>
      </c>
      <c r="B16" s="97" t="str">
        <f>A$4&amp;A16</f>
        <v>腔体测试设定氦检时间（S_UInt）</v>
      </c>
      <c r="C16" s="97" t="s">
        <v>36</v>
      </c>
      <c r="D16" s="96"/>
      <c r="E16" s="96" t="s">
        <v>37</v>
      </c>
      <c r="F16" s="97" t="str">
        <f>E$4&amp;E16</f>
        <v>腔体测试设定清氦漏率漏率（Pa.m3/s_Float）</v>
      </c>
      <c r="G16" s="100" t="s">
        <v>38</v>
      </c>
      <c r="H16" s="96"/>
      <c r="I16" s="96" t="s">
        <v>17</v>
      </c>
      <c r="J16" s="104" t="str">
        <f>I$4&amp;I16</f>
        <v>电池测试设定清氦压力（Pa_Float）</v>
      </c>
      <c r="K16" s="104" t="s">
        <v>39</v>
      </c>
      <c r="L16" s="96"/>
      <c r="M16" s="104"/>
      <c r="N16" s="104"/>
    </row>
    <row r="17" spans="1:14">
      <c r="A17" s="96"/>
      <c r="B17" s="97"/>
      <c r="C17" s="97"/>
      <c r="D17" s="96"/>
      <c r="E17" s="96"/>
      <c r="F17" s="97"/>
      <c r="G17" s="100"/>
      <c r="H17" s="96"/>
      <c r="I17" s="96"/>
      <c r="J17" s="104"/>
      <c r="K17" s="104"/>
      <c r="L17" s="96"/>
      <c r="M17" s="104"/>
      <c r="N17" s="104"/>
    </row>
    <row r="18" spans="1:14">
      <c r="A18" s="96" t="s">
        <v>40</v>
      </c>
      <c r="B18" s="97" t="str">
        <f>A$4&amp;A18</f>
        <v>腔体测试设定泄漏率（Pa.m3/s_Float）</v>
      </c>
      <c r="C18" s="97" t="s">
        <v>41</v>
      </c>
      <c r="D18" s="96"/>
      <c r="E18" s="96" t="s">
        <v>42</v>
      </c>
      <c r="F18" s="97" t="str">
        <f>E$4&amp;E18</f>
        <v>腔体测试设定清氦漏率漏率（Pa.m3/s_Float_幂）</v>
      </c>
      <c r="G18" s="100" t="s">
        <v>43</v>
      </c>
      <c r="H18" s="96"/>
      <c r="I18" s="96" t="s">
        <v>28</v>
      </c>
      <c r="J18" s="104" t="str">
        <f>I$4&amp;I18</f>
        <v>电池测试设定破真空阈值（Pa_Float）</v>
      </c>
      <c r="K18" s="104" t="s">
        <v>44</v>
      </c>
      <c r="L18" s="96"/>
      <c r="M18" s="104"/>
      <c r="N18" s="104"/>
    </row>
    <row r="19" spans="1:14">
      <c r="A19" s="96"/>
      <c r="B19" s="97"/>
      <c r="C19" s="97"/>
      <c r="D19" s="96"/>
      <c r="E19" s="99"/>
      <c r="F19" s="97"/>
      <c r="G19" s="100"/>
      <c r="H19" s="96"/>
      <c r="I19" s="96"/>
      <c r="J19" s="104"/>
      <c r="K19" s="104"/>
      <c r="L19" s="96"/>
      <c r="M19" s="104"/>
      <c r="N19" s="104"/>
    </row>
    <row r="20" spans="1:14">
      <c r="A20" s="96" t="s">
        <v>45</v>
      </c>
      <c r="B20" s="97" t="str">
        <f>A$4&amp;A20</f>
        <v>腔体测试设定泄漏率（Pa.m3/s_Float_幂）</v>
      </c>
      <c r="C20" s="97" t="s">
        <v>46</v>
      </c>
      <c r="D20" s="96"/>
      <c r="E20" s="95"/>
      <c r="F20" s="97" t="str">
        <f>E$4&amp;E20</f>
        <v>腔体测试设定</v>
      </c>
      <c r="G20" s="100" t="s">
        <v>47</v>
      </c>
      <c r="H20" s="96"/>
      <c r="I20" s="96" t="s">
        <v>48</v>
      </c>
      <c r="J20" s="104" t="str">
        <f>I$4&amp;I20</f>
        <v>电池测试设定预抽检测压力（Pa_Float）</v>
      </c>
      <c r="K20" s="104" t="s">
        <v>49</v>
      </c>
      <c r="L20" s="96"/>
      <c r="M20" s="104"/>
      <c r="N20" s="104"/>
    </row>
    <row r="21" spans="1:14">
      <c r="A21" s="96"/>
      <c r="B21" s="97"/>
      <c r="C21" s="97"/>
      <c r="D21" s="96"/>
      <c r="E21" s="95"/>
      <c r="F21" s="97"/>
      <c r="G21" s="100"/>
      <c r="H21" s="96"/>
      <c r="I21" s="96"/>
      <c r="J21" s="104"/>
      <c r="K21" s="104"/>
      <c r="L21" s="96"/>
      <c r="M21" s="104"/>
      <c r="N21" s="104"/>
    </row>
    <row r="22" spans="1:14">
      <c r="A22" s="96" t="s">
        <v>50</v>
      </c>
      <c r="B22" s="97" t="str">
        <f>A$4&amp;A22</f>
        <v>腔体测试设定检漏口压力（Pa_Float）</v>
      </c>
      <c r="C22" s="97" t="s">
        <v>51</v>
      </c>
      <c r="D22" s="96"/>
      <c r="E22" s="96"/>
      <c r="F22" s="97" t="str">
        <f>E$4&amp;E22</f>
        <v>腔体测试设定</v>
      </c>
      <c r="G22" s="100" t="s">
        <v>52</v>
      </c>
      <c r="H22" s="96"/>
      <c r="I22" s="96" t="s">
        <v>53</v>
      </c>
      <c r="J22" s="104" t="str">
        <f>I$4&amp;I22</f>
        <v>电池测试设定#1-1注氦压力（Pa_Float）</v>
      </c>
      <c r="K22" s="104" t="s">
        <v>54</v>
      </c>
      <c r="L22" s="96"/>
      <c r="M22" s="104"/>
      <c r="N22" s="104"/>
    </row>
    <row r="23" spans="1:14">
      <c r="A23" s="96"/>
      <c r="B23" s="97"/>
      <c r="C23" s="97"/>
      <c r="D23" s="96"/>
      <c r="E23" s="96"/>
      <c r="F23" s="97"/>
      <c r="G23" s="100"/>
      <c r="H23" s="96"/>
      <c r="I23" s="96"/>
      <c r="J23" s="104"/>
      <c r="K23" s="104"/>
      <c r="L23" s="96"/>
      <c r="M23" s="104"/>
      <c r="N23" s="104"/>
    </row>
    <row r="24" spans="1:14">
      <c r="A24" s="96" t="s">
        <v>55</v>
      </c>
      <c r="B24" s="97" t="str">
        <f>A$4&amp;A24</f>
        <v>腔体测试设定检漏口压力（Pa_Float_幂）</v>
      </c>
      <c r="C24" s="97" t="s">
        <v>56</v>
      </c>
      <c r="D24" s="96"/>
      <c r="E24" s="96"/>
      <c r="F24" s="97" t="str">
        <f>E$4&amp;E24</f>
        <v>腔体测试设定</v>
      </c>
      <c r="G24" s="97" t="s">
        <v>57</v>
      </c>
      <c r="H24" s="96"/>
      <c r="I24" s="96" t="s">
        <v>58</v>
      </c>
      <c r="J24" s="104" t="str">
        <f>I$4&amp;I24</f>
        <v>电池测试设定#2-1注氦压力（Pa_Float）</v>
      </c>
      <c r="K24" s="104" t="s">
        <v>59</v>
      </c>
      <c r="L24" s="96"/>
      <c r="M24" s="104"/>
      <c r="N24" s="104"/>
    </row>
    <row r="25" spans="1:14">
      <c r="A25" s="96"/>
      <c r="B25" s="97"/>
      <c r="C25" s="97"/>
      <c r="D25" s="96"/>
      <c r="E25" s="101"/>
      <c r="F25" s="97"/>
      <c r="G25" s="97"/>
      <c r="H25" s="96"/>
      <c r="I25" s="96"/>
      <c r="J25" s="104"/>
      <c r="K25" s="104"/>
      <c r="L25" s="96"/>
      <c r="M25" s="104"/>
      <c r="N25" s="104"/>
    </row>
    <row r="26" spans="1:14">
      <c r="A26" s="96" t="s">
        <v>60</v>
      </c>
      <c r="B26" s="97" t="str">
        <f>A$4&amp;A26</f>
        <v>腔体测试设定氦检仪稳定漏率（Pa.m3/s_Float）</v>
      </c>
      <c r="C26" s="97" t="s">
        <v>61</v>
      </c>
      <c r="D26" s="96"/>
      <c r="E26" s="101" t="s">
        <v>62</v>
      </c>
      <c r="F26" s="97" t="str">
        <f t="shared" ref="F26:F30" si="0">E26</f>
        <v>腔体自检真空到达阈值SV（Pa_Float）</v>
      </c>
      <c r="G26" s="97" t="s">
        <v>63</v>
      </c>
      <c r="H26" s="96"/>
      <c r="I26" s="96" t="s">
        <v>64</v>
      </c>
      <c r="J26" s="104" t="str">
        <f>I$4&amp;I26</f>
        <v>电池测试设定#3-1注氦压力（Pa_Float）</v>
      </c>
      <c r="K26" s="104" t="s">
        <v>65</v>
      </c>
      <c r="L26" s="96"/>
      <c r="M26" s="104"/>
      <c r="N26" s="104"/>
    </row>
    <row r="27" spans="1:14">
      <c r="A27" s="96"/>
      <c r="B27" s="97"/>
      <c r="C27" s="97"/>
      <c r="D27" s="96"/>
      <c r="E27" s="101"/>
      <c r="F27" s="97"/>
      <c r="G27" s="97"/>
      <c r="H27" s="96"/>
      <c r="I27" s="96"/>
      <c r="J27" s="104"/>
      <c r="K27" s="104"/>
      <c r="L27" s="96"/>
      <c r="M27" s="104"/>
      <c r="N27" s="104"/>
    </row>
    <row r="28" spans="1:14">
      <c r="A28" s="96" t="s">
        <v>66</v>
      </c>
      <c r="B28" s="97" t="str">
        <f>A$4&amp;A28</f>
        <v>腔体测试设定氦检仪稳定漏率（Pa.m3/s_Float_幂）</v>
      </c>
      <c r="C28" s="97" t="s">
        <v>67</v>
      </c>
      <c r="D28" s="96"/>
      <c r="E28" s="102" t="s">
        <v>68</v>
      </c>
      <c r="F28" s="97" t="str">
        <f t="shared" si="0"/>
        <v>腔体自检抽真空时间上限SV（S_UInt）</v>
      </c>
      <c r="G28" s="97" t="s">
        <v>69</v>
      </c>
      <c r="H28" s="96"/>
      <c r="I28" s="96" t="s">
        <v>70</v>
      </c>
      <c r="J28" s="104" t="str">
        <f>I$4&amp;I28</f>
        <v>电池测试设定#1-2注氦压力（Pa_Float）</v>
      </c>
      <c r="K28" s="104" t="s">
        <v>71</v>
      </c>
      <c r="L28" s="96"/>
      <c r="M28" s="104"/>
      <c r="N28" s="104"/>
    </row>
    <row r="29" spans="1:14">
      <c r="A29" s="96"/>
      <c r="B29" s="97"/>
      <c r="C29" s="97"/>
      <c r="D29" s="96"/>
      <c r="E29" s="102"/>
      <c r="F29" s="97"/>
      <c r="G29" s="97"/>
      <c r="H29" s="96"/>
      <c r="I29" s="96"/>
      <c r="J29" s="104"/>
      <c r="K29" s="104"/>
      <c r="L29" s="96"/>
      <c r="M29" s="104"/>
      <c r="N29" s="104"/>
    </row>
    <row r="30" spans="1:14">
      <c r="A30" s="96" t="s">
        <v>72</v>
      </c>
      <c r="B30" s="97" t="str">
        <f>A$4&amp;A30</f>
        <v>腔体测试设定清氦次数（次_UInt）</v>
      </c>
      <c r="C30" s="97" t="s">
        <v>73</v>
      </c>
      <c r="D30" s="96"/>
      <c r="E30" s="101" t="s">
        <v>74</v>
      </c>
      <c r="F30" s="97" t="str">
        <f t="shared" si="0"/>
        <v>腔体自检泄漏量阈值SV（Pa_Float）</v>
      </c>
      <c r="G30" s="97" t="s">
        <v>75</v>
      </c>
      <c r="H30" s="96"/>
      <c r="I30" s="96" t="s">
        <v>76</v>
      </c>
      <c r="J30" s="104" t="str">
        <f>I$4&amp;I30</f>
        <v>电池测试设定#2-2注氦压力（Pa_Float）</v>
      </c>
      <c r="K30" s="104" t="s">
        <v>77</v>
      </c>
      <c r="L30" s="96"/>
      <c r="M30" s="104"/>
      <c r="N30" s="104"/>
    </row>
    <row r="31" spans="1:14">
      <c r="A31" s="96"/>
      <c r="B31" s="97"/>
      <c r="C31" s="97"/>
      <c r="D31" s="96"/>
      <c r="E31" s="101"/>
      <c r="F31" s="97"/>
      <c r="G31" s="97"/>
      <c r="H31" s="96"/>
      <c r="I31" s="96"/>
      <c r="J31" s="104"/>
      <c r="K31" s="104"/>
      <c r="L31" s="96"/>
      <c r="M31" s="104"/>
      <c r="N31" s="104"/>
    </row>
    <row r="32" spans="1:14">
      <c r="A32" s="96" t="s">
        <v>78</v>
      </c>
      <c r="B32" s="97" t="str">
        <f>A$4&amp;A32</f>
        <v>腔体测试设定氦检时腔体抽气阀关延时（S_UInt）</v>
      </c>
      <c r="C32" s="97" t="s">
        <v>79</v>
      </c>
      <c r="D32" s="96"/>
      <c r="E32" s="101" t="s">
        <v>80</v>
      </c>
      <c r="F32" s="97" t="str">
        <f>E32</f>
        <v>腔体自检保压前延时SV（S_UInt）</v>
      </c>
      <c r="G32" s="97" t="s">
        <v>81</v>
      </c>
      <c r="H32" s="96"/>
      <c r="I32" s="96" t="s">
        <v>82</v>
      </c>
      <c r="J32" s="104" t="str">
        <f>I$4&amp;I32</f>
        <v>电池测试设定#3-2注氦压力（Pa_Float）</v>
      </c>
      <c r="K32" s="104" t="s">
        <v>83</v>
      </c>
      <c r="L32" s="96"/>
      <c r="M32" s="104"/>
      <c r="N32" s="104"/>
    </row>
    <row r="33" spans="1:14">
      <c r="A33" s="96"/>
      <c r="B33" s="97"/>
      <c r="C33" s="97"/>
      <c r="D33" s="96"/>
      <c r="E33" s="101"/>
      <c r="F33" s="97"/>
      <c r="G33" s="97"/>
      <c r="H33" s="96"/>
      <c r="I33" s="96"/>
      <c r="J33" s="104"/>
      <c r="K33" s="104"/>
      <c r="L33" s="96"/>
      <c r="M33" s="104"/>
      <c r="N33" s="104"/>
    </row>
    <row r="34" spans="1:14">
      <c r="A34" s="96" t="s">
        <v>84</v>
      </c>
      <c r="B34" s="97" t="str">
        <f>A$4&amp;A34</f>
        <v>腔体测试设定吹气时间（S_UInt）</v>
      </c>
      <c r="C34" s="97" t="s">
        <v>85</v>
      </c>
      <c r="D34" s="96"/>
      <c r="E34" s="102" t="s">
        <v>86</v>
      </c>
      <c r="F34" s="97" t="str">
        <f>E34</f>
        <v>腔体自检保压时间SV（S_UInt）</v>
      </c>
      <c r="G34" s="97" t="s">
        <v>87</v>
      </c>
      <c r="H34" s="96"/>
      <c r="I34" s="96"/>
      <c r="J34" s="104" t="str">
        <f>I$4&amp;I34</f>
        <v>电池测试设定</v>
      </c>
      <c r="K34" s="104" t="s">
        <v>88</v>
      </c>
      <c r="L34" s="96"/>
      <c r="M34" s="104"/>
      <c r="N34" s="104"/>
    </row>
    <row r="37" spans="1:7">
      <c r="A37" s="94" t="s">
        <v>89</v>
      </c>
      <c r="B37" s="94" t="s">
        <v>2</v>
      </c>
      <c r="C37" s="94"/>
      <c r="E37" s="94" t="s">
        <v>89</v>
      </c>
      <c r="F37" s="94" t="s">
        <v>2</v>
      </c>
      <c r="G37" s="94"/>
    </row>
    <row r="38" spans="1:7">
      <c r="A38" s="95" t="s">
        <v>4</v>
      </c>
      <c r="B38" s="95"/>
      <c r="C38" s="95" t="s">
        <v>5</v>
      </c>
      <c r="E38" s="95" t="s">
        <v>4</v>
      </c>
      <c r="F38" s="95"/>
      <c r="G38" s="95" t="s">
        <v>5</v>
      </c>
    </row>
    <row r="39" spans="1:7">
      <c r="A39" s="101" t="s">
        <v>62</v>
      </c>
      <c r="B39" s="103" t="str">
        <f t="shared" ref="B39:B43" si="1">A39</f>
        <v>腔体自检真空到达阈值SV（Pa_Float）</v>
      </c>
      <c r="C39" s="97" t="s">
        <v>63</v>
      </c>
      <c r="E39" s="96"/>
      <c r="F39" s="103">
        <f t="shared" ref="F39:F43" si="2">E39</f>
        <v>0</v>
      </c>
      <c r="G39" s="103"/>
    </row>
    <row r="40" spans="1:7">
      <c r="A40" s="101"/>
      <c r="B40" s="103"/>
      <c r="C40" s="97"/>
      <c r="E40" s="96"/>
      <c r="F40" s="103"/>
      <c r="G40" s="103"/>
    </row>
    <row r="41" spans="1:7">
      <c r="A41" s="102" t="s">
        <v>68</v>
      </c>
      <c r="B41" s="103" t="str">
        <f t="shared" si="1"/>
        <v>腔体自检抽真空时间上限SV（S_UInt）</v>
      </c>
      <c r="C41" s="97" t="s">
        <v>69</v>
      </c>
      <c r="E41" s="96"/>
      <c r="F41" s="103">
        <f t="shared" si="2"/>
        <v>0</v>
      </c>
      <c r="G41" s="103"/>
    </row>
    <row r="42" spans="1:7">
      <c r="A42" s="102"/>
      <c r="B42" s="103"/>
      <c r="C42" s="97"/>
      <c r="E42" s="96"/>
      <c r="F42" s="103"/>
      <c r="G42" s="103"/>
    </row>
    <row r="43" spans="1:7">
      <c r="A43" s="101" t="s">
        <v>74</v>
      </c>
      <c r="B43" s="103" t="str">
        <f t="shared" si="1"/>
        <v>腔体自检泄漏量阈值SV（Pa_Float）</v>
      </c>
      <c r="C43" s="97" t="s">
        <v>75</v>
      </c>
      <c r="E43" s="96"/>
      <c r="F43" s="103">
        <f t="shared" si="2"/>
        <v>0</v>
      </c>
      <c r="G43" s="103"/>
    </row>
    <row r="44" spans="1:7">
      <c r="A44" s="101"/>
      <c r="B44" s="103"/>
      <c r="C44" s="97"/>
      <c r="E44" s="96"/>
      <c r="F44" s="103"/>
      <c r="G44" s="103"/>
    </row>
    <row r="45" spans="1:7">
      <c r="A45" s="101" t="s">
        <v>80</v>
      </c>
      <c r="B45" s="103" t="str">
        <f t="shared" ref="B45:B58" si="3">A45</f>
        <v>腔体自检保压前延时SV（S_UInt）</v>
      </c>
      <c r="C45" s="97" t="s">
        <v>81</v>
      </c>
      <c r="E45" s="96"/>
      <c r="F45" s="103">
        <f t="shared" ref="F45:F58" si="4">E45</f>
        <v>0</v>
      </c>
      <c r="G45" s="103"/>
    </row>
    <row r="46" spans="1:7">
      <c r="A46" s="101"/>
      <c r="B46" s="103"/>
      <c r="C46" s="97"/>
      <c r="E46" s="96"/>
      <c r="F46" s="103"/>
      <c r="G46" s="103"/>
    </row>
    <row r="47" spans="1:7">
      <c r="A47" s="102" t="s">
        <v>86</v>
      </c>
      <c r="B47" s="103" t="str">
        <f t="shared" si="3"/>
        <v>腔体自检保压时间SV（S_UInt）</v>
      </c>
      <c r="C47" s="97" t="s">
        <v>87</v>
      </c>
      <c r="E47" s="96"/>
      <c r="F47" s="103">
        <f t="shared" si="4"/>
        <v>0</v>
      </c>
      <c r="G47" s="103"/>
    </row>
    <row r="48" spans="1:7">
      <c r="A48" s="102"/>
      <c r="B48" s="103"/>
      <c r="C48" s="97"/>
      <c r="E48" s="96"/>
      <c r="F48" s="103"/>
      <c r="G48" s="103"/>
    </row>
    <row r="49" spans="1:7">
      <c r="A49" s="101" t="s">
        <v>90</v>
      </c>
      <c r="B49" s="103" t="str">
        <f t="shared" si="3"/>
        <v>#1-1电池压力表补偿值SV（Pa_Float）</v>
      </c>
      <c r="C49" s="103" t="s">
        <v>91</v>
      </c>
      <c r="E49" s="96"/>
      <c r="F49" s="103">
        <f t="shared" si="4"/>
        <v>0</v>
      </c>
      <c r="G49" s="103"/>
    </row>
    <row r="50" spans="1:7">
      <c r="A50" s="101" t="s">
        <v>92</v>
      </c>
      <c r="B50" s="103" t="str">
        <f t="shared" si="3"/>
        <v>#1-2电池压力表补偿值SV（Pa_Float）</v>
      </c>
      <c r="C50" s="103" t="s">
        <v>93</v>
      </c>
      <c r="E50" s="96"/>
      <c r="F50" s="103">
        <f t="shared" si="4"/>
        <v>0</v>
      </c>
      <c r="G50" s="103"/>
    </row>
    <row r="51" spans="1:7">
      <c r="A51" s="101" t="s">
        <v>94</v>
      </c>
      <c r="B51" s="103" t="str">
        <f t="shared" si="3"/>
        <v>#2-1电池压力表补偿值SV（Pa_Float）</v>
      </c>
      <c r="C51" s="103" t="s">
        <v>95</v>
      </c>
      <c r="E51" s="96"/>
      <c r="F51" s="103">
        <f t="shared" si="4"/>
        <v>0</v>
      </c>
      <c r="G51" s="103"/>
    </row>
    <row r="52" spans="1:7">
      <c r="A52" s="101" t="s">
        <v>96</v>
      </c>
      <c r="B52" s="103" t="str">
        <f t="shared" si="3"/>
        <v>#2-2电池压力表补偿值SV（Pa_Float）</v>
      </c>
      <c r="C52" s="103" t="s">
        <v>97</v>
      </c>
      <c r="E52" s="96"/>
      <c r="F52" s="103">
        <f t="shared" si="4"/>
        <v>0</v>
      </c>
      <c r="G52" s="103"/>
    </row>
    <row r="53" spans="1:7">
      <c r="A53" s="101" t="s">
        <v>98</v>
      </c>
      <c r="B53" s="103" t="str">
        <f t="shared" si="3"/>
        <v>#3-1电池压力表补偿值SV（Pa_Float）</v>
      </c>
      <c r="C53" s="103" t="s">
        <v>99</v>
      </c>
      <c r="E53" s="96"/>
      <c r="F53" s="103">
        <f t="shared" si="4"/>
        <v>0</v>
      </c>
      <c r="G53" s="103"/>
    </row>
    <row r="54" spans="1:7">
      <c r="A54" s="101" t="s">
        <v>100</v>
      </c>
      <c r="B54" s="103" t="str">
        <f t="shared" si="3"/>
        <v>#3-2电池压力表补偿值SV（Pa_Float）</v>
      </c>
      <c r="C54" s="103" t="s">
        <v>101</v>
      </c>
      <c r="E54" s="96"/>
      <c r="F54" s="103">
        <f t="shared" si="4"/>
        <v>0</v>
      </c>
      <c r="G54" s="103"/>
    </row>
    <row r="55" spans="1:7">
      <c r="A55" s="96"/>
      <c r="B55" s="103">
        <f t="shared" si="3"/>
        <v>0</v>
      </c>
      <c r="C55" s="103"/>
      <c r="E55" s="96"/>
      <c r="F55" s="103">
        <f t="shared" si="4"/>
        <v>0</v>
      </c>
      <c r="G55" s="103"/>
    </row>
    <row r="56" spans="1:7">
      <c r="A56" s="96"/>
      <c r="B56" s="103">
        <f t="shared" si="3"/>
        <v>0</v>
      </c>
      <c r="C56" s="103"/>
      <c r="E56" s="96"/>
      <c r="F56" s="103">
        <f t="shared" si="4"/>
        <v>0</v>
      </c>
      <c r="G56" s="103"/>
    </row>
    <row r="57" spans="1:7">
      <c r="A57" s="96"/>
      <c r="B57" s="103">
        <f t="shared" si="3"/>
        <v>0</v>
      </c>
      <c r="C57" s="103"/>
      <c r="E57" s="96"/>
      <c r="F57" s="103">
        <f t="shared" si="4"/>
        <v>0</v>
      </c>
      <c r="G57" s="103"/>
    </row>
    <row r="58" spans="1:7">
      <c r="A58" s="96"/>
      <c r="B58" s="103">
        <f t="shared" si="3"/>
        <v>0</v>
      </c>
      <c r="C58" s="103"/>
      <c r="E58" s="96"/>
      <c r="F58" s="103">
        <f t="shared" si="4"/>
        <v>0</v>
      </c>
      <c r="G58" s="103"/>
    </row>
  </sheetData>
  <mergeCells count="1">
    <mergeCell ref="A3:K3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5"/>
  <sheetViews>
    <sheetView topLeftCell="A208" workbookViewId="0">
      <selection activeCell="C231" sqref="C231"/>
    </sheetView>
  </sheetViews>
  <sheetFormatPr defaultColWidth="9" defaultRowHeight="13.5"/>
  <cols>
    <col min="1" max="1" width="28.75" customWidth="1"/>
    <col min="2" max="2" width="41.875" customWidth="1"/>
    <col min="3" max="3" width="44" customWidth="1"/>
    <col min="6" max="6" width="41" customWidth="1"/>
    <col min="7" max="7" width="41.875" customWidth="1"/>
    <col min="10" max="10" width="41" customWidth="1"/>
    <col min="11" max="11" width="39" customWidth="1"/>
  </cols>
  <sheetData>
    <row r="1" spans="1:12">
      <c r="A1" s="43"/>
      <c r="B1" s="81" t="s">
        <v>102</v>
      </c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>
      <c r="A2" s="43"/>
      <c r="B2" s="82" t="s">
        <v>103</v>
      </c>
      <c r="C2" s="83" t="s">
        <v>2</v>
      </c>
      <c r="D2" s="82"/>
      <c r="E2" s="82"/>
      <c r="F2" s="82"/>
      <c r="G2" s="83" t="s">
        <v>2</v>
      </c>
      <c r="H2" s="82"/>
      <c r="I2" s="82"/>
      <c r="J2" s="82"/>
      <c r="K2" s="83" t="s">
        <v>2</v>
      </c>
      <c r="L2" s="82"/>
    </row>
    <row r="3" s="7" customFormat="1" spans="1:12">
      <c r="A3" s="84"/>
      <c r="B3" s="85" t="s">
        <v>104</v>
      </c>
      <c r="C3" s="84" t="s">
        <v>105</v>
      </c>
      <c r="D3" s="85" t="s">
        <v>5</v>
      </c>
      <c r="E3" s="85"/>
      <c r="F3" s="85" t="s">
        <v>106</v>
      </c>
      <c r="G3" s="84" t="s">
        <v>107</v>
      </c>
      <c r="H3" s="85" t="s">
        <v>5</v>
      </c>
      <c r="I3" s="85"/>
      <c r="J3" s="85" t="s">
        <v>108</v>
      </c>
      <c r="K3" s="84" t="s">
        <v>109</v>
      </c>
      <c r="L3" s="85" t="s">
        <v>5</v>
      </c>
    </row>
    <row r="4" spans="1:12">
      <c r="A4" s="43"/>
      <c r="B4" s="86" t="s">
        <v>110</v>
      </c>
      <c r="C4" s="86" t="str">
        <f t="shared" ref="C4:C8" si="0">B4</f>
        <v>#1-1腔体状态（0停用，1待料中，2测试中，3测试完成）</v>
      </c>
      <c r="D4" s="86" t="s">
        <v>111</v>
      </c>
      <c r="E4" s="86"/>
      <c r="F4" s="86" t="s">
        <v>112</v>
      </c>
      <c r="G4" s="86" t="str">
        <f t="shared" ref="G4:G8" si="1">F4</f>
        <v>#2-1腔体状态（0停用，1待料中，2测试中，3测试完成）</v>
      </c>
      <c r="H4" s="86" t="s">
        <v>113</v>
      </c>
      <c r="I4" s="86"/>
      <c r="J4" s="86" t="s">
        <v>114</v>
      </c>
      <c r="K4" s="86" t="str">
        <f t="shared" ref="K4:K8" si="2">J4</f>
        <v>#3-1腔体状态（0停用，1待料中，2测试中，3测试完成）</v>
      </c>
      <c r="L4" s="86" t="s">
        <v>115</v>
      </c>
    </row>
    <row r="5" spans="1:12">
      <c r="A5" s="43"/>
      <c r="B5" s="86"/>
      <c r="C5" s="86"/>
      <c r="D5" s="86" t="s">
        <v>116</v>
      </c>
      <c r="E5" s="86"/>
      <c r="F5" s="86"/>
      <c r="G5" s="86"/>
      <c r="H5" s="86" t="s">
        <v>117</v>
      </c>
      <c r="I5" s="86"/>
      <c r="J5" s="86"/>
      <c r="K5" s="86"/>
      <c r="L5" s="86" t="s">
        <v>118</v>
      </c>
    </row>
    <row r="6" spans="1:12">
      <c r="A6" s="43"/>
      <c r="B6" s="86" t="s">
        <v>119</v>
      </c>
      <c r="C6" s="86" t="str">
        <f t="shared" si="0"/>
        <v>#1-1腔体测试漏率（Pa.m3/s_Float）</v>
      </c>
      <c r="D6" s="86" t="s">
        <v>120</v>
      </c>
      <c r="E6" s="86"/>
      <c r="F6" s="86" t="s">
        <v>121</v>
      </c>
      <c r="G6" s="86" t="str">
        <f t="shared" si="1"/>
        <v>#2-1腔体测试漏率（Pa.m3/s_Float）</v>
      </c>
      <c r="H6" s="86" t="s">
        <v>122</v>
      </c>
      <c r="I6" s="86"/>
      <c r="J6" s="86" t="s">
        <v>123</v>
      </c>
      <c r="K6" s="86" t="str">
        <f t="shared" si="2"/>
        <v>#3-1腔体测试漏率（Pa.m3/s_Float）</v>
      </c>
      <c r="L6" s="86" t="s">
        <v>124</v>
      </c>
    </row>
    <row r="7" spans="1:12">
      <c r="A7" s="43"/>
      <c r="B7" s="86"/>
      <c r="C7" s="86"/>
      <c r="D7" s="86" t="s">
        <v>125</v>
      </c>
      <c r="E7" s="86"/>
      <c r="F7" s="86"/>
      <c r="G7" s="86"/>
      <c r="H7" s="86" t="s">
        <v>126</v>
      </c>
      <c r="I7" s="86"/>
      <c r="J7" s="86"/>
      <c r="K7" s="86"/>
      <c r="L7" s="86" t="s">
        <v>127</v>
      </c>
    </row>
    <row r="8" spans="1:12">
      <c r="A8" s="43"/>
      <c r="B8" s="86" t="s">
        <v>128</v>
      </c>
      <c r="C8" s="86" t="str">
        <f t="shared" si="0"/>
        <v>#1-1腔体测试检漏口压力（Pa_Float）</v>
      </c>
      <c r="D8" s="86" t="s">
        <v>129</v>
      </c>
      <c r="E8" s="86"/>
      <c r="F8" s="86" t="s">
        <v>130</v>
      </c>
      <c r="G8" s="86" t="str">
        <f t="shared" si="1"/>
        <v>#2-1腔体测试检漏口压力（Pa_Float）</v>
      </c>
      <c r="H8" s="86" t="s">
        <v>131</v>
      </c>
      <c r="I8" s="86"/>
      <c r="J8" s="86" t="s">
        <v>132</v>
      </c>
      <c r="K8" s="86" t="str">
        <f t="shared" si="2"/>
        <v>#3-1腔体测试检漏口压力（Pa_Float）</v>
      </c>
      <c r="L8" s="86" t="s">
        <v>133</v>
      </c>
    </row>
    <row r="9" spans="1:12">
      <c r="A9" s="43"/>
      <c r="B9" s="86"/>
      <c r="C9" s="86"/>
      <c r="D9" s="86" t="s">
        <v>134</v>
      </c>
      <c r="E9" s="86"/>
      <c r="F9" s="86"/>
      <c r="G9" s="86"/>
      <c r="H9" s="86" t="s">
        <v>135</v>
      </c>
      <c r="I9" s="86"/>
      <c r="J9" s="86"/>
      <c r="K9" s="86"/>
      <c r="L9" s="86" t="s">
        <v>136</v>
      </c>
    </row>
    <row r="10" spans="1:12">
      <c r="A10" s="43"/>
      <c r="B10" s="86" t="s">
        <v>137</v>
      </c>
      <c r="C10" s="86" t="str">
        <f t="shared" ref="C10:C14" si="3">B10</f>
        <v>#1-1电池充氦压力（Pa_Float）</v>
      </c>
      <c r="D10" s="86" t="s">
        <v>138</v>
      </c>
      <c r="E10" s="86"/>
      <c r="F10" s="86" t="s">
        <v>139</v>
      </c>
      <c r="G10" s="86" t="str">
        <f t="shared" ref="G10:G14" si="4">F10</f>
        <v>#2-1电池充氦压力（Pa_Float）</v>
      </c>
      <c r="H10" s="86" t="s">
        <v>140</v>
      </c>
      <c r="I10" s="86"/>
      <c r="J10" s="86" t="s">
        <v>141</v>
      </c>
      <c r="K10" s="86" t="str">
        <f t="shared" ref="K10:K14" si="5">J10</f>
        <v>#3-1电池充氦压力（Pa_Float）</v>
      </c>
      <c r="L10" s="86" t="s">
        <v>142</v>
      </c>
    </row>
    <row r="11" spans="1:12">
      <c r="A11" s="43"/>
      <c r="B11" s="86"/>
      <c r="C11" s="86"/>
      <c r="D11" s="86" t="s">
        <v>143</v>
      </c>
      <c r="E11" s="86"/>
      <c r="F11" s="86"/>
      <c r="G11" s="86"/>
      <c r="H11" s="86" t="s">
        <v>144</v>
      </c>
      <c r="I11" s="86"/>
      <c r="J11" s="86"/>
      <c r="K11" s="86"/>
      <c r="L11" s="86" t="s">
        <v>145</v>
      </c>
    </row>
    <row r="12" spans="1:12">
      <c r="A12" s="43"/>
      <c r="B12" s="43" t="s">
        <v>146</v>
      </c>
      <c r="C12" s="86" t="str">
        <f t="shared" si="3"/>
        <v>#1-1腔体测试结果（1 OK，2腔体泄漏，3气密NG，4注氦超时，5氦检异常，6电池泄漏）</v>
      </c>
      <c r="D12" s="86" t="s">
        <v>147</v>
      </c>
      <c r="E12" s="86"/>
      <c r="F12" s="43" t="s">
        <v>148</v>
      </c>
      <c r="G12" s="86" t="str">
        <f t="shared" si="4"/>
        <v>#2-1腔体测试结果（1 OK，2腔体泄漏，3气密NG，4注氦超时，5氦检异常，6电池泄漏，7注氦NG，8氦嘴泄漏）</v>
      </c>
      <c r="H12" s="86" t="s">
        <v>149</v>
      </c>
      <c r="I12" s="86"/>
      <c r="J12" s="43" t="s">
        <v>150</v>
      </c>
      <c r="K12" s="86" t="str">
        <f t="shared" si="5"/>
        <v>#3-1腔体测试结果（1 OK，2腔体泄漏，3气密NG，4注氦超时，5氦检异常，6电池泄漏，7注氦NG，8氦嘴泄漏）</v>
      </c>
      <c r="L12" s="86" t="s">
        <v>151</v>
      </c>
    </row>
    <row r="13" spans="1:12">
      <c r="A13" s="43"/>
      <c r="B13" s="43"/>
      <c r="C13" s="86"/>
      <c r="D13" s="86" t="s">
        <v>152</v>
      </c>
      <c r="E13" s="86"/>
      <c r="F13" s="43"/>
      <c r="G13" s="86"/>
      <c r="H13" s="86" t="s">
        <v>153</v>
      </c>
      <c r="I13" s="86"/>
      <c r="J13" s="43"/>
      <c r="K13" s="86"/>
      <c r="L13" s="86" t="s">
        <v>154</v>
      </c>
    </row>
    <row r="14" spans="1:12">
      <c r="A14" s="43"/>
      <c r="B14" s="87" t="s">
        <v>155</v>
      </c>
      <c r="C14" s="86" t="str">
        <f t="shared" si="3"/>
        <v>#1-1充氦嘴压力（Pa_Float）</v>
      </c>
      <c r="D14" s="86" t="s">
        <v>156</v>
      </c>
      <c r="E14" s="86"/>
      <c r="F14" s="87" t="s">
        <v>157</v>
      </c>
      <c r="G14" s="86" t="str">
        <f t="shared" si="4"/>
        <v>#2-1充氦嘴压力（Pa_Float）</v>
      </c>
      <c r="H14" s="86" t="s">
        <v>158</v>
      </c>
      <c r="I14" s="86"/>
      <c r="J14" s="87" t="s">
        <v>159</v>
      </c>
      <c r="K14" s="86" t="str">
        <f t="shared" si="5"/>
        <v>#3-1充氦嘴压力（Pa_Float）</v>
      </c>
      <c r="L14" s="86" t="s">
        <v>160</v>
      </c>
    </row>
    <row r="15" spans="1:12">
      <c r="A15" s="43"/>
      <c r="B15" s="87"/>
      <c r="C15" s="86"/>
      <c r="D15" s="86" t="s">
        <v>161</v>
      </c>
      <c r="E15" s="86"/>
      <c r="F15" s="87"/>
      <c r="G15" s="86"/>
      <c r="H15" s="86" t="s">
        <v>162</v>
      </c>
      <c r="I15" s="86"/>
      <c r="J15" s="87"/>
      <c r="K15" s="86"/>
      <c r="L15" s="86" t="s">
        <v>163</v>
      </c>
    </row>
    <row r="16" spans="1:12">
      <c r="A16" s="43"/>
      <c r="B16" s="86" t="s">
        <v>164</v>
      </c>
      <c r="C16" s="86" t="str">
        <f t="shared" ref="C16:C20" si="6">B16</f>
        <v>#1-1腔体抽气时间（S_UInt）</v>
      </c>
      <c r="D16" s="86" t="s">
        <v>165</v>
      </c>
      <c r="E16" s="86"/>
      <c r="F16" s="86" t="s">
        <v>166</v>
      </c>
      <c r="G16" s="86" t="str">
        <f t="shared" ref="G16:G20" si="7">F16</f>
        <v>#2-1腔体抽气时间（S_UInt）</v>
      </c>
      <c r="H16" s="86" t="s">
        <v>167</v>
      </c>
      <c r="I16" s="86"/>
      <c r="J16" s="86" t="s">
        <v>168</v>
      </c>
      <c r="K16" s="86" t="str">
        <f t="shared" ref="K16:K20" si="8">J16</f>
        <v>#3-1腔体抽气时间（S_UInt）</v>
      </c>
      <c r="L16" s="86" t="s">
        <v>169</v>
      </c>
    </row>
    <row r="17" spans="1:12">
      <c r="A17" s="43"/>
      <c r="B17" s="86"/>
      <c r="C17" s="86"/>
      <c r="D17" s="86" t="s">
        <v>170</v>
      </c>
      <c r="E17" s="86"/>
      <c r="F17" s="86"/>
      <c r="G17" s="86"/>
      <c r="H17" s="86" t="s">
        <v>171</v>
      </c>
      <c r="I17" s="86"/>
      <c r="J17" s="86"/>
      <c r="K17" s="86"/>
      <c r="L17" s="86" t="s">
        <v>172</v>
      </c>
    </row>
    <row r="18" spans="1:12">
      <c r="A18" s="43"/>
      <c r="B18" s="86" t="s">
        <v>173</v>
      </c>
      <c r="C18" s="86" t="str">
        <f t="shared" si="6"/>
        <v>#1-1腔体真空压力（Pa_Float）</v>
      </c>
      <c r="D18" s="86" t="s">
        <v>174</v>
      </c>
      <c r="E18" s="86"/>
      <c r="F18" s="86" t="s">
        <v>175</v>
      </c>
      <c r="G18" s="86" t="str">
        <f t="shared" si="7"/>
        <v>#2-1腔体真空压力（Pa_Float）</v>
      </c>
      <c r="H18" s="86" t="s">
        <v>176</v>
      </c>
      <c r="I18" s="86"/>
      <c r="J18" s="86" t="s">
        <v>177</v>
      </c>
      <c r="K18" s="86" t="str">
        <f t="shared" si="8"/>
        <v>#3-1腔体真空压力（Pa_Float）</v>
      </c>
      <c r="L18" s="86" t="s">
        <v>178</v>
      </c>
    </row>
    <row r="19" spans="1:12">
      <c r="A19" s="43"/>
      <c r="B19" s="86"/>
      <c r="C19" s="86"/>
      <c r="D19" s="86" t="s">
        <v>179</v>
      </c>
      <c r="E19" s="86"/>
      <c r="F19" s="86"/>
      <c r="G19" s="86"/>
      <c r="H19" s="86" t="s">
        <v>180</v>
      </c>
      <c r="I19" s="86"/>
      <c r="J19" s="86"/>
      <c r="K19" s="86"/>
      <c r="L19" s="86" t="s">
        <v>181</v>
      </c>
    </row>
    <row r="20" spans="1:12">
      <c r="A20" s="43"/>
      <c r="B20" s="86" t="s">
        <v>182</v>
      </c>
      <c r="C20" s="86" t="str">
        <f t="shared" si="6"/>
        <v>#1-1电池抽气时间（S_UInt）</v>
      </c>
      <c r="D20" s="86" t="s">
        <v>183</v>
      </c>
      <c r="E20" s="86"/>
      <c r="F20" s="86" t="s">
        <v>184</v>
      </c>
      <c r="G20" s="86" t="str">
        <f t="shared" si="7"/>
        <v>#2-1电池抽气时间（S_UInt）</v>
      </c>
      <c r="H20" s="86" t="s">
        <v>185</v>
      </c>
      <c r="I20" s="86"/>
      <c r="J20" s="86" t="s">
        <v>186</v>
      </c>
      <c r="K20" s="86" t="str">
        <f t="shared" si="8"/>
        <v>#3-1电池抽气时间（S_UInt）</v>
      </c>
      <c r="L20" s="86" t="s">
        <v>187</v>
      </c>
    </row>
    <row r="21" spans="1:12">
      <c r="A21" s="43"/>
      <c r="B21" s="86"/>
      <c r="C21" s="86"/>
      <c r="D21" s="86" t="s">
        <v>188</v>
      </c>
      <c r="E21" s="86"/>
      <c r="F21" s="86"/>
      <c r="G21" s="86"/>
      <c r="H21" s="86" t="s">
        <v>189</v>
      </c>
      <c r="I21" s="86"/>
      <c r="J21" s="86"/>
      <c r="K21" s="86"/>
      <c r="L21" s="86" t="s">
        <v>190</v>
      </c>
    </row>
    <row r="22" spans="1:12">
      <c r="A22" s="43"/>
      <c r="B22" s="86" t="s">
        <v>191</v>
      </c>
      <c r="C22" s="86" t="str">
        <f t="shared" ref="C22:C26" si="9">B22</f>
        <v>#1-1电池真空压力（Pa_Float）</v>
      </c>
      <c r="D22" s="86" t="s">
        <v>192</v>
      </c>
      <c r="E22" s="86"/>
      <c r="F22" s="86" t="s">
        <v>193</v>
      </c>
      <c r="G22" s="86" t="str">
        <f t="shared" ref="G22:G26" si="10">F22</f>
        <v>#2-1电池真空压力（Pa_Float）</v>
      </c>
      <c r="H22" s="86" t="s">
        <v>194</v>
      </c>
      <c r="I22" s="86"/>
      <c r="J22" s="86" t="s">
        <v>195</v>
      </c>
      <c r="K22" s="86" t="str">
        <f t="shared" ref="K22:K26" si="11">J22</f>
        <v>#3-1电池真空压力（Pa_Float）</v>
      </c>
      <c r="L22" s="86" t="s">
        <v>196</v>
      </c>
    </row>
    <row r="23" customFormat="1" spans="1:12">
      <c r="A23" s="43"/>
      <c r="B23" s="86"/>
      <c r="C23" s="86"/>
      <c r="D23" s="86" t="s">
        <v>197</v>
      </c>
      <c r="E23" s="86"/>
      <c r="F23" s="86"/>
      <c r="G23" s="86"/>
      <c r="H23" s="86" t="s">
        <v>198</v>
      </c>
      <c r="I23" s="86"/>
      <c r="J23" s="86"/>
      <c r="K23" s="86"/>
      <c r="L23" s="86" t="s">
        <v>199</v>
      </c>
    </row>
    <row r="24" s="43" customFormat="1" spans="2:12">
      <c r="B24" s="87" t="s">
        <v>200</v>
      </c>
      <c r="C24" s="86" t="str">
        <f t="shared" si="9"/>
        <v>#1-1泄氦后真空度（Pa_Float）</v>
      </c>
      <c r="D24" s="86" t="s">
        <v>201</v>
      </c>
      <c r="E24" s="86"/>
      <c r="F24" s="87" t="s">
        <v>202</v>
      </c>
      <c r="G24" s="86" t="str">
        <f t="shared" si="10"/>
        <v>#2-1泄氦后真空度（Pa_Float）</v>
      </c>
      <c r="H24" s="86" t="s">
        <v>203</v>
      </c>
      <c r="I24" s="86"/>
      <c r="J24" s="87" t="s">
        <v>204</v>
      </c>
      <c r="K24" s="86" t="str">
        <f t="shared" si="11"/>
        <v>#3-1泄氦后真空度（Pa_Float）</v>
      </c>
      <c r="L24" s="86" t="s">
        <v>205</v>
      </c>
    </row>
    <row r="25" s="43" customFormat="1" spans="2:12">
      <c r="B25" s="87"/>
      <c r="C25" s="86"/>
      <c r="D25" s="86" t="s">
        <v>206</v>
      </c>
      <c r="E25" s="86"/>
      <c r="F25" s="87"/>
      <c r="G25" s="86"/>
      <c r="H25" s="86" t="s">
        <v>207</v>
      </c>
      <c r="I25" s="86"/>
      <c r="J25" s="87"/>
      <c r="K25" s="86"/>
      <c r="L25" s="86" t="s">
        <v>208</v>
      </c>
    </row>
    <row r="26" s="43" customFormat="1" spans="1:12">
      <c r="A26" s="87"/>
      <c r="B26" s="88" t="s">
        <v>209</v>
      </c>
      <c r="C26" s="86" t="str">
        <f t="shared" si="9"/>
        <v>#1-1电池泄漏量（Pa_Float）</v>
      </c>
      <c r="D26" s="86" t="s">
        <v>210</v>
      </c>
      <c r="E26" s="86"/>
      <c r="F26" s="88" t="s">
        <v>211</v>
      </c>
      <c r="G26" s="86" t="str">
        <f t="shared" si="10"/>
        <v>#2-1电池泄漏量（Pa_Float）</v>
      </c>
      <c r="H26" s="86" t="s">
        <v>212</v>
      </c>
      <c r="I26" s="86"/>
      <c r="J26" s="88" t="s">
        <v>213</v>
      </c>
      <c r="K26" s="86" t="str">
        <f t="shared" si="11"/>
        <v>#3-1电池泄漏量（Pa_Float）</v>
      </c>
      <c r="L26" s="86" t="s">
        <v>214</v>
      </c>
    </row>
    <row r="27" s="43" customFormat="1" spans="1:12">
      <c r="A27" s="87"/>
      <c r="B27" s="88"/>
      <c r="C27" s="86"/>
      <c r="D27" s="86" t="s">
        <v>215</v>
      </c>
      <c r="E27" s="86"/>
      <c r="F27" s="88"/>
      <c r="G27" s="86"/>
      <c r="H27" s="86" t="s">
        <v>216</v>
      </c>
      <c r="I27" s="86"/>
      <c r="J27" s="88"/>
      <c r="K27" s="86"/>
      <c r="L27" s="86" t="s">
        <v>217</v>
      </c>
    </row>
    <row r="28" s="43" customFormat="1" spans="1:12">
      <c r="A28" s="87"/>
      <c r="B28" s="88"/>
      <c r="C28" s="86"/>
      <c r="D28" s="86" t="s">
        <v>218</v>
      </c>
      <c r="E28" s="86"/>
      <c r="F28" s="88"/>
      <c r="G28" s="86"/>
      <c r="H28" s="86" t="s">
        <v>219</v>
      </c>
      <c r="I28" s="86"/>
      <c r="J28" s="88"/>
      <c r="K28" s="86"/>
      <c r="L28" s="86" t="s">
        <v>220</v>
      </c>
    </row>
    <row r="29" s="43" customFormat="1" spans="1:12">
      <c r="A29" s="87"/>
      <c r="B29" s="88"/>
      <c r="C29" s="86"/>
      <c r="D29" s="86" t="s">
        <v>221</v>
      </c>
      <c r="E29" s="86"/>
      <c r="F29" s="88"/>
      <c r="G29" s="86"/>
      <c r="H29" s="86" t="s">
        <v>222</v>
      </c>
      <c r="I29" s="86"/>
      <c r="J29" s="88"/>
      <c r="K29" s="86"/>
      <c r="L29" s="86" t="s">
        <v>223</v>
      </c>
    </row>
    <row r="30" s="43" customFormat="1" spans="1:12">
      <c r="A30" s="87"/>
      <c r="B30" s="88"/>
      <c r="C30" s="86">
        <f t="shared" ref="C30:C32" si="12">B30</f>
        <v>0</v>
      </c>
      <c r="D30" s="86" t="s">
        <v>224</v>
      </c>
      <c r="E30" s="86"/>
      <c r="F30" s="88"/>
      <c r="G30" s="86">
        <f t="shared" ref="G30:G32" si="13">F30</f>
        <v>0</v>
      </c>
      <c r="H30" s="86" t="s">
        <v>225</v>
      </c>
      <c r="I30" s="86"/>
      <c r="J30" s="88"/>
      <c r="K30" s="86">
        <f t="shared" ref="K30:K32" si="14">J30</f>
        <v>0</v>
      </c>
      <c r="L30" s="86" t="s">
        <v>226</v>
      </c>
    </row>
    <row r="31" s="43" customFormat="1" spans="1:12">
      <c r="A31" s="87"/>
      <c r="B31" s="88"/>
      <c r="C31" s="86">
        <f t="shared" si="12"/>
        <v>0</v>
      </c>
      <c r="D31" s="86" t="s">
        <v>227</v>
      </c>
      <c r="E31" s="86"/>
      <c r="F31" s="88"/>
      <c r="G31" s="86">
        <f t="shared" si="13"/>
        <v>0</v>
      </c>
      <c r="H31" s="86" t="s">
        <v>228</v>
      </c>
      <c r="I31" s="86"/>
      <c r="J31" s="88"/>
      <c r="K31" s="86">
        <f t="shared" si="14"/>
        <v>0</v>
      </c>
      <c r="L31" s="86" t="s">
        <v>229</v>
      </c>
    </row>
    <row r="32" s="43" customFormat="1" spans="1:12">
      <c r="A32" s="87"/>
      <c r="B32" s="88"/>
      <c r="C32" s="86">
        <f t="shared" si="12"/>
        <v>0</v>
      </c>
      <c r="D32" s="86" t="s">
        <v>230</v>
      </c>
      <c r="E32" s="86"/>
      <c r="F32" s="88"/>
      <c r="G32" s="86">
        <f t="shared" si="13"/>
        <v>0</v>
      </c>
      <c r="H32" s="86" t="s">
        <v>231</v>
      </c>
      <c r="I32" s="86"/>
      <c r="J32" s="88"/>
      <c r="K32" s="86">
        <f t="shared" si="14"/>
        <v>0</v>
      </c>
      <c r="L32" s="86" t="s">
        <v>232</v>
      </c>
    </row>
    <row r="33" s="43" customFormat="1" spans="1:12">
      <c r="A33" s="87"/>
      <c r="B33" s="88"/>
      <c r="C33" s="86"/>
      <c r="D33" s="86" t="s">
        <v>233</v>
      </c>
      <c r="E33" s="86"/>
      <c r="F33" s="88"/>
      <c r="G33" s="86"/>
      <c r="H33" s="86" t="s">
        <v>234</v>
      </c>
      <c r="I33" s="86"/>
      <c r="J33" s="88"/>
      <c r="K33" s="86"/>
      <c r="L33" s="86" t="s">
        <v>235</v>
      </c>
    </row>
    <row r="34" s="43" customFormat="1" spans="1:12">
      <c r="A34" s="87"/>
      <c r="B34" s="86" t="s">
        <v>236</v>
      </c>
      <c r="C34" s="86" t="str">
        <f t="shared" ref="C34:C38" si="15">B34</f>
        <v>#1-1腔体自检抽气时间（S_UInt）</v>
      </c>
      <c r="D34" s="86" t="s">
        <v>237</v>
      </c>
      <c r="E34" s="86"/>
      <c r="F34" s="86" t="s">
        <v>238</v>
      </c>
      <c r="G34" s="86" t="str">
        <f t="shared" ref="G34:G38" si="16">F34</f>
        <v>#2-1腔体自检抽气时间（S_UInt）</v>
      </c>
      <c r="H34" s="86" t="s">
        <v>239</v>
      </c>
      <c r="I34" s="86"/>
      <c r="J34" s="86" t="s">
        <v>240</v>
      </c>
      <c r="K34" s="86" t="str">
        <f t="shared" ref="K34:K38" si="17">J34</f>
        <v>#3-1腔体自检抽气时间（S_UInt）</v>
      </c>
      <c r="L34" s="86" t="s">
        <v>241</v>
      </c>
    </row>
    <row r="35" s="43" customFormat="1" spans="1:12">
      <c r="A35" s="87"/>
      <c r="B35" s="86"/>
      <c r="C35" s="86"/>
      <c r="D35" s="86" t="s">
        <v>242</v>
      </c>
      <c r="E35" s="86"/>
      <c r="F35" s="86"/>
      <c r="G35" s="86"/>
      <c r="H35" s="86" t="s">
        <v>243</v>
      </c>
      <c r="I35" s="86"/>
      <c r="J35" s="86"/>
      <c r="K35" s="86"/>
      <c r="L35" s="86" t="s">
        <v>244</v>
      </c>
    </row>
    <row r="36" s="80" customFormat="1" ht="18" customHeight="1" spans="1:12">
      <c r="A36" s="87"/>
      <c r="B36" s="86" t="s">
        <v>245</v>
      </c>
      <c r="C36" s="86" t="str">
        <f t="shared" si="15"/>
        <v>#1-1腔体自检前保压时间（S_UInt）</v>
      </c>
      <c r="D36" s="86" t="s">
        <v>246</v>
      </c>
      <c r="E36" s="89"/>
      <c r="F36" s="86" t="s">
        <v>247</v>
      </c>
      <c r="G36" s="86" t="str">
        <f t="shared" si="16"/>
        <v>#2-1腔体自检前保压时间（S_UInt）</v>
      </c>
      <c r="H36" s="86" t="s">
        <v>248</v>
      </c>
      <c r="I36" s="89"/>
      <c r="J36" s="86" t="s">
        <v>249</v>
      </c>
      <c r="K36" s="86" t="str">
        <f t="shared" si="17"/>
        <v>#3-1腔体自检前保压时间（S_UInt）</v>
      </c>
      <c r="L36" s="86" t="s">
        <v>250</v>
      </c>
    </row>
    <row r="37" s="80" customFormat="1" ht="18" customHeight="1" spans="1:12">
      <c r="A37" s="87"/>
      <c r="B37" s="86"/>
      <c r="C37" s="86"/>
      <c r="D37" s="86" t="s">
        <v>251</v>
      </c>
      <c r="E37" s="89"/>
      <c r="F37" s="86"/>
      <c r="G37" s="86"/>
      <c r="H37" s="86" t="s">
        <v>252</v>
      </c>
      <c r="I37" s="89"/>
      <c r="J37" s="86"/>
      <c r="K37" s="86"/>
      <c r="L37" s="86" t="s">
        <v>253</v>
      </c>
    </row>
    <row r="38" s="43" customFormat="1" spans="1:12">
      <c r="A38" s="87"/>
      <c r="B38" s="86" t="s">
        <v>254</v>
      </c>
      <c r="C38" s="86" t="str">
        <f t="shared" si="15"/>
        <v>#1-1腔体自检保压时间（S_UInt）</v>
      </c>
      <c r="D38" s="86" t="s">
        <v>255</v>
      </c>
      <c r="E38" s="86"/>
      <c r="F38" s="86" t="s">
        <v>256</v>
      </c>
      <c r="G38" s="86" t="str">
        <f t="shared" si="16"/>
        <v>#2-1腔体自检保压时间（S_UInt）</v>
      </c>
      <c r="H38" s="86" t="s">
        <v>257</v>
      </c>
      <c r="I38" s="86"/>
      <c r="J38" s="86" t="s">
        <v>258</v>
      </c>
      <c r="K38" s="86" t="str">
        <f t="shared" si="17"/>
        <v>#3-1腔体自检保压时间（S_UInt）</v>
      </c>
      <c r="L38" s="86" t="s">
        <v>259</v>
      </c>
    </row>
    <row r="39" s="43" customFormat="1" spans="1:12">
      <c r="A39" s="87"/>
      <c r="B39" s="86"/>
      <c r="C39" s="86"/>
      <c r="D39" s="86" t="s">
        <v>260</v>
      </c>
      <c r="E39" s="86"/>
      <c r="F39" s="86"/>
      <c r="G39" s="86"/>
      <c r="H39" s="86" t="s">
        <v>261</v>
      </c>
      <c r="I39" s="86"/>
      <c r="J39" s="86"/>
      <c r="K39" s="86"/>
      <c r="L39" s="86" t="s">
        <v>262</v>
      </c>
    </row>
    <row r="40" s="43" customFormat="1" spans="1:12">
      <c r="A40" s="87"/>
      <c r="B40" s="86" t="s">
        <v>263</v>
      </c>
      <c r="C40" s="86" t="str">
        <f t="shared" ref="C40:C44" si="18">B40</f>
        <v>#1-1腔体自检保压前真空（Pa_Float）</v>
      </c>
      <c r="D40" s="86" t="s">
        <v>264</v>
      </c>
      <c r="E40" s="86"/>
      <c r="F40" s="86" t="s">
        <v>265</v>
      </c>
      <c r="G40" s="86" t="str">
        <f t="shared" ref="G40:G44" si="19">F40</f>
        <v>#2-1腔体自检保压前真空（Pa_Float）</v>
      </c>
      <c r="H40" s="86" t="s">
        <v>266</v>
      </c>
      <c r="I40" s="86"/>
      <c r="J40" s="86" t="s">
        <v>267</v>
      </c>
      <c r="K40" s="86" t="str">
        <f t="shared" ref="K40:K44" si="20">J40</f>
        <v>#3-1腔体自检保压前真空（Pa_Float）</v>
      </c>
      <c r="L40" s="86" t="s">
        <v>268</v>
      </c>
    </row>
    <row r="41" s="43" customFormat="1" spans="1:12">
      <c r="A41" s="87"/>
      <c r="B41" s="86"/>
      <c r="C41" s="86"/>
      <c r="D41" s="86" t="s">
        <v>269</v>
      </c>
      <c r="E41" s="86"/>
      <c r="F41" s="86"/>
      <c r="G41" s="86"/>
      <c r="H41" s="86" t="s">
        <v>270</v>
      </c>
      <c r="I41" s="86"/>
      <c r="J41" s="86"/>
      <c r="K41" s="86"/>
      <c r="L41" s="86" t="s">
        <v>271</v>
      </c>
    </row>
    <row r="42" s="43" customFormat="1" spans="1:12">
      <c r="A42" s="87"/>
      <c r="B42" s="86" t="s">
        <v>272</v>
      </c>
      <c r="C42" s="86" t="str">
        <f t="shared" si="18"/>
        <v>#1-1腔体自检保压后真空（Pa_Float）</v>
      </c>
      <c r="D42" s="86" t="s">
        <v>273</v>
      </c>
      <c r="E42" s="89"/>
      <c r="F42" s="86" t="s">
        <v>274</v>
      </c>
      <c r="G42" s="86" t="str">
        <f t="shared" si="19"/>
        <v>#2-1腔体自检保压后真空（Pa_Float）</v>
      </c>
      <c r="H42" s="86" t="s">
        <v>275</v>
      </c>
      <c r="I42" s="89"/>
      <c r="J42" s="86" t="s">
        <v>276</v>
      </c>
      <c r="K42" s="86" t="str">
        <f t="shared" si="20"/>
        <v>#3-1腔体自检保压后真空（Pa_Float）</v>
      </c>
      <c r="L42" s="86" t="s">
        <v>277</v>
      </c>
    </row>
    <row r="43" s="43" customFormat="1" spans="1:12">
      <c r="A43" s="87"/>
      <c r="B43" s="86"/>
      <c r="C43" s="86"/>
      <c r="D43" s="86" t="s">
        <v>278</v>
      </c>
      <c r="E43" s="89"/>
      <c r="F43" s="86"/>
      <c r="G43" s="86"/>
      <c r="H43" s="86" t="s">
        <v>279</v>
      </c>
      <c r="I43" s="89"/>
      <c r="J43" s="86"/>
      <c r="K43" s="86"/>
      <c r="L43" s="86" t="s">
        <v>280</v>
      </c>
    </row>
    <row r="44" s="43" customFormat="1" spans="2:12">
      <c r="B44" s="86" t="s">
        <v>281</v>
      </c>
      <c r="C44" s="86" t="str">
        <f t="shared" si="18"/>
        <v>#1-1腔体自检泄漏量（Pa_Float）</v>
      </c>
      <c r="D44" s="86" t="s">
        <v>282</v>
      </c>
      <c r="E44" s="89"/>
      <c r="F44" s="86" t="s">
        <v>283</v>
      </c>
      <c r="G44" s="86" t="str">
        <f t="shared" si="19"/>
        <v>#2-1腔体自检泄漏量（Pa_Float）</v>
      </c>
      <c r="H44" s="86" t="s">
        <v>284</v>
      </c>
      <c r="I44" s="89"/>
      <c r="J44" s="86" t="s">
        <v>285</v>
      </c>
      <c r="K44" s="86" t="str">
        <f t="shared" si="20"/>
        <v>#3-1腔体自检泄漏量（Pa_Float）</v>
      </c>
      <c r="L44" s="86" t="s">
        <v>286</v>
      </c>
    </row>
    <row r="45" s="43" customFormat="1" spans="2:12">
      <c r="B45" s="76"/>
      <c r="C45" s="86"/>
      <c r="D45" s="86" t="s">
        <v>287</v>
      </c>
      <c r="E45" s="89"/>
      <c r="F45" s="76"/>
      <c r="G45" s="86"/>
      <c r="H45" s="86" t="s">
        <v>288</v>
      </c>
      <c r="I45" s="89"/>
      <c r="J45" s="76"/>
      <c r="K45" s="86"/>
      <c r="L45" s="86" t="s">
        <v>289</v>
      </c>
    </row>
    <row r="46" s="43" customFormat="1" spans="2:12">
      <c r="B46" t="s">
        <v>290</v>
      </c>
      <c r="C46" s="86" t="str">
        <f>B46</f>
        <v>#1-1腔体自检结果（1-OK，2-NG）</v>
      </c>
      <c r="D46" s="86" t="s">
        <v>291</v>
      </c>
      <c r="E46" s="89"/>
      <c r="F46" t="s">
        <v>292</v>
      </c>
      <c r="G46" s="86" t="str">
        <f>F46</f>
        <v>#2-1腔体自检结果（1-OK，2-NG）</v>
      </c>
      <c r="H46" s="86" t="s">
        <v>293</v>
      </c>
      <c r="I46" s="89"/>
      <c r="J46" t="s">
        <v>294</v>
      </c>
      <c r="K46" s="86" t="str">
        <f>J46</f>
        <v>#3-1腔体自检结果（1-OK，2-NG）</v>
      </c>
      <c r="L46" s="86" t="s">
        <v>295</v>
      </c>
    </row>
    <row r="47" s="43" customFormat="1" spans="2:12">
      <c r="B47"/>
      <c r="C47" s="86"/>
      <c r="D47" s="86" t="s">
        <v>296</v>
      </c>
      <c r="E47" s="89"/>
      <c r="F47"/>
      <c r="G47" s="86"/>
      <c r="H47" s="86" t="s">
        <v>297</v>
      </c>
      <c r="I47" s="89"/>
      <c r="J47"/>
      <c r="K47" s="86"/>
      <c r="L47" s="86" t="s">
        <v>298</v>
      </c>
    </row>
    <row r="48" s="43" customFormat="1" spans="2:12">
      <c r="B48"/>
      <c r="C48" s="86"/>
      <c r="D48" s="86" t="s">
        <v>299</v>
      </c>
      <c r="E48" s="89"/>
      <c r="F48"/>
      <c r="G48" s="86"/>
      <c r="H48" s="86" t="s">
        <v>300</v>
      </c>
      <c r="I48" s="89"/>
      <c r="J48"/>
      <c r="K48" s="86"/>
      <c r="L48" s="86" t="s">
        <v>301</v>
      </c>
    </row>
    <row r="49" s="43" customFormat="1" spans="2:12">
      <c r="B49"/>
      <c r="C49" s="86"/>
      <c r="D49" s="86" t="s">
        <v>302</v>
      </c>
      <c r="E49" s="89"/>
      <c r="F49"/>
      <c r="G49" s="86"/>
      <c r="H49" s="86" t="s">
        <v>303</v>
      </c>
      <c r="I49" s="89"/>
      <c r="J49"/>
      <c r="K49" s="86"/>
      <c r="L49" s="86" t="s">
        <v>304</v>
      </c>
    </row>
    <row r="50" s="43" customFormat="1" spans="2:12">
      <c r="B50"/>
      <c r="C50" s="86"/>
      <c r="D50" s="86" t="s">
        <v>305</v>
      </c>
      <c r="E50" s="89"/>
      <c r="F50"/>
      <c r="G50" s="86"/>
      <c r="H50" s="86" t="s">
        <v>306</v>
      </c>
      <c r="I50" s="89"/>
      <c r="J50"/>
      <c r="K50" s="86"/>
      <c r="L50" s="86" t="s">
        <v>307</v>
      </c>
    </row>
    <row r="51" s="43" customFormat="1" spans="2:12">
      <c r="B51"/>
      <c r="C51" s="86"/>
      <c r="D51" s="86" t="s">
        <v>308</v>
      </c>
      <c r="E51" s="89"/>
      <c r="F51"/>
      <c r="G51" s="86"/>
      <c r="H51" s="86" t="s">
        <v>309</v>
      </c>
      <c r="I51" s="89"/>
      <c r="J51"/>
      <c r="K51" s="86"/>
      <c r="L51" s="86" t="s">
        <v>310</v>
      </c>
    </row>
    <row r="52" s="43" customFormat="1" spans="2:12">
      <c r="B52"/>
      <c r="C52" s="86"/>
      <c r="D52" s="86" t="s">
        <v>311</v>
      </c>
      <c r="E52" s="89"/>
      <c r="F52"/>
      <c r="G52" s="86"/>
      <c r="H52" s="86" t="s">
        <v>312</v>
      </c>
      <c r="I52" s="89"/>
      <c r="J52"/>
      <c r="K52" s="86"/>
      <c r="L52" s="86" t="s">
        <v>313</v>
      </c>
    </row>
    <row r="53" s="43" customFormat="1" spans="2:12">
      <c r="B53"/>
      <c r="C53" s="86"/>
      <c r="D53" s="86" t="s">
        <v>314</v>
      </c>
      <c r="E53" s="89"/>
      <c r="F53"/>
      <c r="G53" s="86"/>
      <c r="H53" s="86" t="s">
        <v>315</v>
      </c>
      <c r="I53" s="89"/>
      <c r="J53"/>
      <c r="K53" s="86"/>
      <c r="L53" s="86" t="s">
        <v>316</v>
      </c>
    </row>
    <row r="54" s="43" customFormat="1" spans="2:12">
      <c r="B54"/>
      <c r="C54" s="86"/>
      <c r="D54" s="86" t="s">
        <v>317</v>
      </c>
      <c r="E54" s="89"/>
      <c r="F54"/>
      <c r="G54" s="86"/>
      <c r="H54" s="86" t="s">
        <v>318</v>
      </c>
      <c r="I54" s="89"/>
      <c r="J54"/>
      <c r="K54" s="86"/>
      <c r="L54" s="86" t="s">
        <v>319</v>
      </c>
    </row>
    <row r="55" s="43" customFormat="1" spans="2:12">
      <c r="B55"/>
      <c r="C55" s="86">
        <f t="shared" ref="C55:C62" si="21">B55</f>
        <v>0</v>
      </c>
      <c r="D55" s="86" t="s">
        <v>320</v>
      </c>
      <c r="E55" s="89"/>
      <c r="F55"/>
      <c r="G55" s="86">
        <f t="shared" ref="G55:G62" si="22">F55</f>
        <v>0</v>
      </c>
      <c r="H55" s="86" t="s">
        <v>321</v>
      </c>
      <c r="I55" s="89"/>
      <c r="J55"/>
      <c r="K55" s="86">
        <f t="shared" ref="K55:K62" si="23">J55</f>
        <v>0</v>
      </c>
      <c r="L55" s="86" t="s">
        <v>322</v>
      </c>
    </row>
    <row r="56" spans="1:12">
      <c r="A56" s="43"/>
      <c r="B56" s="89"/>
      <c r="C56" s="86">
        <f t="shared" si="21"/>
        <v>0</v>
      </c>
      <c r="D56" s="86" t="s">
        <v>323</v>
      </c>
      <c r="E56" s="89"/>
      <c r="F56" s="89"/>
      <c r="G56" s="86">
        <f t="shared" si="22"/>
        <v>0</v>
      </c>
      <c r="H56" s="86" t="s">
        <v>324</v>
      </c>
      <c r="I56" s="89"/>
      <c r="J56" s="89"/>
      <c r="K56" s="86">
        <f t="shared" si="23"/>
        <v>0</v>
      </c>
      <c r="L56" s="86" t="s">
        <v>325</v>
      </c>
    </row>
    <row r="57" spans="1:12">
      <c r="A57" s="43"/>
      <c r="B57" s="89"/>
      <c r="C57" s="86">
        <f t="shared" si="21"/>
        <v>0</v>
      </c>
      <c r="D57" s="86" t="s">
        <v>326</v>
      </c>
      <c r="E57" s="86"/>
      <c r="F57" s="89"/>
      <c r="G57" s="86">
        <f t="shared" si="22"/>
        <v>0</v>
      </c>
      <c r="H57" s="86" t="s">
        <v>327</v>
      </c>
      <c r="I57" s="86"/>
      <c r="J57" s="89"/>
      <c r="K57" s="86">
        <f t="shared" si="23"/>
        <v>0</v>
      </c>
      <c r="L57" s="86" t="s">
        <v>328</v>
      </c>
    </row>
    <row r="58" spans="2:12">
      <c r="B58" s="89"/>
      <c r="C58" s="86">
        <f t="shared" si="21"/>
        <v>0</v>
      </c>
      <c r="D58" s="86" t="s">
        <v>329</v>
      </c>
      <c r="E58" s="86"/>
      <c r="F58" s="89"/>
      <c r="G58" s="86">
        <f t="shared" si="22"/>
        <v>0</v>
      </c>
      <c r="H58" s="86" t="s">
        <v>330</v>
      </c>
      <c r="I58" s="86"/>
      <c r="J58" s="89"/>
      <c r="K58" s="86">
        <f t="shared" si="23"/>
        <v>0</v>
      </c>
      <c r="L58" s="86" t="s">
        <v>331</v>
      </c>
    </row>
    <row r="59" spans="2:12">
      <c r="B59" s="89"/>
      <c r="C59" s="86">
        <f t="shared" si="21"/>
        <v>0</v>
      </c>
      <c r="D59" s="86" t="s">
        <v>332</v>
      </c>
      <c r="E59" s="86"/>
      <c r="F59" s="89"/>
      <c r="G59" s="86">
        <f t="shared" si="22"/>
        <v>0</v>
      </c>
      <c r="H59" s="86" t="s">
        <v>333</v>
      </c>
      <c r="I59" s="86"/>
      <c r="J59" s="89"/>
      <c r="K59" s="86">
        <f t="shared" si="23"/>
        <v>0</v>
      </c>
      <c r="L59" s="86" t="s">
        <v>334</v>
      </c>
    </row>
    <row r="60" spans="1:12">
      <c r="A60" s="43"/>
      <c r="B60" s="89"/>
      <c r="C60" s="86">
        <f t="shared" si="21"/>
        <v>0</v>
      </c>
      <c r="D60" s="86" t="s">
        <v>335</v>
      </c>
      <c r="E60" s="86"/>
      <c r="F60" s="89"/>
      <c r="G60" s="86">
        <f t="shared" si="22"/>
        <v>0</v>
      </c>
      <c r="H60" s="86" t="s">
        <v>336</v>
      </c>
      <c r="I60" s="86"/>
      <c r="J60" s="89"/>
      <c r="K60" s="86">
        <f t="shared" si="23"/>
        <v>0</v>
      </c>
      <c r="L60" s="86" t="s">
        <v>337</v>
      </c>
    </row>
    <row r="61" spans="1:12">
      <c r="A61" s="43"/>
      <c r="B61" s="89"/>
      <c r="C61" s="86">
        <f t="shared" si="21"/>
        <v>0</v>
      </c>
      <c r="D61" s="86" t="s">
        <v>338</v>
      </c>
      <c r="E61" s="86"/>
      <c r="F61" s="89"/>
      <c r="G61" s="86">
        <f t="shared" si="22"/>
        <v>0</v>
      </c>
      <c r="H61" s="86" t="s">
        <v>339</v>
      </c>
      <c r="I61" s="86"/>
      <c r="J61" s="89"/>
      <c r="K61" s="86">
        <f t="shared" si="23"/>
        <v>0</v>
      </c>
      <c r="L61" s="86" t="s">
        <v>340</v>
      </c>
    </row>
    <row r="62" spans="1:12">
      <c r="A62" s="43"/>
      <c r="B62" s="89" t="s">
        <v>341</v>
      </c>
      <c r="C62" s="86" t="str">
        <f t="shared" si="21"/>
        <v>#1-1清氦泄漏率（清氦）</v>
      </c>
      <c r="D62" s="86" t="s">
        <v>342</v>
      </c>
      <c r="E62" s="86"/>
      <c r="F62" s="89" t="s">
        <v>343</v>
      </c>
      <c r="G62" s="86" t="str">
        <f t="shared" si="22"/>
        <v>#2-1清氦泄漏率（清氦）</v>
      </c>
      <c r="H62" s="86" t="s">
        <v>344</v>
      </c>
      <c r="I62" s="86"/>
      <c r="J62" s="89" t="s">
        <v>345</v>
      </c>
      <c r="K62" s="86" t="str">
        <f t="shared" si="23"/>
        <v>#3-1清氦泄漏率（清氦）</v>
      </c>
      <c r="L62" s="86" t="s">
        <v>346</v>
      </c>
    </row>
    <row r="63" spans="1:12">
      <c r="A63" s="43"/>
      <c r="B63" s="89"/>
      <c r="C63" s="86"/>
      <c r="D63" s="86" t="s">
        <v>347</v>
      </c>
      <c r="E63" s="86"/>
      <c r="F63" s="89"/>
      <c r="G63" s="86"/>
      <c r="H63" s="86" t="s">
        <v>348</v>
      </c>
      <c r="I63" s="86"/>
      <c r="J63" s="89"/>
      <c r="K63" s="86"/>
      <c r="L63" s="86" t="s">
        <v>349</v>
      </c>
    </row>
    <row r="64" spans="1:12">
      <c r="A64" s="43" t="s">
        <v>350</v>
      </c>
      <c r="B64" s="89" t="str">
        <f>C$3&amp;A64</f>
        <v>#1-1氦检时真空值（标漏）</v>
      </c>
      <c r="C64" s="86" t="str">
        <f t="shared" ref="C64:C73" si="24">B64</f>
        <v>#1-1氦检时真空值（标漏）</v>
      </c>
      <c r="D64" s="86" t="s">
        <v>351</v>
      </c>
      <c r="E64" s="86"/>
      <c r="F64" s="89" t="str">
        <f>G$3&amp;A64</f>
        <v>#2-1氦检时真空值（标漏）</v>
      </c>
      <c r="G64" s="86" t="str">
        <f t="shared" ref="G64:G73" si="25">F64</f>
        <v>#2-1氦检时真空值（标漏）</v>
      </c>
      <c r="H64" s="86" t="s">
        <v>352</v>
      </c>
      <c r="I64" s="86"/>
      <c r="J64" s="89" t="str">
        <f>K$3&amp;A64</f>
        <v>#3-1氦检时真空值（标漏）</v>
      </c>
      <c r="K64" s="86" t="str">
        <f t="shared" ref="K64:K73" si="26">J64</f>
        <v>#3-1氦检时真空值（标漏）</v>
      </c>
      <c r="L64" s="86" t="s">
        <v>353</v>
      </c>
    </row>
    <row r="65" spans="1:12">
      <c r="A65" s="43"/>
      <c r="B65" s="89"/>
      <c r="C65" s="86"/>
      <c r="D65" s="86" t="s">
        <v>354</v>
      </c>
      <c r="E65" s="86"/>
      <c r="F65" s="89"/>
      <c r="G65" s="86"/>
      <c r="H65" s="86" t="s">
        <v>355</v>
      </c>
      <c r="I65" s="86"/>
      <c r="J65" s="89"/>
      <c r="K65" s="86"/>
      <c r="L65" s="86" t="s">
        <v>356</v>
      </c>
    </row>
    <row r="66" spans="1:12">
      <c r="A66" s="43" t="s">
        <v>357</v>
      </c>
      <c r="B66" s="89" t="str">
        <f>C$3&amp;A66</f>
        <v>#1-1氦检漏率（标漏）</v>
      </c>
      <c r="C66" s="86" t="str">
        <f t="shared" si="24"/>
        <v>#1-1氦检漏率（标漏）</v>
      </c>
      <c r="D66" s="86" t="s">
        <v>358</v>
      </c>
      <c r="E66" s="86"/>
      <c r="F66" s="89" t="str">
        <f>G$3&amp;A66</f>
        <v>#2-1氦检漏率（标漏）</v>
      </c>
      <c r="G66" s="86" t="str">
        <f t="shared" si="25"/>
        <v>#2-1氦检漏率（标漏）</v>
      </c>
      <c r="H66" s="86" t="s">
        <v>359</v>
      </c>
      <c r="I66" s="86"/>
      <c r="J66" s="89" t="str">
        <f>K$3&amp;A66</f>
        <v>#3-1氦检漏率（标漏）</v>
      </c>
      <c r="K66" s="86" t="str">
        <f t="shared" si="26"/>
        <v>#3-1氦检漏率（标漏）</v>
      </c>
      <c r="L66" s="86" t="s">
        <v>360</v>
      </c>
    </row>
    <row r="67" spans="1:12">
      <c r="A67" s="43"/>
      <c r="B67" s="89"/>
      <c r="C67" s="86">
        <f t="shared" si="24"/>
        <v>0</v>
      </c>
      <c r="D67" s="86" t="s">
        <v>361</v>
      </c>
      <c r="E67" s="86"/>
      <c r="F67" s="89"/>
      <c r="G67" s="86">
        <f t="shared" si="25"/>
        <v>0</v>
      </c>
      <c r="H67" s="86" t="s">
        <v>362</v>
      </c>
      <c r="I67" s="86"/>
      <c r="J67" s="89"/>
      <c r="K67" s="86">
        <f t="shared" si="26"/>
        <v>0</v>
      </c>
      <c r="L67" s="86" t="s">
        <v>363</v>
      </c>
    </row>
    <row r="68" spans="1:12">
      <c r="A68" s="43"/>
      <c r="B68" s="89"/>
      <c r="C68" s="86">
        <f t="shared" si="24"/>
        <v>0</v>
      </c>
      <c r="D68" s="86" t="s">
        <v>364</v>
      </c>
      <c r="E68" s="86"/>
      <c r="F68" s="89"/>
      <c r="G68" s="86">
        <f t="shared" si="25"/>
        <v>0</v>
      </c>
      <c r="H68" s="86" t="s">
        <v>365</v>
      </c>
      <c r="I68" s="86"/>
      <c r="J68" s="89"/>
      <c r="K68" s="86">
        <f t="shared" si="26"/>
        <v>0</v>
      </c>
      <c r="L68" s="86" t="s">
        <v>366</v>
      </c>
    </row>
    <row r="69" spans="1:12">
      <c r="A69" s="43"/>
      <c r="B69" s="89"/>
      <c r="C69" s="86">
        <f t="shared" si="24"/>
        <v>0</v>
      </c>
      <c r="D69" s="86" t="s">
        <v>367</v>
      </c>
      <c r="E69" s="86"/>
      <c r="F69" s="89"/>
      <c r="G69" s="86">
        <f t="shared" si="25"/>
        <v>0</v>
      </c>
      <c r="H69" s="86" t="s">
        <v>368</v>
      </c>
      <c r="I69" s="86"/>
      <c r="J69" s="89"/>
      <c r="K69" s="86">
        <f t="shared" si="26"/>
        <v>0</v>
      </c>
      <c r="L69" s="86" t="s">
        <v>369</v>
      </c>
    </row>
    <row r="70" spans="1:12">
      <c r="A70" s="43"/>
      <c r="B70" s="89"/>
      <c r="C70" s="86">
        <f t="shared" si="24"/>
        <v>0</v>
      </c>
      <c r="D70" s="86" t="s">
        <v>370</v>
      </c>
      <c r="E70" s="86"/>
      <c r="F70" s="89"/>
      <c r="G70" s="86">
        <f t="shared" si="25"/>
        <v>0</v>
      </c>
      <c r="H70" s="86" t="s">
        <v>371</v>
      </c>
      <c r="I70" s="86"/>
      <c r="J70" s="89"/>
      <c r="K70" s="86">
        <f t="shared" si="26"/>
        <v>0</v>
      </c>
      <c r="L70" s="86" t="s">
        <v>372</v>
      </c>
    </row>
    <row r="71" spans="1:12">
      <c r="A71" s="43"/>
      <c r="B71" s="89"/>
      <c r="C71" s="86">
        <f t="shared" si="24"/>
        <v>0</v>
      </c>
      <c r="D71" s="86" t="s">
        <v>373</v>
      </c>
      <c r="E71" s="86"/>
      <c r="F71" s="89"/>
      <c r="G71" s="86">
        <f t="shared" si="25"/>
        <v>0</v>
      </c>
      <c r="H71" s="86" t="s">
        <v>374</v>
      </c>
      <c r="I71" s="86"/>
      <c r="J71" s="89"/>
      <c r="K71" s="86">
        <f t="shared" si="26"/>
        <v>0</v>
      </c>
      <c r="L71" s="86" t="s">
        <v>375</v>
      </c>
    </row>
    <row r="72" spans="1:12">
      <c r="A72" s="43"/>
      <c r="B72" s="89"/>
      <c r="C72" s="86">
        <f t="shared" si="24"/>
        <v>0</v>
      </c>
      <c r="D72" s="86" t="s">
        <v>376</v>
      </c>
      <c r="E72" s="86"/>
      <c r="F72" s="89"/>
      <c r="G72" s="86">
        <f t="shared" si="25"/>
        <v>0</v>
      </c>
      <c r="H72" s="86" t="s">
        <v>377</v>
      </c>
      <c r="I72" s="86"/>
      <c r="J72" s="89"/>
      <c r="K72" s="86">
        <f t="shared" si="26"/>
        <v>0</v>
      </c>
      <c r="L72" s="86" t="s">
        <v>378</v>
      </c>
    </row>
    <row r="73" spans="1:12">
      <c r="A73" s="43"/>
      <c r="B73" s="89"/>
      <c r="C73" s="86">
        <f t="shared" si="24"/>
        <v>0</v>
      </c>
      <c r="D73" s="86" t="s">
        <v>379</v>
      </c>
      <c r="E73" s="86"/>
      <c r="F73" s="89"/>
      <c r="G73" s="86">
        <f t="shared" si="25"/>
        <v>0</v>
      </c>
      <c r="H73" s="86" t="s">
        <v>380</v>
      </c>
      <c r="I73" s="86"/>
      <c r="J73" s="89"/>
      <c r="K73" s="86">
        <f t="shared" si="26"/>
        <v>0</v>
      </c>
      <c r="L73" s="86" t="s">
        <v>381</v>
      </c>
    </row>
    <row r="74" spans="1:12">
      <c r="A74" s="43"/>
      <c r="B74" s="90" t="s">
        <v>382</v>
      </c>
      <c r="C74" s="90"/>
      <c r="D74" s="91" t="s">
        <v>383</v>
      </c>
      <c r="E74" s="91"/>
      <c r="F74" s="90" t="s">
        <v>384</v>
      </c>
      <c r="G74" s="90"/>
      <c r="H74" s="91" t="s">
        <v>385</v>
      </c>
      <c r="I74" s="91"/>
      <c r="J74" s="90" t="s">
        <v>386</v>
      </c>
      <c r="K74" s="90"/>
      <c r="L74" s="91" t="s">
        <v>387</v>
      </c>
    </row>
    <row r="75" spans="1:12">
      <c r="A75" s="43"/>
      <c r="B75" s="89" t="s">
        <v>388</v>
      </c>
      <c r="C75" s="86" t="str">
        <f>B75</f>
        <v>#1-1腔体抽真空需求计时</v>
      </c>
      <c r="D75" s="86" t="s">
        <v>389</v>
      </c>
      <c r="E75" s="86"/>
      <c r="F75" s="89" t="s">
        <v>390</v>
      </c>
      <c r="G75" s="86" t="str">
        <f>F75</f>
        <v>#2-1腔体抽真空需求计时</v>
      </c>
      <c r="H75" s="86" t="s">
        <v>391</v>
      </c>
      <c r="I75" s="86"/>
      <c r="J75" s="89" t="s">
        <v>392</v>
      </c>
      <c r="K75" s="86" t="str">
        <f>J75</f>
        <v>#3-1腔体抽真空需求计时</v>
      </c>
      <c r="L75" s="86" t="s">
        <v>393</v>
      </c>
    </row>
    <row r="77" spans="1:12">
      <c r="A77" s="43"/>
      <c r="B77" s="81" t="s">
        <v>394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1:12">
      <c r="A78" s="43"/>
      <c r="B78" s="82" t="s">
        <v>103</v>
      </c>
      <c r="C78" s="83" t="s">
        <v>2</v>
      </c>
      <c r="D78" s="82"/>
      <c r="E78" s="82"/>
      <c r="F78" s="82"/>
      <c r="G78" s="83" t="s">
        <v>2</v>
      </c>
      <c r="H78" s="82"/>
      <c r="I78" s="82"/>
      <c r="J78" s="82"/>
      <c r="K78" s="83" t="s">
        <v>2</v>
      </c>
      <c r="L78" s="82"/>
    </row>
    <row r="79" s="7" customFormat="1" spans="1:12">
      <c r="A79" s="84"/>
      <c r="B79" s="85" t="s">
        <v>395</v>
      </c>
      <c r="C79" s="84" t="s">
        <v>396</v>
      </c>
      <c r="D79" s="85" t="s">
        <v>5</v>
      </c>
      <c r="E79" s="85"/>
      <c r="F79" s="85" t="s">
        <v>397</v>
      </c>
      <c r="G79" s="84" t="s">
        <v>398</v>
      </c>
      <c r="H79" s="85" t="s">
        <v>5</v>
      </c>
      <c r="I79" s="85"/>
      <c r="J79" s="85" t="s">
        <v>399</v>
      </c>
      <c r="K79" s="84" t="s">
        <v>400</v>
      </c>
      <c r="L79" s="85" t="s">
        <v>5</v>
      </c>
    </row>
    <row r="80" spans="1:12">
      <c r="A80" s="43"/>
      <c r="B80" s="86" t="s">
        <v>401</v>
      </c>
      <c r="C80" s="86" t="str">
        <f t="shared" ref="C80:C84" si="27">B80</f>
        <v>#1-2腔体状态（0停用，1待料中，2测试中，3测试完成）</v>
      </c>
      <c r="D80" s="86" t="s">
        <v>402</v>
      </c>
      <c r="E80" s="86"/>
      <c r="F80" s="86" t="s">
        <v>403</v>
      </c>
      <c r="G80" s="86" t="str">
        <f t="shared" ref="G80:G84" si="28">F80</f>
        <v>#2-2腔体状态（0停用，1待料中，2测试中，3测试完成）</v>
      </c>
      <c r="H80" s="86" t="s">
        <v>404</v>
      </c>
      <c r="I80" s="86"/>
      <c r="J80" s="86" t="s">
        <v>405</v>
      </c>
      <c r="K80" s="86" t="str">
        <f t="shared" ref="K80:K84" si="29">J80</f>
        <v>#3-2腔体状态（0停用，1待料中，2测试中，3测试完成）</v>
      </c>
      <c r="L80" s="86" t="s">
        <v>406</v>
      </c>
    </row>
    <row r="81" spans="1:12">
      <c r="A81" s="43"/>
      <c r="B81" s="86"/>
      <c r="C81" s="86"/>
      <c r="D81" s="86" t="s">
        <v>407</v>
      </c>
      <c r="E81" s="86"/>
      <c r="F81" s="86"/>
      <c r="G81" s="86"/>
      <c r="H81" s="86" t="s">
        <v>408</v>
      </c>
      <c r="I81" s="86"/>
      <c r="J81" s="86"/>
      <c r="K81" s="86"/>
      <c r="L81" s="86" t="s">
        <v>409</v>
      </c>
    </row>
    <row r="82" spans="1:12">
      <c r="A82" s="43"/>
      <c r="B82" s="86" t="s">
        <v>410</v>
      </c>
      <c r="C82" s="86" t="str">
        <f t="shared" si="27"/>
        <v>#1-2腔体测试漏率（Pa.m3/s_Float）</v>
      </c>
      <c r="D82" s="86" t="s">
        <v>411</v>
      </c>
      <c r="E82" s="86"/>
      <c r="F82" s="86" t="s">
        <v>412</v>
      </c>
      <c r="G82" s="86" t="str">
        <f t="shared" si="28"/>
        <v>#2-2腔体测试漏率（Pa.m3/s_Float）</v>
      </c>
      <c r="H82" s="86" t="s">
        <v>413</v>
      </c>
      <c r="I82" s="86"/>
      <c r="J82" s="86" t="s">
        <v>414</v>
      </c>
      <c r="K82" s="86" t="str">
        <f t="shared" si="29"/>
        <v>#3-2腔体测试漏率（Pa.m3/s_Float）</v>
      </c>
      <c r="L82" s="86" t="s">
        <v>415</v>
      </c>
    </row>
    <row r="83" spans="1:12">
      <c r="A83" s="43"/>
      <c r="B83" s="86"/>
      <c r="C83" s="86"/>
      <c r="D83" s="86" t="s">
        <v>416</v>
      </c>
      <c r="E83" s="86"/>
      <c r="F83" s="86"/>
      <c r="G83" s="86"/>
      <c r="H83" s="86" t="s">
        <v>417</v>
      </c>
      <c r="I83" s="86"/>
      <c r="J83" s="86"/>
      <c r="K83" s="86"/>
      <c r="L83" s="86" t="s">
        <v>418</v>
      </c>
    </row>
    <row r="84" spans="1:12">
      <c r="A84" s="43"/>
      <c r="B84" s="86" t="s">
        <v>419</v>
      </c>
      <c r="C84" s="86" t="str">
        <f t="shared" si="27"/>
        <v>#1-2腔体测试检漏口压力（Pa_Float）</v>
      </c>
      <c r="D84" s="86" t="s">
        <v>420</v>
      </c>
      <c r="E84" s="86"/>
      <c r="F84" s="86" t="s">
        <v>421</v>
      </c>
      <c r="G84" s="86" t="str">
        <f t="shared" si="28"/>
        <v>#2-2腔体测试检漏口压力（Pa_Float）</v>
      </c>
      <c r="H84" s="86" t="s">
        <v>422</v>
      </c>
      <c r="I84" s="86"/>
      <c r="J84" s="86" t="s">
        <v>423</v>
      </c>
      <c r="K84" s="86" t="str">
        <f t="shared" si="29"/>
        <v>#3-2腔体测试检漏口压力（Pa_Float）</v>
      </c>
      <c r="L84" s="86" t="s">
        <v>424</v>
      </c>
    </row>
    <row r="85" spans="1:12">
      <c r="A85" s="43"/>
      <c r="B85" s="86"/>
      <c r="C85" s="86"/>
      <c r="D85" s="86" t="s">
        <v>425</v>
      </c>
      <c r="E85" s="86"/>
      <c r="F85" s="86"/>
      <c r="G85" s="86"/>
      <c r="H85" s="86" t="s">
        <v>426</v>
      </c>
      <c r="I85" s="86"/>
      <c r="J85" s="86"/>
      <c r="K85" s="86"/>
      <c r="L85" s="86" t="s">
        <v>427</v>
      </c>
    </row>
    <row r="86" spans="1:12">
      <c r="A86" s="43"/>
      <c r="B86" s="86" t="s">
        <v>428</v>
      </c>
      <c r="C86" s="86" t="str">
        <f t="shared" ref="C86:C90" si="30">B86</f>
        <v>#1-2电池充氦压力（Pa_Float）</v>
      </c>
      <c r="D86" s="86" t="s">
        <v>429</v>
      </c>
      <c r="E86" s="86"/>
      <c r="F86" s="86" t="s">
        <v>430</v>
      </c>
      <c r="G86" s="86" t="str">
        <f t="shared" ref="G86:G90" si="31">F86</f>
        <v>#2-2电池充氦压力（Pa_Float）</v>
      </c>
      <c r="H86" s="86" t="s">
        <v>431</v>
      </c>
      <c r="I86" s="86"/>
      <c r="J86" s="86" t="s">
        <v>432</v>
      </c>
      <c r="K86" s="86" t="str">
        <f t="shared" ref="K86:K90" si="32">J86</f>
        <v>#3-2电池充氦压力（Pa_Float）</v>
      </c>
      <c r="L86" s="86" t="s">
        <v>433</v>
      </c>
    </row>
    <row r="87" spans="1:12">
      <c r="A87" s="43"/>
      <c r="B87" s="86"/>
      <c r="C87" s="86"/>
      <c r="D87" s="86" t="s">
        <v>434</v>
      </c>
      <c r="E87" s="86"/>
      <c r="F87" s="86"/>
      <c r="G87" s="86"/>
      <c r="H87" s="86" t="s">
        <v>435</v>
      </c>
      <c r="I87" s="86"/>
      <c r="J87" s="86"/>
      <c r="K87" s="86"/>
      <c r="L87" s="86" t="s">
        <v>436</v>
      </c>
    </row>
    <row r="88" spans="1:12">
      <c r="A88" s="43"/>
      <c r="B88" s="43" t="s">
        <v>437</v>
      </c>
      <c r="C88" s="86" t="str">
        <f t="shared" si="30"/>
        <v>#1-2腔体测试结果（1 OK，2腔体泄漏，3气密NG，4注氦超时，5氦检异常，6电池泄漏，7注氦NG，8氦嘴泄漏）</v>
      </c>
      <c r="D88" s="86" t="s">
        <v>438</v>
      </c>
      <c r="E88" s="86"/>
      <c r="F88" s="43" t="s">
        <v>439</v>
      </c>
      <c r="G88" s="86" t="str">
        <f t="shared" si="31"/>
        <v>#2-2腔体测试结果（1 OK，2腔体泄漏，3气密NG，4注氦超时，5氦检异常，6电池泄漏，7注氦NG，8氦嘴泄漏）</v>
      </c>
      <c r="H88" s="86" t="s">
        <v>440</v>
      </c>
      <c r="I88" s="86"/>
      <c r="J88" s="43" t="s">
        <v>441</v>
      </c>
      <c r="K88" s="86" t="str">
        <f t="shared" si="32"/>
        <v>#3-2腔体测试结果（1 OK，2腔体泄漏，3气密NG，4注氦超时，5氦检异常，6电池泄漏，7注氦NG，8氦嘴泄漏）</v>
      </c>
      <c r="L88" s="86" t="s">
        <v>442</v>
      </c>
    </row>
    <row r="89" spans="1:12">
      <c r="A89" s="43"/>
      <c r="B89" s="43"/>
      <c r="C89" s="86"/>
      <c r="D89" s="86" t="s">
        <v>443</v>
      </c>
      <c r="E89" s="86"/>
      <c r="F89" s="43"/>
      <c r="G89" s="86"/>
      <c r="H89" s="86" t="s">
        <v>444</v>
      </c>
      <c r="I89" s="86"/>
      <c r="J89" s="43"/>
      <c r="K89" s="86"/>
      <c r="L89" s="86" t="s">
        <v>445</v>
      </c>
    </row>
    <row r="90" spans="1:12">
      <c r="A90" s="43"/>
      <c r="B90" s="87" t="s">
        <v>446</v>
      </c>
      <c r="C90" s="86" t="str">
        <f t="shared" si="30"/>
        <v>#1-2充氦嘴压力（Pa_Float）</v>
      </c>
      <c r="D90" s="86" t="s">
        <v>447</v>
      </c>
      <c r="E90" s="86"/>
      <c r="F90" s="87" t="s">
        <v>448</v>
      </c>
      <c r="G90" s="86" t="str">
        <f t="shared" si="31"/>
        <v>#2-2充氦嘴压力（Pa_Float）</v>
      </c>
      <c r="H90" s="86" t="s">
        <v>449</v>
      </c>
      <c r="I90" s="86"/>
      <c r="J90" s="87" t="s">
        <v>450</v>
      </c>
      <c r="K90" s="86" t="str">
        <f t="shared" si="32"/>
        <v>#3-2充氦嘴压力（Pa_Float）</v>
      </c>
      <c r="L90" s="86" t="s">
        <v>451</v>
      </c>
    </row>
    <row r="91" spans="1:12">
      <c r="A91" s="43"/>
      <c r="B91" s="87"/>
      <c r="C91" s="86"/>
      <c r="D91" s="86" t="s">
        <v>452</v>
      </c>
      <c r="E91" s="86"/>
      <c r="F91" s="87"/>
      <c r="G91" s="86"/>
      <c r="H91" s="86" t="s">
        <v>453</v>
      </c>
      <c r="I91" s="86"/>
      <c r="J91" s="87"/>
      <c r="K91" s="86"/>
      <c r="L91" s="86" t="s">
        <v>454</v>
      </c>
    </row>
    <row r="92" ht="16" customHeight="1" spans="1:12">
      <c r="A92" s="43"/>
      <c r="B92" s="86" t="s">
        <v>455</v>
      </c>
      <c r="C92" s="86" t="str">
        <f t="shared" ref="C92:C96" si="33">B92</f>
        <v>#1-2腔体抽气时间（S_UInt）</v>
      </c>
      <c r="D92" s="86" t="s">
        <v>456</v>
      </c>
      <c r="E92" s="89"/>
      <c r="F92" s="86" t="s">
        <v>457</v>
      </c>
      <c r="G92" s="86" t="str">
        <f t="shared" ref="G92:G96" si="34">F92</f>
        <v>#2-2腔体抽气时间（S_UInt）</v>
      </c>
      <c r="H92" s="86" t="s">
        <v>458</v>
      </c>
      <c r="I92" s="89"/>
      <c r="J92" s="86" t="s">
        <v>459</v>
      </c>
      <c r="K92" s="86" t="str">
        <f t="shared" ref="K92:K96" si="35">J92</f>
        <v>#3-2腔体抽气时间（S_UInt）</v>
      </c>
      <c r="L92" s="86" t="s">
        <v>460</v>
      </c>
    </row>
    <row r="93" ht="16" customHeight="1" spans="1:12">
      <c r="A93" s="43"/>
      <c r="B93" s="86"/>
      <c r="C93" s="86"/>
      <c r="D93" s="86" t="s">
        <v>461</v>
      </c>
      <c r="E93" s="89"/>
      <c r="F93" s="86"/>
      <c r="G93" s="86"/>
      <c r="H93" s="86" t="s">
        <v>462</v>
      </c>
      <c r="I93" s="89"/>
      <c r="J93" s="86"/>
      <c r="K93" s="86"/>
      <c r="L93" s="86" t="s">
        <v>463</v>
      </c>
    </row>
    <row r="94" spans="1:12">
      <c r="A94" s="43"/>
      <c r="B94" s="86" t="s">
        <v>464</v>
      </c>
      <c r="C94" s="86" t="str">
        <f t="shared" si="33"/>
        <v>#1-2腔体真空压力（Pa_Float）</v>
      </c>
      <c r="D94" s="86" t="s">
        <v>465</v>
      </c>
      <c r="E94" s="86"/>
      <c r="F94" s="86" t="s">
        <v>466</v>
      </c>
      <c r="G94" s="86" t="str">
        <f t="shared" si="34"/>
        <v>#2-2腔体真空压力（Pa_Float）</v>
      </c>
      <c r="H94" s="86" t="s">
        <v>467</v>
      </c>
      <c r="I94" s="86"/>
      <c r="J94" s="86" t="s">
        <v>468</v>
      </c>
      <c r="K94" s="86" t="str">
        <f t="shared" si="35"/>
        <v>#3-2腔体真空压力（Pa_Float）</v>
      </c>
      <c r="L94" s="86" t="s">
        <v>469</v>
      </c>
    </row>
    <row r="95" spans="1:12">
      <c r="A95" s="43"/>
      <c r="B95" s="86"/>
      <c r="C95" s="86"/>
      <c r="D95" s="86" t="s">
        <v>470</v>
      </c>
      <c r="E95" s="86"/>
      <c r="F95" s="86"/>
      <c r="G95" s="86"/>
      <c r="H95" s="86" t="s">
        <v>471</v>
      </c>
      <c r="I95" s="86"/>
      <c r="J95" s="86"/>
      <c r="K95" s="86"/>
      <c r="L95" s="86" t="s">
        <v>472</v>
      </c>
    </row>
    <row r="96" spans="1:12">
      <c r="A96" s="43"/>
      <c r="B96" s="86" t="s">
        <v>473</v>
      </c>
      <c r="C96" s="86" t="str">
        <f t="shared" si="33"/>
        <v>#1-2电池抽气时间（S_UInt）</v>
      </c>
      <c r="D96" s="86" t="s">
        <v>474</v>
      </c>
      <c r="E96" s="86"/>
      <c r="F96" s="86" t="s">
        <v>475</v>
      </c>
      <c r="G96" s="86" t="str">
        <f t="shared" si="34"/>
        <v>#2-2电池抽气时间（S_UInt）</v>
      </c>
      <c r="H96" s="86" t="s">
        <v>476</v>
      </c>
      <c r="I96" s="86"/>
      <c r="J96" s="86" t="s">
        <v>477</v>
      </c>
      <c r="K96" s="86" t="str">
        <f t="shared" si="35"/>
        <v>#3-2电池抽气时间（S_UInt）</v>
      </c>
      <c r="L96" s="86" t="s">
        <v>478</v>
      </c>
    </row>
    <row r="97" spans="1:12">
      <c r="A97" s="43"/>
      <c r="B97" s="86"/>
      <c r="C97" s="86"/>
      <c r="D97" s="86" t="s">
        <v>479</v>
      </c>
      <c r="E97" s="86"/>
      <c r="F97" s="86"/>
      <c r="G97" s="86"/>
      <c r="H97" s="86" t="s">
        <v>480</v>
      </c>
      <c r="I97" s="86"/>
      <c r="J97" s="86"/>
      <c r="K97" s="86"/>
      <c r="L97" s="86" t="s">
        <v>481</v>
      </c>
    </row>
    <row r="98" spans="1:12">
      <c r="A98" s="43"/>
      <c r="B98" s="86" t="s">
        <v>482</v>
      </c>
      <c r="C98" s="86" t="str">
        <f t="shared" ref="C98:C102" si="36">B98</f>
        <v>#1-2电池真空压力（Pa_Float）</v>
      </c>
      <c r="D98" s="86" t="s">
        <v>483</v>
      </c>
      <c r="E98" s="89"/>
      <c r="F98" s="86" t="s">
        <v>484</v>
      </c>
      <c r="G98" s="86" t="str">
        <f t="shared" ref="G98:G102" si="37">F98</f>
        <v>#2-2电池真空压力（Pa_Float）</v>
      </c>
      <c r="H98" s="86" t="s">
        <v>485</v>
      </c>
      <c r="I98" s="89"/>
      <c r="J98" s="86" t="s">
        <v>486</v>
      </c>
      <c r="K98" s="86" t="str">
        <f t="shared" ref="K98:K102" si="38">J98</f>
        <v>#3-2电池真空压力（Pa_Float）</v>
      </c>
      <c r="L98" s="86" t="s">
        <v>487</v>
      </c>
    </row>
    <row r="99" spans="1:12">
      <c r="A99" s="43"/>
      <c r="B99" s="86"/>
      <c r="C99" s="86"/>
      <c r="D99" s="86" t="s">
        <v>488</v>
      </c>
      <c r="E99" s="89"/>
      <c r="F99" s="86"/>
      <c r="G99" s="86"/>
      <c r="H99" s="86" t="s">
        <v>489</v>
      </c>
      <c r="I99" s="89"/>
      <c r="J99" s="86"/>
      <c r="K99" s="86"/>
      <c r="L99" s="86" t="s">
        <v>490</v>
      </c>
    </row>
    <row r="100" spans="1:12">
      <c r="A100" s="43"/>
      <c r="B100" s="87" t="s">
        <v>491</v>
      </c>
      <c r="C100" s="86" t="str">
        <f t="shared" si="36"/>
        <v>#1-2泄氦后真空度（Pa_Float）</v>
      </c>
      <c r="D100" s="86" t="s">
        <v>492</v>
      </c>
      <c r="E100" s="89"/>
      <c r="F100" s="87" t="s">
        <v>493</v>
      </c>
      <c r="G100" s="86" t="str">
        <f t="shared" si="37"/>
        <v>#2-2泄氦后真空度（Pa_Float）</v>
      </c>
      <c r="H100" s="86" t="s">
        <v>494</v>
      </c>
      <c r="I100" s="89"/>
      <c r="J100" s="87" t="s">
        <v>495</v>
      </c>
      <c r="K100" s="86" t="str">
        <f t="shared" si="38"/>
        <v>#3-2泄氦后真空度（Pa_Float）</v>
      </c>
      <c r="L100" s="86" t="s">
        <v>496</v>
      </c>
    </row>
    <row r="101" spans="1:12">
      <c r="A101" s="43"/>
      <c r="B101" s="87"/>
      <c r="C101" s="86"/>
      <c r="D101" s="86" t="s">
        <v>497</v>
      </c>
      <c r="E101" s="89"/>
      <c r="F101" s="87"/>
      <c r="G101" s="86"/>
      <c r="H101" s="86" t="s">
        <v>498</v>
      </c>
      <c r="I101" s="89"/>
      <c r="J101" s="87"/>
      <c r="K101" s="86"/>
      <c r="L101" s="86" t="s">
        <v>499</v>
      </c>
    </row>
    <row r="102" spans="1:12">
      <c r="A102" s="43"/>
      <c r="B102" s="88" t="s">
        <v>500</v>
      </c>
      <c r="C102" s="86" t="str">
        <f t="shared" si="36"/>
        <v>#1-2电池泄漏量（Pa_Float）</v>
      </c>
      <c r="D102" s="86" t="s">
        <v>501</v>
      </c>
      <c r="E102" s="89"/>
      <c r="F102" s="88" t="s">
        <v>502</v>
      </c>
      <c r="G102" s="86" t="str">
        <f t="shared" si="37"/>
        <v>#2-2电池泄漏量（Pa_Float）</v>
      </c>
      <c r="H102" s="86" t="s">
        <v>503</v>
      </c>
      <c r="I102" s="89"/>
      <c r="J102" s="88" t="s">
        <v>504</v>
      </c>
      <c r="K102" s="86" t="str">
        <f t="shared" si="38"/>
        <v>#3-2电池泄漏量（Pa_Float）</v>
      </c>
      <c r="L102" s="86" t="s">
        <v>505</v>
      </c>
    </row>
    <row r="103" spans="1:12">
      <c r="A103" s="43"/>
      <c r="B103" s="88"/>
      <c r="C103" s="86"/>
      <c r="D103" s="86" t="s">
        <v>506</v>
      </c>
      <c r="E103" s="89"/>
      <c r="F103" s="88"/>
      <c r="G103" s="86"/>
      <c r="H103" s="86" t="s">
        <v>507</v>
      </c>
      <c r="I103" s="89"/>
      <c r="J103" s="88"/>
      <c r="K103" s="86"/>
      <c r="L103" s="86" t="s">
        <v>508</v>
      </c>
    </row>
    <row r="104" spans="1:12">
      <c r="A104" s="43"/>
      <c r="B104" s="88"/>
      <c r="C104" s="86"/>
      <c r="D104" s="86" t="s">
        <v>509</v>
      </c>
      <c r="E104" s="89"/>
      <c r="F104" s="88"/>
      <c r="G104" s="86"/>
      <c r="H104" s="86" t="s">
        <v>510</v>
      </c>
      <c r="I104" s="89"/>
      <c r="J104" s="88"/>
      <c r="K104" s="86"/>
      <c r="L104" s="86" t="s">
        <v>511</v>
      </c>
    </row>
    <row r="105" spans="1:12">
      <c r="A105" s="43"/>
      <c r="B105" s="88"/>
      <c r="C105" s="86"/>
      <c r="D105" s="86" t="s">
        <v>512</v>
      </c>
      <c r="E105" s="89"/>
      <c r="F105" s="88"/>
      <c r="G105" s="86"/>
      <c r="H105" s="86" t="s">
        <v>513</v>
      </c>
      <c r="I105" s="89"/>
      <c r="J105" s="88"/>
      <c r="K105" s="86"/>
      <c r="L105" s="86" t="s">
        <v>514</v>
      </c>
    </row>
    <row r="106" spans="1:12">
      <c r="A106" s="43"/>
      <c r="B106" s="88"/>
      <c r="C106" s="86"/>
      <c r="D106" s="86" t="s">
        <v>515</v>
      </c>
      <c r="E106" s="89"/>
      <c r="F106" s="88"/>
      <c r="G106" s="86"/>
      <c r="H106" s="86" t="s">
        <v>516</v>
      </c>
      <c r="I106" s="89"/>
      <c r="J106" s="88"/>
      <c r="K106" s="86"/>
      <c r="L106" s="86" t="s">
        <v>517</v>
      </c>
    </row>
    <row r="107" spans="1:12">
      <c r="A107" s="43"/>
      <c r="B107" s="88"/>
      <c r="C107" s="86"/>
      <c r="D107" s="86" t="s">
        <v>518</v>
      </c>
      <c r="E107" s="89"/>
      <c r="F107" s="88"/>
      <c r="G107" s="86">
        <f t="shared" ref="G107:G110" si="39">F107</f>
        <v>0</v>
      </c>
      <c r="H107" s="86" t="s">
        <v>519</v>
      </c>
      <c r="I107" s="89"/>
      <c r="J107" s="88"/>
      <c r="K107" s="86">
        <f t="shared" ref="K107:K110" si="40">J107</f>
        <v>0</v>
      </c>
      <c r="L107" s="86" t="s">
        <v>520</v>
      </c>
    </row>
    <row r="108" spans="1:12">
      <c r="A108" s="43"/>
      <c r="B108" s="88"/>
      <c r="C108" s="86"/>
      <c r="D108" s="86" t="s">
        <v>521</v>
      </c>
      <c r="E108" s="89"/>
      <c r="F108" s="88"/>
      <c r="G108" s="86">
        <f t="shared" si="39"/>
        <v>0</v>
      </c>
      <c r="H108" s="86" t="s">
        <v>522</v>
      </c>
      <c r="I108" s="89"/>
      <c r="J108" s="88"/>
      <c r="K108" s="86">
        <f t="shared" si="40"/>
        <v>0</v>
      </c>
      <c r="L108" s="86" t="s">
        <v>523</v>
      </c>
    </row>
    <row r="109" spans="1:12">
      <c r="A109" s="43"/>
      <c r="B109" s="88"/>
      <c r="C109" s="86"/>
      <c r="D109" s="86" t="s">
        <v>524</v>
      </c>
      <c r="E109" s="89"/>
      <c r="F109" s="88"/>
      <c r="G109" s="86">
        <f t="shared" si="39"/>
        <v>0</v>
      </c>
      <c r="H109" s="86" t="s">
        <v>525</v>
      </c>
      <c r="I109" s="89"/>
      <c r="J109" s="88"/>
      <c r="K109" s="86">
        <f t="shared" si="40"/>
        <v>0</v>
      </c>
      <c r="L109" s="86" t="s">
        <v>526</v>
      </c>
    </row>
    <row r="110" spans="1:12">
      <c r="A110" s="43"/>
      <c r="B110" s="86" t="s">
        <v>527</v>
      </c>
      <c r="C110" s="86" t="str">
        <f t="shared" ref="C110:C114" si="41">B110</f>
        <v>#1-2腔体自检抽气时间（S_UInt）</v>
      </c>
      <c r="D110" s="86" t="s">
        <v>528</v>
      </c>
      <c r="E110" s="89"/>
      <c r="F110" s="86" t="s">
        <v>529</v>
      </c>
      <c r="G110" s="86" t="str">
        <f t="shared" si="39"/>
        <v>#2-2腔体自检抽气时间（S_UInt）</v>
      </c>
      <c r="H110" s="86" t="s">
        <v>530</v>
      </c>
      <c r="I110" s="89"/>
      <c r="J110" s="86" t="s">
        <v>531</v>
      </c>
      <c r="K110" s="86" t="str">
        <f t="shared" si="40"/>
        <v>#3-2腔体自检抽气时间（S_UInt）</v>
      </c>
      <c r="L110" s="86" t="s">
        <v>532</v>
      </c>
    </row>
    <row r="111" spans="1:12">
      <c r="A111" s="43"/>
      <c r="B111" s="86"/>
      <c r="C111" s="86"/>
      <c r="D111" s="86" t="s">
        <v>533</v>
      </c>
      <c r="E111" s="89"/>
      <c r="F111" s="86"/>
      <c r="G111" s="86"/>
      <c r="H111" s="86" t="s">
        <v>534</v>
      </c>
      <c r="I111" s="89"/>
      <c r="J111" s="86"/>
      <c r="K111" s="86"/>
      <c r="L111" s="86" t="s">
        <v>535</v>
      </c>
    </row>
    <row r="112" spans="1:12">
      <c r="A112" s="43"/>
      <c r="B112" s="86" t="s">
        <v>536</v>
      </c>
      <c r="C112" s="86" t="str">
        <f t="shared" si="41"/>
        <v>#1-2腔体自检前保压时间（S_UInt）</v>
      </c>
      <c r="D112" s="86" t="s">
        <v>537</v>
      </c>
      <c r="E112" s="89"/>
      <c r="F112" s="86" t="s">
        <v>538</v>
      </c>
      <c r="G112" s="86" t="str">
        <f t="shared" ref="G112:G116" si="42">F112</f>
        <v>#2-2腔体自检前保压时间（S_UInt）</v>
      </c>
      <c r="H112" s="86" t="s">
        <v>539</v>
      </c>
      <c r="I112" s="89"/>
      <c r="J112" s="86" t="s">
        <v>540</v>
      </c>
      <c r="K112" s="86" t="str">
        <f t="shared" ref="K112:K116" si="43">J112</f>
        <v>#3-2腔体自检前保压时间（S_UInt）</v>
      </c>
      <c r="L112" s="86" t="s">
        <v>541</v>
      </c>
    </row>
    <row r="113" spans="1:12">
      <c r="A113" s="43"/>
      <c r="B113" s="86"/>
      <c r="C113" s="86"/>
      <c r="D113" s="86" t="s">
        <v>542</v>
      </c>
      <c r="E113" s="89"/>
      <c r="F113" s="86"/>
      <c r="G113" s="86"/>
      <c r="H113" s="86" t="s">
        <v>543</v>
      </c>
      <c r="I113" s="89"/>
      <c r="J113" s="86"/>
      <c r="K113" s="86"/>
      <c r="L113" s="86" t="s">
        <v>544</v>
      </c>
    </row>
    <row r="114" spans="1:12">
      <c r="A114" s="43"/>
      <c r="B114" s="86" t="s">
        <v>545</v>
      </c>
      <c r="C114" s="86" t="str">
        <f t="shared" si="41"/>
        <v>#1-2腔体自检保压时间（S_UInt）</v>
      </c>
      <c r="D114" s="86" t="s">
        <v>546</v>
      </c>
      <c r="E114" s="86"/>
      <c r="F114" s="86" t="s">
        <v>547</v>
      </c>
      <c r="G114" s="86" t="str">
        <f t="shared" si="42"/>
        <v>#2-2腔体自检保压时间（S_UInt）</v>
      </c>
      <c r="H114" s="86" t="s">
        <v>548</v>
      </c>
      <c r="I114" s="86"/>
      <c r="J114" s="86" t="s">
        <v>549</v>
      </c>
      <c r="K114" s="86" t="str">
        <f t="shared" si="43"/>
        <v>#3-2腔体自检保压时间（S_UInt）</v>
      </c>
      <c r="L114" s="86" t="s">
        <v>550</v>
      </c>
    </row>
    <row r="115" spans="1:12">
      <c r="A115" s="43"/>
      <c r="B115" s="86"/>
      <c r="C115" s="86"/>
      <c r="D115" s="86" t="s">
        <v>551</v>
      </c>
      <c r="E115" s="86"/>
      <c r="F115" s="86"/>
      <c r="G115" s="86"/>
      <c r="H115" s="86" t="s">
        <v>552</v>
      </c>
      <c r="I115" s="86"/>
      <c r="J115" s="86"/>
      <c r="K115" s="86"/>
      <c r="L115" s="86" t="s">
        <v>553</v>
      </c>
    </row>
    <row r="116" spans="1:12">
      <c r="A116" s="43"/>
      <c r="B116" s="86" t="s">
        <v>554</v>
      </c>
      <c r="C116" s="86" t="str">
        <f t="shared" ref="C116:C120" si="44">B116</f>
        <v>#1-2腔体自检保压前真空（Pa_Float）</v>
      </c>
      <c r="D116" s="86" t="s">
        <v>555</v>
      </c>
      <c r="E116" s="86"/>
      <c r="F116" s="86" t="s">
        <v>556</v>
      </c>
      <c r="G116" s="86" t="str">
        <f t="shared" si="42"/>
        <v>#2-2腔体自检保压前真空（Pa_Float）</v>
      </c>
      <c r="H116" s="86" t="s">
        <v>557</v>
      </c>
      <c r="I116" s="86"/>
      <c r="J116" s="86" t="s">
        <v>558</v>
      </c>
      <c r="K116" s="86" t="str">
        <f t="shared" si="43"/>
        <v>#3-2腔体自检保压前真空（Pa_Float）</v>
      </c>
      <c r="L116" s="86" t="s">
        <v>559</v>
      </c>
    </row>
    <row r="117" spans="1:12">
      <c r="A117" s="43"/>
      <c r="B117" s="86"/>
      <c r="C117" s="86"/>
      <c r="D117" s="86" t="s">
        <v>560</v>
      </c>
      <c r="E117" s="86"/>
      <c r="F117" s="86"/>
      <c r="G117" s="86"/>
      <c r="H117" s="86" t="s">
        <v>561</v>
      </c>
      <c r="I117" s="86"/>
      <c r="J117" s="86"/>
      <c r="K117" s="86"/>
      <c r="L117" s="86" t="s">
        <v>562</v>
      </c>
    </row>
    <row r="118" spans="1:12">
      <c r="A118" s="89"/>
      <c r="B118" s="86" t="s">
        <v>563</v>
      </c>
      <c r="C118" s="86" t="str">
        <f t="shared" si="44"/>
        <v>#1-2腔体自检保压后真空（Pa_Float）</v>
      </c>
      <c r="D118" s="86" t="s">
        <v>564</v>
      </c>
      <c r="E118" s="86"/>
      <c r="F118" s="86" t="s">
        <v>565</v>
      </c>
      <c r="G118" s="86" t="str">
        <f t="shared" ref="G118:G122" si="45">F118</f>
        <v>#2-2腔体自检保压后真空（Pa_Float）</v>
      </c>
      <c r="H118" s="86" t="s">
        <v>566</v>
      </c>
      <c r="I118" s="86"/>
      <c r="J118" s="86" t="s">
        <v>567</v>
      </c>
      <c r="K118" s="86" t="str">
        <f t="shared" ref="K118:K122" si="46">J118</f>
        <v>#3-2腔体自检保压后真空（Pa_Float）</v>
      </c>
      <c r="L118" s="86" t="s">
        <v>568</v>
      </c>
    </row>
    <row r="119" spans="1:12">
      <c r="A119" s="89"/>
      <c r="B119" s="86"/>
      <c r="C119" s="86"/>
      <c r="D119" s="86" t="s">
        <v>569</v>
      </c>
      <c r="E119" s="86"/>
      <c r="F119" s="86"/>
      <c r="G119" s="86"/>
      <c r="H119" s="86" t="s">
        <v>570</v>
      </c>
      <c r="I119" s="86"/>
      <c r="J119" s="86"/>
      <c r="K119" s="86"/>
      <c r="L119" s="86" t="s">
        <v>571</v>
      </c>
    </row>
    <row r="120" spans="1:12">
      <c r="A120" s="43"/>
      <c r="B120" s="86" t="s">
        <v>572</v>
      </c>
      <c r="C120" s="86" t="str">
        <f t="shared" si="44"/>
        <v>#1-2腔体自检泄漏量（Pa_Float）</v>
      </c>
      <c r="D120" s="86" t="s">
        <v>573</v>
      </c>
      <c r="E120" s="86"/>
      <c r="F120" s="86" t="s">
        <v>574</v>
      </c>
      <c r="G120" s="86" t="str">
        <f t="shared" si="45"/>
        <v>#2-2腔体自检泄漏量（Pa_Float）</v>
      </c>
      <c r="H120" s="86" t="s">
        <v>575</v>
      </c>
      <c r="I120" s="86"/>
      <c r="J120" s="86" t="s">
        <v>576</v>
      </c>
      <c r="K120" s="86" t="str">
        <f t="shared" si="46"/>
        <v>#3-2腔体自检泄漏量（Pa_Float）</v>
      </c>
      <c r="L120" s="86" t="s">
        <v>577</v>
      </c>
    </row>
    <row r="121" spans="1:12">
      <c r="A121" s="43"/>
      <c r="B121" s="76"/>
      <c r="C121" s="86"/>
      <c r="D121" s="86" t="s">
        <v>578</v>
      </c>
      <c r="E121" s="86"/>
      <c r="F121" s="76"/>
      <c r="G121" s="86"/>
      <c r="H121" s="86" t="s">
        <v>579</v>
      </c>
      <c r="I121" s="86"/>
      <c r="J121" s="76"/>
      <c r="K121" s="86"/>
      <c r="L121" s="86" t="s">
        <v>580</v>
      </c>
    </row>
    <row r="122" spans="1:12">
      <c r="A122" s="43"/>
      <c r="B122" t="s">
        <v>581</v>
      </c>
      <c r="C122" s="86" t="str">
        <f>B122</f>
        <v>#1-2腔体自检结果（1-OK，2-NG）</v>
      </c>
      <c r="D122" s="86" t="s">
        <v>582</v>
      </c>
      <c r="E122" s="86"/>
      <c r="F122" t="s">
        <v>583</v>
      </c>
      <c r="G122" s="86" t="str">
        <f t="shared" si="45"/>
        <v>#2-2腔体自检结果（1-OK，2-NG）</v>
      </c>
      <c r="H122" s="86" t="s">
        <v>584</v>
      </c>
      <c r="I122" s="86"/>
      <c r="J122" t="s">
        <v>585</v>
      </c>
      <c r="K122" s="86" t="str">
        <f t="shared" si="46"/>
        <v>#3-2腔体自检结果（1-OK，2-NG）</v>
      </c>
      <c r="L122" s="86" t="s">
        <v>586</v>
      </c>
    </row>
    <row r="123" spans="1:12">
      <c r="A123" s="43"/>
      <c r="C123" s="86"/>
      <c r="D123" s="86" t="s">
        <v>587</v>
      </c>
      <c r="E123" s="86"/>
      <c r="G123" s="86"/>
      <c r="H123" s="86" t="s">
        <v>588</v>
      </c>
      <c r="I123" s="86"/>
      <c r="K123" s="86"/>
      <c r="L123" s="86" t="s">
        <v>589</v>
      </c>
    </row>
    <row r="124" spans="1:12">
      <c r="A124" s="43"/>
      <c r="C124" s="86"/>
      <c r="D124" s="86" t="s">
        <v>590</v>
      </c>
      <c r="E124" s="86"/>
      <c r="G124" s="86"/>
      <c r="H124" s="86" t="s">
        <v>591</v>
      </c>
      <c r="I124" s="86"/>
      <c r="K124" s="86"/>
      <c r="L124" s="86" t="s">
        <v>592</v>
      </c>
    </row>
    <row r="125" spans="1:12">
      <c r="A125" s="43"/>
      <c r="C125" s="86"/>
      <c r="D125" s="86" t="s">
        <v>593</v>
      </c>
      <c r="E125" s="86"/>
      <c r="G125" s="86"/>
      <c r="H125" s="86" t="s">
        <v>594</v>
      </c>
      <c r="I125" s="86"/>
      <c r="K125" s="86"/>
      <c r="L125" s="86" t="s">
        <v>595</v>
      </c>
    </row>
    <row r="126" spans="1:12">
      <c r="A126" s="43"/>
      <c r="C126" s="86"/>
      <c r="D126" s="86" t="s">
        <v>596</v>
      </c>
      <c r="E126" s="86"/>
      <c r="G126" s="86"/>
      <c r="H126" s="86" t="s">
        <v>597</v>
      </c>
      <c r="I126" s="86"/>
      <c r="K126" s="86"/>
      <c r="L126" s="86" t="s">
        <v>598</v>
      </c>
    </row>
    <row r="127" spans="1:12">
      <c r="A127" s="43"/>
      <c r="C127" s="86"/>
      <c r="D127" s="86" t="s">
        <v>599</v>
      </c>
      <c r="E127" s="86"/>
      <c r="G127" s="86"/>
      <c r="H127" s="86" t="s">
        <v>600</v>
      </c>
      <c r="I127" s="86"/>
      <c r="K127" s="86"/>
      <c r="L127" s="86" t="s">
        <v>601</v>
      </c>
    </row>
    <row r="128" spans="1:12">
      <c r="A128" s="43"/>
      <c r="C128" s="86"/>
      <c r="D128" s="86" t="s">
        <v>602</v>
      </c>
      <c r="E128" s="86"/>
      <c r="G128" s="86"/>
      <c r="H128" s="86" t="s">
        <v>603</v>
      </c>
      <c r="I128" s="86"/>
      <c r="K128" s="86"/>
      <c r="L128" s="86" t="s">
        <v>604</v>
      </c>
    </row>
    <row r="129" spans="1:12">
      <c r="A129" s="43"/>
      <c r="C129" s="86"/>
      <c r="D129" s="86" t="s">
        <v>605</v>
      </c>
      <c r="E129" s="86"/>
      <c r="G129" s="86"/>
      <c r="H129" s="86" t="s">
        <v>606</v>
      </c>
      <c r="I129" s="86"/>
      <c r="K129" s="86"/>
      <c r="L129" s="86" t="s">
        <v>607</v>
      </c>
    </row>
    <row r="130" spans="1:12">
      <c r="A130" s="43"/>
      <c r="C130" s="86"/>
      <c r="D130" s="86" t="s">
        <v>608</v>
      </c>
      <c r="E130" s="86"/>
      <c r="G130" s="86"/>
      <c r="H130" s="86" t="s">
        <v>609</v>
      </c>
      <c r="I130" s="86"/>
      <c r="K130" s="86"/>
      <c r="L130" s="86" t="s">
        <v>610</v>
      </c>
    </row>
    <row r="131" spans="1:12">
      <c r="A131" s="43"/>
      <c r="C131" s="86"/>
      <c r="D131" s="86" t="s">
        <v>611</v>
      </c>
      <c r="E131" s="86"/>
      <c r="G131" s="86"/>
      <c r="H131" s="86" t="s">
        <v>612</v>
      </c>
      <c r="I131" s="86"/>
      <c r="K131" s="86"/>
      <c r="L131" s="86" t="s">
        <v>613</v>
      </c>
    </row>
    <row r="132" spans="1:12">
      <c r="A132" s="43"/>
      <c r="C132" s="86">
        <f t="shared" ref="C132:C140" si="47">B132</f>
        <v>0</v>
      </c>
      <c r="D132" s="86" t="s">
        <v>614</v>
      </c>
      <c r="E132" s="86"/>
      <c r="G132" s="86">
        <f t="shared" ref="G132:G140" si="48">F132</f>
        <v>0</v>
      </c>
      <c r="H132" s="86" t="s">
        <v>615</v>
      </c>
      <c r="I132" s="86"/>
      <c r="K132" s="86">
        <f t="shared" ref="K132:K140" si="49">J132</f>
        <v>0</v>
      </c>
      <c r="L132" s="86" t="s">
        <v>616</v>
      </c>
    </row>
    <row r="133" spans="1:12">
      <c r="A133" s="43"/>
      <c r="B133" s="89"/>
      <c r="C133" s="86">
        <f t="shared" si="47"/>
        <v>0</v>
      </c>
      <c r="D133" s="86" t="s">
        <v>617</v>
      </c>
      <c r="E133" s="89"/>
      <c r="F133" s="89"/>
      <c r="G133" s="86">
        <f t="shared" si="48"/>
        <v>0</v>
      </c>
      <c r="H133" s="86" t="s">
        <v>618</v>
      </c>
      <c r="I133" s="89"/>
      <c r="J133" s="89"/>
      <c r="K133" s="86">
        <f t="shared" si="49"/>
        <v>0</v>
      </c>
      <c r="L133" s="86" t="s">
        <v>619</v>
      </c>
    </row>
    <row r="134" spans="1:12">
      <c r="A134" s="43"/>
      <c r="B134" s="89"/>
      <c r="C134" s="86">
        <f t="shared" si="47"/>
        <v>0</v>
      </c>
      <c r="D134" s="86" t="s">
        <v>620</v>
      </c>
      <c r="E134" s="89"/>
      <c r="F134" s="89"/>
      <c r="G134" s="86">
        <f t="shared" si="48"/>
        <v>0</v>
      </c>
      <c r="H134" s="86" t="s">
        <v>621</v>
      </c>
      <c r="I134" s="89"/>
      <c r="J134" s="89"/>
      <c r="K134" s="86">
        <f t="shared" si="49"/>
        <v>0</v>
      </c>
      <c r="L134" s="86" t="s">
        <v>622</v>
      </c>
    </row>
    <row r="135" spans="1:12">
      <c r="A135" s="43"/>
      <c r="B135" s="89"/>
      <c r="C135" s="86">
        <f t="shared" si="47"/>
        <v>0</v>
      </c>
      <c r="D135" s="86" t="s">
        <v>623</v>
      </c>
      <c r="E135" s="89"/>
      <c r="F135" s="89"/>
      <c r="G135" s="86">
        <f t="shared" si="48"/>
        <v>0</v>
      </c>
      <c r="H135" s="86" t="s">
        <v>624</v>
      </c>
      <c r="I135" s="89"/>
      <c r="J135" s="89"/>
      <c r="K135" s="86">
        <f t="shared" si="49"/>
        <v>0</v>
      </c>
      <c r="L135" s="86" t="s">
        <v>625</v>
      </c>
    </row>
    <row r="136" spans="1:12">
      <c r="A136" s="43"/>
      <c r="B136" s="89"/>
      <c r="C136" s="86">
        <f t="shared" si="47"/>
        <v>0</v>
      </c>
      <c r="D136" s="86" t="s">
        <v>626</v>
      </c>
      <c r="E136" s="89"/>
      <c r="F136" s="89"/>
      <c r="G136" s="86">
        <f t="shared" si="48"/>
        <v>0</v>
      </c>
      <c r="H136" s="86" t="s">
        <v>627</v>
      </c>
      <c r="I136" s="89"/>
      <c r="J136" s="89"/>
      <c r="K136" s="86">
        <f t="shared" si="49"/>
        <v>0</v>
      </c>
      <c r="L136" s="86" t="s">
        <v>628</v>
      </c>
    </row>
    <row r="137" spans="1:12">
      <c r="A137" s="43"/>
      <c r="B137" s="89"/>
      <c r="C137" s="86">
        <f t="shared" si="47"/>
        <v>0</v>
      </c>
      <c r="D137" s="86" t="s">
        <v>629</v>
      </c>
      <c r="E137" s="89"/>
      <c r="F137" s="89"/>
      <c r="G137" s="86">
        <f t="shared" si="48"/>
        <v>0</v>
      </c>
      <c r="H137" s="86" t="s">
        <v>630</v>
      </c>
      <c r="I137" s="89"/>
      <c r="J137" s="89"/>
      <c r="K137" s="86">
        <f t="shared" si="49"/>
        <v>0</v>
      </c>
      <c r="L137" s="86" t="s">
        <v>631</v>
      </c>
    </row>
    <row r="138" spans="1:12">
      <c r="A138" s="43"/>
      <c r="B138" s="89" t="s">
        <v>632</v>
      </c>
      <c r="C138" s="86" t="str">
        <f t="shared" si="47"/>
        <v>#1-2清氦泄漏率（清氦）</v>
      </c>
      <c r="D138" s="86" t="s">
        <v>633</v>
      </c>
      <c r="E138" s="89"/>
      <c r="F138" s="89"/>
      <c r="G138" s="86">
        <f t="shared" si="48"/>
        <v>0</v>
      </c>
      <c r="H138" s="86" t="s">
        <v>634</v>
      </c>
      <c r="I138" s="89"/>
      <c r="J138" s="89" t="s">
        <v>635</v>
      </c>
      <c r="K138" s="86" t="str">
        <f t="shared" si="49"/>
        <v>#3-2清氦泄漏率（清氦）</v>
      </c>
      <c r="L138" s="86" t="s">
        <v>636</v>
      </c>
    </row>
    <row r="139" spans="1:12">
      <c r="A139" s="43"/>
      <c r="B139" s="89"/>
      <c r="C139" s="86">
        <f t="shared" si="47"/>
        <v>0</v>
      </c>
      <c r="D139" s="86" t="s">
        <v>637</v>
      </c>
      <c r="E139" s="89"/>
      <c r="F139" s="89" t="s">
        <v>638</v>
      </c>
      <c r="G139" s="86" t="str">
        <f t="shared" si="48"/>
        <v>#2-2清氦泄漏率（清氦）</v>
      </c>
      <c r="H139" s="86" t="s">
        <v>639</v>
      </c>
      <c r="I139" s="89"/>
      <c r="J139" s="89"/>
      <c r="K139" s="86">
        <f t="shared" si="49"/>
        <v>0</v>
      </c>
      <c r="L139" s="86" t="s">
        <v>640</v>
      </c>
    </row>
    <row r="140" spans="1:12">
      <c r="A140" s="43"/>
      <c r="B140" s="89" t="str">
        <f>C$79&amp;A64</f>
        <v>#1-2氦检时真空值（标漏）</v>
      </c>
      <c r="C140" s="86" t="str">
        <f t="shared" si="47"/>
        <v>#1-2氦检时真空值（标漏）</v>
      </c>
      <c r="D140" s="86" t="s">
        <v>641</v>
      </c>
      <c r="E140" s="89"/>
      <c r="F140" s="89" t="str">
        <f>G$79&amp;A64</f>
        <v>#2-2氦检时真空值（标漏）</v>
      </c>
      <c r="G140" s="86" t="str">
        <f t="shared" si="48"/>
        <v>#2-2氦检时真空值（标漏）</v>
      </c>
      <c r="H140" s="86" t="s">
        <v>642</v>
      </c>
      <c r="I140" s="89"/>
      <c r="J140" s="89" t="str">
        <f>K$79&amp;A64</f>
        <v>#3-2氦检时真空值（标漏）</v>
      </c>
      <c r="K140" s="86" t="str">
        <f t="shared" si="49"/>
        <v>#3-2氦检时真空值（标漏）</v>
      </c>
      <c r="L140" s="86" t="s">
        <v>643</v>
      </c>
    </row>
    <row r="141" spans="1:12">
      <c r="A141" s="43"/>
      <c r="B141" s="89"/>
      <c r="C141" s="86"/>
      <c r="D141" s="86" t="s">
        <v>644</v>
      </c>
      <c r="E141" s="89"/>
      <c r="F141" s="89"/>
      <c r="G141" s="86"/>
      <c r="H141" s="86" t="s">
        <v>645</v>
      </c>
      <c r="I141" s="89"/>
      <c r="J141" s="89"/>
      <c r="K141" s="86"/>
      <c r="L141" s="86" t="s">
        <v>646</v>
      </c>
    </row>
    <row r="142" spans="1:12">
      <c r="A142" s="43"/>
      <c r="B142" s="89" t="str">
        <f>C$79&amp;A66</f>
        <v>#1-2氦检漏率（标漏）</v>
      </c>
      <c r="C142" s="86" t="str">
        <f>B142</f>
        <v>#1-2氦检漏率（标漏）</v>
      </c>
      <c r="D142" s="86" t="s">
        <v>647</v>
      </c>
      <c r="E142" s="89"/>
      <c r="F142" s="89" t="str">
        <f>G$79&amp;A66</f>
        <v>#2-2氦检漏率（标漏）</v>
      </c>
      <c r="G142" s="86" t="str">
        <f>F142</f>
        <v>#2-2氦检漏率（标漏）</v>
      </c>
      <c r="H142" s="86" t="s">
        <v>648</v>
      </c>
      <c r="I142" s="89"/>
      <c r="J142" s="89" t="str">
        <f>K$79&amp;A66</f>
        <v>#3-2氦检漏率（标漏）</v>
      </c>
      <c r="K142" s="86" t="str">
        <f>J142</f>
        <v>#3-2氦检漏率（标漏）</v>
      </c>
      <c r="L142" s="86" t="s">
        <v>649</v>
      </c>
    </row>
    <row r="143" spans="1:12">
      <c r="A143" s="43"/>
      <c r="B143" s="89"/>
      <c r="C143" s="86"/>
      <c r="D143" s="86" t="s">
        <v>650</v>
      </c>
      <c r="E143" s="89"/>
      <c r="F143" s="89"/>
      <c r="G143" s="86"/>
      <c r="H143" s="86" t="s">
        <v>651</v>
      </c>
      <c r="I143" s="89"/>
      <c r="J143" s="89"/>
      <c r="K143" s="86"/>
      <c r="L143" s="86" t="s">
        <v>652</v>
      </c>
    </row>
    <row r="144" spans="1:12">
      <c r="A144" s="43"/>
      <c r="B144" s="89"/>
      <c r="C144" s="89"/>
      <c r="D144" s="86" t="s">
        <v>653</v>
      </c>
      <c r="E144" s="89"/>
      <c r="F144" s="89"/>
      <c r="G144" s="86">
        <f>F144</f>
        <v>0</v>
      </c>
      <c r="H144" s="86" t="s">
        <v>654</v>
      </c>
      <c r="I144" s="89"/>
      <c r="J144" s="89"/>
      <c r="K144" s="89"/>
      <c r="L144" s="86" t="s">
        <v>655</v>
      </c>
    </row>
    <row r="145" spans="1:12">
      <c r="A145" s="43"/>
      <c r="B145" s="89"/>
      <c r="C145" s="89"/>
      <c r="D145" s="86" t="s">
        <v>656</v>
      </c>
      <c r="E145" s="89"/>
      <c r="F145" s="89"/>
      <c r="G145" s="86"/>
      <c r="H145" s="86" t="s">
        <v>657</v>
      </c>
      <c r="I145" s="89"/>
      <c r="J145" s="89"/>
      <c r="K145" s="89"/>
      <c r="L145" s="86" t="s">
        <v>658</v>
      </c>
    </row>
    <row r="146" spans="1:12">
      <c r="A146" s="43"/>
      <c r="B146" s="89"/>
      <c r="C146" s="89"/>
      <c r="D146" s="86" t="s">
        <v>659</v>
      </c>
      <c r="E146" s="89"/>
      <c r="F146" s="89"/>
      <c r="G146" s="89"/>
      <c r="H146" s="86" t="s">
        <v>660</v>
      </c>
      <c r="I146" s="89"/>
      <c r="J146" s="89"/>
      <c r="K146" s="89"/>
      <c r="L146" s="86" t="s">
        <v>661</v>
      </c>
    </row>
    <row r="147" spans="1:12">
      <c r="A147" s="43"/>
      <c r="B147" s="89"/>
      <c r="C147" s="89"/>
      <c r="D147" s="86" t="s">
        <v>662</v>
      </c>
      <c r="E147" s="89"/>
      <c r="F147" s="89"/>
      <c r="G147" s="89"/>
      <c r="H147" s="86" t="s">
        <v>663</v>
      </c>
      <c r="I147" s="89"/>
      <c r="J147" s="89"/>
      <c r="K147" s="89"/>
      <c r="L147" s="86" t="s">
        <v>664</v>
      </c>
    </row>
    <row r="148" spans="1:12">
      <c r="A148" s="43"/>
      <c r="B148" s="89"/>
      <c r="C148" s="89"/>
      <c r="D148" s="86" t="s">
        <v>665</v>
      </c>
      <c r="E148" s="89"/>
      <c r="F148" s="89"/>
      <c r="G148" s="89"/>
      <c r="H148" s="86" t="s">
        <v>666</v>
      </c>
      <c r="I148" s="89"/>
      <c r="J148" s="89"/>
      <c r="K148" s="89"/>
      <c r="L148" s="86" t="s">
        <v>667</v>
      </c>
    </row>
    <row r="149" spans="1:12">
      <c r="A149" s="43"/>
      <c r="B149" s="90" t="s">
        <v>668</v>
      </c>
      <c r="C149" s="90"/>
      <c r="D149" s="91" t="s">
        <v>669</v>
      </c>
      <c r="E149" s="91"/>
      <c r="F149" s="90" t="s">
        <v>670</v>
      </c>
      <c r="G149" s="90"/>
      <c r="H149" s="91" t="s">
        <v>671</v>
      </c>
      <c r="I149" s="91"/>
      <c r="J149" s="90" t="s">
        <v>672</v>
      </c>
      <c r="K149" s="90"/>
      <c r="L149" s="91" t="s">
        <v>673</v>
      </c>
    </row>
    <row r="150" spans="2:12">
      <c r="B150" s="89" t="s">
        <v>674</v>
      </c>
      <c r="D150" t="s">
        <v>675</v>
      </c>
      <c r="F150" s="89" t="s">
        <v>676</v>
      </c>
      <c r="H150" t="s">
        <v>677</v>
      </c>
      <c r="J150" s="89" t="s">
        <v>676</v>
      </c>
      <c r="L150" t="s">
        <v>678</v>
      </c>
    </row>
    <row r="153" s="7" customFormat="1" spans="2:2">
      <c r="B153" s="92" t="s">
        <v>679</v>
      </c>
    </row>
    <row r="154" spans="3:12">
      <c r="C154" s="86" t="s">
        <v>680</v>
      </c>
      <c r="D154" t="s">
        <v>681</v>
      </c>
      <c r="G154" s="86" t="s">
        <v>682</v>
      </c>
      <c r="H154" t="s">
        <v>683</v>
      </c>
      <c r="K154" s="86" t="s">
        <v>684</v>
      </c>
      <c r="L154" t="s">
        <v>685</v>
      </c>
    </row>
    <row r="155" spans="3:12">
      <c r="C155" s="86" t="s">
        <v>686</v>
      </c>
      <c r="D155" t="s">
        <v>687</v>
      </c>
      <c r="G155" s="86" t="s">
        <v>688</v>
      </c>
      <c r="H155" t="s">
        <v>689</v>
      </c>
      <c r="K155" s="86" t="s">
        <v>690</v>
      </c>
      <c r="L155" t="s">
        <v>691</v>
      </c>
    </row>
    <row r="156" spans="3:12">
      <c r="C156" s="86" t="s">
        <v>692</v>
      </c>
      <c r="D156" t="s">
        <v>693</v>
      </c>
      <c r="G156" s="86" t="s">
        <v>694</v>
      </c>
      <c r="H156" t="s">
        <v>695</v>
      </c>
      <c r="K156" s="86" t="s">
        <v>696</v>
      </c>
      <c r="L156" t="s">
        <v>697</v>
      </c>
    </row>
    <row r="157" spans="3:12">
      <c r="C157" s="86" t="s">
        <v>698</v>
      </c>
      <c r="D157" t="s">
        <v>693</v>
      </c>
      <c r="G157" s="86" t="s">
        <v>699</v>
      </c>
      <c r="H157" t="s">
        <v>695</v>
      </c>
      <c r="K157" s="86" t="s">
        <v>700</v>
      </c>
      <c r="L157" t="s">
        <v>697</v>
      </c>
    </row>
    <row r="160" s="7" customFormat="1" spans="2:12">
      <c r="B160" s="93" t="s">
        <v>701</v>
      </c>
      <c r="C160" s="7" t="s">
        <v>105</v>
      </c>
      <c r="D160" s="7" t="s">
        <v>702</v>
      </c>
      <c r="G160" s="7" t="s">
        <v>107</v>
      </c>
      <c r="H160" s="7" t="s">
        <v>703</v>
      </c>
      <c r="K160" s="7" t="s">
        <v>109</v>
      </c>
      <c r="L160" s="7" t="s">
        <v>704</v>
      </c>
    </row>
    <row r="161" spans="2:12">
      <c r="B161" t="s">
        <v>705</v>
      </c>
      <c r="C161" t="str">
        <f t="shared" ref="C161:C210" si="50">C$160&amp;B161</f>
        <v>#1-1腔体抽真空阈值到达延时（测试）</v>
      </c>
      <c r="D161" t="s">
        <v>706</v>
      </c>
      <c r="G161" t="str">
        <f t="shared" ref="G161:G210" si="51">G$160&amp;B161</f>
        <v>#2-1腔体抽真空阈值到达延时（测试）</v>
      </c>
      <c r="H161" t="s">
        <v>707</v>
      </c>
      <c r="K161" t="str">
        <f t="shared" ref="K161:K210" si="52">K$160&amp;B161</f>
        <v>#3-1腔体抽真空阈值到达延时（测试）</v>
      </c>
      <c r="L161" t="s">
        <v>708</v>
      </c>
    </row>
    <row r="162" spans="2:12">
      <c r="B162" t="s">
        <v>709</v>
      </c>
      <c r="C162" t="str">
        <f t="shared" si="50"/>
        <v>#1-1腔体抽真空时间上限到达延时（测试）</v>
      </c>
      <c r="D162" t="s">
        <v>710</v>
      </c>
      <c r="G162" t="str">
        <f t="shared" si="51"/>
        <v>#2-1腔体抽真空时间上限到达延时（测试）</v>
      </c>
      <c r="H162" t="s">
        <v>711</v>
      </c>
      <c r="K162" t="str">
        <f t="shared" si="52"/>
        <v>#3-1腔体抽真空时间上限到达延时（测试）</v>
      </c>
      <c r="L162" t="s">
        <v>712</v>
      </c>
    </row>
    <row r="163" spans="2:12">
      <c r="B163" t="s">
        <v>713</v>
      </c>
      <c r="C163" t="str">
        <f t="shared" si="50"/>
        <v>#1-1腔体破真空阈值到达延时（测试）</v>
      </c>
      <c r="D163" t="s">
        <v>714</v>
      </c>
      <c r="G163" t="str">
        <f t="shared" si="51"/>
        <v>#2-1腔体破真空阈值到达延时（测试）</v>
      </c>
      <c r="H163" t="s">
        <v>715</v>
      </c>
      <c r="K163" t="str">
        <f t="shared" si="52"/>
        <v>#3-1腔体破真空阈值到达延时（测试）</v>
      </c>
      <c r="L163" t="s">
        <v>716</v>
      </c>
    </row>
    <row r="164" spans="2:12">
      <c r="B164" t="s">
        <v>717</v>
      </c>
      <c r="C164" t="str">
        <f t="shared" si="50"/>
        <v>#1-1腔体破真空时间上限到达延时（测试）</v>
      </c>
      <c r="D164" t="s">
        <v>718</v>
      </c>
      <c r="G164" t="str">
        <f t="shared" si="51"/>
        <v>#2-1腔体破真空时间上限到达延时（测试）</v>
      </c>
      <c r="H164" t="s">
        <v>719</v>
      </c>
      <c r="K164" t="str">
        <f t="shared" si="52"/>
        <v>#3-1腔体破真空时间上限到达延时（测试）</v>
      </c>
      <c r="L164" t="s">
        <v>720</v>
      </c>
    </row>
    <row r="165" spans="2:12">
      <c r="B165" t="s">
        <v>721</v>
      </c>
      <c r="C165" t="str">
        <f t="shared" si="50"/>
        <v>#1-1腔体氦检时间（测试）</v>
      </c>
      <c r="D165" t="s">
        <v>722</v>
      </c>
      <c r="G165" t="str">
        <f t="shared" si="51"/>
        <v>#2-1腔体氦检时间（测试）</v>
      </c>
      <c r="H165" t="s">
        <v>723</v>
      </c>
      <c r="K165" t="str">
        <f t="shared" si="52"/>
        <v>#3-1腔体氦检时间（测试）</v>
      </c>
      <c r="L165" t="s">
        <v>724</v>
      </c>
    </row>
    <row r="166" spans="2:12">
      <c r="B166" t="s">
        <v>725</v>
      </c>
      <c r="C166" t="str">
        <f t="shared" si="50"/>
        <v>#1-1腔体抽气阀关闭延时（测试）</v>
      </c>
      <c r="D166" t="s">
        <v>726</v>
      </c>
      <c r="G166" t="str">
        <f t="shared" si="51"/>
        <v>#2-1腔体抽气阀关闭延时（测试）</v>
      </c>
      <c r="H166" t="s">
        <v>727</v>
      </c>
      <c r="K166" t="str">
        <f t="shared" si="52"/>
        <v>#3-1腔体抽气阀关闭延时（测试）</v>
      </c>
      <c r="L166" t="s">
        <v>728</v>
      </c>
    </row>
    <row r="167" spans="2:12">
      <c r="B167" t="s">
        <v>729</v>
      </c>
      <c r="C167" t="str">
        <f t="shared" si="50"/>
        <v>#1-1腔体氦检数据取值判定延时（测试）</v>
      </c>
      <c r="D167" t="s">
        <v>730</v>
      </c>
      <c r="G167" t="str">
        <f t="shared" si="51"/>
        <v>#2-1腔体氦检数据取值判定延时（测试）</v>
      </c>
      <c r="H167" t="s">
        <v>731</v>
      </c>
      <c r="K167" t="str">
        <f t="shared" si="52"/>
        <v>#3-1腔体氦检数据取值判定延时（测试）</v>
      </c>
      <c r="L167" t="s">
        <v>732</v>
      </c>
    </row>
    <row r="168" spans="2:12">
      <c r="B168" t="s">
        <v>733</v>
      </c>
      <c r="C168" t="str">
        <f t="shared" si="50"/>
        <v>#1-1腔体抽残气压力到达延时（测试）</v>
      </c>
      <c r="D168" t="s">
        <v>734</v>
      </c>
      <c r="G168" t="str">
        <f t="shared" si="51"/>
        <v>#2-1腔体抽残气压力到达延时（测试）</v>
      </c>
      <c r="H168" t="s">
        <v>735</v>
      </c>
      <c r="K168" t="str">
        <f t="shared" si="52"/>
        <v>#3-1腔体抽残气压力到达延时（测试）</v>
      </c>
      <c r="L168" t="s">
        <v>736</v>
      </c>
    </row>
    <row r="169" spans="2:12">
      <c r="B169" t="s">
        <v>737</v>
      </c>
      <c r="C169" t="str">
        <f t="shared" si="50"/>
        <v>#1-1腔体抽残气时间上限到达延时（测试）</v>
      </c>
      <c r="D169" t="s">
        <v>738</v>
      </c>
      <c r="G169" t="str">
        <f t="shared" si="51"/>
        <v>#2-1腔体抽残气时间上限到达延时（测试）</v>
      </c>
      <c r="H169" t="s">
        <v>739</v>
      </c>
      <c r="K169" t="str">
        <f t="shared" si="52"/>
        <v>#3-1腔体抽残气时间上限到达延时（测试）</v>
      </c>
      <c r="L169" t="s">
        <v>740</v>
      </c>
    </row>
    <row r="170" spans="2:12">
      <c r="B170" t="s">
        <v>741</v>
      </c>
      <c r="C170" t="str">
        <f t="shared" si="50"/>
        <v>#1-1腔体预抽时间到达延时（测试）</v>
      </c>
      <c r="D170" t="s">
        <v>742</v>
      </c>
      <c r="G170" t="str">
        <f t="shared" si="51"/>
        <v>#2-1腔体预抽时间到达延时（测试）</v>
      </c>
      <c r="H170" t="s">
        <v>743</v>
      </c>
      <c r="K170" t="str">
        <f t="shared" si="52"/>
        <v>#3-1腔体预抽时间到达延时（测试）</v>
      </c>
      <c r="L170" t="s">
        <v>744</v>
      </c>
    </row>
    <row r="171" spans="2:12">
      <c r="B171" t="s">
        <v>745</v>
      </c>
      <c r="C171" t="str">
        <f t="shared" si="50"/>
        <v>#1-1腔体真空在可氦检状态（测试）</v>
      </c>
      <c r="D171" t="s">
        <v>746</v>
      </c>
      <c r="G171" t="str">
        <f t="shared" si="51"/>
        <v>#2-1腔体真空在可氦检状态（测试）</v>
      </c>
      <c r="H171" t="s">
        <v>747</v>
      </c>
      <c r="K171" t="str">
        <f t="shared" si="52"/>
        <v>#3-1腔体真空在可氦检状态（测试）</v>
      </c>
      <c r="L171" t="s">
        <v>748</v>
      </c>
    </row>
    <row r="172" spans="2:12">
      <c r="B172" t="s">
        <v>749</v>
      </c>
      <c r="C172" t="str">
        <f t="shared" si="50"/>
        <v>#1-1腔体氦检时压力过高判定延时（测试）</v>
      </c>
      <c r="D172" t="s">
        <v>750</v>
      </c>
      <c r="G172" t="str">
        <f t="shared" si="51"/>
        <v>#2-1腔体氦检时压力过高判定延时（测试）</v>
      </c>
      <c r="H172" t="s">
        <v>751</v>
      </c>
      <c r="K172" t="str">
        <f t="shared" si="52"/>
        <v>#3-1腔体氦检时压力过高判定延时（测试）</v>
      </c>
      <c r="L172" t="s">
        <v>752</v>
      </c>
    </row>
    <row r="173" spans="2:12">
      <c r="B173" t="s">
        <v>753</v>
      </c>
      <c r="C173" t="str">
        <f t="shared" si="50"/>
        <v>#1-1（测试）</v>
      </c>
      <c r="D173" t="s">
        <v>754</v>
      </c>
      <c r="G173" t="str">
        <f t="shared" si="51"/>
        <v>#2-1（测试）</v>
      </c>
      <c r="H173" t="s">
        <v>755</v>
      </c>
      <c r="K173" t="str">
        <f t="shared" si="52"/>
        <v>#3-1（测试）</v>
      </c>
      <c r="L173" t="s">
        <v>756</v>
      </c>
    </row>
    <row r="174" spans="2:12">
      <c r="B174" t="s">
        <v>753</v>
      </c>
      <c r="C174" t="str">
        <f t="shared" si="50"/>
        <v>#1-1（测试）</v>
      </c>
      <c r="D174" t="s">
        <v>757</v>
      </c>
      <c r="G174" t="str">
        <f t="shared" si="51"/>
        <v>#2-1（测试）</v>
      </c>
      <c r="H174" t="s">
        <v>758</v>
      </c>
      <c r="K174" t="str">
        <f t="shared" si="52"/>
        <v>#3-1（测试）</v>
      </c>
      <c r="L174" t="s">
        <v>759</v>
      </c>
    </row>
    <row r="175" spans="2:12">
      <c r="B175" t="s">
        <v>753</v>
      </c>
      <c r="C175" t="str">
        <f t="shared" si="50"/>
        <v>#1-1（测试）</v>
      </c>
      <c r="D175" t="s">
        <v>760</v>
      </c>
      <c r="G175" t="str">
        <f t="shared" si="51"/>
        <v>#2-1（测试）</v>
      </c>
      <c r="H175" t="s">
        <v>761</v>
      </c>
      <c r="K175" t="str">
        <f t="shared" si="52"/>
        <v>#3-1（测试）</v>
      </c>
      <c r="L175" t="s">
        <v>762</v>
      </c>
    </row>
    <row r="176" spans="2:12">
      <c r="B176" t="s">
        <v>753</v>
      </c>
      <c r="C176" t="str">
        <f t="shared" si="50"/>
        <v>#1-1（测试）</v>
      </c>
      <c r="D176" t="s">
        <v>763</v>
      </c>
      <c r="G176" t="str">
        <f t="shared" si="51"/>
        <v>#2-1（测试）</v>
      </c>
      <c r="H176" t="s">
        <v>764</v>
      </c>
      <c r="K176" t="str">
        <f t="shared" si="52"/>
        <v>#3-1（测试）</v>
      </c>
      <c r="L176" t="s">
        <v>765</v>
      </c>
    </row>
    <row r="177" spans="2:12">
      <c r="B177" t="s">
        <v>753</v>
      </c>
      <c r="C177" t="str">
        <f t="shared" si="50"/>
        <v>#1-1（测试）</v>
      </c>
      <c r="D177" t="s">
        <v>766</v>
      </c>
      <c r="G177" t="str">
        <f t="shared" si="51"/>
        <v>#2-1（测试）</v>
      </c>
      <c r="H177" t="s">
        <v>767</v>
      </c>
      <c r="K177" t="str">
        <f t="shared" si="52"/>
        <v>#3-1（测试）</v>
      </c>
      <c r="L177" t="s">
        <v>768</v>
      </c>
    </row>
    <row r="178" spans="2:12">
      <c r="B178" t="s">
        <v>753</v>
      </c>
      <c r="C178" t="str">
        <f t="shared" si="50"/>
        <v>#1-1（测试）</v>
      </c>
      <c r="D178" t="s">
        <v>769</v>
      </c>
      <c r="G178" t="str">
        <f t="shared" si="51"/>
        <v>#2-1（测试）</v>
      </c>
      <c r="H178" t="s">
        <v>770</v>
      </c>
      <c r="K178" t="str">
        <f t="shared" si="52"/>
        <v>#3-1（测试）</v>
      </c>
      <c r="L178" t="s">
        <v>771</v>
      </c>
    </row>
    <row r="179" spans="2:12">
      <c r="B179" t="s">
        <v>753</v>
      </c>
      <c r="C179" t="str">
        <f t="shared" si="50"/>
        <v>#1-1（测试）</v>
      </c>
      <c r="D179" t="s">
        <v>772</v>
      </c>
      <c r="G179" t="str">
        <f t="shared" si="51"/>
        <v>#2-1（测试）</v>
      </c>
      <c r="H179" t="s">
        <v>773</v>
      </c>
      <c r="K179" t="str">
        <f t="shared" si="52"/>
        <v>#3-1（测试）</v>
      </c>
      <c r="L179" t="s">
        <v>774</v>
      </c>
    </row>
    <row r="180" spans="2:12">
      <c r="B180" t="s">
        <v>753</v>
      </c>
      <c r="C180" t="str">
        <f t="shared" si="50"/>
        <v>#1-1（测试）</v>
      </c>
      <c r="D180" t="s">
        <v>775</v>
      </c>
      <c r="G180" t="str">
        <f t="shared" si="51"/>
        <v>#2-1（测试）</v>
      </c>
      <c r="H180" t="s">
        <v>776</v>
      </c>
      <c r="K180" t="str">
        <f t="shared" si="52"/>
        <v>#3-1（测试）</v>
      </c>
      <c r="L180" t="s">
        <v>777</v>
      </c>
    </row>
    <row r="181" spans="2:12">
      <c r="B181" t="s">
        <v>778</v>
      </c>
      <c r="C181" t="str">
        <f t="shared" si="50"/>
        <v>#1-1电池抽真空阈值到达延时（测试）</v>
      </c>
      <c r="D181" t="s">
        <v>779</v>
      </c>
      <c r="G181" t="str">
        <f t="shared" si="51"/>
        <v>#2-1电池抽真空阈值到达延时（测试）</v>
      </c>
      <c r="H181" t="s">
        <v>780</v>
      </c>
      <c r="K181" t="str">
        <f t="shared" si="52"/>
        <v>#3-1电池抽真空阈值到达延时（测试）</v>
      </c>
      <c r="L181" t="s">
        <v>781</v>
      </c>
    </row>
    <row r="182" spans="2:12">
      <c r="B182" t="s">
        <v>782</v>
      </c>
      <c r="C182" t="str">
        <f t="shared" si="50"/>
        <v>#1-1电池抽真空时间上限到达延时（测试）</v>
      </c>
      <c r="D182" t="s">
        <v>783</v>
      </c>
      <c r="G182" t="str">
        <f t="shared" si="51"/>
        <v>#2-1电池抽真空时间上限到达延时（测试）</v>
      </c>
      <c r="H182" t="s">
        <v>784</v>
      </c>
      <c r="K182" t="str">
        <f t="shared" si="52"/>
        <v>#3-1电池抽真空时间上限到达延时（测试）</v>
      </c>
      <c r="L182" t="s">
        <v>785</v>
      </c>
    </row>
    <row r="183" spans="2:12">
      <c r="B183" t="s">
        <v>786</v>
      </c>
      <c r="C183" t="str">
        <f t="shared" si="50"/>
        <v>#1-1电池破真空阈值到达延时（测试）</v>
      </c>
      <c r="D183" t="s">
        <v>787</v>
      </c>
      <c r="G183" t="str">
        <f t="shared" si="51"/>
        <v>#2-1电池破真空阈值到达延时（测试）</v>
      </c>
      <c r="H183" t="s">
        <v>788</v>
      </c>
      <c r="K183" t="str">
        <f t="shared" si="52"/>
        <v>#3-1电池破真空阈值到达延时（测试）</v>
      </c>
      <c r="L183" t="s">
        <v>789</v>
      </c>
    </row>
    <row r="184" spans="2:12">
      <c r="B184" t="s">
        <v>790</v>
      </c>
      <c r="C184" t="str">
        <f t="shared" si="50"/>
        <v>#1-1电池破真空时间上限到达延时（测试）</v>
      </c>
      <c r="D184" t="s">
        <v>791</v>
      </c>
      <c r="G184" t="str">
        <f t="shared" si="51"/>
        <v>#2-1电池破真空时间上限到达延时（测试）</v>
      </c>
      <c r="H184" t="s">
        <v>792</v>
      </c>
      <c r="K184" t="str">
        <f t="shared" si="52"/>
        <v>#3-1电池破真空时间上限到达延时（测试）</v>
      </c>
      <c r="L184" t="s">
        <v>793</v>
      </c>
    </row>
    <row r="185" spans="2:12">
      <c r="B185" t="s">
        <v>794</v>
      </c>
      <c r="C185" t="str">
        <f t="shared" si="50"/>
        <v>#1-1电池注氦压力到达延时（测试）</v>
      </c>
      <c r="D185" t="s">
        <v>795</v>
      </c>
      <c r="G185" t="str">
        <f t="shared" si="51"/>
        <v>#2-1电池注氦压力到达延时（测试）</v>
      </c>
      <c r="H185" t="s">
        <v>796</v>
      </c>
      <c r="K185" t="str">
        <f t="shared" si="52"/>
        <v>#3-1电池注氦压力到达延时（测试）</v>
      </c>
      <c r="L185" t="s">
        <v>797</v>
      </c>
    </row>
    <row r="186" spans="2:12">
      <c r="B186" t="s">
        <v>798</v>
      </c>
      <c r="C186" t="str">
        <f t="shared" si="50"/>
        <v>#1-1电池注氦时间上限到达延时（测试）</v>
      </c>
      <c r="D186" t="s">
        <v>799</v>
      </c>
      <c r="G186" t="str">
        <f t="shared" si="51"/>
        <v>#2-1电池注氦时间上限到达延时（测试）</v>
      </c>
      <c r="H186" t="s">
        <v>800</v>
      </c>
      <c r="K186" t="str">
        <f t="shared" si="52"/>
        <v>#3-1电池注氦时间上限到达延时（测试）</v>
      </c>
      <c r="L186" t="s">
        <v>801</v>
      </c>
    </row>
    <row r="187" spans="2:12">
      <c r="B187" t="s">
        <v>802</v>
      </c>
      <c r="C187" t="str">
        <f t="shared" si="50"/>
        <v>#1-1电池抽残气压力到达延时（测试）</v>
      </c>
      <c r="D187" t="s">
        <v>803</v>
      </c>
      <c r="G187" t="str">
        <f t="shared" si="51"/>
        <v>#2-1电池抽残气压力到达延时（测试）</v>
      </c>
      <c r="H187" t="s">
        <v>804</v>
      </c>
      <c r="K187" t="str">
        <f t="shared" si="52"/>
        <v>#3-1电池抽残气压力到达延时（测试）</v>
      </c>
      <c r="L187" t="s">
        <v>805</v>
      </c>
    </row>
    <row r="188" spans="2:12">
      <c r="B188" t="s">
        <v>806</v>
      </c>
      <c r="C188" t="str">
        <f t="shared" si="50"/>
        <v>#1-1电池抽残气时间上限到达延时（测试）</v>
      </c>
      <c r="D188" t="s">
        <v>807</v>
      </c>
      <c r="G188" t="str">
        <f t="shared" si="51"/>
        <v>#2-1电池抽残气时间上限到达延时（测试）</v>
      </c>
      <c r="H188" t="s">
        <v>808</v>
      </c>
      <c r="K188" t="str">
        <f t="shared" si="52"/>
        <v>#3-1电池抽残气时间上限到达延时（测试）</v>
      </c>
      <c r="L188" t="s">
        <v>809</v>
      </c>
    </row>
    <row r="189" spans="2:12">
      <c r="B189" t="s">
        <v>810</v>
      </c>
      <c r="C189" t="str">
        <f t="shared" si="50"/>
        <v>#1-1电池预抽压力正常判定延时（测试）</v>
      </c>
      <c r="D189" t="s">
        <v>811</v>
      </c>
      <c r="G189" t="str">
        <f t="shared" si="51"/>
        <v>#2-1电池预抽压力正常判定延时（测试）</v>
      </c>
      <c r="H189" t="s">
        <v>812</v>
      </c>
      <c r="K189" t="str">
        <f t="shared" si="52"/>
        <v>#3-1电池预抽压力正常判定延时（测试）</v>
      </c>
      <c r="L189" t="s">
        <v>813</v>
      </c>
    </row>
    <row r="190" spans="2:12">
      <c r="B190" t="s">
        <v>753</v>
      </c>
      <c r="C190" t="str">
        <f t="shared" si="50"/>
        <v>#1-1（测试）</v>
      </c>
      <c r="D190" t="s">
        <v>814</v>
      </c>
      <c r="G190" t="str">
        <f t="shared" si="51"/>
        <v>#2-1（测试）</v>
      </c>
      <c r="H190" t="s">
        <v>815</v>
      </c>
      <c r="K190" t="str">
        <f t="shared" si="52"/>
        <v>#3-1（测试）</v>
      </c>
      <c r="L190" t="s">
        <v>816</v>
      </c>
    </row>
    <row r="191" spans="2:12">
      <c r="B191" t="s">
        <v>753</v>
      </c>
      <c r="C191" t="str">
        <f t="shared" si="50"/>
        <v>#1-1（测试）</v>
      </c>
      <c r="D191" t="s">
        <v>817</v>
      </c>
      <c r="G191" t="str">
        <f t="shared" si="51"/>
        <v>#2-1（测试）</v>
      </c>
      <c r="H191" t="s">
        <v>818</v>
      </c>
      <c r="K191" t="str">
        <f t="shared" si="52"/>
        <v>#3-1（测试）</v>
      </c>
      <c r="L191" t="s">
        <v>819</v>
      </c>
    </row>
    <row r="192" spans="2:12">
      <c r="B192" t="s">
        <v>753</v>
      </c>
      <c r="C192" t="str">
        <f t="shared" si="50"/>
        <v>#1-1（测试）</v>
      </c>
      <c r="D192" t="s">
        <v>820</v>
      </c>
      <c r="G192" t="str">
        <f t="shared" si="51"/>
        <v>#2-1（测试）</v>
      </c>
      <c r="H192" t="s">
        <v>821</v>
      </c>
      <c r="K192" t="str">
        <f t="shared" si="52"/>
        <v>#3-1（测试）</v>
      </c>
      <c r="L192" t="s">
        <v>822</v>
      </c>
    </row>
    <row r="193" spans="2:12">
      <c r="B193" t="s">
        <v>753</v>
      </c>
      <c r="C193" t="str">
        <f t="shared" si="50"/>
        <v>#1-1（测试）</v>
      </c>
      <c r="D193" t="s">
        <v>823</v>
      </c>
      <c r="G193" t="str">
        <f t="shared" si="51"/>
        <v>#2-1（测试）</v>
      </c>
      <c r="H193" t="s">
        <v>824</v>
      </c>
      <c r="K193" t="str">
        <f t="shared" si="52"/>
        <v>#3-1（测试）</v>
      </c>
      <c r="L193" t="s">
        <v>825</v>
      </c>
    </row>
    <row r="194" spans="2:12">
      <c r="B194" t="s">
        <v>753</v>
      </c>
      <c r="C194" t="str">
        <f t="shared" si="50"/>
        <v>#1-1（测试）</v>
      </c>
      <c r="D194" t="s">
        <v>826</v>
      </c>
      <c r="G194" t="str">
        <f t="shared" si="51"/>
        <v>#2-1（测试）</v>
      </c>
      <c r="H194" t="s">
        <v>827</v>
      </c>
      <c r="K194" t="str">
        <f t="shared" si="52"/>
        <v>#3-1（测试）</v>
      </c>
      <c r="L194" t="s">
        <v>828</v>
      </c>
    </row>
    <row r="195" spans="2:12">
      <c r="B195" t="s">
        <v>753</v>
      </c>
      <c r="C195" t="str">
        <f t="shared" si="50"/>
        <v>#1-1（测试）</v>
      </c>
      <c r="D195" t="s">
        <v>829</v>
      </c>
      <c r="G195" t="str">
        <f t="shared" si="51"/>
        <v>#2-1（测试）</v>
      </c>
      <c r="H195" t="s">
        <v>830</v>
      </c>
      <c r="K195" t="str">
        <f t="shared" si="52"/>
        <v>#3-1（测试）</v>
      </c>
      <c r="L195" t="s">
        <v>831</v>
      </c>
    </row>
    <row r="196" spans="2:12">
      <c r="B196" t="s">
        <v>753</v>
      </c>
      <c r="C196" t="str">
        <f t="shared" si="50"/>
        <v>#1-1（测试）</v>
      </c>
      <c r="D196" t="s">
        <v>832</v>
      </c>
      <c r="G196" t="str">
        <f t="shared" si="51"/>
        <v>#2-1（测试）</v>
      </c>
      <c r="H196" t="s">
        <v>833</v>
      </c>
      <c r="K196" t="str">
        <f t="shared" si="52"/>
        <v>#3-1（测试）</v>
      </c>
      <c r="L196" t="s">
        <v>834</v>
      </c>
    </row>
    <row r="197" spans="2:12">
      <c r="B197" t="s">
        <v>753</v>
      </c>
      <c r="C197" t="str">
        <f t="shared" si="50"/>
        <v>#1-1（测试）</v>
      </c>
      <c r="D197" t="s">
        <v>835</v>
      </c>
      <c r="G197" t="str">
        <f t="shared" si="51"/>
        <v>#2-1（测试）</v>
      </c>
      <c r="H197" t="s">
        <v>836</v>
      </c>
      <c r="K197" t="str">
        <f t="shared" si="52"/>
        <v>#3-1（测试）</v>
      </c>
      <c r="L197" t="s">
        <v>837</v>
      </c>
    </row>
    <row r="198" spans="2:12">
      <c r="B198" t="s">
        <v>753</v>
      </c>
      <c r="C198" t="str">
        <f t="shared" si="50"/>
        <v>#1-1（测试）</v>
      </c>
      <c r="D198" t="s">
        <v>838</v>
      </c>
      <c r="G198" t="str">
        <f t="shared" si="51"/>
        <v>#2-1（测试）</v>
      </c>
      <c r="H198" t="s">
        <v>839</v>
      </c>
      <c r="K198" t="str">
        <f t="shared" si="52"/>
        <v>#3-1（测试）</v>
      </c>
      <c r="L198" t="s">
        <v>840</v>
      </c>
    </row>
    <row r="199" spans="2:12">
      <c r="B199" t="s">
        <v>753</v>
      </c>
      <c r="C199" t="str">
        <f t="shared" si="50"/>
        <v>#1-1（测试）</v>
      </c>
      <c r="D199" t="s">
        <v>841</v>
      </c>
      <c r="G199" t="str">
        <f t="shared" si="51"/>
        <v>#2-1（测试）</v>
      </c>
      <c r="H199" t="s">
        <v>842</v>
      </c>
      <c r="K199" t="str">
        <f t="shared" si="52"/>
        <v>#3-1（测试）</v>
      </c>
      <c r="L199" t="s">
        <v>843</v>
      </c>
    </row>
    <row r="200" spans="2:12">
      <c r="B200" t="s">
        <v>753</v>
      </c>
      <c r="C200" t="str">
        <f t="shared" si="50"/>
        <v>#1-1（测试）</v>
      </c>
      <c r="D200" t="s">
        <v>844</v>
      </c>
      <c r="G200" t="str">
        <f t="shared" si="51"/>
        <v>#2-1（测试）</v>
      </c>
      <c r="H200" t="s">
        <v>845</v>
      </c>
      <c r="K200" t="str">
        <f t="shared" si="52"/>
        <v>#3-1（测试）</v>
      </c>
      <c r="L200" t="s">
        <v>846</v>
      </c>
    </row>
    <row r="201" spans="2:12">
      <c r="B201" t="s">
        <v>847</v>
      </c>
      <c r="C201" t="str">
        <f t="shared" si="50"/>
        <v>#1-1数据初始化延时（清氦）</v>
      </c>
      <c r="D201" t="s">
        <v>848</v>
      </c>
      <c r="G201" t="str">
        <f t="shared" si="51"/>
        <v>#2-1数据初始化延时（清氦）</v>
      </c>
      <c r="H201" t="s">
        <v>849</v>
      </c>
      <c r="K201" t="str">
        <f t="shared" si="52"/>
        <v>#3-1数据初始化延时（清氦）</v>
      </c>
      <c r="L201" t="s">
        <v>850</v>
      </c>
    </row>
    <row r="202" spans="2:12">
      <c r="B202" t="s">
        <v>851</v>
      </c>
      <c r="C202" t="str">
        <f t="shared" si="50"/>
        <v>#1-1清氦注氮时长（清氦）</v>
      </c>
      <c r="D202" t="s">
        <v>852</v>
      </c>
      <c r="G202" t="str">
        <f t="shared" si="51"/>
        <v>#2-1清氦注氮时长（清氦）</v>
      </c>
      <c r="H202" t="s">
        <v>853</v>
      </c>
      <c r="K202" t="str">
        <f t="shared" si="52"/>
        <v>#3-1清氦注氮时长（清氦）</v>
      </c>
      <c r="L202" t="s">
        <v>854</v>
      </c>
    </row>
    <row r="203" spans="2:12">
      <c r="B203" t="s">
        <v>753</v>
      </c>
      <c r="C203" t="str">
        <f t="shared" si="50"/>
        <v>#1-1（测试）</v>
      </c>
      <c r="D203" t="s">
        <v>855</v>
      </c>
      <c r="G203" t="str">
        <f t="shared" si="51"/>
        <v>#2-1（测试）</v>
      </c>
      <c r="H203" t="s">
        <v>856</v>
      </c>
      <c r="K203" t="str">
        <f t="shared" si="52"/>
        <v>#3-1（测试）</v>
      </c>
      <c r="L203" t="s">
        <v>857</v>
      </c>
    </row>
    <row r="204" spans="2:12">
      <c r="B204" t="s">
        <v>753</v>
      </c>
      <c r="C204" t="str">
        <f t="shared" si="50"/>
        <v>#1-1（测试）</v>
      </c>
      <c r="D204" t="s">
        <v>858</v>
      </c>
      <c r="G204" t="str">
        <f t="shared" si="51"/>
        <v>#2-1（测试）</v>
      </c>
      <c r="H204" t="s">
        <v>859</v>
      </c>
      <c r="K204" t="str">
        <f t="shared" si="52"/>
        <v>#3-1（测试）</v>
      </c>
      <c r="L204" t="s">
        <v>860</v>
      </c>
    </row>
    <row r="205" spans="2:12">
      <c r="B205" t="s">
        <v>753</v>
      </c>
      <c r="C205" t="str">
        <f t="shared" si="50"/>
        <v>#1-1（测试）</v>
      </c>
      <c r="D205" t="s">
        <v>861</v>
      </c>
      <c r="G205" t="str">
        <f t="shared" si="51"/>
        <v>#2-1（测试）</v>
      </c>
      <c r="H205" t="s">
        <v>862</v>
      </c>
      <c r="K205" t="str">
        <f t="shared" si="52"/>
        <v>#3-1（测试）</v>
      </c>
      <c r="L205" t="s">
        <v>863</v>
      </c>
    </row>
    <row r="206" spans="2:12">
      <c r="B206" t="s">
        <v>753</v>
      </c>
      <c r="C206" t="str">
        <f t="shared" si="50"/>
        <v>#1-1（测试）</v>
      </c>
      <c r="D206" t="s">
        <v>864</v>
      </c>
      <c r="G206" t="str">
        <f t="shared" si="51"/>
        <v>#2-1（测试）</v>
      </c>
      <c r="H206" t="s">
        <v>865</v>
      </c>
      <c r="K206" t="str">
        <f t="shared" si="52"/>
        <v>#3-1（测试）</v>
      </c>
      <c r="L206" t="s">
        <v>866</v>
      </c>
    </row>
    <row r="207" spans="2:12">
      <c r="B207" t="s">
        <v>753</v>
      </c>
      <c r="C207" t="str">
        <f t="shared" si="50"/>
        <v>#1-1（测试）</v>
      </c>
      <c r="D207" t="s">
        <v>867</v>
      </c>
      <c r="G207" t="str">
        <f t="shared" si="51"/>
        <v>#2-1（测试）</v>
      </c>
      <c r="H207" t="s">
        <v>868</v>
      </c>
      <c r="K207" t="str">
        <f t="shared" si="52"/>
        <v>#3-1（测试）</v>
      </c>
      <c r="L207" t="s">
        <v>869</v>
      </c>
    </row>
    <row r="208" spans="2:12">
      <c r="B208" t="s">
        <v>753</v>
      </c>
      <c r="C208" t="str">
        <f t="shared" si="50"/>
        <v>#1-1（测试）</v>
      </c>
      <c r="D208" t="s">
        <v>870</v>
      </c>
      <c r="G208" t="str">
        <f t="shared" si="51"/>
        <v>#2-1（测试）</v>
      </c>
      <c r="H208" t="s">
        <v>871</v>
      </c>
      <c r="K208" t="str">
        <f t="shared" si="52"/>
        <v>#3-1（测试）</v>
      </c>
      <c r="L208" t="s">
        <v>872</v>
      </c>
    </row>
    <row r="209" spans="2:12">
      <c r="B209" t="s">
        <v>753</v>
      </c>
      <c r="C209" t="str">
        <f t="shared" si="50"/>
        <v>#1-1（测试）</v>
      </c>
      <c r="D209" t="s">
        <v>873</v>
      </c>
      <c r="G209" t="str">
        <f t="shared" si="51"/>
        <v>#2-1（测试）</v>
      </c>
      <c r="H209" t="s">
        <v>874</v>
      </c>
      <c r="K209" t="str">
        <f t="shared" si="52"/>
        <v>#3-1（测试）</v>
      </c>
      <c r="L209" t="s">
        <v>875</v>
      </c>
    </row>
    <row r="210" spans="2:12">
      <c r="B210" t="s">
        <v>753</v>
      </c>
      <c r="C210" t="str">
        <f t="shared" si="50"/>
        <v>#1-1（测试）</v>
      </c>
      <c r="D210" t="s">
        <v>876</v>
      </c>
      <c r="G210" t="str">
        <f t="shared" si="51"/>
        <v>#2-1（测试）</v>
      </c>
      <c r="H210" t="s">
        <v>877</v>
      </c>
      <c r="K210" t="str">
        <f t="shared" si="52"/>
        <v>#3-1（测试）</v>
      </c>
      <c r="L210" t="s">
        <v>878</v>
      </c>
    </row>
    <row r="213" spans="2:12">
      <c r="B213" t="s">
        <v>879</v>
      </c>
      <c r="C213" t="str">
        <f t="shared" ref="C213:C220" si="53">C$160&amp;B213</f>
        <v>#1-1腔体数据初始化延时（标漏）</v>
      </c>
      <c r="D213" t="s">
        <v>880</v>
      </c>
      <c r="G213" t="str">
        <f t="shared" ref="G213:G220" si="54">G$160&amp;B213</f>
        <v>#2-1腔体数据初始化延时（标漏）</v>
      </c>
      <c r="H213" t="s">
        <v>881</v>
      </c>
      <c r="K213" t="str">
        <f t="shared" ref="K213:K220" si="55">K$160&amp;B213</f>
        <v>#3-1腔体数据初始化延时（标漏）</v>
      </c>
      <c r="L213" t="s">
        <v>882</v>
      </c>
    </row>
    <row r="214" spans="2:12">
      <c r="B214" t="s">
        <v>883</v>
      </c>
      <c r="C214" t="str">
        <f t="shared" si="53"/>
        <v>#1-1腔体抽真空阀值到达延时（标漏）</v>
      </c>
      <c r="D214" t="s">
        <v>884</v>
      </c>
      <c r="G214" t="str">
        <f t="shared" si="54"/>
        <v>#2-1腔体抽真空阀值到达延时（标漏）</v>
      </c>
      <c r="H214" t="s">
        <v>885</v>
      </c>
      <c r="K214" t="str">
        <f t="shared" si="55"/>
        <v>#3-1腔体抽真空阀值到达延时（标漏）</v>
      </c>
      <c r="L214" t="s">
        <v>886</v>
      </c>
    </row>
    <row r="215" spans="2:12">
      <c r="B215" t="s">
        <v>887</v>
      </c>
      <c r="C215" t="str">
        <f t="shared" si="53"/>
        <v>#1-1腔体抽真空时间上限到达延时（标漏）</v>
      </c>
      <c r="D215" t="s">
        <v>888</v>
      </c>
      <c r="G215" t="str">
        <f t="shared" si="54"/>
        <v>#2-1腔体抽真空时间上限到达延时（标漏）</v>
      </c>
      <c r="H215" t="s">
        <v>889</v>
      </c>
      <c r="K215" t="str">
        <f t="shared" si="55"/>
        <v>#3-1腔体抽真空时间上限到达延时（标漏）</v>
      </c>
      <c r="L215" t="s">
        <v>890</v>
      </c>
    </row>
    <row r="216" spans="2:12">
      <c r="B216" t="s">
        <v>891</v>
      </c>
      <c r="C216" t="str">
        <f t="shared" si="53"/>
        <v>#1-1腔体真空值在可氦检状态（标漏）</v>
      </c>
      <c r="D216" t="s">
        <v>892</v>
      </c>
      <c r="G216" t="str">
        <f t="shared" si="54"/>
        <v>#2-1腔体真空值在可氦检状态（标漏）</v>
      </c>
      <c r="H216" t="s">
        <v>893</v>
      </c>
      <c r="K216" t="str">
        <f t="shared" si="55"/>
        <v>#3-1腔体真空值在可氦检状态（标漏）</v>
      </c>
      <c r="L216" t="s">
        <v>894</v>
      </c>
    </row>
    <row r="217" spans="2:12">
      <c r="B217" t="s">
        <v>895</v>
      </c>
      <c r="C217" t="str">
        <f t="shared" si="53"/>
        <v>#1-1腔体氦检延时（标漏）</v>
      </c>
      <c r="D217" t="s">
        <v>896</v>
      </c>
      <c r="G217" t="str">
        <f t="shared" si="54"/>
        <v>#2-1腔体氦检延时（标漏）</v>
      </c>
      <c r="H217" t="s">
        <v>897</v>
      </c>
      <c r="K217" t="str">
        <f t="shared" si="55"/>
        <v>#3-1腔体氦检延时（标漏）</v>
      </c>
      <c r="L217" t="s">
        <v>898</v>
      </c>
    </row>
    <row r="218" spans="2:12">
      <c r="B218" t="s">
        <v>899</v>
      </c>
      <c r="C218" t="str">
        <f t="shared" si="53"/>
        <v>#1-1腔体氦检数据取值完成判定（标漏）</v>
      </c>
      <c r="D218" t="s">
        <v>900</v>
      </c>
      <c r="G218" t="str">
        <f t="shared" si="54"/>
        <v>#2-1腔体氦检数据取值完成判定（标漏）</v>
      </c>
      <c r="H218" t="s">
        <v>901</v>
      </c>
      <c r="K218" t="str">
        <f t="shared" si="55"/>
        <v>#3-1腔体氦检数据取值完成判定（标漏）</v>
      </c>
      <c r="L218" t="s">
        <v>902</v>
      </c>
    </row>
    <row r="219" spans="2:12">
      <c r="B219" t="s">
        <v>903</v>
      </c>
      <c r="C219" t="str">
        <f t="shared" si="53"/>
        <v>#1-1氦检阀打开后，腔体压力超过氦检安全阀值，判氦检异常（标漏）</v>
      </c>
      <c r="D219" t="s">
        <v>904</v>
      </c>
      <c r="G219" t="str">
        <f t="shared" si="54"/>
        <v>#2-1氦检阀打开后，腔体压力超过氦检安全阀值，判氦检异常（标漏）</v>
      </c>
      <c r="H219" t="s">
        <v>905</v>
      </c>
      <c r="K219" t="str">
        <f t="shared" si="55"/>
        <v>#3-1氦检阀打开后，腔体压力超过氦检安全阀值，判氦检异常（标漏）</v>
      </c>
      <c r="L219" t="s">
        <v>906</v>
      </c>
    </row>
    <row r="220" spans="2:12">
      <c r="B220" t="s">
        <v>907</v>
      </c>
      <c r="C220" t="str">
        <f t="shared" si="53"/>
        <v>#1-1开氦检阀前抽气阀关延时（标漏）</v>
      </c>
      <c r="D220" t="s">
        <v>908</v>
      </c>
      <c r="G220" t="str">
        <f t="shared" si="54"/>
        <v>#2-1开氦检阀前抽气阀关延时（标漏）</v>
      </c>
      <c r="H220" t="s">
        <v>909</v>
      </c>
      <c r="K220" t="str">
        <f t="shared" si="55"/>
        <v>#3-1开氦检阀前抽气阀关延时（标漏）</v>
      </c>
      <c r="L220" t="s">
        <v>910</v>
      </c>
    </row>
    <row r="221" spans="4:12">
      <c r="D221" t="s">
        <v>911</v>
      </c>
      <c r="H221" t="s">
        <v>912</v>
      </c>
      <c r="L221" t="s">
        <v>913</v>
      </c>
    </row>
    <row r="223" s="7" customFormat="1" spans="3:12">
      <c r="C223" s="7" t="s">
        <v>396</v>
      </c>
      <c r="D223" s="7" t="s">
        <v>914</v>
      </c>
      <c r="G223" s="7" t="s">
        <v>398</v>
      </c>
      <c r="H223" s="7" t="s">
        <v>915</v>
      </c>
      <c r="K223" s="7" t="s">
        <v>400</v>
      </c>
      <c r="L223" s="7" t="s">
        <v>916</v>
      </c>
    </row>
    <row r="224" spans="3:12">
      <c r="C224" t="str">
        <f t="shared" ref="C224:C273" si="56">C$223&amp;B161</f>
        <v>#1-2腔体抽真空阈值到达延时（测试）</v>
      </c>
      <c r="D224" t="s">
        <v>917</v>
      </c>
      <c r="G224" t="str">
        <f t="shared" ref="G224:G273" si="57">G$223&amp;B161</f>
        <v>#2-2腔体抽真空阈值到达延时（测试）</v>
      </c>
      <c r="H224" t="s">
        <v>918</v>
      </c>
      <c r="K224" t="str">
        <f t="shared" ref="K224:K273" si="58">K$223&amp;B161</f>
        <v>#3-2腔体抽真空阈值到达延时（测试）</v>
      </c>
      <c r="L224" t="s">
        <v>919</v>
      </c>
    </row>
    <row r="225" spans="3:12">
      <c r="C225" t="str">
        <f t="shared" si="56"/>
        <v>#1-2腔体抽真空时间上限到达延时（测试）</v>
      </c>
      <c r="D225" t="s">
        <v>920</v>
      </c>
      <c r="G225" t="str">
        <f t="shared" si="57"/>
        <v>#2-2腔体抽真空时间上限到达延时（测试）</v>
      </c>
      <c r="H225" t="s">
        <v>921</v>
      </c>
      <c r="K225" t="str">
        <f t="shared" si="58"/>
        <v>#3-2腔体抽真空时间上限到达延时（测试）</v>
      </c>
      <c r="L225" t="s">
        <v>922</v>
      </c>
    </row>
    <row r="226" spans="3:12">
      <c r="C226" t="str">
        <f t="shared" si="56"/>
        <v>#1-2腔体破真空阈值到达延时（测试）</v>
      </c>
      <c r="D226" t="s">
        <v>923</v>
      </c>
      <c r="G226" t="str">
        <f t="shared" si="57"/>
        <v>#2-2腔体破真空阈值到达延时（测试）</v>
      </c>
      <c r="H226" t="s">
        <v>924</v>
      </c>
      <c r="K226" t="str">
        <f t="shared" si="58"/>
        <v>#3-2腔体破真空阈值到达延时（测试）</v>
      </c>
      <c r="L226" t="s">
        <v>925</v>
      </c>
    </row>
    <row r="227" spans="3:12">
      <c r="C227" t="str">
        <f t="shared" si="56"/>
        <v>#1-2腔体破真空时间上限到达延时（测试）</v>
      </c>
      <c r="D227" t="s">
        <v>926</v>
      </c>
      <c r="G227" t="str">
        <f t="shared" si="57"/>
        <v>#2-2腔体破真空时间上限到达延时（测试）</v>
      </c>
      <c r="H227" t="s">
        <v>927</v>
      </c>
      <c r="K227" t="str">
        <f t="shared" si="58"/>
        <v>#3-2腔体破真空时间上限到达延时（测试）</v>
      </c>
      <c r="L227" t="s">
        <v>928</v>
      </c>
    </row>
    <row r="228" spans="3:12">
      <c r="C228" t="str">
        <f t="shared" si="56"/>
        <v>#1-2腔体氦检时间（测试）</v>
      </c>
      <c r="D228" t="s">
        <v>929</v>
      </c>
      <c r="G228" t="str">
        <f t="shared" si="57"/>
        <v>#2-2腔体氦检时间（测试）</v>
      </c>
      <c r="H228" t="s">
        <v>930</v>
      </c>
      <c r="K228" t="str">
        <f t="shared" si="58"/>
        <v>#3-2腔体氦检时间（测试）</v>
      </c>
      <c r="L228" t="s">
        <v>931</v>
      </c>
    </row>
    <row r="229" spans="3:12">
      <c r="C229" t="str">
        <f t="shared" si="56"/>
        <v>#1-2腔体抽气阀关闭延时（测试）</v>
      </c>
      <c r="D229" t="s">
        <v>932</v>
      </c>
      <c r="G229" t="str">
        <f t="shared" si="57"/>
        <v>#2-2腔体抽气阀关闭延时（测试）</v>
      </c>
      <c r="H229" t="s">
        <v>933</v>
      </c>
      <c r="K229" t="str">
        <f t="shared" si="58"/>
        <v>#3-2腔体抽气阀关闭延时（测试）</v>
      </c>
      <c r="L229" t="s">
        <v>934</v>
      </c>
    </row>
    <row r="230" spans="3:12">
      <c r="C230" t="str">
        <f t="shared" si="56"/>
        <v>#1-2腔体氦检数据取值判定延时（测试）</v>
      </c>
      <c r="D230" t="s">
        <v>935</v>
      </c>
      <c r="G230" t="str">
        <f t="shared" si="57"/>
        <v>#2-2腔体氦检数据取值判定延时（测试）</v>
      </c>
      <c r="H230" t="s">
        <v>936</v>
      </c>
      <c r="K230" t="str">
        <f t="shared" si="58"/>
        <v>#3-2腔体氦检数据取值判定延时（测试）</v>
      </c>
      <c r="L230" t="s">
        <v>937</v>
      </c>
    </row>
    <row r="231" spans="3:12">
      <c r="C231" t="str">
        <f t="shared" si="56"/>
        <v>#1-2腔体抽残气压力到达延时（测试）</v>
      </c>
      <c r="D231" t="s">
        <v>938</v>
      </c>
      <c r="G231" t="str">
        <f t="shared" si="57"/>
        <v>#2-2腔体抽残气压力到达延时（测试）</v>
      </c>
      <c r="H231" t="s">
        <v>939</v>
      </c>
      <c r="K231" t="str">
        <f t="shared" si="58"/>
        <v>#3-2腔体抽残气压力到达延时（测试）</v>
      </c>
      <c r="L231" t="s">
        <v>940</v>
      </c>
    </row>
    <row r="232" spans="3:12">
      <c r="C232" t="str">
        <f t="shared" si="56"/>
        <v>#1-2腔体抽残气时间上限到达延时（测试）</v>
      </c>
      <c r="D232" t="s">
        <v>941</v>
      </c>
      <c r="G232" t="str">
        <f t="shared" si="57"/>
        <v>#2-2腔体抽残气时间上限到达延时（测试）</v>
      </c>
      <c r="H232" t="s">
        <v>942</v>
      </c>
      <c r="K232" t="str">
        <f t="shared" si="58"/>
        <v>#3-2腔体抽残气时间上限到达延时（测试）</v>
      </c>
      <c r="L232" t="s">
        <v>943</v>
      </c>
    </row>
    <row r="233" spans="3:12">
      <c r="C233" t="str">
        <f t="shared" si="56"/>
        <v>#1-2腔体预抽时间到达延时（测试）</v>
      </c>
      <c r="D233" t="s">
        <v>944</v>
      </c>
      <c r="G233" t="str">
        <f t="shared" si="57"/>
        <v>#2-2腔体预抽时间到达延时（测试）</v>
      </c>
      <c r="H233" t="s">
        <v>945</v>
      </c>
      <c r="K233" t="str">
        <f t="shared" si="58"/>
        <v>#3-2腔体预抽时间到达延时（测试）</v>
      </c>
      <c r="L233" t="s">
        <v>946</v>
      </c>
    </row>
    <row r="234" spans="3:12">
      <c r="C234" t="str">
        <f t="shared" si="56"/>
        <v>#1-2腔体真空在可氦检状态（测试）</v>
      </c>
      <c r="D234" t="s">
        <v>947</v>
      </c>
      <c r="G234" t="str">
        <f t="shared" si="57"/>
        <v>#2-2腔体真空在可氦检状态（测试）</v>
      </c>
      <c r="H234" t="s">
        <v>948</v>
      </c>
      <c r="K234" t="str">
        <f t="shared" si="58"/>
        <v>#3-2腔体真空在可氦检状态（测试）</v>
      </c>
      <c r="L234" t="s">
        <v>949</v>
      </c>
    </row>
    <row r="235" spans="3:12">
      <c r="C235" t="str">
        <f t="shared" si="56"/>
        <v>#1-2腔体氦检时压力过高判定延时（测试）</v>
      </c>
      <c r="D235" t="s">
        <v>950</v>
      </c>
      <c r="G235" t="str">
        <f t="shared" si="57"/>
        <v>#2-2腔体氦检时压力过高判定延时（测试）</v>
      </c>
      <c r="H235" t="s">
        <v>951</v>
      </c>
      <c r="K235" t="str">
        <f t="shared" si="58"/>
        <v>#3-2腔体氦检时压力过高判定延时（测试）</v>
      </c>
      <c r="L235" t="s">
        <v>952</v>
      </c>
    </row>
    <row r="236" spans="3:12">
      <c r="C236" t="str">
        <f t="shared" si="56"/>
        <v>#1-2（测试）</v>
      </c>
      <c r="D236" t="s">
        <v>953</v>
      </c>
      <c r="G236" t="str">
        <f t="shared" si="57"/>
        <v>#2-2（测试）</v>
      </c>
      <c r="H236" t="s">
        <v>954</v>
      </c>
      <c r="K236" t="str">
        <f t="shared" si="58"/>
        <v>#3-2（测试）</v>
      </c>
      <c r="L236" t="s">
        <v>955</v>
      </c>
    </row>
    <row r="237" spans="3:12">
      <c r="C237" t="str">
        <f t="shared" si="56"/>
        <v>#1-2（测试）</v>
      </c>
      <c r="D237" t="s">
        <v>956</v>
      </c>
      <c r="G237" t="str">
        <f t="shared" si="57"/>
        <v>#2-2（测试）</v>
      </c>
      <c r="H237" t="s">
        <v>957</v>
      </c>
      <c r="K237" t="str">
        <f t="shared" si="58"/>
        <v>#3-2（测试）</v>
      </c>
      <c r="L237" t="s">
        <v>958</v>
      </c>
    </row>
    <row r="238" spans="3:12">
      <c r="C238" t="str">
        <f t="shared" si="56"/>
        <v>#1-2（测试）</v>
      </c>
      <c r="D238" t="s">
        <v>959</v>
      </c>
      <c r="G238" t="str">
        <f t="shared" si="57"/>
        <v>#2-2（测试）</v>
      </c>
      <c r="H238" t="s">
        <v>960</v>
      </c>
      <c r="K238" t="str">
        <f t="shared" si="58"/>
        <v>#3-2（测试）</v>
      </c>
      <c r="L238" t="s">
        <v>961</v>
      </c>
    </row>
    <row r="239" spans="3:12">
      <c r="C239" t="str">
        <f t="shared" si="56"/>
        <v>#1-2（测试）</v>
      </c>
      <c r="D239" t="s">
        <v>962</v>
      </c>
      <c r="G239" t="str">
        <f t="shared" si="57"/>
        <v>#2-2（测试）</v>
      </c>
      <c r="H239" t="s">
        <v>963</v>
      </c>
      <c r="K239" t="str">
        <f t="shared" si="58"/>
        <v>#3-2（测试）</v>
      </c>
      <c r="L239" t="s">
        <v>964</v>
      </c>
    </row>
    <row r="240" spans="3:12">
      <c r="C240" t="str">
        <f t="shared" si="56"/>
        <v>#1-2（测试）</v>
      </c>
      <c r="D240" t="s">
        <v>965</v>
      </c>
      <c r="G240" t="str">
        <f t="shared" si="57"/>
        <v>#2-2（测试）</v>
      </c>
      <c r="H240" t="s">
        <v>966</v>
      </c>
      <c r="K240" t="str">
        <f t="shared" si="58"/>
        <v>#3-2（测试）</v>
      </c>
      <c r="L240" t="s">
        <v>967</v>
      </c>
    </row>
    <row r="241" spans="3:12">
      <c r="C241" t="str">
        <f t="shared" si="56"/>
        <v>#1-2（测试）</v>
      </c>
      <c r="D241" t="s">
        <v>968</v>
      </c>
      <c r="G241" t="str">
        <f t="shared" si="57"/>
        <v>#2-2（测试）</v>
      </c>
      <c r="H241" t="s">
        <v>969</v>
      </c>
      <c r="K241" t="str">
        <f t="shared" si="58"/>
        <v>#3-2（测试）</v>
      </c>
      <c r="L241" t="s">
        <v>970</v>
      </c>
    </row>
    <row r="242" spans="3:12">
      <c r="C242" t="str">
        <f t="shared" si="56"/>
        <v>#1-2（测试）</v>
      </c>
      <c r="D242" t="s">
        <v>971</v>
      </c>
      <c r="G242" t="str">
        <f t="shared" si="57"/>
        <v>#2-2（测试）</v>
      </c>
      <c r="H242" t="s">
        <v>972</v>
      </c>
      <c r="K242" t="str">
        <f t="shared" si="58"/>
        <v>#3-2（测试）</v>
      </c>
      <c r="L242" t="s">
        <v>973</v>
      </c>
    </row>
    <row r="243" spans="3:12">
      <c r="C243" t="str">
        <f t="shared" si="56"/>
        <v>#1-2（测试）</v>
      </c>
      <c r="D243" t="s">
        <v>974</v>
      </c>
      <c r="G243" t="str">
        <f t="shared" si="57"/>
        <v>#2-2（测试）</v>
      </c>
      <c r="H243" t="s">
        <v>975</v>
      </c>
      <c r="K243" t="str">
        <f t="shared" si="58"/>
        <v>#3-2（测试）</v>
      </c>
      <c r="L243" t="s">
        <v>976</v>
      </c>
    </row>
    <row r="244" spans="3:12">
      <c r="C244" t="str">
        <f t="shared" si="56"/>
        <v>#1-2电池抽真空阈值到达延时（测试）</v>
      </c>
      <c r="D244" t="s">
        <v>977</v>
      </c>
      <c r="G244" t="str">
        <f t="shared" si="57"/>
        <v>#2-2电池抽真空阈值到达延时（测试）</v>
      </c>
      <c r="H244" t="s">
        <v>978</v>
      </c>
      <c r="K244" t="str">
        <f t="shared" si="58"/>
        <v>#3-2电池抽真空阈值到达延时（测试）</v>
      </c>
      <c r="L244" t="s">
        <v>979</v>
      </c>
    </row>
    <row r="245" spans="3:12">
      <c r="C245" t="str">
        <f t="shared" si="56"/>
        <v>#1-2电池抽真空时间上限到达延时（测试）</v>
      </c>
      <c r="D245" t="s">
        <v>980</v>
      </c>
      <c r="G245" t="str">
        <f t="shared" si="57"/>
        <v>#2-2电池抽真空时间上限到达延时（测试）</v>
      </c>
      <c r="H245" t="s">
        <v>981</v>
      </c>
      <c r="K245" t="str">
        <f t="shared" si="58"/>
        <v>#3-2电池抽真空时间上限到达延时（测试）</v>
      </c>
      <c r="L245" t="s">
        <v>982</v>
      </c>
    </row>
    <row r="246" spans="3:12">
      <c r="C246" t="str">
        <f t="shared" si="56"/>
        <v>#1-2电池破真空阈值到达延时（测试）</v>
      </c>
      <c r="D246" t="s">
        <v>983</v>
      </c>
      <c r="G246" t="str">
        <f t="shared" si="57"/>
        <v>#2-2电池破真空阈值到达延时（测试）</v>
      </c>
      <c r="H246" t="s">
        <v>984</v>
      </c>
      <c r="K246" t="str">
        <f t="shared" si="58"/>
        <v>#3-2电池破真空阈值到达延时（测试）</v>
      </c>
      <c r="L246" t="s">
        <v>985</v>
      </c>
    </row>
    <row r="247" spans="3:12">
      <c r="C247" t="str">
        <f t="shared" si="56"/>
        <v>#1-2电池破真空时间上限到达延时（测试）</v>
      </c>
      <c r="D247" t="s">
        <v>986</v>
      </c>
      <c r="G247" t="str">
        <f t="shared" si="57"/>
        <v>#2-2电池破真空时间上限到达延时（测试）</v>
      </c>
      <c r="H247" t="s">
        <v>987</v>
      </c>
      <c r="K247" t="str">
        <f t="shared" si="58"/>
        <v>#3-2电池破真空时间上限到达延时（测试）</v>
      </c>
      <c r="L247" t="s">
        <v>988</v>
      </c>
    </row>
    <row r="248" spans="3:12">
      <c r="C248" t="str">
        <f t="shared" si="56"/>
        <v>#1-2电池注氦压力到达延时（测试）</v>
      </c>
      <c r="D248" t="s">
        <v>989</v>
      </c>
      <c r="G248" t="str">
        <f t="shared" si="57"/>
        <v>#2-2电池注氦压力到达延时（测试）</v>
      </c>
      <c r="H248" t="s">
        <v>990</v>
      </c>
      <c r="K248" t="str">
        <f t="shared" si="58"/>
        <v>#3-2电池注氦压力到达延时（测试）</v>
      </c>
      <c r="L248" t="s">
        <v>991</v>
      </c>
    </row>
    <row r="249" spans="3:12">
      <c r="C249" t="str">
        <f t="shared" si="56"/>
        <v>#1-2电池注氦时间上限到达延时（测试）</v>
      </c>
      <c r="D249" t="s">
        <v>992</v>
      </c>
      <c r="G249" t="str">
        <f t="shared" si="57"/>
        <v>#2-2电池注氦时间上限到达延时（测试）</v>
      </c>
      <c r="H249" t="s">
        <v>993</v>
      </c>
      <c r="K249" t="str">
        <f t="shared" si="58"/>
        <v>#3-2电池注氦时间上限到达延时（测试）</v>
      </c>
      <c r="L249" t="s">
        <v>994</v>
      </c>
    </row>
    <row r="250" spans="3:12">
      <c r="C250" t="str">
        <f t="shared" si="56"/>
        <v>#1-2电池抽残气压力到达延时（测试）</v>
      </c>
      <c r="D250" t="s">
        <v>995</v>
      </c>
      <c r="G250" t="str">
        <f t="shared" si="57"/>
        <v>#2-2电池抽残气压力到达延时（测试）</v>
      </c>
      <c r="H250" t="s">
        <v>996</v>
      </c>
      <c r="K250" t="str">
        <f t="shared" si="58"/>
        <v>#3-2电池抽残气压力到达延时（测试）</v>
      </c>
      <c r="L250" t="s">
        <v>997</v>
      </c>
    </row>
    <row r="251" spans="3:12">
      <c r="C251" t="str">
        <f t="shared" si="56"/>
        <v>#1-2电池抽残气时间上限到达延时（测试）</v>
      </c>
      <c r="D251" t="s">
        <v>998</v>
      </c>
      <c r="G251" t="str">
        <f t="shared" si="57"/>
        <v>#2-2电池抽残气时间上限到达延时（测试）</v>
      </c>
      <c r="H251" t="s">
        <v>999</v>
      </c>
      <c r="K251" t="str">
        <f t="shared" si="58"/>
        <v>#3-2电池抽残气时间上限到达延时（测试）</v>
      </c>
      <c r="L251" t="s">
        <v>1000</v>
      </c>
    </row>
    <row r="252" spans="3:12">
      <c r="C252" t="str">
        <f t="shared" si="56"/>
        <v>#1-2电池预抽压力正常判定延时（测试）</v>
      </c>
      <c r="D252" t="s">
        <v>1001</v>
      </c>
      <c r="G252" t="str">
        <f t="shared" si="57"/>
        <v>#2-2电池预抽压力正常判定延时（测试）</v>
      </c>
      <c r="H252" t="s">
        <v>1002</v>
      </c>
      <c r="K252" t="str">
        <f t="shared" si="58"/>
        <v>#3-2电池预抽压力正常判定延时（测试）</v>
      </c>
      <c r="L252" t="s">
        <v>1003</v>
      </c>
    </row>
    <row r="253" spans="3:12">
      <c r="C253" t="str">
        <f t="shared" si="56"/>
        <v>#1-2（测试）</v>
      </c>
      <c r="D253" t="s">
        <v>1004</v>
      </c>
      <c r="G253" t="str">
        <f t="shared" si="57"/>
        <v>#2-2（测试）</v>
      </c>
      <c r="H253" t="s">
        <v>1005</v>
      </c>
      <c r="K253" t="str">
        <f t="shared" si="58"/>
        <v>#3-2（测试）</v>
      </c>
      <c r="L253" t="s">
        <v>1006</v>
      </c>
    </row>
    <row r="254" spans="3:12">
      <c r="C254" t="str">
        <f t="shared" si="56"/>
        <v>#1-2（测试）</v>
      </c>
      <c r="D254" t="s">
        <v>1007</v>
      </c>
      <c r="G254" t="str">
        <f t="shared" si="57"/>
        <v>#2-2（测试）</v>
      </c>
      <c r="H254" t="s">
        <v>1008</v>
      </c>
      <c r="K254" t="str">
        <f t="shared" si="58"/>
        <v>#3-2（测试）</v>
      </c>
      <c r="L254" t="s">
        <v>1009</v>
      </c>
    </row>
    <row r="255" spans="3:12">
      <c r="C255" t="str">
        <f t="shared" si="56"/>
        <v>#1-2（测试）</v>
      </c>
      <c r="D255" t="s">
        <v>1010</v>
      </c>
      <c r="G255" t="str">
        <f t="shared" si="57"/>
        <v>#2-2（测试）</v>
      </c>
      <c r="H255" t="s">
        <v>1011</v>
      </c>
      <c r="K255" t="str">
        <f t="shared" si="58"/>
        <v>#3-2（测试）</v>
      </c>
      <c r="L255" t="s">
        <v>1012</v>
      </c>
    </row>
    <row r="256" spans="3:12">
      <c r="C256" t="str">
        <f t="shared" si="56"/>
        <v>#1-2（测试）</v>
      </c>
      <c r="D256" t="s">
        <v>1013</v>
      </c>
      <c r="G256" t="str">
        <f t="shared" si="57"/>
        <v>#2-2（测试）</v>
      </c>
      <c r="H256" t="s">
        <v>1014</v>
      </c>
      <c r="K256" t="str">
        <f t="shared" si="58"/>
        <v>#3-2（测试）</v>
      </c>
      <c r="L256" t="s">
        <v>1015</v>
      </c>
    </row>
    <row r="257" spans="3:12">
      <c r="C257" t="str">
        <f t="shared" si="56"/>
        <v>#1-2（测试）</v>
      </c>
      <c r="D257" t="s">
        <v>1016</v>
      </c>
      <c r="G257" t="str">
        <f t="shared" si="57"/>
        <v>#2-2（测试）</v>
      </c>
      <c r="H257" t="s">
        <v>1017</v>
      </c>
      <c r="K257" t="str">
        <f t="shared" si="58"/>
        <v>#3-2（测试）</v>
      </c>
      <c r="L257" t="s">
        <v>1018</v>
      </c>
    </row>
    <row r="258" spans="3:12">
      <c r="C258" t="str">
        <f t="shared" si="56"/>
        <v>#1-2（测试）</v>
      </c>
      <c r="D258" t="s">
        <v>1019</v>
      </c>
      <c r="G258" t="str">
        <f t="shared" si="57"/>
        <v>#2-2（测试）</v>
      </c>
      <c r="H258" t="s">
        <v>1020</v>
      </c>
      <c r="K258" t="str">
        <f t="shared" si="58"/>
        <v>#3-2（测试）</v>
      </c>
      <c r="L258" t="s">
        <v>1021</v>
      </c>
    </row>
    <row r="259" spans="3:12">
      <c r="C259" t="str">
        <f t="shared" si="56"/>
        <v>#1-2（测试）</v>
      </c>
      <c r="D259" t="s">
        <v>1022</v>
      </c>
      <c r="G259" t="str">
        <f t="shared" si="57"/>
        <v>#2-2（测试）</v>
      </c>
      <c r="H259" t="s">
        <v>1023</v>
      </c>
      <c r="K259" t="str">
        <f t="shared" si="58"/>
        <v>#3-2（测试）</v>
      </c>
      <c r="L259" t="s">
        <v>1024</v>
      </c>
    </row>
    <row r="260" spans="3:12">
      <c r="C260" t="str">
        <f t="shared" si="56"/>
        <v>#1-2（测试）</v>
      </c>
      <c r="D260" t="s">
        <v>1025</v>
      </c>
      <c r="G260" t="str">
        <f t="shared" si="57"/>
        <v>#2-2（测试）</v>
      </c>
      <c r="H260" t="s">
        <v>1026</v>
      </c>
      <c r="K260" t="str">
        <f t="shared" si="58"/>
        <v>#3-2（测试）</v>
      </c>
      <c r="L260" t="s">
        <v>1027</v>
      </c>
    </row>
    <row r="261" spans="3:12">
      <c r="C261" t="str">
        <f t="shared" si="56"/>
        <v>#1-2（测试）</v>
      </c>
      <c r="D261" t="s">
        <v>1028</v>
      </c>
      <c r="G261" t="str">
        <f t="shared" si="57"/>
        <v>#2-2（测试）</v>
      </c>
      <c r="H261" t="s">
        <v>1029</v>
      </c>
      <c r="K261" t="str">
        <f t="shared" si="58"/>
        <v>#3-2（测试）</v>
      </c>
      <c r="L261" t="s">
        <v>1030</v>
      </c>
    </row>
    <row r="262" spans="3:12">
      <c r="C262" t="str">
        <f t="shared" si="56"/>
        <v>#1-2（测试）</v>
      </c>
      <c r="D262" t="s">
        <v>1031</v>
      </c>
      <c r="G262" t="str">
        <f t="shared" si="57"/>
        <v>#2-2（测试）</v>
      </c>
      <c r="H262" t="s">
        <v>1032</v>
      </c>
      <c r="K262" t="str">
        <f t="shared" si="58"/>
        <v>#3-2（测试）</v>
      </c>
      <c r="L262" t="s">
        <v>1033</v>
      </c>
    </row>
    <row r="263" spans="3:12">
      <c r="C263" t="str">
        <f t="shared" si="56"/>
        <v>#1-2（测试）</v>
      </c>
      <c r="D263" t="s">
        <v>1034</v>
      </c>
      <c r="G263" t="str">
        <f t="shared" si="57"/>
        <v>#2-2（测试）</v>
      </c>
      <c r="H263" t="s">
        <v>1035</v>
      </c>
      <c r="K263" t="str">
        <f t="shared" si="58"/>
        <v>#3-2（测试）</v>
      </c>
      <c r="L263" t="s">
        <v>1036</v>
      </c>
    </row>
    <row r="264" spans="3:12">
      <c r="C264" t="str">
        <f t="shared" si="56"/>
        <v>#1-2数据初始化延时（清氦）</v>
      </c>
      <c r="D264" t="s">
        <v>1037</v>
      </c>
      <c r="G264" t="str">
        <f t="shared" si="57"/>
        <v>#2-2数据初始化延时（清氦）</v>
      </c>
      <c r="H264" t="s">
        <v>1038</v>
      </c>
      <c r="K264" t="str">
        <f t="shared" si="58"/>
        <v>#3-2数据初始化延时（清氦）</v>
      </c>
      <c r="L264" t="s">
        <v>1039</v>
      </c>
    </row>
    <row r="265" spans="3:12">
      <c r="C265" t="str">
        <f t="shared" si="56"/>
        <v>#1-2清氦注氮时长（清氦）</v>
      </c>
      <c r="D265" t="s">
        <v>1040</v>
      </c>
      <c r="G265" t="str">
        <f t="shared" si="57"/>
        <v>#2-2清氦注氮时长（清氦）</v>
      </c>
      <c r="H265" t="s">
        <v>1041</v>
      </c>
      <c r="K265" t="str">
        <f t="shared" si="58"/>
        <v>#3-2清氦注氮时长（清氦）</v>
      </c>
      <c r="L265" t="s">
        <v>1042</v>
      </c>
    </row>
    <row r="266" spans="3:12">
      <c r="C266" t="str">
        <f t="shared" si="56"/>
        <v>#1-2（测试）</v>
      </c>
      <c r="D266" t="s">
        <v>1043</v>
      </c>
      <c r="G266" t="str">
        <f t="shared" si="57"/>
        <v>#2-2（测试）</v>
      </c>
      <c r="H266" t="s">
        <v>1044</v>
      </c>
      <c r="K266" t="str">
        <f t="shared" si="58"/>
        <v>#3-2（测试）</v>
      </c>
      <c r="L266" t="s">
        <v>1045</v>
      </c>
    </row>
    <row r="267" spans="3:12">
      <c r="C267" t="str">
        <f t="shared" si="56"/>
        <v>#1-2（测试）</v>
      </c>
      <c r="D267" t="s">
        <v>1046</v>
      </c>
      <c r="G267" t="str">
        <f t="shared" si="57"/>
        <v>#2-2（测试）</v>
      </c>
      <c r="H267" t="s">
        <v>1047</v>
      </c>
      <c r="K267" t="str">
        <f t="shared" si="58"/>
        <v>#3-2（测试）</v>
      </c>
      <c r="L267" t="s">
        <v>1048</v>
      </c>
    </row>
    <row r="268" spans="3:12">
      <c r="C268" t="str">
        <f t="shared" si="56"/>
        <v>#1-2（测试）</v>
      </c>
      <c r="D268" t="s">
        <v>1049</v>
      </c>
      <c r="G268" t="str">
        <f t="shared" si="57"/>
        <v>#2-2（测试）</v>
      </c>
      <c r="H268" t="s">
        <v>1050</v>
      </c>
      <c r="K268" t="str">
        <f t="shared" si="58"/>
        <v>#3-2（测试）</v>
      </c>
      <c r="L268" t="s">
        <v>1051</v>
      </c>
    </row>
    <row r="269" spans="3:12">
      <c r="C269" t="str">
        <f t="shared" si="56"/>
        <v>#1-2（测试）</v>
      </c>
      <c r="D269" t="s">
        <v>1052</v>
      </c>
      <c r="G269" t="str">
        <f t="shared" si="57"/>
        <v>#2-2（测试）</v>
      </c>
      <c r="H269" t="s">
        <v>1053</v>
      </c>
      <c r="K269" t="str">
        <f t="shared" si="58"/>
        <v>#3-2（测试）</v>
      </c>
      <c r="L269" t="s">
        <v>1054</v>
      </c>
    </row>
    <row r="270" spans="3:12">
      <c r="C270" t="str">
        <f t="shared" si="56"/>
        <v>#1-2（测试）</v>
      </c>
      <c r="D270" t="s">
        <v>1055</v>
      </c>
      <c r="G270" t="str">
        <f t="shared" si="57"/>
        <v>#2-2（测试）</v>
      </c>
      <c r="H270" t="s">
        <v>1056</v>
      </c>
      <c r="K270" t="str">
        <f t="shared" si="58"/>
        <v>#3-2（测试）</v>
      </c>
      <c r="L270" t="s">
        <v>1057</v>
      </c>
    </row>
    <row r="271" spans="3:12">
      <c r="C271" t="str">
        <f t="shared" si="56"/>
        <v>#1-2（测试）</v>
      </c>
      <c r="D271" t="s">
        <v>1058</v>
      </c>
      <c r="G271" t="str">
        <f t="shared" si="57"/>
        <v>#2-2（测试）</v>
      </c>
      <c r="H271" t="s">
        <v>1059</v>
      </c>
      <c r="K271" t="str">
        <f t="shared" si="58"/>
        <v>#3-2（测试）</v>
      </c>
      <c r="L271" t="s">
        <v>1060</v>
      </c>
    </row>
    <row r="272" spans="3:12">
      <c r="C272" t="str">
        <f t="shared" si="56"/>
        <v>#1-2（测试）</v>
      </c>
      <c r="D272" t="s">
        <v>1061</v>
      </c>
      <c r="G272" t="str">
        <f t="shared" si="57"/>
        <v>#2-2（测试）</v>
      </c>
      <c r="H272" t="s">
        <v>1062</v>
      </c>
      <c r="K272" t="str">
        <f t="shared" si="58"/>
        <v>#3-2（测试）</v>
      </c>
      <c r="L272" t="s">
        <v>1063</v>
      </c>
    </row>
    <row r="273" spans="3:12">
      <c r="C273" t="str">
        <f t="shared" si="56"/>
        <v>#1-2（测试）</v>
      </c>
      <c r="D273" t="s">
        <v>1064</v>
      </c>
      <c r="G273" t="str">
        <f t="shared" si="57"/>
        <v>#2-2（测试）</v>
      </c>
      <c r="H273" t="s">
        <v>1065</v>
      </c>
      <c r="K273" t="str">
        <f t="shared" si="58"/>
        <v>#3-2（测试）</v>
      </c>
      <c r="L273" t="s">
        <v>1066</v>
      </c>
    </row>
    <row r="276" spans="3:12">
      <c r="C276" t="str">
        <f t="shared" ref="C276:C283" si="59">C$223&amp;B213</f>
        <v>#1-2腔体数据初始化延时（标漏）</v>
      </c>
      <c r="D276" t="s">
        <v>1067</v>
      </c>
      <c r="G276" t="str">
        <f t="shared" ref="G276:G283" si="60">G$223&amp;B213</f>
        <v>#2-2腔体数据初始化延时（标漏）</v>
      </c>
      <c r="H276" t="s">
        <v>1068</v>
      </c>
      <c r="K276" t="str">
        <f t="shared" ref="K276:K283" si="61">K$223&amp;B213</f>
        <v>#3-2腔体数据初始化延时（标漏）</v>
      </c>
      <c r="L276" t="s">
        <v>1069</v>
      </c>
    </row>
    <row r="277" spans="3:12">
      <c r="C277" t="str">
        <f t="shared" si="59"/>
        <v>#1-2腔体抽真空阀值到达延时（标漏）</v>
      </c>
      <c r="D277" t="s">
        <v>1070</v>
      </c>
      <c r="G277" t="str">
        <f t="shared" si="60"/>
        <v>#2-2腔体抽真空阀值到达延时（标漏）</v>
      </c>
      <c r="H277" t="s">
        <v>1071</v>
      </c>
      <c r="K277" t="str">
        <f t="shared" si="61"/>
        <v>#3-2腔体抽真空阀值到达延时（标漏）</v>
      </c>
      <c r="L277" t="s">
        <v>1072</v>
      </c>
    </row>
    <row r="278" spans="3:12">
      <c r="C278" t="str">
        <f t="shared" si="59"/>
        <v>#1-2腔体抽真空时间上限到达延时（标漏）</v>
      </c>
      <c r="D278" t="s">
        <v>1073</v>
      </c>
      <c r="G278" t="str">
        <f t="shared" si="60"/>
        <v>#2-2腔体抽真空时间上限到达延时（标漏）</v>
      </c>
      <c r="H278" t="s">
        <v>1074</v>
      </c>
      <c r="K278" t="str">
        <f t="shared" si="61"/>
        <v>#3-2腔体抽真空时间上限到达延时（标漏）</v>
      </c>
      <c r="L278" t="s">
        <v>1075</v>
      </c>
    </row>
    <row r="279" spans="3:12">
      <c r="C279" t="str">
        <f t="shared" si="59"/>
        <v>#1-2腔体真空值在可氦检状态（标漏）</v>
      </c>
      <c r="D279" t="s">
        <v>1076</v>
      </c>
      <c r="G279" t="str">
        <f t="shared" si="60"/>
        <v>#2-2腔体真空值在可氦检状态（标漏）</v>
      </c>
      <c r="H279" t="s">
        <v>1077</v>
      </c>
      <c r="K279" t="str">
        <f t="shared" si="61"/>
        <v>#3-2腔体真空值在可氦检状态（标漏）</v>
      </c>
      <c r="L279" t="s">
        <v>1078</v>
      </c>
    </row>
    <row r="280" spans="3:12">
      <c r="C280" t="str">
        <f t="shared" si="59"/>
        <v>#1-2腔体氦检延时（标漏）</v>
      </c>
      <c r="D280" t="s">
        <v>1079</v>
      </c>
      <c r="G280" t="str">
        <f t="shared" si="60"/>
        <v>#2-2腔体氦检延时（标漏）</v>
      </c>
      <c r="H280" t="s">
        <v>1080</v>
      </c>
      <c r="K280" t="str">
        <f t="shared" si="61"/>
        <v>#3-2腔体氦检延时（标漏）</v>
      </c>
      <c r="L280" t="s">
        <v>1081</v>
      </c>
    </row>
    <row r="281" spans="3:12">
      <c r="C281" t="str">
        <f t="shared" si="59"/>
        <v>#1-2腔体氦检数据取值完成判定（标漏）</v>
      </c>
      <c r="D281" t="s">
        <v>1082</v>
      </c>
      <c r="G281" t="str">
        <f t="shared" si="60"/>
        <v>#2-2腔体氦检数据取值完成判定（标漏）</v>
      </c>
      <c r="H281" t="s">
        <v>1083</v>
      </c>
      <c r="K281" t="str">
        <f t="shared" si="61"/>
        <v>#3-2腔体氦检数据取值完成判定（标漏）</v>
      </c>
      <c r="L281" t="s">
        <v>1084</v>
      </c>
    </row>
    <row r="282" spans="3:12">
      <c r="C282" t="str">
        <f t="shared" si="59"/>
        <v>#1-2氦检阀打开后，腔体压力超过氦检安全阀值，判氦检异常（标漏）</v>
      </c>
      <c r="D282" t="s">
        <v>1085</v>
      </c>
      <c r="G282" t="str">
        <f t="shared" si="60"/>
        <v>#2-2氦检阀打开后，腔体压力超过氦检安全阀值，判氦检异常（标漏）</v>
      </c>
      <c r="H282" t="s">
        <v>1086</v>
      </c>
      <c r="K282" t="str">
        <f t="shared" si="61"/>
        <v>#3-2氦检阀打开后，腔体压力超过氦检安全阀值，判氦检异常（标漏）</v>
      </c>
      <c r="L282" t="s">
        <v>1087</v>
      </c>
    </row>
    <row r="283" spans="3:12">
      <c r="C283" t="str">
        <f t="shared" si="59"/>
        <v>#1-2开氦检阀前抽气阀关延时（标漏）</v>
      </c>
      <c r="D283" t="s">
        <v>1088</v>
      </c>
      <c r="G283" t="str">
        <f t="shared" si="60"/>
        <v>#2-2开氦检阀前抽气阀关延时（标漏）</v>
      </c>
      <c r="H283" t="s">
        <v>1089</v>
      </c>
      <c r="K283" t="str">
        <f t="shared" si="61"/>
        <v>#3-2开氦检阀前抽气阀关延时（标漏）</v>
      </c>
      <c r="L283" t="s">
        <v>1090</v>
      </c>
    </row>
    <row r="284" spans="8:12">
      <c r="H284" t="s">
        <v>1091</v>
      </c>
      <c r="L284" t="s">
        <v>1092</v>
      </c>
    </row>
    <row r="285" spans="12:12">
      <c r="L285" t="s">
        <v>1093</v>
      </c>
    </row>
  </sheetData>
  <mergeCells count="2">
    <mergeCell ref="B1:L1"/>
    <mergeCell ref="B77:L77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11"/>
  <sheetViews>
    <sheetView tabSelected="1" topLeftCell="J43" workbookViewId="0">
      <selection activeCell="M79" sqref="M79"/>
    </sheetView>
  </sheetViews>
  <sheetFormatPr defaultColWidth="9" defaultRowHeight="13.5"/>
  <cols>
    <col min="1" max="1" width="22.25" customWidth="1"/>
    <col min="4" max="4" width="11.5" customWidth="1"/>
    <col min="5" max="5" width="41.375" customWidth="1"/>
    <col min="7" max="7" width="41.375" customWidth="1"/>
    <col min="9" max="9" width="41.375" customWidth="1"/>
    <col min="11" max="11" width="45.75" customWidth="1"/>
    <col min="12" max="12" width="9.5" customWidth="1"/>
    <col min="13" max="13" width="43.375" customWidth="1"/>
    <col min="14" max="14" width="9.5" customWidth="1"/>
    <col min="15" max="15" width="44" customWidth="1"/>
    <col min="17" max="17" width="41.375" customWidth="1"/>
  </cols>
  <sheetData>
    <row r="1" s="76" customFormat="1" ht="12" spans="5:17">
      <c r="E1" s="76" t="s">
        <v>1094</v>
      </c>
      <c r="G1" s="76" t="s">
        <v>1095</v>
      </c>
      <c r="I1" s="76" t="s">
        <v>1096</v>
      </c>
      <c r="K1" s="76" t="s">
        <v>1097</v>
      </c>
      <c r="M1" s="76" t="s">
        <v>1098</v>
      </c>
      <c r="O1" s="76" t="s">
        <v>1099</v>
      </c>
      <c r="Q1" s="76" t="s">
        <v>1100</v>
      </c>
    </row>
    <row r="2" s="76" customFormat="1" ht="12" spans="5:17">
      <c r="E2" s="76" t="s">
        <v>1101</v>
      </c>
      <c r="G2" s="76" t="s">
        <v>1102</v>
      </c>
      <c r="I2" s="76" t="s">
        <v>1103</v>
      </c>
      <c r="K2" s="76" t="s">
        <v>1104</v>
      </c>
      <c r="M2" s="76" t="s">
        <v>1105</v>
      </c>
      <c r="O2" s="76" t="s">
        <v>1106</v>
      </c>
      <c r="Q2" s="76" t="s">
        <v>1107</v>
      </c>
    </row>
    <row r="3" s="76" customFormat="1" ht="12.75" customHeight="1" spans="1:3">
      <c r="A3" s="77" t="s">
        <v>1108</v>
      </c>
      <c r="C3" s="76">
        <v>1000</v>
      </c>
    </row>
    <row r="4" s="76" customFormat="1" spans="1:16">
      <c r="A4" s="78" t="s">
        <v>1109</v>
      </c>
      <c r="B4" s="79">
        <v>0</v>
      </c>
      <c r="C4" s="76">
        <f>IF(B3=15,C3+1,C3)</f>
        <v>1000</v>
      </c>
      <c r="D4" s="76" t="str">
        <f>A$3&amp;C4&amp;"."&amp;B4</f>
        <v>D1000.0</v>
      </c>
      <c r="F4" s="76" t="str">
        <f>A$3&amp;C4+20&amp;"."&amp;B4</f>
        <v>D1020.0</v>
      </c>
      <c r="H4" s="76" t="str">
        <f>A$3&amp;C4+40&amp;"."&amp;B4</f>
        <v>D1040.0</v>
      </c>
      <c r="J4" s="76" t="str">
        <f>A$3&amp;C4+60&amp;"."&amp;B4</f>
        <v>D1060.0</v>
      </c>
      <c r="K4" t="s">
        <v>1110</v>
      </c>
      <c r="L4" s="76" t="str">
        <f>A$3&amp;C4+90&amp;"."&amp;B4</f>
        <v>D1090.0</v>
      </c>
      <c r="M4" t="s">
        <v>1111</v>
      </c>
      <c r="N4" s="76" t="str">
        <f>A$3&amp;C4+120&amp;"."&amp;B4</f>
        <v>D1120.0</v>
      </c>
      <c r="O4" t="s">
        <v>1112</v>
      </c>
      <c r="P4" s="76" t="str">
        <f>A$3&amp;C4+150&amp;"."&amp;B4</f>
        <v>D1150.0</v>
      </c>
    </row>
    <row r="5" s="76" customFormat="1" spans="1:16">
      <c r="A5" s="78" t="s">
        <v>1109</v>
      </c>
      <c r="B5" s="79">
        <f>IF(B4=15,0,(B4+1))</f>
        <v>1</v>
      </c>
      <c r="C5" s="76">
        <f>IF(B4=15,C4+1,C4)</f>
        <v>1000</v>
      </c>
      <c r="D5" s="76" t="str">
        <f>A$3&amp;C5&amp;"."&amp;B5</f>
        <v>D1000.1</v>
      </c>
      <c r="F5" s="76" t="str">
        <f>A$3&amp;C5+20&amp;"."&amp;B5</f>
        <v>D1020.1</v>
      </c>
      <c r="H5" s="76" t="str">
        <f>A$3&amp;C5+40&amp;"."&amp;B5</f>
        <v>D1040.1</v>
      </c>
      <c r="J5" s="76" t="str">
        <f>A$3&amp;C5+60&amp;"."&amp;B5</f>
        <v>D1060.1</v>
      </c>
      <c r="K5"/>
      <c r="L5" s="76" t="str">
        <f>A$3&amp;C5+90&amp;"."&amp;B5</f>
        <v>D1090.1</v>
      </c>
      <c r="M5"/>
      <c r="N5" s="76" t="str">
        <f>A$3&amp;C5+120&amp;"."&amp;B5</f>
        <v>D1120.1</v>
      </c>
      <c r="O5"/>
      <c r="P5" s="76" t="str">
        <f>A$3&amp;C5+150&amp;"."&amp;B5</f>
        <v>D1150.1</v>
      </c>
    </row>
    <row r="6" s="76" customFormat="1" spans="1:16">
      <c r="A6" s="78" t="s">
        <v>1109</v>
      </c>
      <c r="B6" s="79">
        <f>IF(B5=15,0,(B5+1))</f>
        <v>2</v>
      </c>
      <c r="C6" s="76">
        <f>IF(B5=15,C5+1,C5)</f>
        <v>1000</v>
      </c>
      <c r="D6" s="76" t="str">
        <f>A$3&amp;C6&amp;"."&amp;B6</f>
        <v>D1000.2</v>
      </c>
      <c r="F6" s="76" t="str">
        <f>A$3&amp;C6+20&amp;"."&amp;B6</f>
        <v>D1020.2</v>
      </c>
      <c r="H6" s="76" t="str">
        <f>A$3&amp;C6+40&amp;"."&amp;B6</f>
        <v>D1040.2</v>
      </c>
      <c r="J6" s="76" t="str">
        <f>A$3&amp;C6+60&amp;"."&amp;B6</f>
        <v>D1060.2</v>
      </c>
      <c r="K6"/>
      <c r="L6" s="76" t="str">
        <f>A$3&amp;C6+90&amp;"."&amp;B6</f>
        <v>D1090.2</v>
      </c>
      <c r="M6"/>
      <c r="N6" s="76" t="str">
        <f>A$3&amp;C6+120&amp;"."&amp;B6</f>
        <v>D1120.2</v>
      </c>
      <c r="O6"/>
      <c r="P6" s="76" t="str">
        <f>A$3&amp;C6+150&amp;"."&amp;B6</f>
        <v>D1150.2</v>
      </c>
    </row>
    <row r="7" s="76" customFormat="1" spans="1:16">
      <c r="A7" s="78" t="s">
        <v>1109</v>
      </c>
      <c r="B7" s="79">
        <f>IF(B6=15,0,(B6+1))</f>
        <v>3</v>
      </c>
      <c r="C7" s="76">
        <f>IF(B6=15,C6+1,C6)</f>
        <v>1000</v>
      </c>
      <c r="D7" s="76" t="str">
        <f>A$3&amp;C7&amp;"."&amp;B7</f>
        <v>D1000.3</v>
      </c>
      <c r="F7" s="76" t="str">
        <f>A$3&amp;C7+20&amp;"."&amp;B7</f>
        <v>D1020.3</v>
      </c>
      <c r="H7" s="76" t="str">
        <f>A$3&amp;C7+40&amp;"."&amp;B7</f>
        <v>D1040.3</v>
      </c>
      <c r="J7" s="76" t="str">
        <f>A$3&amp;C7+60&amp;"."&amp;B7</f>
        <v>D1060.3</v>
      </c>
      <c r="K7"/>
      <c r="L7" s="76" t="str">
        <f>A$3&amp;C7+90&amp;"."&amp;B7</f>
        <v>D1090.3</v>
      </c>
      <c r="M7"/>
      <c r="N7" s="76" t="str">
        <f>A$3&amp;C7+120&amp;"."&amp;B7</f>
        <v>D1120.3</v>
      </c>
      <c r="O7"/>
      <c r="P7" s="76" t="str">
        <f>A$3&amp;C7+150&amp;"."&amp;B7</f>
        <v>D1150.3</v>
      </c>
    </row>
    <row r="8" s="76" customFormat="1" spans="1:16">
      <c r="A8" s="78" t="s">
        <v>1109</v>
      </c>
      <c r="B8" s="79">
        <f>IF(B7=15,0,(B7+1))</f>
        <v>4</v>
      </c>
      <c r="C8" s="76">
        <f>IF(B7=15,C7+1,C7)</f>
        <v>1000</v>
      </c>
      <c r="D8" s="76" t="str">
        <f>A$3&amp;C8&amp;"."&amp;B8</f>
        <v>D1000.4</v>
      </c>
      <c r="F8" s="76" t="str">
        <f>A$3&amp;C8+20&amp;"."&amp;B8</f>
        <v>D1020.4</v>
      </c>
      <c r="H8" s="76" t="str">
        <f>A$3&amp;C8+40&amp;"."&amp;B8</f>
        <v>D1040.4</v>
      </c>
      <c r="J8" s="76" t="str">
        <f>A$3&amp;C8+60&amp;"."&amp;B8</f>
        <v>D1060.4</v>
      </c>
      <c r="K8"/>
      <c r="L8" s="76" t="str">
        <f>A$3&amp;C8+90&amp;"."&amp;B8</f>
        <v>D1090.4</v>
      </c>
      <c r="M8"/>
      <c r="N8" s="76" t="str">
        <f>A$3&amp;C8+120&amp;"."&amp;B8</f>
        <v>D1120.4</v>
      </c>
      <c r="O8"/>
      <c r="P8" s="76" t="str">
        <f>A$3&amp;C8+150&amp;"."&amp;B8</f>
        <v>D1150.4</v>
      </c>
    </row>
    <row r="9" s="76" customFormat="1" spans="1:16">
      <c r="A9" s="78" t="s">
        <v>1109</v>
      </c>
      <c r="B9" s="79">
        <f>IF(B8=15,0,(B8+1))</f>
        <v>5</v>
      </c>
      <c r="C9" s="76">
        <f>IF(B8=15,C8+1,C8)</f>
        <v>1000</v>
      </c>
      <c r="D9" s="76" t="str">
        <f>A$3&amp;C9&amp;"."&amp;B9</f>
        <v>D1000.5</v>
      </c>
      <c r="F9" s="76" t="str">
        <f>A$3&amp;C9+20&amp;"."&amp;B9</f>
        <v>D1020.5</v>
      </c>
      <c r="H9" s="76" t="str">
        <f>A$3&amp;C9+40&amp;"."&amp;B9</f>
        <v>D1040.5</v>
      </c>
      <c r="J9" s="76" t="str">
        <f>A$3&amp;C9+60&amp;"."&amp;B9</f>
        <v>D1060.5</v>
      </c>
      <c r="K9"/>
      <c r="L9" s="76" t="str">
        <f>A$3&amp;C9+90&amp;"."&amp;B9</f>
        <v>D1090.5</v>
      </c>
      <c r="M9"/>
      <c r="N9" s="76" t="str">
        <f>A$3&amp;C9+120&amp;"."&amp;B9</f>
        <v>D1120.5</v>
      </c>
      <c r="O9"/>
      <c r="P9" s="76" t="str">
        <f>A$3&amp;C9+150&amp;"."&amp;B9</f>
        <v>D1150.5</v>
      </c>
    </row>
    <row r="10" s="76" customFormat="1" spans="1:16">
      <c r="A10" s="78" t="s">
        <v>1113</v>
      </c>
      <c r="B10" s="79">
        <f>IF(B9=15,0,(B9+1))</f>
        <v>6</v>
      </c>
      <c r="C10" s="76">
        <f>IF(B9=15,C9+1,C9)</f>
        <v>1000</v>
      </c>
      <c r="D10" s="76" t="str">
        <f>A$3&amp;C10&amp;"."&amp;B10</f>
        <v>D1000.6</v>
      </c>
      <c r="F10" s="76" t="str">
        <f>A$3&amp;C10+20&amp;"."&amp;B10</f>
        <v>D1020.6</v>
      </c>
      <c r="H10" s="76" t="str">
        <f>A$3&amp;C10+40&amp;"."&amp;B10</f>
        <v>D1040.6</v>
      </c>
      <c r="J10" s="76" t="str">
        <f>A$3&amp;C10+60&amp;"."&amp;B10</f>
        <v>D1060.6</v>
      </c>
      <c r="K10"/>
      <c r="L10" s="76" t="str">
        <f>A$3&amp;C10+90&amp;"."&amp;B10</f>
        <v>D1090.6</v>
      </c>
      <c r="M10"/>
      <c r="N10" s="76" t="str">
        <f>A$3&amp;C10+120&amp;"."&amp;B10</f>
        <v>D1120.6</v>
      </c>
      <c r="O10"/>
      <c r="P10" s="76" t="str">
        <f>A$3&amp;C10+150&amp;"."&amp;B10</f>
        <v>D1150.6</v>
      </c>
    </row>
    <row r="11" s="76" customFormat="1" spans="1:16">
      <c r="A11" s="78" t="s">
        <v>1114</v>
      </c>
      <c r="B11" s="79">
        <f>IF(B10=15,0,(B10+1))</f>
        <v>7</v>
      </c>
      <c r="C11" s="76">
        <f>IF(B10=15,C10+1,C10)</f>
        <v>1000</v>
      </c>
      <c r="D11" s="76" t="str">
        <f>A$3&amp;C11&amp;"."&amp;B11</f>
        <v>D1000.7</v>
      </c>
      <c r="F11" s="76" t="str">
        <f>A$3&amp;C11+20&amp;"."&amp;B11</f>
        <v>D1020.7</v>
      </c>
      <c r="H11" s="76" t="str">
        <f>A$3&amp;C11+40&amp;"."&amp;B11</f>
        <v>D1040.7</v>
      </c>
      <c r="J11" s="76" t="str">
        <f>A$3&amp;C11+60&amp;"."&amp;B11</f>
        <v>D1060.7</v>
      </c>
      <c r="K11" t="s">
        <v>1115</v>
      </c>
      <c r="L11" s="76" t="str">
        <f>A$3&amp;C11+90&amp;"."&amp;B11</f>
        <v>D1090.7</v>
      </c>
      <c r="M11" t="s">
        <v>1116</v>
      </c>
      <c r="N11" s="76" t="str">
        <f>A$3&amp;C11+120&amp;"."&amp;B11</f>
        <v>D1120.7</v>
      </c>
      <c r="O11" t="s">
        <v>1117</v>
      </c>
      <c r="P11" s="76" t="str">
        <f>A$3&amp;C11+150&amp;"."&amp;B11</f>
        <v>D1150.7</v>
      </c>
    </row>
    <row r="12" s="76" customFormat="1" spans="1:16">
      <c r="A12" s="78" t="s">
        <v>1118</v>
      </c>
      <c r="B12" s="79">
        <f>IF(B11=15,0,(B11+1))</f>
        <v>8</v>
      </c>
      <c r="C12" s="76">
        <f>IF(B11=15,C11+1,C11)</f>
        <v>1000</v>
      </c>
      <c r="D12" s="76" t="str">
        <f>A$3&amp;C12&amp;"."&amp;B12</f>
        <v>D1000.8</v>
      </c>
      <c r="F12" s="76" t="str">
        <f>A$3&amp;C12+20&amp;"."&amp;B12</f>
        <v>D1020.8</v>
      </c>
      <c r="H12" s="76" t="str">
        <f>A$3&amp;C12+40&amp;"."&amp;B12</f>
        <v>D1040.8</v>
      </c>
      <c r="J12" s="76" t="str">
        <f>A$3&amp;C12+60&amp;"."&amp;B12</f>
        <v>D1060.8</v>
      </c>
      <c r="K12"/>
      <c r="L12" s="76" t="str">
        <f>A$3&amp;C12+90&amp;"."&amp;B12</f>
        <v>D1090.8</v>
      </c>
      <c r="M12"/>
      <c r="N12" s="76" t="str">
        <f>A$3&amp;C12+120&amp;"."&amp;B12</f>
        <v>D1120.8</v>
      </c>
      <c r="O12"/>
      <c r="P12" s="76" t="str">
        <f>A$3&amp;C12+150&amp;"."&amp;B12</f>
        <v>D1150.8</v>
      </c>
    </row>
    <row r="13" s="76" customFormat="1" spans="1:16">
      <c r="A13" s="78" t="s">
        <v>1118</v>
      </c>
      <c r="B13" s="79">
        <f>IF(B12=15,0,(B12+1))</f>
        <v>9</v>
      </c>
      <c r="C13" s="76">
        <f>IF(B12=15,C12+1,C12)</f>
        <v>1000</v>
      </c>
      <c r="D13" s="76" t="str">
        <f>A$3&amp;C13&amp;"."&amp;B13</f>
        <v>D1000.9</v>
      </c>
      <c r="F13" s="76" t="str">
        <f>A$3&amp;C13+20&amp;"."&amp;B13</f>
        <v>D1020.9</v>
      </c>
      <c r="H13" s="76" t="str">
        <f>A$3&amp;C13+40&amp;"."&amp;B13</f>
        <v>D1040.9</v>
      </c>
      <c r="J13" s="76" t="str">
        <f>A$3&amp;C13+60&amp;"."&amp;B13</f>
        <v>D1060.9</v>
      </c>
      <c r="K13"/>
      <c r="L13" s="76" t="str">
        <f>A$3&amp;C13+90&amp;"."&amp;B13</f>
        <v>D1090.9</v>
      </c>
      <c r="M13"/>
      <c r="N13" s="76" t="str">
        <f>A$3&amp;C13+120&amp;"."&amp;B13</f>
        <v>D1120.9</v>
      </c>
      <c r="O13"/>
      <c r="P13" s="76" t="str">
        <f>A$3&amp;C13+150&amp;"."&amp;B13</f>
        <v>D1150.9</v>
      </c>
    </row>
    <row r="14" s="76" customFormat="1" spans="1:16">
      <c r="A14" s="78" t="s">
        <v>1118</v>
      </c>
      <c r="B14" s="79">
        <f>IF(B13=15,0,(B13+1))</f>
        <v>10</v>
      </c>
      <c r="C14" s="76">
        <f>IF(B13=15,C13+1,C13)</f>
        <v>1000</v>
      </c>
      <c r="D14" s="76" t="str">
        <f>A$3&amp;C14&amp;"."&amp;B14</f>
        <v>D1000.10</v>
      </c>
      <c r="F14" s="76" t="str">
        <f>A$3&amp;C14+20&amp;"."&amp;B14</f>
        <v>D1020.10</v>
      </c>
      <c r="H14" s="76" t="str">
        <f>A$3&amp;C14+40&amp;"."&amp;B14</f>
        <v>D1040.10</v>
      </c>
      <c r="J14" s="76" t="str">
        <f>A$3&amp;C14+60&amp;"."&amp;B14</f>
        <v>D1060.10</v>
      </c>
      <c r="K14"/>
      <c r="L14" s="76" t="str">
        <f>A$3&amp;C14+90&amp;"."&amp;B14</f>
        <v>D1090.10</v>
      </c>
      <c r="M14"/>
      <c r="N14" s="76" t="str">
        <f>A$3&amp;C14+120&amp;"."&amp;B14</f>
        <v>D1120.10</v>
      </c>
      <c r="O14"/>
      <c r="P14" s="76" t="str">
        <f>A$3&amp;C14+150&amp;"."&amp;B14</f>
        <v>D1150.10</v>
      </c>
    </row>
    <row r="15" s="76" customFormat="1" spans="1:16">
      <c r="A15" s="78" t="s">
        <v>1118</v>
      </c>
      <c r="B15" s="79">
        <f>IF(B14=15,0,(B14+1))</f>
        <v>11</v>
      </c>
      <c r="C15" s="76">
        <f>IF(B14=15,C14+1,C14)</f>
        <v>1000</v>
      </c>
      <c r="D15" s="76" t="str">
        <f>A$3&amp;C15&amp;"."&amp;B15</f>
        <v>D1000.11</v>
      </c>
      <c r="F15" s="76" t="str">
        <f>A$3&amp;C15+20&amp;"."&amp;B15</f>
        <v>D1020.11</v>
      </c>
      <c r="H15" s="76" t="str">
        <f>A$3&amp;C15+40&amp;"."&amp;B15</f>
        <v>D1040.11</v>
      </c>
      <c r="J15" s="76" t="str">
        <f>A$3&amp;C15+60&amp;"."&amp;B15</f>
        <v>D1060.11</v>
      </c>
      <c r="K15"/>
      <c r="L15" s="76" t="str">
        <f>A$3&amp;C15+90&amp;"."&amp;B15</f>
        <v>D1090.11</v>
      </c>
      <c r="M15"/>
      <c r="N15" s="76" t="str">
        <f>A$3&amp;C15+120&amp;"."&amp;B15</f>
        <v>D1120.11</v>
      </c>
      <c r="O15"/>
      <c r="P15" s="76" t="str">
        <f>A$3&amp;C15+150&amp;"."&amp;B15</f>
        <v>D1150.11</v>
      </c>
    </row>
    <row r="16" s="76" customFormat="1" spans="1:16">
      <c r="A16" s="78" t="s">
        <v>1118</v>
      </c>
      <c r="B16" s="79">
        <f>IF(B15=15,0,(B15+1))</f>
        <v>12</v>
      </c>
      <c r="C16" s="76">
        <f>IF(B15=15,C15+1,C15)</f>
        <v>1000</v>
      </c>
      <c r="D16" s="76" t="str">
        <f>A$3&amp;C16&amp;"."&amp;B16</f>
        <v>D1000.12</v>
      </c>
      <c r="F16" s="76" t="str">
        <f>A$3&amp;C16+20&amp;"."&amp;B16</f>
        <v>D1020.12</v>
      </c>
      <c r="H16" s="76" t="str">
        <f>A$3&amp;C16+40&amp;"."&amp;B16</f>
        <v>D1040.12</v>
      </c>
      <c r="J16" s="76" t="str">
        <f>A$3&amp;C16+60&amp;"."&amp;B16</f>
        <v>D1060.12</v>
      </c>
      <c r="K16"/>
      <c r="L16" s="76" t="str">
        <f>A$3&amp;C16+90&amp;"."&amp;B16</f>
        <v>D1090.12</v>
      </c>
      <c r="M16"/>
      <c r="N16" s="76" t="str">
        <f>A$3&amp;C16+120&amp;"."&amp;B16</f>
        <v>D1120.12</v>
      </c>
      <c r="O16"/>
      <c r="P16" s="76" t="str">
        <f>A$3&amp;C16+150&amp;"."&amp;B16</f>
        <v>D1150.12</v>
      </c>
    </row>
    <row r="17" s="76" customFormat="1" spans="1:16">
      <c r="A17" s="78" t="s">
        <v>1119</v>
      </c>
      <c r="B17" s="79">
        <f>IF(B16=15,0,(B16+1))</f>
        <v>13</v>
      </c>
      <c r="C17" s="76">
        <f>IF(B16=15,C16+1,C16)</f>
        <v>1000</v>
      </c>
      <c r="D17" s="76" t="str">
        <f>A$3&amp;C17&amp;"."&amp;B17</f>
        <v>D1000.13</v>
      </c>
      <c r="F17" s="76" t="str">
        <f>A$3&amp;C17+20&amp;"."&amp;B17</f>
        <v>D1020.13</v>
      </c>
      <c r="H17" s="76" t="str">
        <f>A$3&amp;C17+40&amp;"."&amp;B17</f>
        <v>D1040.13</v>
      </c>
      <c r="J17" s="76" t="str">
        <f>A$3&amp;C17+60&amp;"."&amp;B17</f>
        <v>D1060.13</v>
      </c>
      <c r="K17"/>
      <c r="L17" s="76" t="str">
        <f>A$3&amp;C17+90&amp;"."&amp;B17</f>
        <v>D1090.13</v>
      </c>
      <c r="M17"/>
      <c r="N17" s="76" t="str">
        <f>A$3&amp;C17+120&amp;"."&amp;B17</f>
        <v>D1120.13</v>
      </c>
      <c r="O17"/>
      <c r="P17" s="76" t="str">
        <f>A$3&amp;C17+150&amp;"."&amp;B17</f>
        <v>D1150.13</v>
      </c>
    </row>
    <row r="18" s="76" customFormat="1" spans="1:16">
      <c r="A18" s="78" t="s">
        <v>1119</v>
      </c>
      <c r="B18" s="79">
        <f>IF(B17=15,0,(B17+1))</f>
        <v>14</v>
      </c>
      <c r="C18" s="76">
        <f>IF(B17=15,C17+1,C17)</f>
        <v>1000</v>
      </c>
      <c r="D18" s="76" t="str">
        <f>A$3&amp;C18&amp;"."&amp;B18</f>
        <v>D1000.14</v>
      </c>
      <c r="F18" s="76" t="str">
        <f>A$3&amp;C18+20&amp;"."&amp;B18</f>
        <v>D1020.14</v>
      </c>
      <c r="H18" s="76" t="str">
        <f>A$3&amp;C18+40&amp;"."&amp;B18</f>
        <v>D1040.14</v>
      </c>
      <c r="J18" s="76" t="str">
        <f>A$3&amp;C18+60&amp;"."&amp;B18</f>
        <v>D1060.14</v>
      </c>
      <c r="K18"/>
      <c r="L18" s="76" t="str">
        <f>A$3&amp;C18+90&amp;"."&amp;B18</f>
        <v>D1090.14</v>
      </c>
      <c r="M18"/>
      <c r="N18" s="76" t="str">
        <f>A$3&amp;C18+120&amp;"."&amp;B18</f>
        <v>D1120.14</v>
      </c>
      <c r="O18"/>
      <c r="P18" s="76" t="str">
        <f>A$3&amp;C18+150&amp;"."&amp;B18</f>
        <v>D1150.14</v>
      </c>
    </row>
    <row r="19" s="76" customFormat="1" spans="1:16">
      <c r="A19" s="78" t="s">
        <v>1119</v>
      </c>
      <c r="B19" s="79">
        <f>IF(B18=15,0,(B18+1))</f>
        <v>15</v>
      </c>
      <c r="C19" s="76">
        <f>IF(B18=15,C18+1,C18)</f>
        <v>1000</v>
      </c>
      <c r="D19" s="76" t="str">
        <f>A$3&amp;C19&amp;"."&amp;B19</f>
        <v>D1000.15</v>
      </c>
      <c r="F19" s="76" t="str">
        <f>A$3&amp;C19+20&amp;"."&amp;B19</f>
        <v>D1020.15</v>
      </c>
      <c r="H19" s="76" t="str">
        <f>A$3&amp;C19+40&amp;"."&amp;B19</f>
        <v>D1040.15</v>
      </c>
      <c r="J19" s="76" t="str">
        <f>A$3&amp;C19+60&amp;"."&amp;B19</f>
        <v>D1060.15</v>
      </c>
      <c r="K19"/>
      <c r="L19" s="76" t="str">
        <f>A$3&amp;C19+90&amp;"."&amp;B19</f>
        <v>D1090.15</v>
      </c>
      <c r="M19"/>
      <c r="N19" s="76" t="str">
        <f>A$3&amp;C19+120&amp;"."&amp;B19</f>
        <v>D1120.15</v>
      </c>
      <c r="O19"/>
      <c r="P19" s="76" t="str">
        <f>A$3&amp;C19+150&amp;"."&amp;B19</f>
        <v>D1150.15</v>
      </c>
    </row>
    <row r="20" s="76" customFormat="1" spans="1:16">
      <c r="A20" s="78" t="s">
        <v>1119</v>
      </c>
      <c r="B20" s="79">
        <f>IF(B19=15,0,(B19+1))</f>
        <v>0</v>
      </c>
      <c r="C20" s="76">
        <f>IF(B19=15,C19+1,C19)</f>
        <v>1001</v>
      </c>
      <c r="D20" s="76" t="str">
        <f>A$3&amp;C20&amp;"."&amp;B20</f>
        <v>D1001.0</v>
      </c>
      <c r="F20" s="76" t="str">
        <f>A$3&amp;C20+20&amp;"."&amp;B20</f>
        <v>D1021.0</v>
      </c>
      <c r="H20" s="76" t="str">
        <f>A$3&amp;C20+40&amp;"."&amp;B20</f>
        <v>D1041.0</v>
      </c>
      <c r="J20" s="76" t="str">
        <f>A$3&amp;C20+60&amp;"."&amp;B20</f>
        <v>D1061.0</v>
      </c>
      <c r="K20" t="s">
        <v>1120</v>
      </c>
      <c r="L20" s="76" t="str">
        <f>A$3&amp;C20+90&amp;"."&amp;B20</f>
        <v>D1091.0</v>
      </c>
      <c r="M20" t="s">
        <v>1121</v>
      </c>
      <c r="N20" s="76" t="str">
        <f>A$3&amp;C20+120&amp;"."&amp;B20</f>
        <v>D1121.0</v>
      </c>
      <c r="O20" t="s">
        <v>1122</v>
      </c>
      <c r="P20" s="76" t="str">
        <f>A$3&amp;C20+150&amp;"."&amp;B20</f>
        <v>D1151.0</v>
      </c>
    </row>
    <row r="21" s="76" customFormat="1" spans="1:16">
      <c r="A21" s="78" t="s">
        <v>1119</v>
      </c>
      <c r="B21" s="79">
        <f>IF(B20=15,0,(B20+1))</f>
        <v>1</v>
      </c>
      <c r="C21" s="76">
        <f>IF(B20=15,C20+1,C20)</f>
        <v>1001</v>
      </c>
      <c r="D21" s="76" t="str">
        <f>A$3&amp;C21&amp;"."&amp;B21</f>
        <v>D1001.1</v>
      </c>
      <c r="F21" s="76" t="str">
        <f>A$3&amp;C21+20&amp;"."&amp;B21</f>
        <v>D1021.1</v>
      </c>
      <c r="H21" s="76" t="str">
        <f>A$3&amp;C21+40&amp;"."&amp;B21</f>
        <v>D1041.1</v>
      </c>
      <c r="J21" s="76" t="str">
        <f>A$3&amp;C21+60&amp;"."&amp;B21</f>
        <v>D1061.1</v>
      </c>
      <c r="K21" t="s">
        <v>1123</v>
      </c>
      <c r="L21" s="76" t="str">
        <f>A$3&amp;C21+90&amp;"."&amp;B21</f>
        <v>D1091.1</v>
      </c>
      <c r="M21" t="s">
        <v>1124</v>
      </c>
      <c r="N21" s="76" t="str">
        <f>A$3&amp;C21+120&amp;"."&amp;B21</f>
        <v>D1121.1</v>
      </c>
      <c r="O21" t="s">
        <v>1125</v>
      </c>
      <c r="P21" s="76" t="str">
        <f>A$3&amp;C21+150&amp;"."&amp;B21</f>
        <v>D1151.1</v>
      </c>
    </row>
    <row r="22" s="76" customFormat="1" spans="1:16">
      <c r="A22" s="78" t="s">
        <v>1119</v>
      </c>
      <c r="B22" s="79">
        <f>IF(B21=15,0,(B21+1))</f>
        <v>2</v>
      </c>
      <c r="C22" s="76">
        <f>IF(B21=15,C21+1,C21)</f>
        <v>1001</v>
      </c>
      <c r="D22" s="76" t="str">
        <f>A$3&amp;C22&amp;"."&amp;B22</f>
        <v>D1001.2</v>
      </c>
      <c r="F22" s="76" t="str">
        <f>A$3&amp;C22+20&amp;"."&amp;B22</f>
        <v>D1021.2</v>
      </c>
      <c r="H22" s="76" t="str">
        <f>A$3&amp;C22+40&amp;"."&amp;B22</f>
        <v>D1041.2</v>
      </c>
      <c r="J22" s="76" t="str">
        <f>A$3&amp;C22+60&amp;"."&amp;B22</f>
        <v>D1061.2</v>
      </c>
      <c r="K22" t="s">
        <v>1126</v>
      </c>
      <c r="L22" s="76" t="str">
        <f>A$3&amp;C22+90&amp;"."&amp;B22</f>
        <v>D1091.2</v>
      </c>
      <c r="M22" t="s">
        <v>1127</v>
      </c>
      <c r="N22" s="76" t="str">
        <f>A$3&amp;C22+120&amp;"."&amp;B22</f>
        <v>D1121.2</v>
      </c>
      <c r="O22" t="s">
        <v>1128</v>
      </c>
      <c r="P22" s="76" t="str">
        <f>A$3&amp;C22+150&amp;"."&amp;B22</f>
        <v>D1151.2</v>
      </c>
    </row>
    <row r="23" s="76" customFormat="1" spans="1:16">
      <c r="A23" s="78" t="s">
        <v>1119</v>
      </c>
      <c r="B23" s="79">
        <f>IF(B22=15,0,(B22+1))</f>
        <v>3</v>
      </c>
      <c r="C23" s="76">
        <f>IF(B22=15,C22+1,C22)</f>
        <v>1001</v>
      </c>
      <c r="D23" s="76" t="str">
        <f>A$3&amp;C23&amp;"."&amp;B23</f>
        <v>D1001.3</v>
      </c>
      <c r="F23" s="76" t="str">
        <f>A$3&amp;C23+20&amp;"."&amp;B23</f>
        <v>D1021.3</v>
      </c>
      <c r="H23" s="76" t="str">
        <f>A$3&amp;C23+40&amp;"."&amp;B23</f>
        <v>D1041.3</v>
      </c>
      <c r="J23" s="76" t="str">
        <f>A$3&amp;C23+60&amp;"."&amp;B23</f>
        <v>D1061.3</v>
      </c>
      <c r="K23"/>
      <c r="L23" s="76" t="str">
        <f>A$3&amp;C23+90&amp;"."&amp;B23</f>
        <v>D1091.3</v>
      </c>
      <c r="M23"/>
      <c r="N23" s="76" t="str">
        <f>A$3&amp;C23+120&amp;"."&amp;B23</f>
        <v>D1121.3</v>
      </c>
      <c r="O23"/>
      <c r="P23" s="76" t="str">
        <f>A$3&amp;C23+150&amp;"."&amp;B23</f>
        <v>D1151.3</v>
      </c>
    </row>
    <row r="24" s="76" customFormat="1" spans="1:16">
      <c r="A24" s="78" t="s">
        <v>1119</v>
      </c>
      <c r="B24" s="79">
        <f>IF(B23=15,0,(B23+1))</f>
        <v>4</v>
      </c>
      <c r="C24" s="76">
        <f>IF(B23=15,C23+1,C23)</f>
        <v>1001</v>
      </c>
      <c r="D24" s="76" t="str">
        <f>A$3&amp;C24&amp;"."&amp;B24</f>
        <v>D1001.4</v>
      </c>
      <c r="F24" s="76" t="str">
        <f>A$3&amp;C24+20&amp;"."&amp;B24</f>
        <v>D1021.4</v>
      </c>
      <c r="H24" s="76" t="str">
        <f>A$3&amp;C24+40&amp;"."&amp;B24</f>
        <v>D1041.4</v>
      </c>
      <c r="J24" s="76" t="str">
        <f>A$3&amp;C24+60&amp;"."&amp;B24</f>
        <v>D1061.4</v>
      </c>
      <c r="K24"/>
      <c r="L24" s="76" t="str">
        <f>A$3&amp;C24+90&amp;"."&amp;B24</f>
        <v>D1091.4</v>
      </c>
      <c r="M24"/>
      <c r="N24" s="76" t="str">
        <f>A$3&amp;C24+120&amp;"."&amp;B24</f>
        <v>D1121.4</v>
      </c>
      <c r="O24"/>
      <c r="P24" s="76" t="str">
        <f>A$3&amp;C24+150&amp;"."&amp;B24</f>
        <v>D1151.4</v>
      </c>
    </row>
    <row r="25" s="76" customFormat="1" spans="1:16">
      <c r="A25" s="78"/>
      <c r="B25" s="79">
        <f>IF(B24=15,0,(B24+1))</f>
        <v>5</v>
      </c>
      <c r="C25" s="76">
        <f>IF(B24=15,C24+1,C24)</f>
        <v>1001</v>
      </c>
      <c r="D25" s="76" t="str">
        <f>A$3&amp;C25&amp;"."&amp;B25</f>
        <v>D1001.5</v>
      </c>
      <c r="F25" s="76" t="str">
        <f>A$3&amp;C25+20&amp;"."&amp;B25</f>
        <v>D1021.5</v>
      </c>
      <c r="H25" s="76" t="str">
        <f>A$3&amp;C25+40&amp;"."&amp;B25</f>
        <v>D1041.5</v>
      </c>
      <c r="J25" s="76" t="str">
        <f>A$3&amp;C25+60&amp;"."&amp;B25</f>
        <v>D1061.5</v>
      </c>
      <c r="K25"/>
      <c r="L25" s="76" t="str">
        <f>A$3&amp;C25+90&amp;"."&amp;B25</f>
        <v>D1091.5</v>
      </c>
      <c r="M25"/>
      <c r="N25" s="76" t="str">
        <f>A$3&amp;C25+120&amp;"."&amp;B25</f>
        <v>D1121.5</v>
      </c>
      <c r="O25"/>
      <c r="P25" s="76" t="str">
        <f>A$3&amp;C25+150&amp;"."&amp;B25</f>
        <v>D1151.5</v>
      </c>
    </row>
    <row r="26" s="76" customFormat="1" spans="1:16">
      <c r="A26" s="78"/>
      <c r="B26" s="79">
        <f>IF(B25=15,0,(B25+1))</f>
        <v>6</v>
      </c>
      <c r="C26" s="76">
        <f>IF(B25=15,C25+1,C25)</f>
        <v>1001</v>
      </c>
      <c r="D26" s="76" t="str">
        <f>A$3&amp;C26&amp;"."&amp;B26</f>
        <v>D1001.6</v>
      </c>
      <c r="F26" s="76" t="str">
        <f>A$3&amp;C26+20&amp;"."&amp;B26</f>
        <v>D1021.6</v>
      </c>
      <c r="H26" s="76" t="str">
        <f>A$3&amp;C26+40&amp;"."&amp;B26</f>
        <v>D1041.6</v>
      </c>
      <c r="J26" s="76" t="str">
        <f>A$3&amp;C26+60&amp;"."&amp;B26</f>
        <v>D1061.6</v>
      </c>
      <c r="K26"/>
      <c r="L26" s="76" t="str">
        <f>A$3&amp;C26+90&amp;"."&amp;B26</f>
        <v>D1091.6</v>
      </c>
      <c r="M26"/>
      <c r="N26" s="76" t="str">
        <f>A$3&amp;C26+120&amp;"."&amp;B26</f>
        <v>D1121.6</v>
      </c>
      <c r="O26"/>
      <c r="P26" s="76" t="str">
        <f>A$3&amp;C26+150&amp;"."&amp;B26</f>
        <v>D1151.6</v>
      </c>
    </row>
    <row r="27" s="76" customFormat="1" spans="1:16">
      <c r="A27" s="78"/>
      <c r="B27" s="79">
        <f>IF(B26=15,0,(B26+1))</f>
        <v>7</v>
      </c>
      <c r="C27" s="76">
        <f>IF(B26=15,C26+1,C26)</f>
        <v>1001</v>
      </c>
      <c r="D27" s="76" t="str">
        <f>A$3&amp;C27&amp;"."&amp;B27</f>
        <v>D1001.7</v>
      </c>
      <c r="F27" s="76" t="str">
        <f>A$3&amp;C27+20&amp;"."&amp;B27</f>
        <v>D1021.7</v>
      </c>
      <c r="H27" s="76" t="str">
        <f>A$3&amp;C27+40&amp;"."&amp;B27</f>
        <v>D1041.7</v>
      </c>
      <c r="J27" s="76" t="str">
        <f>A$3&amp;C27+60&amp;"."&amp;B27</f>
        <v>D1061.7</v>
      </c>
      <c r="K27"/>
      <c r="L27" s="76" t="str">
        <f>A$3&amp;C27+90&amp;"."&amp;B27</f>
        <v>D1091.7</v>
      </c>
      <c r="M27"/>
      <c r="N27" s="76" t="str">
        <f>A$3&amp;C27+120&amp;"."&amp;B27</f>
        <v>D1121.7</v>
      </c>
      <c r="O27"/>
      <c r="P27" s="76" t="str">
        <f>A$3&amp;C27+150&amp;"."&amp;B27</f>
        <v>D1151.7</v>
      </c>
    </row>
    <row r="28" s="76" customFormat="1" spans="1:16">
      <c r="A28" s="78"/>
      <c r="B28" s="79">
        <f>IF(B27=15,0,(B27+1))</f>
        <v>8</v>
      </c>
      <c r="C28" s="76">
        <f>IF(B27=15,C27+1,C27)</f>
        <v>1001</v>
      </c>
      <c r="D28" s="76" t="str">
        <f>A$3&amp;C28&amp;"."&amp;B28</f>
        <v>D1001.8</v>
      </c>
      <c r="F28" s="76" t="str">
        <f>A$3&amp;C28+20&amp;"."&amp;B28</f>
        <v>D1021.8</v>
      </c>
      <c r="H28" s="76" t="str">
        <f>A$3&amp;C28+40&amp;"."&amp;B28</f>
        <v>D1041.8</v>
      </c>
      <c r="J28" s="76" t="str">
        <f>A$3&amp;C28+60&amp;"."&amp;B28</f>
        <v>D1061.8</v>
      </c>
      <c r="K28"/>
      <c r="L28" s="76" t="str">
        <f>A$3&amp;C28+90&amp;"."&amp;B28</f>
        <v>D1091.8</v>
      </c>
      <c r="M28"/>
      <c r="N28" s="76" t="str">
        <f>A$3&amp;C28+120&amp;"."&amp;B28</f>
        <v>D1121.8</v>
      </c>
      <c r="O28"/>
      <c r="P28" s="76" t="str">
        <f>A$3&amp;C28+150&amp;"."&amp;B28</f>
        <v>D1151.8</v>
      </c>
    </row>
    <row r="29" s="76" customFormat="1" spans="1:16">
      <c r="A29" s="78"/>
      <c r="B29" s="79">
        <f>IF(B28=15,0,(B28+1))</f>
        <v>9</v>
      </c>
      <c r="C29" s="76">
        <f>IF(B28=15,C28+1,C28)</f>
        <v>1001</v>
      </c>
      <c r="D29" s="76" t="str">
        <f>A$3&amp;C29&amp;"."&amp;B29</f>
        <v>D1001.9</v>
      </c>
      <c r="F29" s="76" t="str">
        <f>A$3&amp;C29+20&amp;"."&amp;B29</f>
        <v>D1021.9</v>
      </c>
      <c r="H29" s="76" t="str">
        <f>A$3&amp;C29+40&amp;"."&amp;B29</f>
        <v>D1041.9</v>
      </c>
      <c r="J29" s="76" t="str">
        <f>A$3&amp;C29+60&amp;"."&amp;B29</f>
        <v>D1061.9</v>
      </c>
      <c r="K29"/>
      <c r="L29" s="76" t="str">
        <f>A$3&amp;C29+90&amp;"."&amp;B29</f>
        <v>D1091.9</v>
      </c>
      <c r="M29"/>
      <c r="N29" s="76" t="str">
        <f>A$3&amp;C29+120&amp;"."&amp;B29</f>
        <v>D1121.9</v>
      </c>
      <c r="O29"/>
      <c r="P29" s="76" t="str">
        <f>A$3&amp;C29+150&amp;"."&amp;B29</f>
        <v>D1151.9</v>
      </c>
    </row>
    <row r="30" s="76" customFormat="1" spans="1:16">
      <c r="A30" s="78"/>
      <c r="B30" s="79">
        <f>IF(B29=15,0,(B29+1))</f>
        <v>10</v>
      </c>
      <c r="C30" s="76">
        <f>IF(B29=15,C29+1,C29)</f>
        <v>1001</v>
      </c>
      <c r="D30" s="76" t="str">
        <f>A$3&amp;C30&amp;"."&amp;B30</f>
        <v>D1001.10</v>
      </c>
      <c r="F30" s="76" t="str">
        <f>A$3&amp;C30+20&amp;"."&amp;B30</f>
        <v>D1021.10</v>
      </c>
      <c r="H30" s="76" t="str">
        <f>A$3&amp;C30+40&amp;"."&amp;B30</f>
        <v>D1041.10</v>
      </c>
      <c r="J30" s="76" t="str">
        <f>A$3&amp;C30+60&amp;"."&amp;B30</f>
        <v>D1061.10</v>
      </c>
      <c r="K30"/>
      <c r="L30" s="76" t="str">
        <f>A$3&amp;C30+90&amp;"."&amp;B30</f>
        <v>D1091.10</v>
      </c>
      <c r="M30"/>
      <c r="N30" s="76" t="str">
        <f>A$3&amp;C30+120&amp;"."&amp;B30</f>
        <v>D1121.10</v>
      </c>
      <c r="O30"/>
      <c r="P30" s="76" t="str">
        <f>A$3&amp;C30+150&amp;"."&amp;B30</f>
        <v>D1151.10</v>
      </c>
    </row>
    <row r="31" s="76" customFormat="1" spans="1:16">
      <c r="A31" s="78"/>
      <c r="B31" s="79">
        <f>IF(B30=15,0,(B30+1))</f>
        <v>11</v>
      </c>
      <c r="C31" s="76">
        <f>IF(B30=15,C30+1,C30)</f>
        <v>1001</v>
      </c>
      <c r="D31" s="76" t="str">
        <f>A$3&amp;C31&amp;"."&amp;B31</f>
        <v>D1001.11</v>
      </c>
      <c r="F31" s="76" t="str">
        <f>A$3&amp;C31+20&amp;"."&amp;B31</f>
        <v>D1021.11</v>
      </c>
      <c r="H31" s="76" t="str">
        <f>A$3&amp;C31+40&amp;"."&amp;B31</f>
        <v>D1041.11</v>
      </c>
      <c r="J31" s="76" t="str">
        <f>A$3&amp;C31+60&amp;"."&amp;B31</f>
        <v>D1061.11</v>
      </c>
      <c r="K31"/>
      <c r="L31" s="76" t="str">
        <f>A$3&amp;C31+90&amp;"."&amp;B31</f>
        <v>D1091.11</v>
      </c>
      <c r="M31"/>
      <c r="N31" s="76" t="str">
        <f>A$3&amp;C31+120&amp;"."&amp;B31</f>
        <v>D1121.11</v>
      </c>
      <c r="O31"/>
      <c r="P31" s="76" t="str">
        <f>A$3&amp;C31+150&amp;"."&amp;B31</f>
        <v>D1151.11</v>
      </c>
    </row>
    <row r="32" s="76" customFormat="1" spans="1:16">
      <c r="A32" s="78"/>
      <c r="B32" s="79">
        <f>IF(B31=15,0,(B31+1))</f>
        <v>12</v>
      </c>
      <c r="C32" s="76">
        <f>IF(B31=15,C31+1,C31)</f>
        <v>1001</v>
      </c>
      <c r="D32" s="76" t="str">
        <f>A$3&amp;C32&amp;"."&amp;B32</f>
        <v>D1001.12</v>
      </c>
      <c r="F32" s="76" t="str">
        <f>A$3&amp;C32+20&amp;"."&amp;B32</f>
        <v>D1021.12</v>
      </c>
      <c r="H32" s="76" t="str">
        <f>A$3&amp;C32+40&amp;"."&amp;B32</f>
        <v>D1041.12</v>
      </c>
      <c r="J32" s="76" t="str">
        <f>A$3&amp;C32+60&amp;"."&amp;B32</f>
        <v>D1061.12</v>
      </c>
      <c r="K32"/>
      <c r="L32" s="76" t="str">
        <f>A$3&amp;C32+90&amp;"."&amp;B32</f>
        <v>D1091.12</v>
      </c>
      <c r="M32"/>
      <c r="N32" s="76" t="str">
        <f>A$3&amp;C32+120&amp;"."&amp;B32</f>
        <v>D1121.12</v>
      </c>
      <c r="O32"/>
      <c r="P32" s="76" t="str">
        <f>A$3&amp;C32+150&amp;"."&amp;B32</f>
        <v>D1151.12</v>
      </c>
    </row>
    <row r="33" s="76" customFormat="1" spans="1:16">
      <c r="A33" s="78"/>
      <c r="B33" s="79">
        <f>IF(B32=15,0,(B32+1))</f>
        <v>13</v>
      </c>
      <c r="C33" s="76">
        <f>IF(B32=15,C32+1,C32)</f>
        <v>1001</v>
      </c>
      <c r="D33" s="76" t="str">
        <f>A$3&amp;C33&amp;"."&amp;B33</f>
        <v>D1001.13</v>
      </c>
      <c r="F33" s="76" t="str">
        <f>A$3&amp;C33+20&amp;"."&amp;B33</f>
        <v>D1021.13</v>
      </c>
      <c r="H33" s="76" t="str">
        <f>A$3&amp;C33+40&amp;"."&amp;B33</f>
        <v>D1041.13</v>
      </c>
      <c r="J33" s="76" t="str">
        <f>A$3&amp;C33+60&amp;"."&amp;B33</f>
        <v>D1061.13</v>
      </c>
      <c r="K33"/>
      <c r="L33" s="76" t="str">
        <f>A$3&amp;C33+90&amp;"."&amp;B33</f>
        <v>D1091.13</v>
      </c>
      <c r="M33"/>
      <c r="N33" s="76" t="str">
        <f>A$3&amp;C33+120&amp;"."&amp;B33</f>
        <v>D1121.13</v>
      </c>
      <c r="O33"/>
      <c r="P33" s="76" t="str">
        <f>A$3&amp;C33+150&amp;"."&amp;B33</f>
        <v>D1151.13</v>
      </c>
    </row>
    <row r="34" s="76" customFormat="1" spans="1:16">
      <c r="A34" s="78"/>
      <c r="B34" s="79">
        <f>IF(B33=15,0,(B33+1))</f>
        <v>14</v>
      </c>
      <c r="C34" s="76">
        <f>IF(B33=15,C33+1,C33)</f>
        <v>1001</v>
      </c>
      <c r="D34" s="76" t="str">
        <f>A$3&amp;C34&amp;"."&amp;B34</f>
        <v>D1001.14</v>
      </c>
      <c r="F34" s="76" t="str">
        <f>A$3&amp;C34+20&amp;"."&amp;B34</f>
        <v>D1021.14</v>
      </c>
      <c r="H34" s="76" t="str">
        <f>A$3&amp;C34+40&amp;"."&amp;B34</f>
        <v>D1041.14</v>
      </c>
      <c r="J34" s="76" t="str">
        <f>A$3&amp;C34+60&amp;"."&amp;B34</f>
        <v>D1061.14</v>
      </c>
      <c r="K34"/>
      <c r="L34" s="76" t="str">
        <f>A$3&amp;C34+90&amp;"."&amp;B34</f>
        <v>D1091.14</v>
      </c>
      <c r="M34"/>
      <c r="N34" s="76" t="str">
        <f>A$3&amp;C34+120&amp;"."&amp;B34</f>
        <v>D1121.14</v>
      </c>
      <c r="O34"/>
      <c r="P34" s="76" t="str">
        <f>A$3&amp;C34+150&amp;"."&amp;B34</f>
        <v>D1151.14</v>
      </c>
    </row>
    <row r="35" s="76" customFormat="1" spans="1:16">
      <c r="A35" s="78"/>
      <c r="B35" s="79">
        <f>IF(B34=15,0,(B34+1))</f>
        <v>15</v>
      </c>
      <c r="C35" s="76">
        <f>IF(B34=15,C34+1,C34)</f>
        <v>1001</v>
      </c>
      <c r="D35" s="76" t="str">
        <f>A$3&amp;C35&amp;"."&amp;B35</f>
        <v>D1001.15</v>
      </c>
      <c r="F35" s="76" t="str">
        <f>A$3&amp;C35+20&amp;"."&amp;B35</f>
        <v>D1021.15</v>
      </c>
      <c r="H35" s="76" t="str">
        <f>A$3&amp;C35+40&amp;"."&amp;B35</f>
        <v>D1041.15</v>
      </c>
      <c r="J35" s="76" t="str">
        <f>A$3&amp;C35+60&amp;"."&amp;B35</f>
        <v>D1061.15</v>
      </c>
      <c r="K35"/>
      <c r="L35" s="76" t="str">
        <f>A$3&amp;C35+90&amp;"."&amp;B35</f>
        <v>D1091.15</v>
      </c>
      <c r="M35"/>
      <c r="N35" s="76" t="str">
        <f>A$3&amp;C35+120&amp;"."&amp;B35</f>
        <v>D1121.15</v>
      </c>
      <c r="O35"/>
      <c r="P35" s="76" t="str">
        <f>A$3&amp;C35+150&amp;"."&amp;B35</f>
        <v>D1151.15</v>
      </c>
    </row>
    <row r="36" s="76" customFormat="1" spans="2:16">
      <c r="B36" s="79">
        <f>IF(B35=15,0,(B35+1))</f>
        <v>0</v>
      </c>
      <c r="C36" s="76">
        <f>IF(B35=15,C35+1,C35)</f>
        <v>1002</v>
      </c>
      <c r="D36" s="76" t="str">
        <f>A$3&amp;C36&amp;"."&amp;B36</f>
        <v>D1002.0</v>
      </c>
      <c r="F36" s="76" t="str">
        <f>A$3&amp;C36+20&amp;"."&amp;B36</f>
        <v>D1022.0</v>
      </c>
      <c r="H36" s="76" t="str">
        <f>A$3&amp;C36+40&amp;"."&amp;B36</f>
        <v>D1042.0</v>
      </c>
      <c r="J36" s="76" t="str">
        <f>A$3&amp;C36+60&amp;"."&amp;B36</f>
        <v>D1062.0</v>
      </c>
      <c r="K36" t="s">
        <v>1129</v>
      </c>
      <c r="L36" s="76" t="str">
        <f>A$3&amp;C36+90&amp;"."&amp;B36</f>
        <v>D1092.0</v>
      </c>
      <c r="M36" t="s">
        <v>1130</v>
      </c>
      <c r="N36" s="76" t="str">
        <f>A$3&amp;C36+120&amp;"."&amp;B36</f>
        <v>D1122.0</v>
      </c>
      <c r="O36" t="s">
        <v>1131</v>
      </c>
      <c r="P36" s="76" t="str">
        <f>A$3&amp;C36+150&amp;"."&amp;B36</f>
        <v>D1152.0</v>
      </c>
    </row>
    <row r="37" s="76" customFormat="1" spans="2:16">
      <c r="B37" s="79">
        <f>IF(B36=15,0,(B36+1))</f>
        <v>1</v>
      </c>
      <c r="C37" s="76">
        <f>IF(B36=15,C36+1,C36)</f>
        <v>1002</v>
      </c>
      <c r="D37" s="76" t="str">
        <f>A$3&amp;C37&amp;"."&amp;B37</f>
        <v>D1002.1</v>
      </c>
      <c r="F37" s="76" t="str">
        <f>A$3&amp;C37+20&amp;"."&amp;B37</f>
        <v>D1022.1</v>
      </c>
      <c r="H37" s="76" t="str">
        <f>A$3&amp;C37+40&amp;"."&amp;B37</f>
        <v>D1042.1</v>
      </c>
      <c r="J37" s="76" t="str">
        <f>A$3&amp;C37+60&amp;"."&amp;B37</f>
        <v>D1062.1</v>
      </c>
      <c r="K37"/>
      <c r="L37" s="76" t="str">
        <f>A$3&amp;C37+90&amp;"."&amp;B37</f>
        <v>D1092.1</v>
      </c>
      <c r="M37"/>
      <c r="N37" s="76" t="str">
        <f>A$3&amp;C37+120&amp;"."&amp;B37</f>
        <v>D1122.1</v>
      </c>
      <c r="O37"/>
      <c r="P37" s="76" t="str">
        <f>A$3&amp;C37+150&amp;"."&amp;B37</f>
        <v>D1152.1</v>
      </c>
    </row>
    <row r="38" s="76" customFormat="1" spans="2:16">
      <c r="B38" s="79">
        <f>IF(B37=15,0,(B37+1))</f>
        <v>2</v>
      </c>
      <c r="C38" s="76">
        <f>IF(B37=15,C37+1,C37)</f>
        <v>1002</v>
      </c>
      <c r="D38" s="76" t="str">
        <f>A$3&amp;C38&amp;"."&amp;B38</f>
        <v>D1002.2</v>
      </c>
      <c r="F38" s="76" t="str">
        <f>A$3&amp;C38+20&amp;"."&amp;B38</f>
        <v>D1022.2</v>
      </c>
      <c r="H38" s="76" t="str">
        <f>A$3&amp;C38+40&amp;"."&amp;B38</f>
        <v>D1042.2</v>
      </c>
      <c r="J38" s="76" t="str">
        <f>A$3&amp;C38+60&amp;"."&amp;B38</f>
        <v>D1062.2</v>
      </c>
      <c r="K38"/>
      <c r="L38" s="76" t="str">
        <f>A$3&amp;C38+90&amp;"."&amp;B38</f>
        <v>D1092.2</v>
      </c>
      <c r="M38"/>
      <c r="N38" s="76" t="str">
        <f>A$3&amp;C38+120&amp;"."&amp;B38</f>
        <v>D1122.2</v>
      </c>
      <c r="O38"/>
      <c r="P38" s="76" t="str">
        <f>A$3&amp;C38+150&amp;"."&amp;B38</f>
        <v>D1152.2</v>
      </c>
    </row>
    <row r="39" s="76" customFormat="1" spans="2:16">
      <c r="B39" s="79">
        <f>IF(B38=15,0,(B38+1))</f>
        <v>3</v>
      </c>
      <c r="C39" s="76">
        <f>IF(B38=15,C38+1,C38)</f>
        <v>1002</v>
      </c>
      <c r="D39" s="76" t="str">
        <f>A$3&amp;C39&amp;"."&amp;B39</f>
        <v>D1002.3</v>
      </c>
      <c r="F39" s="76" t="str">
        <f>A$3&amp;C39+20&amp;"."&amp;B39</f>
        <v>D1022.3</v>
      </c>
      <c r="H39" s="76" t="str">
        <f>A$3&amp;C39+40&amp;"."&amp;B39</f>
        <v>D1042.3</v>
      </c>
      <c r="J39" s="76" t="str">
        <f>A$3&amp;C39+60&amp;"."&amp;B39</f>
        <v>D1062.3</v>
      </c>
      <c r="K39"/>
      <c r="L39" s="76" t="str">
        <f>A$3&amp;C39+90&amp;"."&amp;B39</f>
        <v>D1092.3</v>
      </c>
      <c r="M39"/>
      <c r="N39" s="76" t="str">
        <f>A$3&amp;C39+120&amp;"."&amp;B39</f>
        <v>D1122.3</v>
      </c>
      <c r="O39"/>
      <c r="P39" s="76" t="str">
        <f>A$3&amp;C39+150&amp;"."&amp;B39</f>
        <v>D1152.3</v>
      </c>
    </row>
    <row r="40" s="76" customFormat="1" spans="2:16">
      <c r="B40" s="79">
        <f>IF(B39=15,0,(B39+1))</f>
        <v>4</v>
      </c>
      <c r="C40" s="76">
        <f>IF(B39=15,C39+1,C39)</f>
        <v>1002</v>
      </c>
      <c r="D40" s="76" t="str">
        <f>A$3&amp;C40&amp;"."&amp;B40</f>
        <v>D1002.4</v>
      </c>
      <c r="F40" s="76" t="str">
        <f>A$3&amp;C40+20&amp;"."&amp;B40</f>
        <v>D1022.4</v>
      </c>
      <c r="H40" s="76" t="str">
        <f>A$3&amp;C40+40&amp;"."&amp;B40</f>
        <v>D1042.4</v>
      </c>
      <c r="J40" s="76" t="str">
        <f>A$3&amp;C40+60&amp;"."&amp;B40</f>
        <v>D1062.4</v>
      </c>
      <c r="K40"/>
      <c r="L40" s="76" t="str">
        <f>A$3&amp;C40+90&amp;"."&amp;B40</f>
        <v>D1092.4</v>
      </c>
      <c r="M40"/>
      <c r="N40" s="76" t="str">
        <f>A$3&amp;C40+120&amp;"."&amp;B40</f>
        <v>D1122.4</v>
      </c>
      <c r="O40"/>
      <c r="P40" s="76" t="str">
        <f>A$3&amp;C40+150&amp;"."&amp;B40</f>
        <v>D1152.4</v>
      </c>
    </row>
    <row r="41" s="76" customFormat="1" spans="2:16">
      <c r="B41" s="79">
        <f>IF(B40=15,0,(B40+1))</f>
        <v>5</v>
      </c>
      <c r="C41" s="76">
        <f>IF(B40=15,C40+1,C40)</f>
        <v>1002</v>
      </c>
      <c r="D41" s="76" t="str">
        <f>A$3&amp;C41&amp;"."&amp;B41</f>
        <v>D1002.5</v>
      </c>
      <c r="F41" s="76" t="str">
        <f>A$3&amp;C41+20&amp;"."&amp;B41</f>
        <v>D1022.5</v>
      </c>
      <c r="H41" s="76" t="str">
        <f>A$3&amp;C41+40&amp;"."&amp;B41</f>
        <v>D1042.5</v>
      </c>
      <c r="J41" s="76" t="str">
        <f>A$3&amp;C41+60&amp;"."&amp;B41</f>
        <v>D1062.5</v>
      </c>
      <c r="K41"/>
      <c r="L41" s="76" t="str">
        <f>A$3&amp;C41+90&amp;"."&amp;B41</f>
        <v>D1092.5</v>
      </c>
      <c r="M41"/>
      <c r="N41" s="76" t="str">
        <f>A$3&amp;C41+120&amp;"."&amp;B41</f>
        <v>D1122.5</v>
      </c>
      <c r="O41"/>
      <c r="P41" s="76" t="str">
        <f>A$3&amp;C41+150&amp;"."&amp;B41</f>
        <v>D1152.5</v>
      </c>
    </row>
    <row r="42" s="76" customFormat="1" spans="2:16">
      <c r="B42" s="79">
        <f>IF(B41=15,0,(B41+1))</f>
        <v>6</v>
      </c>
      <c r="C42" s="76">
        <f>IF(B41=15,C41+1,C41)</f>
        <v>1002</v>
      </c>
      <c r="D42" s="76" t="str">
        <f>A$3&amp;C42&amp;"."&amp;B42</f>
        <v>D1002.6</v>
      </c>
      <c r="F42" s="76" t="str">
        <f>A$3&amp;C42+20&amp;"."&amp;B42</f>
        <v>D1022.6</v>
      </c>
      <c r="H42" s="76" t="str">
        <f>A$3&amp;C42+40&amp;"."&amp;B42</f>
        <v>D1042.6</v>
      </c>
      <c r="J42" s="76" t="str">
        <f>A$3&amp;C42+60&amp;"."&amp;B42</f>
        <v>D1062.6</v>
      </c>
      <c r="K42"/>
      <c r="L42" s="76" t="str">
        <f>A$3&amp;C42+90&amp;"."&amp;B42</f>
        <v>D1092.6</v>
      </c>
      <c r="M42"/>
      <c r="N42" s="76" t="str">
        <f>A$3&amp;C42+120&amp;"."&amp;B42</f>
        <v>D1122.6</v>
      </c>
      <c r="O42"/>
      <c r="P42" s="76" t="str">
        <f>A$3&amp;C42+150&amp;"."&amp;B42</f>
        <v>D1152.6</v>
      </c>
    </row>
    <row r="43" s="76" customFormat="1" spans="2:16">
      <c r="B43" s="79">
        <f>IF(B42=15,0,(B42+1))</f>
        <v>7</v>
      </c>
      <c r="C43" s="76">
        <f>IF(B42=15,C42+1,C42)</f>
        <v>1002</v>
      </c>
      <c r="D43" s="76" t="str">
        <f>A$3&amp;C43&amp;"."&amp;B43</f>
        <v>D1002.7</v>
      </c>
      <c r="F43" s="76" t="str">
        <f>A$3&amp;C43+20&amp;"."&amp;B43</f>
        <v>D1022.7</v>
      </c>
      <c r="H43" s="76" t="str">
        <f>A$3&amp;C43+40&amp;"."&amp;B43</f>
        <v>D1042.7</v>
      </c>
      <c r="J43" s="76" t="str">
        <f>A$3&amp;C43+60&amp;"."&amp;B43</f>
        <v>D1062.7</v>
      </c>
      <c r="K43"/>
      <c r="L43" s="76" t="str">
        <f>A$3&amp;C43+90&amp;"."&amp;B43</f>
        <v>D1092.7</v>
      </c>
      <c r="M43"/>
      <c r="N43" s="76" t="str">
        <f>A$3&amp;C43+120&amp;"."&amp;B43</f>
        <v>D1122.7</v>
      </c>
      <c r="O43"/>
      <c r="P43" s="76" t="str">
        <f>A$3&amp;C43+150&amp;"."&amp;B43</f>
        <v>D1152.7</v>
      </c>
    </row>
    <row r="44" s="76" customFormat="1" spans="2:16">
      <c r="B44" s="79">
        <f>IF(B43=15,0,(B43+1))</f>
        <v>8</v>
      </c>
      <c r="C44" s="76">
        <f>IF(B43=15,C43+1,C43)</f>
        <v>1002</v>
      </c>
      <c r="D44" s="76" t="str">
        <f>A$3&amp;C44&amp;"."&amp;B44</f>
        <v>D1002.8</v>
      </c>
      <c r="F44" s="76" t="str">
        <f>A$3&amp;C44+20&amp;"."&amp;B44</f>
        <v>D1022.8</v>
      </c>
      <c r="H44" s="76" t="str">
        <f>A$3&amp;C44+40&amp;"."&amp;B44</f>
        <v>D1042.8</v>
      </c>
      <c r="J44" s="76" t="str">
        <f>A$3&amp;C44+60&amp;"."&amp;B44</f>
        <v>D1062.8</v>
      </c>
      <c r="K44"/>
      <c r="L44" s="76" t="str">
        <f>A$3&amp;C44+90&amp;"."&amp;B44</f>
        <v>D1092.8</v>
      </c>
      <c r="M44"/>
      <c r="N44" s="76" t="str">
        <f>A$3&amp;C44+120&amp;"."&amp;B44</f>
        <v>D1122.8</v>
      </c>
      <c r="O44"/>
      <c r="P44" s="76" t="str">
        <f>A$3&amp;C44+150&amp;"."&amp;B44</f>
        <v>D1152.8</v>
      </c>
    </row>
    <row r="45" s="76" customFormat="1" spans="2:16">
      <c r="B45" s="79">
        <f>IF(B44=15,0,(B44+1))</f>
        <v>9</v>
      </c>
      <c r="C45" s="76">
        <f>IF(B44=15,C44+1,C44)</f>
        <v>1002</v>
      </c>
      <c r="D45" s="76" t="str">
        <f>A$3&amp;C45&amp;"."&amp;B45</f>
        <v>D1002.9</v>
      </c>
      <c r="F45" s="76" t="str">
        <f>A$3&amp;C45+20&amp;"."&amp;B45</f>
        <v>D1022.9</v>
      </c>
      <c r="H45" s="76" t="str">
        <f>A$3&amp;C45+40&amp;"."&amp;B45</f>
        <v>D1042.9</v>
      </c>
      <c r="J45" s="76" t="str">
        <f>A$3&amp;C45+60&amp;"."&amp;B45</f>
        <v>D1062.9</v>
      </c>
      <c r="K45"/>
      <c r="L45" s="76" t="str">
        <f>A$3&amp;C45+90&amp;"."&amp;B45</f>
        <v>D1092.9</v>
      </c>
      <c r="M45"/>
      <c r="N45" s="76" t="str">
        <f>A$3&amp;C45+120&amp;"."&amp;B45</f>
        <v>D1122.9</v>
      </c>
      <c r="O45"/>
      <c r="P45" s="76" t="str">
        <f>A$3&amp;C45+150&amp;"."&amp;B45</f>
        <v>D1152.9</v>
      </c>
    </row>
    <row r="46" s="76" customFormat="1" spans="2:16">
      <c r="B46" s="79">
        <f>IF(B45=15,0,(B45+1))</f>
        <v>10</v>
      </c>
      <c r="C46" s="76">
        <f>IF(B45=15,C45+1,C45)</f>
        <v>1002</v>
      </c>
      <c r="D46" s="76" t="str">
        <f>A$3&amp;C46&amp;"."&amp;B46</f>
        <v>D1002.10</v>
      </c>
      <c r="F46" s="76" t="str">
        <f>A$3&amp;C46+20&amp;"."&amp;B46</f>
        <v>D1022.10</v>
      </c>
      <c r="H46" s="76" t="str">
        <f>A$3&amp;C46+40&amp;"."&amp;B46</f>
        <v>D1042.10</v>
      </c>
      <c r="J46" s="76" t="str">
        <f>A$3&amp;C46+60&amp;"."&amp;B46</f>
        <v>D1062.10</v>
      </c>
      <c r="K46"/>
      <c r="L46" s="76" t="str">
        <f>A$3&amp;C46+90&amp;"."&amp;B46</f>
        <v>D1092.10</v>
      </c>
      <c r="M46"/>
      <c r="N46" s="76" t="str">
        <f>A$3&amp;C46+120&amp;"."&amp;B46</f>
        <v>D1122.10</v>
      </c>
      <c r="O46"/>
      <c r="P46" s="76" t="str">
        <f>A$3&amp;C46+150&amp;"."&amp;B46</f>
        <v>D1152.10</v>
      </c>
    </row>
    <row r="47" s="76" customFormat="1" spans="2:16">
      <c r="B47" s="79">
        <f>IF(B46=15,0,(B46+1))</f>
        <v>11</v>
      </c>
      <c r="C47" s="76">
        <f>IF(B46=15,C46+1,C46)</f>
        <v>1002</v>
      </c>
      <c r="D47" s="76" t="str">
        <f>A$3&amp;C47&amp;"."&amp;B47</f>
        <v>D1002.11</v>
      </c>
      <c r="F47" s="76" t="str">
        <f>A$3&amp;C47+20&amp;"."&amp;B47</f>
        <v>D1022.11</v>
      </c>
      <c r="H47" s="76" t="str">
        <f>A$3&amp;C47+40&amp;"."&amp;B47</f>
        <v>D1042.11</v>
      </c>
      <c r="J47" s="76" t="str">
        <f>A$3&amp;C47+60&amp;"."&amp;B47</f>
        <v>D1062.11</v>
      </c>
      <c r="K47"/>
      <c r="L47" s="76" t="str">
        <f>A$3&amp;C47+90&amp;"."&amp;B47</f>
        <v>D1092.11</v>
      </c>
      <c r="M47"/>
      <c r="N47" s="76" t="str">
        <f>A$3&amp;C47+120&amp;"."&amp;B47</f>
        <v>D1122.11</v>
      </c>
      <c r="O47"/>
      <c r="P47" s="76" t="str">
        <f>A$3&amp;C47+150&amp;"."&amp;B47</f>
        <v>D1152.11</v>
      </c>
    </row>
    <row r="48" s="76" customFormat="1" spans="2:16">
      <c r="B48" s="79">
        <f>IF(B47=15,0,(B47+1))</f>
        <v>12</v>
      </c>
      <c r="C48" s="76">
        <f>IF(B47=15,C47+1,C47)</f>
        <v>1002</v>
      </c>
      <c r="D48" s="76" t="str">
        <f>A$3&amp;C48&amp;"."&amp;B48</f>
        <v>D1002.12</v>
      </c>
      <c r="F48" s="76" t="str">
        <f>A$3&amp;C48+20&amp;"."&amp;B48</f>
        <v>D1022.12</v>
      </c>
      <c r="H48" s="76" t="str">
        <f>A$3&amp;C48+40&amp;"."&amp;B48</f>
        <v>D1042.12</v>
      </c>
      <c r="J48" s="76" t="str">
        <f>A$3&amp;C48+60&amp;"."&amp;B48</f>
        <v>D1062.12</v>
      </c>
      <c r="K48" t="s">
        <v>1132</v>
      </c>
      <c r="L48" s="76" t="str">
        <f>A$3&amp;C48+90&amp;"."&amp;B48</f>
        <v>D1092.12</v>
      </c>
      <c r="M48" t="s">
        <v>1133</v>
      </c>
      <c r="N48" s="76" t="str">
        <f>A$3&amp;C48+120&amp;"."&amp;B48</f>
        <v>D1122.12</v>
      </c>
      <c r="O48" t="s">
        <v>1134</v>
      </c>
      <c r="P48" s="76" t="str">
        <f>A$3&amp;C48+150&amp;"."&amp;B48</f>
        <v>D1152.12</v>
      </c>
    </row>
    <row r="49" s="76" customFormat="1" spans="2:16">
      <c r="B49" s="79">
        <f>IF(B48=15,0,(B48+1))</f>
        <v>13</v>
      </c>
      <c r="C49" s="76">
        <f>IF(B48=15,C48+1,C48)</f>
        <v>1002</v>
      </c>
      <c r="D49" s="76" t="str">
        <f>A$3&amp;C49&amp;"."&amp;B49</f>
        <v>D1002.13</v>
      </c>
      <c r="F49" s="76" t="str">
        <f>A$3&amp;C49+20&amp;"."&amp;B49</f>
        <v>D1022.13</v>
      </c>
      <c r="H49" s="76" t="str">
        <f>A$3&amp;C49+40&amp;"."&amp;B49</f>
        <v>D1042.13</v>
      </c>
      <c r="J49" s="76" t="str">
        <f>A$3&amp;C49+60&amp;"."&amp;B49</f>
        <v>D1062.13</v>
      </c>
      <c r="K49" t="s">
        <v>1135</v>
      </c>
      <c r="L49" s="76" t="str">
        <f>A$3&amp;C49+90&amp;"."&amp;B49</f>
        <v>D1092.13</v>
      </c>
      <c r="M49" t="s">
        <v>1136</v>
      </c>
      <c r="N49" s="76" t="str">
        <f>A$3&amp;C49+120&amp;"."&amp;B49</f>
        <v>D1122.13</v>
      </c>
      <c r="O49" t="s">
        <v>1137</v>
      </c>
      <c r="P49" s="76" t="str">
        <f>A$3&amp;C49+150&amp;"."&amp;B49</f>
        <v>D1152.13</v>
      </c>
    </row>
    <row r="50" s="76" customFormat="1" spans="2:16">
      <c r="B50" s="79">
        <f>IF(B49=15,0,(B49+1))</f>
        <v>14</v>
      </c>
      <c r="C50" s="76">
        <f>IF(B49=15,C49+1,C49)</f>
        <v>1002</v>
      </c>
      <c r="D50" s="76" t="str">
        <f>A$3&amp;C50&amp;"."&amp;B50</f>
        <v>D1002.14</v>
      </c>
      <c r="F50" s="76" t="str">
        <f>A$3&amp;C50+20&amp;"."&amp;B50</f>
        <v>D1022.14</v>
      </c>
      <c r="H50" s="76" t="str">
        <f>A$3&amp;C50+40&amp;"."&amp;B50</f>
        <v>D1042.14</v>
      </c>
      <c r="J50" s="76" t="str">
        <f>A$3&amp;C50+60&amp;"."&amp;B50</f>
        <v>D1062.14</v>
      </c>
      <c r="K50" t="s">
        <v>1138</v>
      </c>
      <c r="L50" s="76" t="str">
        <f>A$3&amp;C50+90&amp;"."&amp;B50</f>
        <v>D1092.14</v>
      </c>
      <c r="M50" t="s">
        <v>1139</v>
      </c>
      <c r="N50" s="76" t="str">
        <f>A$3&amp;C50+120&amp;"."&amp;B50</f>
        <v>D1122.14</v>
      </c>
      <c r="O50" t="s">
        <v>1140</v>
      </c>
      <c r="P50" s="76" t="str">
        <f>A$3&amp;C50+150&amp;"."&amp;B50</f>
        <v>D1152.14</v>
      </c>
    </row>
    <row r="51" s="76" customFormat="1" spans="2:16">
      <c r="B51" s="79">
        <f>IF(B50=15,0,(B50+1))</f>
        <v>15</v>
      </c>
      <c r="C51" s="76">
        <f>IF(B50=15,C50+1,C50)</f>
        <v>1002</v>
      </c>
      <c r="D51" s="76" t="str">
        <f>A$3&amp;C51&amp;"."&amp;B51</f>
        <v>D1002.15</v>
      </c>
      <c r="F51" s="76" t="str">
        <f>A$3&amp;C51+20&amp;"."&amp;B51</f>
        <v>D1022.15</v>
      </c>
      <c r="H51" s="76" t="str">
        <f>A$3&amp;C51+40&amp;"."&amp;B51</f>
        <v>D1042.15</v>
      </c>
      <c r="J51" s="76" t="str">
        <f>A$3&amp;C51+60&amp;"."&amp;B51</f>
        <v>D1062.15</v>
      </c>
      <c r="K51" t="s">
        <v>1141</v>
      </c>
      <c r="L51" s="76" t="str">
        <f>A$3&amp;C51+90&amp;"."&amp;B51</f>
        <v>D1092.15</v>
      </c>
      <c r="M51" t="s">
        <v>1142</v>
      </c>
      <c r="N51" s="76" t="str">
        <f>A$3&amp;C51+120&amp;"."&amp;B51</f>
        <v>D1122.15</v>
      </c>
      <c r="O51" t="s">
        <v>1143</v>
      </c>
      <c r="P51" s="76" t="str">
        <f>A$3&amp;C51+150&amp;"."&amp;B51</f>
        <v>D1152.15</v>
      </c>
    </row>
    <row r="52" s="76" customFormat="1" spans="2:16">
      <c r="B52" s="79">
        <f>IF(B51=15,0,(B51+1))</f>
        <v>0</v>
      </c>
      <c r="C52" s="76">
        <f>IF(B51=15,C51+1,C51)</f>
        <v>1003</v>
      </c>
      <c r="D52" s="76" t="str">
        <f>A$3&amp;C52&amp;"."&amp;B52</f>
        <v>D1003.0</v>
      </c>
      <c r="F52" s="76" t="str">
        <f>A$3&amp;C52+20&amp;"."&amp;B52</f>
        <v>D1023.0</v>
      </c>
      <c r="H52" s="76" t="str">
        <f>A$3&amp;C52+40&amp;"."&amp;B52</f>
        <v>D1043.0</v>
      </c>
      <c r="J52" s="76" t="str">
        <f>A$3&amp;C52+60&amp;"."&amp;B52</f>
        <v>D1063.0</v>
      </c>
      <c r="K52" t="s">
        <v>1144</v>
      </c>
      <c r="L52" s="76" t="str">
        <f>A$3&amp;C52+90&amp;"."&amp;B52</f>
        <v>D1093.0</v>
      </c>
      <c r="M52" t="s">
        <v>1145</v>
      </c>
      <c r="N52" s="76" t="str">
        <f>A$3&amp;C52+120&amp;"."&amp;B52</f>
        <v>D1123.0</v>
      </c>
      <c r="O52" t="s">
        <v>1146</v>
      </c>
      <c r="P52" s="76" t="str">
        <f>A$3&amp;C52+150&amp;"."&amp;B52</f>
        <v>D1153.0</v>
      </c>
    </row>
    <row r="53" s="76" customFormat="1" spans="2:16">
      <c r="B53" s="79">
        <f>IF(B52=15,0,(B52+1))</f>
        <v>1</v>
      </c>
      <c r="C53" s="76">
        <f>IF(B52=15,C52+1,C52)</f>
        <v>1003</v>
      </c>
      <c r="D53" s="76" t="str">
        <f>A$3&amp;C53&amp;"."&amp;B53</f>
        <v>D1003.1</v>
      </c>
      <c r="F53" s="76" t="str">
        <f>A$3&amp;C53+20&amp;"."&amp;B53</f>
        <v>D1023.1</v>
      </c>
      <c r="H53" s="76" t="str">
        <f>A$3&amp;C53+40&amp;"."&amp;B53</f>
        <v>D1043.1</v>
      </c>
      <c r="J53" s="76" t="str">
        <f>A$3&amp;C53+60&amp;"."&amp;B53</f>
        <v>D1063.1</v>
      </c>
      <c r="K53"/>
      <c r="L53" s="76" t="str">
        <f>A$3&amp;C53+90&amp;"."&amp;B53</f>
        <v>D1093.1</v>
      </c>
      <c r="M53"/>
      <c r="N53" s="76" t="str">
        <f>A$3&amp;C53+120&amp;"."&amp;B53</f>
        <v>D1123.1</v>
      </c>
      <c r="O53"/>
      <c r="P53" s="76" t="str">
        <f>A$3&amp;C53+150&amp;"."&amp;B53</f>
        <v>D1153.1</v>
      </c>
    </row>
    <row r="54" s="76" customFormat="1" spans="2:16">
      <c r="B54" s="79">
        <f>IF(B53=15,0,(B53+1))</f>
        <v>2</v>
      </c>
      <c r="C54" s="76">
        <f>IF(B53=15,C53+1,C53)</f>
        <v>1003</v>
      </c>
      <c r="D54" s="76" t="str">
        <f>A$3&amp;C54&amp;"."&amp;B54</f>
        <v>D1003.2</v>
      </c>
      <c r="F54" s="76" t="str">
        <f>A$3&amp;C54+20&amp;"."&amp;B54</f>
        <v>D1023.2</v>
      </c>
      <c r="H54" s="76" t="str">
        <f>A$3&amp;C54+40&amp;"."&amp;B54</f>
        <v>D1043.2</v>
      </c>
      <c r="J54" s="76" t="str">
        <f>A$3&amp;C54+60&amp;"."&amp;B54</f>
        <v>D1063.2</v>
      </c>
      <c r="K54"/>
      <c r="L54" s="76" t="str">
        <f>A$3&amp;C54+90&amp;"."&amp;B54</f>
        <v>D1093.2</v>
      </c>
      <c r="M54"/>
      <c r="N54" s="76" t="str">
        <f>A$3&amp;C54+120&amp;"."&amp;B54</f>
        <v>D1123.2</v>
      </c>
      <c r="O54"/>
      <c r="P54" s="76" t="str">
        <f>A$3&amp;C54+150&amp;"."&amp;B54</f>
        <v>D1153.2</v>
      </c>
    </row>
    <row r="55" s="76" customFormat="1" spans="2:16">
      <c r="B55" s="79">
        <f>IF(B54=15,0,(B54+1))</f>
        <v>3</v>
      </c>
      <c r="C55" s="76">
        <f>IF(B54=15,C54+1,C54)</f>
        <v>1003</v>
      </c>
      <c r="D55" s="76" t="str">
        <f>A$3&amp;C55&amp;"."&amp;B55</f>
        <v>D1003.3</v>
      </c>
      <c r="F55" s="76" t="str">
        <f>A$3&amp;C55+20&amp;"."&amp;B55</f>
        <v>D1023.3</v>
      </c>
      <c r="H55" s="76" t="str">
        <f>A$3&amp;C55+40&amp;"."&amp;B55</f>
        <v>D1043.3</v>
      </c>
      <c r="J55" s="76" t="str">
        <f>A$3&amp;C55+60&amp;"."&amp;B55</f>
        <v>D1063.3</v>
      </c>
      <c r="K55"/>
      <c r="L55" s="76" t="str">
        <f>A$3&amp;C55+90&amp;"."&amp;B55</f>
        <v>D1093.3</v>
      </c>
      <c r="M55"/>
      <c r="N55" s="76" t="str">
        <f>A$3&amp;C55+120&amp;"."&amp;B55</f>
        <v>D1123.3</v>
      </c>
      <c r="O55"/>
      <c r="P55" s="76" t="str">
        <f>A$3&amp;C55+150&amp;"."&amp;B55</f>
        <v>D1153.3</v>
      </c>
    </row>
    <row r="56" s="76" customFormat="1" spans="2:16">
      <c r="B56" s="79">
        <f>IF(B55=15,0,(B55+1))</f>
        <v>4</v>
      </c>
      <c r="C56" s="76">
        <f>IF(B55=15,C55+1,C55)</f>
        <v>1003</v>
      </c>
      <c r="D56" s="76" t="str">
        <f>A$3&amp;C56&amp;"."&amp;B56</f>
        <v>D1003.4</v>
      </c>
      <c r="F56" s="76" t="str">
        <f>A$3&amp;C56+20&amp;"."&amp;B56</f>
        <v>D1023.4</v>
      </c>
      <c r="H56" s="76" t="str">
        <f>A$3&amp;C56+40&amp;"."&amp;B56</f>
        <v>D1043.4</v>
      </c>
      <c r="J56" s="76" t="str">
        <f>A$3&amp;C56+60&amp;"."&amp;B56</f>
        <v>D1063.4</v>
      </c>
      <c r="K56"/>
      <c r="L56" s="76" t="str">
        <f>A$3&amp;C56+90&amp;"."&amp;B56</f>
        <v>D1093.4</v>
      </c>
      <c r="M56"/>
      <c r="N56" s="76" t="str">
        <f>A$3&amp;C56+120&amp;"."&amp;B56</f>
        <v>D1123.4</v>
      </c>
      <c r="O56"/>
      <c r="P56" s="76" t="str">
        <f>A$3&amp;C56+150&amp;"."&amp;B56</f>
        <v>D1153.4</v>
      </c>
    </row>
    <row r="57" s="76" customFormat="1" spans="2:16">
      <c r="B57" s="79">
        <f>IF(B56=15,0,(B56+1))</f>
        <v>5</v>
      </c>
      <c r="C57" s="76">
        <f>IF(B56=15,C56+1,C56)</f>
        <v>1003</v>
      </c>
      <c r="D57" s="76" t="str">
        <f>A$3&amp;C57&amp;"."&amp;B57</f>
        <v>D1003.5</v>
      </c>
      <c r="F57" s="76" t="str">
        <f>A$3&amp;C57+20&amp;"."&amp;B57</f>
        <v>D1023.5</v>
      </c>
      <c r="H57" s="76" t="str">
        <f>A$3&amp;C57+40&amp;"."&amp;B57</f>
        <v>D1043.5</v>
      </c>
      <c r="J57" s="76" t="str">
        <f>A$3&amp;C57+60&amp;"."&amp;B57</f>
        <v>D1063.5</v>
      </c>
      <c r="K57"/>
      <c r="L57" s="76" t="str">
        <f>A$3&amp;C57+90&amp;"."&amp;B57</f>
        <v>D1093.5</v>
      </c>
      <c r="M57"/>
      <c r="N57" s="76" t="str">
        <f>A$3&amp;C57+120&amp;"."&amp;B57</f>
        <v>D1123.5</v>
      </c>
      <c r="O57"/>
      <c r="P57" s="76" t="str">
        <f>A$3&amp;C57+150&amp;"."&amp;B57</f>
        <v>D1153.5</v>
      </c>
    </row>
    <row r="58" s="76" customFormat="1" spans="2:16">
      <c r="B58" s="79">
        <f>IF(B57=15,0,(B57+1))</f>
        <v>6</v>
      </c>
      <c r="C58" s="76">
        <f>IF(B57=15,C57+1,C57)</f>
        <v>1003</v>
      </c>
      <c r="D58" s="76" t="str">
        <f>A$3&amp;C58&amp;"."&amp;B58</f>
        <v>D1003.6</v>
      </c>
      <c r="F58" s="76" t="str">
        <f>A$3&amp;C58+20&amp;"."&amp;B58</f>
        <v>D1023.6</v>
      </c>
      <c r="H58" s="76" t="str">
        <f>A$3&amp;C58+40&amp;"."&amp;B58</f>
        <v>D1043.6</v>
      </c>
      <c r="J58" s="76" t="str">
        <f>A$3&amp;C58+60&amp;"."&amp;B58</f>
        <v>D1063.6</v>
      </c>
      <c r="K58"/>
      <c r="L58" s="76" t="str">
        <f>A$3&amp;C58+90&amp;"."&amp;B58</f>
        <v>D1093.6</v>
      </c>
      <c r="M58"/>
      <c r="N58" s="76" t="str">
        <f>A$3&amp;C58+120&amp;"."&amp;B58</f>
        <v>D1123.6</v>
      </c>
      <c r="O58"/>
      <c r="P58" s="76" t="str">
        <f>A$3&amp;C58+150&amp;"."&amp;B58</f>
        <v>D1153.6</v>
      </c>
    </row>
    <row r="59" s="76" customFormat="1" spans="2:16">
      <c r="B59" s="79">
        <f>IF(B58=15,0,(B58+1))</f>
        <v>7</v>
      </c>
      <c r="C59" s="76">
        <f>IF(B58=15,C58+1,C58)</f>
        <v>1003</v>
      </c>
      <c r="D59" s="76" t="str">
        <f>A$3&amp;C59&amp;"."&amp;B59</f>
        <v>D1003.7</v>
      </c>
      <c r="F59" s="76" t="str">
        <f>A$3&amp;C59+20&amp;"."&amp;B59</f>
        <v>D1023.7</v>
      </c>
      <c r="H59" s="76" t="str">
        <f>A$3&amp;C59+40&amp;"."&amp;B59</f>
        <v>D1043.7</v>
      </c>
      <c r="J59" s="76" t="str">
        <f>A$3&amp;C59+60&amp;"."&amp;B59</f>
        <v>D1063.7</v>
      </c>
      <c r="K59"/>
      <c r="L59" s="76" t="str">
        <f>A$3&amp;C59+90&amp;"."&amp;B59</f>
        <v>D1093.7</v>
      </c>
      <c r="M59"/>
      <c r="N59" s="76" t="str">
        <f>A$3&amp;C59+120&amp;"."&amp;B59</f>
        <v>D1123.7</v>
      </c>
      <c r="O59"/>
      <c r="P59" s="76" t="str">
        <f>A$3&amp;C59+150&amp;"."&amp;B59</f>
        <v>D1153.7</v>
      </c>
    </row>
    <row r="60" s="76" customFormat="1" spans="2:16">
      <c r="B60" s="79">
        <f>IF(B59=15,0,(B59+1))</f>
        <v>8</v>
      </c>
      <c r="C60" s="76">
        <f>IF(B59=15,C59+1,C59)</f>
        <v>1003</v>
      </c>
      <c r="D60" s="76" t="str">
        <f>A$3&amp;C60&amp;"."&amp;B60</f>
        <v>D1003.8</v>
      </c>
      <c r="F60" s="76" t="str">
        <f>A$3&amp;C60+20&amp;"."&amp;B60</f>
        <v>D1023.8</v>
      </c>
      <c r="H60" s="76" t="str">
        <f>A$3&amp;C60+40&amp;"."&amp;B60</f>
        <v>D1043.8</v>
      </c>
      <c r="J60" s="76" t="str">
        <f>A$3&amp;C60+60&amp;"."&amp;B60</f>
        <v>D1063.8</v>
      </c>
      <c r="K60"/>
      <c r="L60" s="76" t="str">
        <f>A$3&amp;C60+90&amp;"."&amp;B60</f>
        <v>D1093.8</v>
      </c>
      <c r="M60"/>
      <c r="N60" s="76" t="str">
        <f>A$3&amp;C60+120&amp;"."&amp;B60</f>
        <v>D1123.8</v>
      </c>
      <c r="O60"/>
      <c r="P60" s="76" t="str">
        <f>A$3&amp;C60+150&amp;"."&amp;B60</f>
        <v>D1153.8</v>
      </c>
    </row>
    <row r="61" s="76" customFormat="1" spans="2:16">
      <c r="B61" s="79">
        <f>IF(B60=15,0,(B60+1))</f>
        <v>9</v>
      </c>
      <c r="C61" s="76">
        <f>IF(B60=15,C60+1,C60)</f>
        <v>1003</v>
      </c>
      <c r="D61" s="76" t="str">
        <f>A$3&amp;C61&amp;"."&amp;B61</f>
        <v>D1003.9</v>
      </c>
      <c r="F61" s="76" t="str">
        <f>A$3&amp;C61+20&amp;"."&amp;B61</f>
        <v>D1023.9</v>
      </c>
      <c r="H61" s="76" t="str">
        <f>A$3&amp;C61+40&amp;"."&amp;B61</f>
        <v>D1043.9</v>
      </c>
      <c r="J61" s="76" t="str">
        <f>A$3&amp;C61+60&amp;"."&amp;B61</f>
        <v>D1063.9</v>
      </c>
      <c r="K61"/>
      <c r="L61" s="76" t="str">
        <f>A$3&amp;C61+90&amp;"."&amp;B61</f>
        <v>D1093.9</v>
      </c>
      <c r="M61"/>
      <c r="N61" s="76" t="str">
        <f>A$3&amp;C61+120&amp;"."&amp;B61</f>
        <v>D1123.9</v>
      </c>
      <c r="O61"/>
      <c r="P61" s="76" t="str">
        <f>A$3&amp;C61+150&amp;"."&amp;B61</f>
        <v>D1153.9</v>
      </c>
    </row>
    <row r="62" s="76" customFormat="1" spans="2:16">
      <c r="B62" s="79">
        <f>IF(B61=15,0,(B61+1))</f>
        <v>10</v>
      </c>
      <c r="C62" s="76">
        <f>IF(B61=15,C61+1,C61)</f>
        <v>1003</v>
      </c>
      <c r="D62" s="76" t="str">
        <f>A$3&amp;C62&amp;"."&amp;B62</f>
        <v>D1003.10</v>
      </c>
      <c r="F62" s="76" t="str">
        <f>A$3&amp;C62+20&amp;"."&amp;B62</f>
        <v>D1023.10</v>
      </c>
      <c r="H62" s="76" t="str">
        <f>A$3&amp;C62+40&amp;"."&amp;B62</f>
        <v>D1043.10</v>
      </c>
      <c r="J62" s="76" t="str">
        <f>A$3&amp;C62+60&amp;"."&amp;B62</f>
        <v>D1063.10</v>
      </c>
      <c r="K62" t="s">
        <v>1147</v>
      </c>
      <c r="L62" s="76" t="str">
        <f>A$3&amp;C62+90&amp;"."&amp;B62</f>
        <v>D1093.10</v>
      </c>
      <c r="M62" t="s">
        <v>1148</v>
      </c>
      <c r="N62" s="76" t="str">
        <f>A$3&amp;C62+120&amp;"."&amp;B62</f>
        <v>D1123.10</v>
      </c>
      <c r="O62" t="s">
        <v>1149</v>
      </c>
      <c r="P62" s="76" t="str">
        <f>A$3&amp;C62+150&amp;"."&amp;B62</f>
        <v>D1153.10</v>
      </c>
    </row>
    <row r="63" s="76" customFormat="1" spans="2:16">
      <c r="B63" s="79">
        <f>IF(B62=15,0,(B62+1))</f>
        <v>11</v>
      </c>
      <c r="C63" s="76">
        <f>IF(B62=15,C62+1,C62)</f>
        <v>1003</v>
      </c>
      <c r="D63" s="76" t="str">
        <f>A$3&amp;C63&amp;"."&amp;B63</f>
        <v>D1003.11</v>
      </c>
      <c r="F63" s="76" t="str">
        <f>A$3&amp;C63+20&amp;"."&amp;B63</f>
        <v>D1023.11</v>
      </c>
      <c r="H63" s="76" t="str">
        <f>A$3&amp;C63+40&amp;"."&amp;B63</f>
        <v>D1043.11</v>
      </c>
      <c r="J63" s="76" t="str">
        <f>A$3&amp;C63+60&amp;"."&amp;B63</f>
        <v>D1063.11</v>
      </c>
      <c r="K63" t="s">
        <v>1150</v>
      </c>
      <c r="L63" s="76" t="str">
        <f>A$3&amp;C63+90&amp;"."&amp;B63</f>
        <v>D1093.11</v>
      </c>
      <c r="M63" t="s">
        <v>1151</v>
      </c>
      <c r="N63" s="76" t="str">
        <f>A$3&amp;C63+120&amp;"."&amp;B63</f>
        <v>D1123.11</v>
      </c>
      <c r="O63" t="s">
        <v>1152</v>
      </c>
      <c r="P63" s="76" t="str">
        <f>A$3&amp;C63+150&amp;"."&amp;B63</f>
        <v>D1153.11</v>
      </c>
    </row>
    <row r="64" s="76" customFormat="1" spans="2:16">
      <c r="B64" s="79">
        <f>IF(B63=15,0,(B63+1))</f>
        <v>12</v>
      </c>
      <c r="C64" s="76">
        <f>IF(B63=15,C63+1,C63)</f>
        <v>1003</v>
      </c>
      <c r="D64" s="76" t="str">
        <f>A$3&amp;C64&amp;"."&amp;B64</f>
        <v>D1003.12</v>
      </c>
      <c r="F64" s="76" t="str">
        <f>A$3&amp;C64+20&amp;"."&amp;B64</f>
        <v>D1023.12</v>
      </c>
      <c r="H64" s="76" t="str">
        <f>A$3&amp;C64+40&amp;"."&amp;B64</f>
        <v>D1043.12</v>
      </c>
      <c r="J64" s="76" t="str">
        <f>A$3&amp;C64+60&amp;"."&amp;B64</f>
        <v>D1063.12</v>
      </c>
      <c r="K64" t="s">
        <v>1153</v>
      </c>
      <c r="L64" s="76" t="str">
        <f>A$3&amp;C64+90&amp;"."&amp;B64</f>
        <v>D1093.12</v>
      </c>
      <c r="M64" t="s">
        <v>1154</v>
      </c>
      <c r="N64" s="76" t="str">
        <f>A$3&amp;C64+120&amp;"."&amp;B64</f>
        <v>D1123.12</v>
      </c>
      <c r="O64" t="s">
        <v>1155</v>
      </c>
      <c r="P64" s="76" t="str">
        <f>A$3&amp;C64+150&amp;"."&amp;B64</f>
        <v>D1153.12</v>
      </c>
    </row>
    <row r="65" s="76" customFormat="1" spans="2:16">
      <c r="B65" s="79">
        <f>IF(B64=15,0,(B64+1))</f>
        <v>13</v>
      </c>
      <c r="C65" s="76">
        <f>IF(B64=15,C64+1,C64)</f>
        <v>1003</v>
      </c>
      <c r="D65" s="76" t="str">
        <f>A$3&amp;C65&amp;"."&amp;B65</f>
        <v>D1003.13</v>
      </c>
      <c r="F65" s="76" t="str">
        <f>A$3&amp;C65+20&amp;"."&amp;B65</f>
        <v>D1023.13</v>
      </c>
      <c r="H65" s="76" t="str">
        <f>A$3&amp;C65+40&amp;"."&amp;B65</f>
        <v>D1043.13</v>
      </c>
      <c r="J65" s="76" t="str">
        <f>A$3&amp;C65+60&amp;"."&amp;B65</f>
        <v>D1063.13</v>
      </c>
      <c r="K65" t="s">
        <v>1156</v>
      </c>
      <c r="L65" s="76" t="str">
        <f>A$3&amp;C65+90&amp;"."&amp;B65</f>
        <v>D1093.13</v>
      </c>
      <c r="M65" t="s">
        <v>1157</v>
      </c>
      <c r="N65" s="76" t="str">
        <f>A$3&amp;C65+120&amp;"."&amp;B65</f>
        <v>D1123.13</v>
      </c>
      <c r="O65" t="s">
        <v>1158</v>
      </c>
      <c r="P65" s="76" t="str">
        <f>A$3&amp;C65+150&amp;"."&amp;B65</f>
        <v>D1153.13</v>
      </c>
    </row>
    <row r="66" s="76" customFormat="1" spans="2:16">
      <c r="B66" s="79">
        <f>IF(B65=15,0,(B65+1))</f>
        <v>14</v>
      </c>
      <c r="C66" s="76">
        <f>IF(B65=15,C65+1,C65)</f>
        <v>1003</v>
      </c>
      <c r="D66" s="76" t="str">
        <f>A$3&amp;C66&amp;"."&amp;B66</f>
        <v>D1003.14</v>
      </c>
      <c r="F66" s="76" t="str">
        <f>A$3&amp;C66+20&amp;"."&amp;B66</f>
        <v>D1023.14</v>
      </c>
      <c r="H66" s="76" t="str">
        <f>A$3&amp;C66+40&amp;"."&amp;B66</f>
        <v>D1043.14</v>
      </c>
      <c r="J66" s="76" t="str">
        <f>A$3&amp;C66+60&amp;"."&amp;B66</f>
        <v>D1063.14</v>
      </c>
      <c r="K66" t="s">
        <v>1159</v>
      </c>
      <c r="L66" s="76" t="str">
        <f>A$3&amp;C66+90&amp;"."&amp;B66</f>
        <v>D1093.14</v>
      </c>
      <c r="M66" t="s">
        <v>1160</v>
      </c>
      <c r="N66" s="76" t="str">
        <f>A$3&amp;C66+120&amp;"."&amp;B66</f>
        <v>D1123.14</v>
      </c>
      <c r="O66" t="s">
        <v>1161</v>
      </c>
      <c r="P66" s="76" t="str">
        <f>A$3&amp;C66+150&amp;"."&amp;B66</f>
        <v>D1153.14</v>
      </c>
    </row>
    <row r="67" s="76" customFormat="1" spans="2:16">
      <c r="B67" s="79">
        <f>IF(B66=15,0,(B66+1))</f>
        <v>15</v>
      </c>
      <c r="C67" s="76">
        <f>IF(B66=15,C66+1,C66)</f>
        <v>1003</v>
      </c>
      <c r="D67" s="76" t="str">
        <f>A$3&amp;C67&amp;"."&amp;B67</f>
        <v>D1003.15</v>
      </c>
      <c r="F67" s="76" t="str">
        <f>A$3&amp;C67+20&amp;"."&amp;B67</f>
        <v>D1023.15</v>
      </c>
      <c r="H67" s="76" t="str">
        <f>A$3&amp;C67+40&amp;"."&amp;B67</f>
        <v>D1043.15</v>
      </c>
      <c r="J67" s="76" t="str">
        <f>A$3&amp;C67+60&amp;"."&amp;B67</f>
        <v>D1063.15</v>
      </c>
      <c r="K67" t="s">
        <v>1162</v>
      </c>
      <c r="L67" s="76" t="str">
        <f>A$3&amp;C67+90&amp;"."&amp;B67</f>
        <v>D1093.15</v>
      </c>
      <c r="M67" t="s">
        <v>1163</v>
      </c>
      <c r="N67" s="76" t="str">
        <f>A$3&amp;C67+120&amp;"."&amp;B67</f>
        <v>D1123.15</v>
      </c>
      <c r="O67" t="s">
        <v>1164</v>
      </c>
      <c r="P67" s="76" t="str">
        <f>A$3&amp;C67+150&amp;"."&amp;B67</f>
        <v>D1153.15</v>
      </c>
    </row>
    <row r="68" s="76" customFormat="1" spans="2:16">
      <c r="B68" s="79">
        <f>IF(B67=15,0,(B67+1))</f>
        <v>0</v>
      </c>
      <c r="C68" s="76">
        <f>IF(B67=15,C67+1,C67)</f>
        <v>1004</v>
      </c>
      <c r="D68" s="76" t="str">
        <f>A$3&amp;C68&amp;"."&amp;B68</f>
        <v>D1004.0</v>
      </c>
      <c r="F68" s="76" t="str">
        <f>A$3&amp;C68+20&amp;"."&amp;B68</f>
        <v>D1024.0</v>
      </c>
      <c r="H68" s="76" t="str">
        <f>A$3&amp;C68+40&amp;"."&amp;B68</f>
        <v>D1044.0</v>
      </c>
      <c r="J68" s="76" t="str">
        <f>A$3&amp;C68+60&amp;"."&amp;B68</f>
        <v>D1064.0</v>
      </c>
      <c r="K68" t="s">
        <v>1165</v>
      </c>
      <c r="L68" s="76" t="str">
        <f>A$3&amp;C68+90&amp;"."&amp;B68</f>
        <v>D1094.0</v>
      </c>
      <c r="M68" t="s">
        <v>1166</v>
      </c>
      <c r="N68" s="76" t="str">
        <f>A$3&amp;C68+120&amp;"."&amp;B68</f>
        <v>D1124.0</v>
      </c>
      <c r="O68" t="s">
        <v>1167</v>
      </c>
      <c r="P68" s="76" t="str">
        <f>A$3&amp;C68+150&amp;"."&amp;B68</f>
        <v>D1154.0</v>
      </c>
    </row>
    <row r="69" s="76" customFormat="1" spans="2:16">
      <c r="B69" s="79">
        <f>IF(B68=15,0,(B68+1))</f>
        <v>1</v>
      </c>
      <c r="C69" s="76">
        <f>IF(B68=15,C68+1,C68)</f>
        <v>1004</v>
      </c>
      <c r="D69" s="76" t="str">
        <f>A$3&amp;C69&amp;"."&amp;B69</f>
        <v>D1004.1</v>
      </c>
      <c r="F69" s="76" t="str">
        <f>A$3&amp;C69+20&amp;"."&amp;B69</f>
        <v>D1024.1</v>
      </c>
      <c r="H69" s="76" t="str">
        <f>A$3&amp;C69+40&amp;"."&amp;B69</f>
        <v>D1044.1</v>
      </c>
      <c r="J69" s="76" t="str">
        <f>A$3&amp;C69+60&amp;"."&amp;B69</f>
        <v>D1064.1</v>
      </c>
      <c r="K69" t="s">
        <v>1168</v>
      </c>
      <c r="L69" s="76" t="str">
        <f>A$3&amp;C69+90&amp;"."&amp;B69</f>
        <v>D1094.1</v>
      </c>
      <c r="M69" t="s">
        <v>1169</v>
      </c>
      <c r="N69" s="76" t="str">
        <f>A$3&amp;C69+120&amp;"."&amp;B69</f>
        <v>D1124.1</v>
      </c>
      <c r="O69" t="s">
        <v>1170</v>
      </c>
      <c r="P69" s="76" t="str">
        <f>A$3&amp;C69+150&amp;"."&amp;B69</f>
        <v>D1154.1</v>
      </c>
    </row>
    <row r="70" s="76" customFormat="1" spans="2:16">
      <c r="B70" s="79">
        <f>IF(B69=15,0,(B69+1))</f>
        <v>2</v>
      </c>
      <c r="C70" s="76">
        <f>IF(B69=15,C69+1,C69)</f>
        <v>1004</v>
      </c>
      <c r="D70" s="76" t="str">
        <f>A$3&amp;C70&amp;"."&amp;B70</f>
        <v>D1004.2</v>
      </c>
      <c r="F70" s="76" t="str">
        <f>A$3&amp;C70+20&amp;"."&amp;B70</f>
        <v>D1024.2</v>
      </c>
      <c r="H70" s="76" t="str">
        <f>A$3&amp;C70+40&amp;"."&amp;B70</f>
        <v>D1044.2</v>
      </c>
      <c r="J70" s="76" t="str">
        <f>A$3&amp;C70+60&amp;"."&amp;B70</f>
        <v>D1064.2</v>
      </c>
      <c r="K70" t="s">
        <v>1171</v>
      </c>
      <c r="L70" s="76" t="str">
        <f>A$3&amp;C70+90&amp;"."&amp;B70</f>
        <v>D1094.2</v>
      </c>
      <c r="M70" t="s">
        <v>1172</v>
      </c>
      <c r="N70" s="76" t="str">
        <f>A$3&amp;C70+120&amp;"."&amp;B70</f>
        <v>D1124.2</v>
      </c>
      <c r="O70" t="s">
        <v>1173</v>
      </c>
      <c r="P70" s="76" t="str">
        <f>A$3&amp;C70+150&amp;"."&amp;B70</f>
        <v>D1154.2</v>
      </c>
    </row>
    <row r="71" s="76" customFormat="1" spans="2:16">
      <c r="B71" s="79">
        <f>IF(B70=15,0,(B70+1))</f>
        <v>3</v>
      </c>
      <c r="C71" s="76">
        <f>IF(B70=15,C70+1,C70)</f>
        <v>1004</v>
      </c>
      <c r="D71" s="76" t="str">
        <f>A$3&amp;C71&amp;"."&amp;B71</f>
        <v>D1004.3</v>
      </c>
      <c r="F71" s="76" t="str">
        <f>A$3&amp;C71+20&amp;"."&amp;B71</f>
        <v>D1024.3</v>
      </c>
      <c r="H71" s="76" t="str">
        <f>A$3&amp;C71+40&amp;"."&amp;B71</f>
        <v>D1044.3</v>
      </c>
      <c r="J71" s="76" t="str">
        <f>A$3&amp;C71+60&amp;"."&amp;B71</f>
        <v>D1064.3</v>
      </c>
      <c r="K71" t="s">
        <v>1174</v>
      </c>
      <c r="L71" s="76" t="str">
        <f>A$3&amp;C71+90&amp;"."&amp;B71</f>
        <v>D1094.3</v>
      </c>
      <c r="M71" t="s">
        <v>1175</v>
      </c>
      <c r="N71" s="76" t="str">
        <f>A$3&amp;C71+120&amp;"."&amp;B71</f>
        <v>D1124.3</v>
      </c>
      <c r="O71" t="s">
        <v>1176</v>
      </c>
      <c r="P71" s="76" t="str">
        <f>A$3&amp;C71+150&amp;"."&amp;B71</f>
        <v>D1154.3</v>
      </c>
    </row>
    <row r="72" s="76" customFormat="1" spans="2:16">
      <c r="B72" s="79">
        <f>IF(B71=15,0,(B71+1))</f>
        <v>4</v>
      </c>
      <c r="C72" s="76">
        <f>IF(B71=15,C71+1,C71)</f>
        <v>1004</v>
      </c>
      <c r="D72" s="76" t="str">
        <f>A$3&amp;C72&amp;"."&amp;B72</f>
        <v>D1004.4</v>
      </c>
      <c r="F72" s="76" t="str">
        <f>A$3&amp;C72+20&amp;"."&amp;B72</f>
        <v>D1024.4</v>
      </c>
      <c r="H72" s="76" t="str">
        <f>A$3&amp;C72+40&amp;"."&amp;B72</f>
        <v>D1044.4</v>
      </c>
      <c r="J72" s="76" t="str">
        <f>A$3&amp;C72+60&amp;"."&amp;B72</f>
        <v>D1064.4</v>
      </c>
      <c r="K72"/>
      <c r="L72" s="76" t="str">
        <f>A$3&amp;C72+90&amp;"."&amp;B72</f>
        <v>D1094.4</v>
      </c>
      <c r="M72"/>
      <c r="N72" s="76" t="str">
        <f>A$3&amp;C72+120&amp;"."&amp;B72</f>
        <v>D1124.4</v>
      </c>
      <c r="O72"/>
      <c r="P72" s="76" t="str">
        <f>A$3&amp;C72+150&amp;"."&amp;B72</f>
        <v>D1154.4</v>
      </c>
    </row>
    <row r="73" s="76" customFormat="1" spans="2:16">
      <c r="B73" s="79">
        <f>IF(B72=15,0,(B72+1))</f>
        <v>5</v>
      </c>
      <c r="C73" s="76">
        <f>IF(B72=15,C72+1,C72)</f>
        <v>1004</v>
      </c>
      <c r="D73" s="76" t="str">
        <f>A$3&amp;C73&amp;"."&amp;B73</f>
        <v>D1004.5</v>
      </c>
      <c r="F73" s="76" t="str">
        <f>A$3&amp;C73+20&amp;"."&amp;B73</f>
        <v>D1024.5</v>
      </c>
      <c r="H73" s="76" t="str">
        <f>A$3&amp;C73+40&amp;"."&amp;B73</f>
        <v>D1044.5</v>
      </c>
      <c r="J73" s="76" t="str">
        <f>A$3&amp;C73+60&amp;"."&amp;B73</f>
        <v>D1064.5</v>
      </c>
      <c r="K73"/>
      <c r="L73" s="76" t="str">
        <f>A$3&amp;C73+90&amp;"."&amp;B73</f>
        <v>D1094.5</v>
      </c>
      <c r="M73"/>
      <c r="N73" s="76" t="str">
        <f>A$3&amp;C73+120&amp;"."&amp;B73</f>
        <v>D1124.5</v>
      </c>
      <c r="O73"/>
      <c r="P73" s="76" t="str">
        <f>A$3&amp;C73+150&amp;"."&amp;B73</f>
        <v>D1154.5</v>
      </c>
    </row>
    <row r="74" s="76" customFormat="1" spans="2:16">
      <c r="B74" s="79">
        <f>IF(B73=15,0,(B73+1))</f>
        <v>6</v>
      </c>
      <c r="C74" s="76">
        <f>IF(B73=15,C73+1,C73)</f>
        <v>1004</v>
      </c>
      <c r="D74" s="76" t="str">
        <f>A$3&amp;C74&amp;"."&amp;B74</f>
        <v>D1004.6</v>
      </c>
      <c r="F74" s="76" t="str">
        <f>A$3&amp;C74+20&amp;"."&amp;B74</f>
        <v>D1024.6</v>
      </c>
      <c r="H74" s="76" t="str">
        <f>A$3&amp;C74+40&amp;"."&amp;B74</f>
        <v>D1044.6</v>
      </c>
      <c r="J74" s="76" t="str">
        <f>A$3&amp;C74+60&amp;"."&amp;B74</f>
        <v>D1064.6</v>
      </c>
      <c r="K74"/>
      <c r="L74" s="76" t="str">
        <f>A$3&amp;C74+90&amp;"."&amp;B74</f>
        <v>D1094.6</v>
      </c>
      <c r="M74"/>
      <c r="N74" s="76" t="str">
        <f>A$3&amp;C74+120&amp;"."&amp;B74</f>
        <v>D1124.6</v>
      </c>
      <c r="O74"/>
      <c r="P74" s="76" t="str">
        <f>A$3&amp;C74+150&amp;"."&amp;B74</f>
        <v>D1154.6</v>
      </c>
    </row>
    <row r="75" s="76" customFormat="1" spans="2:16">
      <c r="B75" s="79">
        <f>IF(B74=15,0,(B74+1))</f>
        <v>7</v>
      </c>
      <c r="C75" s="76">
        <f>IF(B74=15,C74+1,C74)</f>
        <v>1004</v>
      </c>
      <c r="D75" s="76" t="str">
        <f>A$3&amp;C75&amp;"."&amp;B75</f>
        <v>D1004.7</v>
      </c>
      <c r="F75" s="76" t="str">
        <f>A$3&amp;C75+20&amp;"."&amp;B75</f>
        <v>D1024.7</v>
      </c>
      <c r="H75" s="76" t="str">
        <f>A$3&amp;C75+40&amp;"."&amp;B75</f>
        <v>D1044.7</v>
      </c>
      <c r="J75" s="76" t="str">
        <f>A$3&amp;C75+60&amp;"."&amp;B75</f>
        <v>D1064.7</v>
      </c>
      <c r="K75"/>
      <c r="L75" s="76" t="str">
        <f>A$3&amp;C75+90&amp;"."&amp;B75</f>
        <v>D1094.7</v>
      </c>
      <c r="M75"/>
      <c r="N75" s="76" t="str">
        <f>A$3&amp;C75+120&amp;"."&amp;B75</f>
        <v>D1124.7</v>
      </c>
      <c r="O75"/>
      <c r="P75" s="76" t="str">
        <f>A$3&amp;C75+150&amp;"."&amp;B75</f>
        <v>D1154.7</v>
      </c>
    </row>
    <row r="76" s="76" customFormat="1" spans="2:16">
      <c r="B76" s="79">
        <f>IF(B75=15,0,(B75+1))</f>
        <v>8</v>
      </c>
      <c r="C76" s="76">
        <f>IF(B75=15,C75+1,C75)</f>
        <v>1004</v>
      </c>
      <c r="D76" s="76" t="str">
        <f>A$3&amp;C76&amp;"."&amp;B76</f>
        <v>D1004.8</v>
      </c>
      <c r="F76" s="76" t="str">
        <f>A$3&amp;C76+20&amp;"."&amp;B76</f>
        <v>D1024.8</v>
      </c>
      <c r="H76" s="76" t="str">
        <f>A$3&amp;C76+40&amp;"."&amp;B76</f>
        <v>D1044.8</v>
      </c>
      <c r="J76" s="76" t="str">
        <f>A$3&amp;C76+60&amp;"."&amp;B76</f>
        <v>D1064.8</v>
      </c>
      <c r="K76"/>
      <c r="L76" s="76" t="str">
        <f>A$3&amp;C76+90&amp;"."&amp;B76</f>
        <v>D1094.8</v>
      </c>
      <c r="M76"/>
      <c r="N76" s="76" t="str">
        <f>A$3&amp;C76+120&amp;"."&amp;B76</f>
        <v>D1124.8</v>
      </c>
      <c r="O76"/>
      <c r="P76" s="76" t="str">
        <f>A$3&amp;C76+150&amp;"."&amp;B76</f>
        <v>D1154.8</v>
      </c>
    </row>
    <row r="77" s="76" customFormat="1" spans="2:16">
      <c r="B77" s="79">
        <f>IF(B76=15,0,(B76+1))</f>
        <v>9</v>
      </c>
      <c r="C77" s="76">
        <f>IF(B76=15,C76+1,C76)</f>
        <v>1004</v>
      </c>
      <c r="D77" s="76" t="str">
        <f>A$3&amp;C77&amp;"."&amp;B77</f>
        <v>D1004.9</v>
      </c>
      <c r="F77" s="76" t="str">
        <f>A$3&amp;C77+20&amp;"."&amp;B77</f>
        <v>D1024.9</v>
      </c>
      <c r="H77" s="76" t="str">
        <f>A$3&amp;C77+40&amp;"."&amp;B77</f>
        <v>D1044.9</v>
      </c>
      <c r="J77" s="76" t="str">
        <f>A$3&amp;C77+60&amp;"."&amp;B77</f>
        <v>D1064.9</v>
      </c>
      <c r="K77"/>
      <c r="L77" s="76" t="str">
        <f>A$3&amp;C77+90&amp;"."&amp;B77</f>
        <v>D1094.9</v>
      </c>
      <c r="M77"/>
      <c r="N77" s="76" t="str">
        <f>A$3&amp;C77+120&amp;"."&amp;B77</f>
        <v>D1124.9</v>
      </c>
      <c r="O77"/>
      <c r="P77" s="76" t="str">
        <f>A$3&amp;C77+150&amp;"."&amp;B77</f>
        <v>D1154.9</v>
      </c>
    </row>
    <row r="78" s="76" customFormat="1" spans="2:16">
      <c r="B78" s="79">
        <f>IF(B77=15,0,(B77+1))</f>
        <v>10</v>
      </c>
      <c r="C78" s="76">
        <f>IF(B77=15,C77+1,C77)</f>
        <v>1004</v>
      </c>
      <c r="D78" s="76" t="str">
        <f>A$3&amp;C78&amp;"."&amp;B78</f>
        <v>D1004.10</v>
      </c>
      <c r="F78" s="76" t="str">
        <f>A$3&amp;C78+20&amp;"."&amp;B78</f>
        <v>D1024.10</v>
      </c>
      <c r="H78" s="76" t="str">
        <f>A$3&amp;C78+40&amp;"."&amp;B78</f>
        <v>D1044.10</v>
      </c>
      <c r="J78" s="76" t="str">
        <f>A$3&amp;C78+60&amp;"."&amp;B78</f>
        <v>D1064.10</v>
      </c>
      <c r="K78" t="s">
        <v>1177</v>
      </c>
      <c r="L78" s="76" t="str">
        <f>A$3&amp;C78+90&amp;"."&amp;B78</f>
        <v>D1094.10</v>
      </c>
      <c r="M78" t="s">
        <v>1178</v>
      </c>
      <c r="N78" s="76" t="str">
        <f>A$3&amp;C78+120&amp;"."&amp;B78</f>
        <v>D1124.10</v>
      </c>
      <c r="O78" t="s">
        <v>1179</v>
      </c>
      <c r="P78" s="76" t="str">
        <f>A$3&amp;C78+150&amp;"."&amp;B78</f>
        <v>D1154.10</v>
      </c>
    </row>
    <row r="79" s="76" customFormat="1" spans="2:16">
      <c r="B79" s="79">
        <f>IF(B78=15,0,(B78+1))</f>
        <v>11</v>
      </c>
      <c r="C79" s="76">
        <f>IF(B78=15,C78+1,C78)</f>
        <v>1004</v>
      </c>
      <c r="D79" s="76" t="str">
        <f>A$3&amp;C79&amp;"."&amp;B79</f>
        <v>D1004.11</v>
      </c>
      <c r="F79" s="76" t="str">
        <f>A$3&amp;C79+20&amp;"."&amp;B79</f>
        <v>D1024.11</v>
      </c>
      <c r="H79" s="76" t="str">
        <f>A$3&amp;C79+40&amp;"."&amp;B79</f>
        <v>D1044.11</v>
      </c>
      <c r="J79" s="76" t="str">
        <f>A$3&amp;C79+60&amp;"."&amp;B79</f>
        <v>D1064.11</v>
      </c>
      <c r="K79"/>
      <c r="L79" s="76" t="str">
        <f>A$3&amp;C79+90&amp;"."&amp;B79</f>
        <v>D1094.11</v>
      </c>
      <c r="M79"/>
      <c r="N79" s="76" t="str">
        <f>A$3&amp;C79+120&amp;"."&amp;B79</f>
        <v>D1124.11</v>
      </c>
      <c r="O79"/>
      <c r="P79" s="76" t="str">
        <f>A$3&amp;C79+150&amp;"."&amp;B79</f>
        <v>D1154.11</v>
      </c>
    </row>
    <row r="80" s="76" customFormat="1" spans="2:16">
      <c r="B80" s="79">
        <f>IF(B79=15,0,(B79+1))</f>
        <v>12</v>
      </c>
      <c r="C80" s="76">
        <f>IF(B79=15,C79+1,C79)</f>
        <v>1004</v>
      </c>
      <c r="D80" s="76" t="str">
        <f>A$3&amp;C80&amp;"."&amp;B80</f>
        <v>D1004.12</v>
      </c>
      <c r="F80" s="76" t="str">
        <f>A$3&amp;C80+20&amp;"."&amp;B80</f>
        <v>D1024.12</v>
      </c>
      <c r="H80" s="76" t="str">
        <f>A$3&amp;C80+40&amp;"."&amp;B80</f>
        <v>D1044.12</v>
      </c>
      <c r="J80" s="76" t="str">
        <f>A$3&amp;C80+60&amp;"."&amp;B80</f>
        <v>D1064.12</v>
      </c>
      <c r="K80"/>
      <c r="L80" s="76" t="str">
        <f>A$3&amp;C80+90&amp;"."&amp;B80</f>
        <v>D1094.12</v>
      </c>
      <c r="M80"/>
      <c r="N80" s="76" t="str">
        <f>A$3&amp;C80+120&amp;"."&amp;B80</f>
        <v>D1124.12</v>
      </c>
      <c r="O80"/>
      <c r="P80" s="76" t="str">
        <f>A$3&amp;C80+150&amp;"."&amp;B80</f>
        <v>D1154.12</v>
      </c>
    </row>
    <row r="81" s="76" customFormat="1" spans="2:16">
      <c r="B81" s="79">
        <f>IF(B80=15,0,(B80+1))</f>
        <v>13</v>
      </c>
      <c r="C81" s="76">
        <f>IF(B80=15,C80+1,C80)</f>
        <v>1004</v>
      </c>
      <c r="D81" s="76" t="str">
        <f>A$3&amp;C81&amp;"."&amp;B81</f>
        <v>D1004.13</v>
      </c>
      <c r="F81" s="76" t="str">
        <f>A$3&amp;C81+20&amp;"."&amp;B81</f>
        <v>D1024.13</v>
      </c>
      <c r="H81" s="76" t="str">
        <f>A$3&amp;C81+40&amp;"."&amp;B81</f>
        <v>D1044.13</v>
      </c>
      <c r="J81" s="76" t="str">
        <f>A$3&amp;C81+60&amp;"."&amp;B81</f>
        <v>D1064.13</v>
      </c>
      <c r="K81"/>
      <c r="L81" s="76" t="str">
        <f>A$3&amp;C81+90&amp;"."&amp;B81</f>
        <v>D1094.13</v>
      </c>
      <c r="M81"/>
      <c r="N81" s="76" t="str">
        <f>A$3&amp;C81+120&amp;"."&amp;B81</f>
        <v>D1124.13</v>
      </c>
      <c r="O81"/>
      <c r="P81" s="76" t="str">
        <f>A$3&amp;C81+150&amp;"."&amp;B81</f>
        <v>D1154.13</v>
      </c>
    </row>
    <row r="82" s="76" customFormat="1" spans="2:16">
      <c r="B82" s="79">
        <f>IF(B81=15,0,(B81+1))</f>
        <v>14</v>
      </c>
      <c r="C82" s="76">
        <f>IF(B81=15,C81+1,C81)</f>
        <v>1004</v>
      </c>
      <c r="D82" s="76" t="str">
        <f>A$3&amp;C82&amp;"."&amp;B82</f>
        <v>D1004.14</v>
      </c>
      <c r="F82" s="76" t="str">
        <f>A$3&amp;C82+20&amp;"."&amp;B82</f>
        <v>D1024.14</v>
      </c>
      <c r="H82" s="76" t="str">
        <f>A$3&amp;C82+40&amp;"."&amp;B82</f>
        <v>D1044.14</v>
      </c>
      <c r="J82" s="76" t="str">
        <f>A$3&amp;C82+60&amp;"."&amp;B82</f>
        <v>D1064.14</v>
      </c>
      <c r="K82"/>
      <c r="L82" s="76" t="str">
        <f>A$3&amp;C82+90&amp;"."&amp;B82</f>
        <v>D1094.14</v>
      </c>
      <c r="M82"/>
      <c r="N82" s="76" t="str">
        <f>A$3&amp;C82+120&amp;"."&amp;B82</f>
        <v>D1124.14</v>
      </c>
      <c r="O82"/>
      <c r="P82" s="76" t="str">
        <f>A$3&amp;C82+150&amp;"."&amp;B82</f>
        <v>D1154.14</v>
      </c>
    </row>
    <row r="83" s="76" customFormat="1" spans="2:16">
      <c r="B83" s="79">
        <f>IF(B82=15,0,(B82+1))</f>
        <v>15</v>
      </c>
      <c r="C83" s="76">
        <f>IF(B82=15,C82+1,C82)</f>
        <v>1004</v>
      </c>
      <c r="D83" s="76" t="str">
        <f>A$3&amp;C83&amp;"."&amp;B83</f>
        <v>D1004.15</v>
      </c>
      <c r="F83" s="76" t="str">
        <f>A$3&amp;C83+20&amp;"."&amp;B83</f>
        <v>D1024.15</v>
      </c>
      <c r="H83" s="76" t="str">
        <f>A$3&amp;C83+40&amp;"."&amp;B83</f>
        <v>D1044.15</v>
      </c>
      <c r="J83" s="76" t="str">
        <f>A$3&amp;C83+60&amp;"."&amp;B83</f>
        <v>D1064.15</v>
      </c>
      <c r="K83"/>
      <c r="L83" s="76" t="str">
        <f>A$3&amp;C83+90&amp;"."&amp;B83</f>
        <v>D1094.15</v>
      </c>
      <c r="M83"/>
      <c r="N83" s="76" t="str">
        <f>A$3&amp;C83+120&amp;"."&amp;B83</f>
        <v>D1124.15</v>
      </c>
      <c r="O83"/>
      <c r="P83" s="76" t="str">
        <f>A$3&amp;C83+150&amp;"."&amp;B83</f>
        <v>D1154.15</v>
      </c>
    </row>
    <row r="84" s="76" customFormat="1" spans="2:16">
      <c r="B84" s="79">
        <f>IF(B83=15,0,(B83+1))</f>
        <v>0</v>
      </c>
      <c r="C84" s="76">
        <f>IF(B83=15,C83+1,C83)</f>
        <v>1005</v>
      </c>
      <c r="D84" s="76" t="str">
        <f>A$3&amp;C84&amp;"."&amp;B84</f>
        <v>D1005.0</v>
      </c>
      <c r="F84" s="76" t="str">
        <f>A$3&amp;C84+20&amp;"."&amp;B84</f>
        <v>D1025.0</v>
      </c>
      <c r="H84" s="76" t="str">
        <f>A$3&amp;C84+40&amp;"."&amp;B84</f>
        <v>D1045.0</v>
      </c>
      <c r="J84" s="76" t="str">
        <f>A$3&amp;C84+60&amp;"."&amp;B84</f>
        <v>D1065.0</v>
      </c>
      <c r="K84" t="s">
        <v>1180</v>
      </c>
      <c r="L84" s="76" t="str">
        <f>A$3&amp;C84+90&amp;"."&amp;B84</f>
        <v>D1095.0</v>
      </c>
      <c r="M84" t="s">
        <v>1181</v>
      </c>
      <c r="N84" s="76" t="str">
        <f>A$3&amp;C84+120&amp;"."&amp;B84</f>
        <v>D1125.0</v>
      </c>
      <c r="O84" t="s">
        <v>1182</v>
      </c>
      <c r="P84" s="76" t="str">
        <f>A$3&amp;C84+150&amp;"."&amp;B84</f>
        <v>D1155.0</v>
      </c>
    </row>
    <row r="85" s="76" customFormat="1" spans="2:16">
      <c r="B85" s="79">
        <f>IF(B84=15,0,(B84+1))</f>
        <v>1</v>
      </c>
      <c r="C85" s="76">
        <f>IF(B84=15,C84+1,C84)</f>
        <v>1005</v>
      </c>
      <c r="D85" s="76" t="str">
        <f>A$3&amp;C85&amp;"."&amp;B85</f>
        <v>D1005.1</v>
      </c>
      <c r="F85" s="76" t="str">
        <f>A$3&amp;C85+20&amp;"."&amp;B85</f>
        <v>D1025.1</v>
      </c>
      <c r="H85" s="76" t="str">
        <f>A$3&amp;C85+40&amp;"."&amp;B85</f>
        <v>D1045.1</v>
      </c>
      <c r="J85" s="76" t="str">
        <f>A$3&amp;C85+60&amp;"."&amp;B85</f>
        <v>D1065.1</v>
      </c>
      <c r="K85" t="s">
        <v>1183</v>
      </c>
      <c r="L85" s="76" t="str">
        <f>A$3&amp;C85+90&amp;"."&amp;B85</f>
        <v>D1095.1</v>
      </c>
      <c r="M85" t="s">
        <v>1184</v>
      </c>
      <c r="N85" s="76" t="str">
        <f>A$3&amp;C85+120&amp;"."&amp;B85</f>
        <v>D1125.1</v>
      </c>
      <c r="O85" t="s">
        <v>1185</v>
      </c>
      <c r="P85" s="76" t="str">
        <f>A$3&amp;C85+150&amp;"."&amp;B85</f>
        <v>D1155.1</v>
      </c>
    </row>
    <row r="86" s="76" customFormat="1" spans="2:16">
      <c r="B86" s="79">
        <f>IF(B85=15,0,(B85+1))</f>
        <v>2</v>
      </c>
      <c r="C86" s="76">
        <f>IF(B85=15,C85+1,C85)</f>
        <v>1005</v>
      </c>
      <c r="D86" s="76" t="str">
        <f>A$3&amp;C86&amp;"."&amp;B86</f>
        <v>D1005.2</v>
      </c>
      <c r="F86" s="76" t="str">
        <f>A$3&amp;C86+20&amp;"."&amp;B86</f>
        <v>D1025.2</v>
      </c>
      <c r="H86" s="76" t="str">
        <f>A$3&amp;C86+40&amp;"."&amp;B86</f>
        <v>D1045.2</v>
      </c>
      <c r="J86" s="76" t="str">
        <f>A$3&amp;C86+60&amp;"."&amp;B86</f>
        <v>D1065.2</v>
      </c>
      <c r="K86" t="s">
        <v>1186</v>
      </c>
      <c r="L86" s="76" t="str">
        <f>A$3&amp;C86+90&amp;"."&amp;B86</f>
        <v>D1095.2</v>
      </c>
      <c r="M86" t="s">
        <v>1187</v>
      </c>
      <c r="N86" s="76" t="str">
        <f>A$3&amp;C86+120&amp;"."&amp;B86</f>
        <v>D1125.2</v>
      </c>
      <c r="O86" t="s">
        <v>1188</v>
      </c>
      <c r="P86" s="76" t="str">
        <f>A$3&amp;C86+150&amp;"."&amp;B86</f>
        <v>D1155.2</v>
      </c>
    </row>
    <row r="87" s="76" customFormat="1" spans="2:16">
      <c r="B87" s="79">
        <f>IF(B86=15,0,(B86+1))</f>
        <v>3</v>
      </c>
      <c r="C87" s="76">
        <f>IF(B86=15,C86+1,C86)</f>
        <v>1005</v>
      </c>
      <c r="D87" s="76" t="str">
        <f>A$3&amp;C87&amp;"."&amp;B87</f>
        <v>D1005.3</v>
      </c>
      <c r="F87" s="76" t="str">
        <f>A$3&amp;C87+20&amp;"."&amp;B87</f>
        <v>D1025.3</v>
      </c>
      <c r="H87" s="76" t="str">
        <f>A$3&amp;C87+40&amp;"."&amp;B87</f>
        <v>D1045.3</v>
      </c>
      <c r="J87" s="76" t="str">
        <f>A$3&amp;C87+60&amp;"."&amp;B87</f>
        <v>D1065.3</v>
      </c>
      <c r="K87" t="s">
        <v>1189</v>
      </c>
      <c r="L87" s="76" t="str">
        <f>A$3&amp;C87+90&amp;"."&amp;B87</f>
        <v>D1095.3</v>
      </c>
      <c r="M87" t="s">
        <v>1190</v>
      </c>
      <c r="N87" s="76" t="str">
        <f>A$3&amp;C87+120&amp;"."&amp;B87</f>
        <v>D1125.3</v>
      </c>
      <c r="O87" t="s">
        <v>1191</v>
      </c>
      <c r="P87" s="76" t="str">
        <f>A$3&amp;C87+150&amp;"."&amp;B87</f>
        <v>D1155.3</v>
      </c>
    </row>
    <row r="88" s="76" customFormat="1" spans="2:16">
      <c r="B88" s="79">
        <f>IF(B87=15,0,(B87+1))</f>
        <v>4</v>
      </c>
      <c r="C88" s="76">
        <f>IF(B87=15,C87+1,C87)</f>
        <v>1005</v>
      </c>
      <c r="D88" s="76" t="str">
        <f>A$3&amp;C88&amp;"."&amp;B88</f>
        <v>D1005.4</v>
      </c>
      <c r="F88" s="76" t="str">
        <f>A$3&amp;C88+20&amp;"."&amp;B88</f>
        <v>D1025.4</v>
      </c>
      <c r="H88" s="76" t="str">
        <f>A$3&amp;C88+40&amp;"."&amp;B88</f>
        <v>D1045.4</v>
      </c>
      <c r="J88" s="76" t="str">
        <f>A$3&amp;C88+60&amp;"."&amp;B88</f>
        <v>D1065.4</v>
      </c>
      <c r="K88" t="s">
        <v>1192</v>
      </c>
      <c r="L88" s="76" t="str">
        <f>A$3&amp;C88+90&amp;"."&amp;B88</f>
        <v>D1095.4</v>
      </c>
      <c r="M88" t="s">
        <v>1193</v>
      </c>
      <c r="N88" s="76" t="str">
        <f>A$3&amp;C88+120&amp;"."&amp;B88</f>
        <v>D1125.4</v>
      </c>
      <c r="O88" t="s">
        <v>1194</v>
      </c>
      <c r="P88" s="76" t="str">
        <f>A$3&amp;C88+150&amp;"."&amp;B88</f>
        <v>D1155.4</v>
      </c>
    </row>
    <row r="89" s="76" customFormat="1" spans="2:16">
      <c r="B89" s="79">
        <f>IF(B88=15,0,(B88+1))</f>
        <v>5</v>
      </c>
      <c r="C89" s="76">
        <f>IF(B88=15,C88+1,C88)</f>
        <v>1005</v>
      </c>
      <c r="D89" s="76" t="str">
        <f>A$3&amp;C89&amp;"."&amp;B89</f>
        <v>D1005.5</v>
      </c>
      <c r="F89" s="76" t="str">
        <f>A$3&amp;C89+20&amp;"."&amp;B89</f>
        <v>D1025.5</v>
      </c>
      <c r="H89" s="76" t="str">
        <f>A$3&amp;C89+40&amp;"."&amp;B89</f>
        <v>D1045.5</v>
      </c>
      <c r="J89" s="76" t="str">
        <f>A$3&amp;C89+60&amp;"."&amp;B89</f>
        <v>D1065.5</v>
      </c>
      <c r="K89" t="s">
        <v>1195</v>
      </c>
      <c r="L89" s="76" t="str">
        <f>A$3&amp;C89+90&amp;"."&amp;B89</f>
        <v>D1095.5</v>
      </c>
      <c r="M89" t="s">
        <v>1196</v>
      </c>
      <c r="N89" s="76" t="str">
        <f>A$3&amp;C89+120&amp;"."&amp;B89</f>
        <v>D1125.5</v>
      </c>
      <c r="O89" t="s">
        <v>1197</v>
      </c>
      <c r="P89" s="76" t="str">
        <f>A$3&amp;C89+150&amp;"."&amp;B89</f>
        <v>D1155.5</v>
      </c>
    </row>
    <row r="90" s="76" customFormat="1" spans="2:16">
      <c r="B90" s="79">
        <f>IF(B89=15,0,(B89+1))</f>
        <v>6</v>
      </c>
      <c r="C90" s="76">
        <f>IF(B89=15,C89+1,C89)</f>
        <v>1005</v>
      </c>
      <c r="D90" s="76" t="str">
        <f>A$3&amp;C90&amp;"."&amp;B90</f>
        <v>D1005.6</v>
      </c>
      <c r="F90" s="76" t="str">
        <f>A$3&amp;C90+20&amp;"."&amp;B90</f>
        <v>D1025.6</v>
      </c>
      <c r="H90" s="76" t="str">
        <f>A$3&amp;C90+40&amp;"."&amp;B90</f>
        <v>D1045.6</v>
      </c>
      <c r="J90" s="76" t="str">
        <f>A$3&amp;C90+60&amp;"."&amp;B90</f>
        <v>D1065.6</v>
      </c>
      <c r="K90"/>
      <c r="L90" s="76" t="str">
        <f>A$3&amp;C90+90&amp;"."&amp;B90</f>
        <v>D1095.6</v>
      </c>
      <c r="M90"/>
      <c r="N90" s="76" t="str">
        <f>A$3&amp;C90+120&amp;"."&amp;B90</f>
        <v>D1125.6</v>
      </c>
      <c r="O90"/>
      <c r="P90" s="76" t="str">
        <f>A$3&amp;C90+150&amp;"."&amp;B90</f>
        <v>D1155.6</v>
      </c>
    </row>
    <row r="91" s="76" customFormat="1" spans="2:16">
      <c r="B91" s="79">
        <f>IF(B90=15,0,(B90+1))</f>
        <v>7</v>
      </c>
      <c r="C91" s="76">
        <f>IF(B90=15,C90+1,C90)</f>
        <v>1005</v>
      </c>
      <c r="D91" s="76" t="str">
        <f>A$3&amp;C91&amp;"."&amp;B91</f>
        <v>D1005.7</v>
      </c>
      <c r="F91" s="76" t="str">
        <f>A$3&amp;C91+20&amp;"."&amp;B91</f>
        <v>D1025.7</v>
      </c>
      <c r="H91" s="76" t="str">
        <f>A$3&amp;C91+40&amp;"."&amp;B91</f>
        <v>D1045.7</v>
      </c>
      <c r="J91" s="76" t="str">
        <f>A$3&amp;C91+60&amp;"."&amp;B91</f>
        <v>D1065.7</v>
      </c>
      <c r="K91"/>
      <c r="L91" s="76" t="str">
        <f>A$3&amp;C91+90&amp;"."&amp;B91</f>
        <v>D1095.7</v>
      </c>
      <c r="M91"/>
      <c r="N91" s="76" t="str">
        <f>A$3&amp;C91+120&amp;"."&amp;B91</f>
        <v>D1125.7</v>
      </c>
      <c r="O91"/>
      <c r="P91" s="76" t="str">
        <f>A$3&amp;C91+150&amp;"."&amp;B91</f>
        <v>D1155.7</v>
      </c>
    </row>
    <row r="92" s="76" customFormat="1" spans="2:16">
      <c r="B92" s="79">
        <f>IF(B91=15,0,(B91+1))</f>
        <v>8</v>
      </c>
      <c r="C92" s="76">
        <f>IF(B91=15,C91+1,C91)</f>
        <v>1005</v>
      </c>
      <c r="D92" s="76" t="str">
        <f>A$3&amp;C92&amp;"."&amp;B92</f>
        <v>D1005.8</v>
      </c>
      <c r="F92" s="76" t="str">
        <f>A$3&amp;C92+20&amp;"."&amp;B92</f>
        <v>D1025.8</v>
      </c>
      <c r="H92" s="76" t="str">
        <f>A$3&amp;C92+40&amp;"."&amp;B92</f>
        <v>D1045.8</v>
      </c>
      <c r="J92" s="76" t="str">
        <f>A$3&amp;C92+60&amp;"."&amp;B92</f>
        <v>D1065.8</v>
      </c>
      <c r="K92"/>
      <c r="L92" s="76" t="str">
        <f>A$3&amp;C92+90&amp;"."&amp;B92</f>
        <v>D1095.8</v>
      </c>
      <c r="M92"/>
      <c r="N92" s="76" t="str">
        <f>A$3&amp;C92+120&amp;"."&amp;B92</f>
        <v>D1125.8</v>
      </c>
      <c r="O92"/>
      <c r="P92" s="76" t="str">
        <f>A$3&amp;C92+150&amp;"."&amp;B92</f>
        <v>D1155.8</v>
      </c>
    </row>
    <row r="93" s="76" customFormat="1" spans="2:16">
      <c r="B93" s="79">
        <f>IF(B92=15,0,(B92+1))</f>
        <v>9</v>
      </c>
      <c r="C93" s="76">
        <f>IF(B92=15,C92+1,C92)</f>
        <v>1005</v>
      </c>
      <c r="D93" s="76" t="str">
        <f>A$3&amp;C93&amp;"."&amp;B93</f>
        <v>D1005.9</v>
      </c>
      <c r="F93" s="76" t="str">
        <f>A$3&amp;C93+20&amp;"."&amp;B93</f>
        <v>D1025.9</v>
      </c>
      <c r="H93" s="76" t="str">
        <f>A$3&amp;C93+40&amp;"."&amp;B93</f>
        <v>D1045.9</v>
      </c>
      <c r="J93" s="76" t="str">
        <f>A$3&amp;C93+60&amp;"."&amp;B93</f>
        <v>D1065.9</v>
      </c>
      <c r="K93"/>
      <c r="L93" s="76" t="str">
        <f>A$3&amp;C93+90&amp;"."&amp;B93</f>
        <v>D1095.9</v>
      </c>
      <c r="M93"/>
      <c r="N93" s="76" t="str">
        <f>A$3&amp;C93+120&amp;"."&amp;B93</f>
        <v>D1125.9</v>
      </c>
      <c r="O93"/>
      <c r="P93" s="76" t="str">
        <f>A$3&amp;C93+150&amp;"."&amp;B93</f>
        <v>D1155.9</v>
      </c>
    </row>
    <row r="94" s="76" customFormat="1" spans="2:16">
      <c r="B94" s="79">
        <f>IF(B93=15,0,(B93+1))</f>
        <v>10</v>
      </c>
      <c r="C94" s="76">
        <f>IF(B93=15,C93+1,C93)</f>
        <v>1005</v>
      </c>
      <c r="D94" s="76" t="str">
        <f>A$3&amp;C94&amp;"."&amp;B94</f>
        <v>D1005.10</v>
      </c>
      <c r="F94" s="76" t="str">
        <f>A$3&amp;C94+20&amp;"."&amp;B94</f>
        <v>D1025.10</v>
      </c>
      <c r="H94" s="76" t="str">
        <f>A$3&amp;C94+40&amp;"."&amp;B94</f>
        <v>D1045.10</v>
      </c>
      <c r="J94" s="76" t="str">
        <f>A$3&amp;C94+60&amp;"."&amp;B94</f>
        <v>D1065.10</v>
      </c>
      <c r="K94"/>
      <c r="L94" s="76" t="str">
        <f>A$3&amp;C94+90&amp;"."&amp;B94</f>
        <v>D1095.10</v>
      </c>
      <c r="M94"/>
      <c r="N94" s="76" t="str">
        <f>A$3&amp;C94+120&amp;"."&amp;B94</f>
        <v>D1125.10</v>
      </c>
      <c r="O94"/>
      <c r="P94" s="76" t="str">
        <f>A$3&amp;C94+150&amp;"."&amp;B94</f>
        <v>D1155.10</v>
      </c>
    </row>
    <row r="95" s="76" customFormat="1" spans="2:16">
      <c r="B95" s="79">
        <f>IF(B94=15,0,(B94+1))</f>
        <v>11</v>
      </c>
      <c r="C95" s="76">
        <f>IF(B94=15,C94+1,C94)</f>
        <v>1005</v>
      </c>
      <c r="D95" s="76" t="str">
        <f>A$3&amp;C95&amp;"."&amp;B95</f>
        <v>D1005.11</v>
      </c>
      <c r="F95" s="76" t="str">
        <f>A$3&amp;C95+20&amp;"."&amp;B95</f>
        <v>D1025.11</v>
      </c>
      <c r="H95" s="76" t="str">
        <f>A$3&amp;C95+40&amp;"."&amp;B95</f>
        <v>D1045.11</v>
      </c>
      <c r="J95" s="76" t="str">
        <f>A$3&amp;C95+60&amp;"."&amp;B95</f>
        <v>D1065.11</v>
      </c>
      <c r="K95"/>
      <c r="L95" s="76" t="str">
        <f>A$3&amp;C95+90&amp;"."&amp;B95</f>
        <v>D1095.11</v>
      </c>
      <c r="M95"/>
      <c r="N95" s="76" t="str">
        <f>A$3&amp;C95+120&amp;"."&amp;B95</f>
        <v>D1125.11</v>
      </c>
      <c r="O95"/>
      <c r="P95" s="76" t="str">
        <f>A$3&amp;C95+150&amp;"."&amp;B95</f>
        <v>D1155.11</v>
      </c>
    </row>
    <row r="96" s="76" customFormat="1" spans="2:16">
      <c r="B96" s="79">
        <f>IF(B95=15,0,(B95+1))</f>
        <v>12</v>
      </c>
      <c r="C96" s="76">
        <f>IF(B95=15,C95+1,C95)</f>
        <v>1005</v>
      </c>
      <c r="D96" s="76" t="str">
        <f>A$3&amp;C96&amp;"."&amp;B96</f>
        <v>D1005.12</v>
      </c>
      <c r="F96" s="76" t="str">
        <f>A$3&amp;C96+20&amp;"."&amp;B96</f>
        <v>D1025.12</v>
      </c>
      <c r="H96" s="76" t="str">
        <f>A$3&amp;C96+40&amp;"."&amp;B96</f>
        <v>D1045.12</v>
      </c>
      <c r="J96" s="76" t="str">
        <f>A$3&amp;C96+60&amp;"."&amp;B96</f>
        <v>D1065.12</v>
      </c>
      <c r="K96"/>
      <c r="L96" s="76" t="str">
        <f>A$3&amp;C96+90&amp;"."&amp;B96</f>
        <v>D1095.12</v>
      </c>
      <c r="M96"/>
      <c r="N96" s="76" t="str">
        <f>A$3&amp;C96+120&amp;"."&amp;B96</f>
        <v>D1125.12</v>
      </c>
      <c r="O96"/>
      <c r="P96" s="76" t="str">
        <f>A$3&amp;C96+150&amp;"."&amp;B96</f>
        <v>D1155.12</v>
      </c>
    </row>
    <row r="97" s="76" customFormat="1" spans="2:16">
      <c r="B97" s="79">
        <f>IF(B96=15,0,(B96+1))</f>
        <v>13</v>
      </c>
      <c r="C97" s="76">
        <f>IF(B96=15,C96+1,C96)</f>
        <v>1005</v>
      </c>
      <c r="D97" s="76" t="str">
        <f>A$3&amp;C97&amp;"."&amp;B97</f>
        <v>D1005.13</v>
      </c>
      <c r="F97" s="76" t="str">
        <f>A$3&amp;C97+20&amp;"."&amp;B97</f>
        <v>D1025.13</v>
      </c>
      <c r="H97" s="76" t="str">
        <f>A$3&amp;C97+40&amp;"."&amp;B97</f>
        <v>D1045.13</v>
      </c>
      <c r="J97" s="76" t="str">
        <f>A$3&amp;C97+60&amp;"."&amp;B97</f>
        <v>D1065.13</v>
      </c>
      <c r="K97" t="s">
        <v>1198</v>
      </c>
      <c r="L97" s="76" t="str">
        <f>A$3&amp;C97+90&amp;"."&amp;B97</f>
        <v>D1095.13</v>
      </c>
      <c r="M97" t="s">
        <v>1199</v>
      </c>
      <c r="N97" s="76" t="str">
        <f>A$3&amp;C97+120&amp;"."&amp;B97</f>
        <v>D1125.13</v>
      </c>
      <c r="O97" t="s">
        <v>1200</v>
      </c>
      <c r="P97" s="76" t="str">
        <f>A$3&amp;C97+150&amp;"."&amp;B97</f>
        <v>D1155.13</v>
      </c>
    </row>
    <row r="98" s="76" customFormat="1" spans="2:16">
      <c r="B98" s="79">
        <f>IF(B97=15,0,(B97+1))</f>
        <v>14</v>
      </c>
      <c r="C98" s="76">
        <f>IF(B97=15,C97+1,C97)</f>
        <v>1005</v>
      </c>
      <c r="D98" s="76" t="str">
        <f>A$3&amp;C98&amp;"."&amp;B98</f>
        <v>D1005.14</v>
      </c>
      <c r="F98" s="76" t="str">
        <f>A$3&amp;C98+20&amp;"."&amp;B98</f>
        <v>D1025.14</v>
      </c>
      <c r="H98" s="76" t="str">
        <f>A$3&amp;C98+40&amp;"."&amp;B98</f>
        <v>D1045.14</v>
      </c>
      <c r="J98" s="76" t="str">
        <f>A$3&amp;C98+60&amp;"."&amp;B98</f>
        <v>D1065.14</v>
      </c>
      <c r="K98" t="s">
        <v>1201</v>
      </c>
      <c r="L98" s="76" t="str">
        <f>A$3&amp;C98+90&amp;"."&amp;B98</f>
        <v>D1095.14</v>
      </c>
      <c r="M98" t="s">
        <v>1202</v>
      </c>
      <c r="N98" s="76" t="str">
        <f>A$3&amp;C98+120&amp;"."&amp;B98</f>
        <v>D1125.14</v>
      </c>
      <c r="O98" t="s">
        <v>1203</v>
      </c>
      <c r="P98" s="76" t="str">
        <f>A$3&amp;C98+150&amp;"."&amp;B98</f>
        <v>D1155.14</v>
      </c>
    </row>
    <row r="99" s="76" customFormat="1" spans="2:16">
      <c r="B99" s="79">
        <f>IF(B98=15,0,(B98+1))</f>
        <v>15</v>
      </c>
      <c r="C99" s="76">
        <f>IF(B98=15,C98+1,C98)</f>
        <v>1005</v>
      </c>
      <c r="D99" s="76" t="str">
        <f>A$3&amp;C99&amp;"."&amp;B99</f>
        <v>D1005.15</v>
      </c>
      <c r="F99" s="76" t="str">
        <f>A$3&amp;C99+20&amp;"."&amp;B99</f>
        <v>D1025.15</v>
      </c>
      <c r="H99" s="76" t="str">
        <f>A$3&amp;C99+40&amp;"."&amp;B99</f>
        <v>D1045.15</v>
      </c>
      <c r="J99" s="76" t="str">
        <f>A$3&amp;C99+60&amp;"."&amp;B99</f>
        <v>D1065.15</v>
      </c>
      <c r="K99" t="s">
        <v>1204</v>
      </c>
      <c r="L99" s="76" t="str">
        <f>A$3&amp;C99+90&amp;"."&amp;B99</f>
        <v>D1095.15</v>
      </c>
      <c r="M99" t="s">
        <v>1205</v>
      </c>
      <c r="N99" s="76" t="str">
        <f>A$3&amp;C99+120&amp;"."&amp;B99</f>
        <v>D1125.15</v>
      </c>
      <c r="O99" t="s">
        <v>1206</v>
      </c>
      <c r="P99" s="76" t="str">
        <f>A$3&amp;C99+150&amp;"."&amp;B99</f>
        <v>D1155.15</v>
      </c>
    </row>
    <row r="100" s="76" customFormat="1" spans="2:16">
      <c r="B100" s="79">
        <f>IF(B99=15,0,(B99+1))</f>
        <v>0</v>
      </c>
      <c r="C100" s="76">
        <f>IF(B99=15,C99+1,C99)</f>
        <v>1006</v>
      </c>
      <c r="D100" s="76" t="str">
        <f>A$3&amp;C100&amp;"."&amp;B100</f>
        <v>D1006.0</v>
      </c>
      <c r="F100" s="76" t="str">
        <f>A$3&amp;C100+20&amp;"."&amp;B100</f>
        <v>D1026.0</v>
      </c>
      <c r="H100" s="76" t="str">
        <f>A$3&amp;C100+40&amp;"."&amp;B100</f>
        <v>D1046.0</v>
      </c>
      <c r="J100" s="76" t="str">
        <f>A$3&amp;C100+60&amp;"."&amp;B100</f>
        <v>D1066.0</v>
      </c>
      <c r="K100" t="s">
        <v>1207</v>
      </c>
      <c r="L100" s="76" t="str">
        <f>A$3&amp;C100+90&amp;"."&amp;B100</f>
        <v>D1096.0</v>
      </c>
      <c r="M100" t="s">
        <v>1208</v>
      </c>
      <c r="N100" s="76" t="str">
        <f>A$3&amp;C100+120&amp;"."&amp;B100</f>
        <v>D1126.0</v>
      </c>
      <c r="O100" t="s">
        <v>1209</v>
      </c>
      <c r="P100" s="76" t="str">
        <f>A$3&amp;C100+150&amp;"."&amp;B100</f>
        <v>D1156.0</v>
      </c>
    </row>
    <row r="101" s="76" customFormat="1" spans="2:16">
      <c r="B101" s="79">
        <f>IF(B100=15,0,(B100+1))</f>
        <v>1</v>
      </c>
      <c r="C101" s="76">
        <f>IF(B100=15,C100+1,C100)</f>
        <v>1006</v>
      </c>
      <c r="D101" s="76" t="str">
        <f>A$3&amp;C101&amp;"."&amp;B101</f>
        <v>D1006.1</v>
      </c>
      <c r="F101" s="76" t="str">
        <f>A$3&amp;C101+20&amp;"."&amp;B101</f>
        <v>D1026.1</v>
      </c>
      <c r="H101" s="76" t="str">
        <f>A$3&amp;C101+40&amp;"."&amp;B101</f>
        <v>D1046.1</v>
      </c>
      <c r="J101" s="76" t="str">
        <f>A$3&amp;C101+60&amp;"."&amp;B101</f>
        <v>D1066.1</v>
      </c>
      <c r="K101" t="s">
        <v>1210</v>
      </c>
      <c r="L101" s="76" t="str">
        <f>A$3&amp;C101+90&amp;"."&amp;B101</f>
        <v>D1096.1</v>
      </c>
      <c r="M101" t="s">
        <v>1211</v>
      </c>
      <c r="N101" s="76" t="str">
        <f>A$3&amp;C101+120&amp;"."&amp;B101</f>
        <v>D1126.1</v>
      </c>
      <c r="O101" t="s">
        <v>1212</v>
      </c>
      <c r="P101" s="76" t="str">
        <f>A$3&amp;C101+150&amp;"."&amp;B101</f>
        <v>D1156.1</v>
      </c>
    </row>
    <row r="102" s="76" customFormat="1" spans="2:16">
      <c r="B102" s="79">
        <f>IF(B101=15,0,(B101+1))</f>
        <v>2</v>
      </c>
      <c r="C102" s="76">
        <f>IF(B101=15,C101+1,C101)</f>
        <v>1006</v>
      </c>
      <c r="D102" s="76" t="str">
        <f>A$3&amp;C102&amp;"."&amp;B102</f>
        <v>D1006.2</v>
      </c>
      <c r="F102" s="76" t="str">
        <f>A$3&amp;C102+20&amp;"."&amp;B102</f>
        <v>D1026.2</v>
      </c>
      <c r="H102" s="76" t="str">
        <f>A$3&amp;C102+40&amp;"."&amp;B102</f>
        <v>D1046.2</v>
      </c>
      <c r="J102" s="76" t="str">
        <f>A$3&amp;C102+60&amp;"."&amp;B102</f>
        <v>D1066.2</v>
      </c>
      <c r="K102" t="s">
        <v>1213</v>
      </c>
      <c r="L102" s="76" t="str">
        <f>A$3&amp;C102+90&amp;"."&amp;B102</f>
        <v>D1096.2</v>
      </c>
      <c r="M102" t="s">
        <v>1214</v>
      </c>
      <c r="N102" s="76" t="str">
        <f>A$3&amp;C102+120&amp;"."&amp;B102</f>
        <v>D1126.2</v>
      </c>
      <c r="O102" t="s">
        <v>1215</v>
      </c>
      <c r="P102" s="76" t="str">
        <f>A$3&amp;C102+150&amp;"."&amp;B102</f>
        <v>D1156.2</v>
      </c>
    </row>
    <row r="103" s="76" customFormat="1" spans="2:16">
      <c r="B103" s="79">
        <f>IF(B102=15,0,(B102+1))</f>
        <v>3</v>
      </c>
      <c r="C103" s="76">
        <f>IF(B102=15,C102+1,C102)</f>
        <v>1006</v>
      </c>
      <c r="D103" s="76" t="str">
        <f>A$3&amp;C103&amp;"."&amp;B103</f>
        <v>D1006.3</v>
      </c>
      <c r="F103" s="76" t="str">
        <f>A$3&amp;C103+20&amp;"."&amp;B103</f>
        <v>D1026.3</v>
      </c>
      <c r="H103" s="76" t="str">
        <f>A$3&amp;C103+40&amp;"."&amp;B103</f>
        <v>D1046.3</v>
      </c>
      <c r="J103" s="76" t="str">
        <f>A$3&amp;C103+60&amp;"."&amp;B103</f>
        <v>D1066.3</v>
      </c>
      <c r="K103" t="s">
        <v>1216</v>
      </c>
      <c r="L103" s="76" t="str">
        <f>A$3&amp;C103+90&amp;"."&amp;B103</f>
        <v>D1096.3</v>
      </c>
      <c r="M103" t="s">
        <v>1217</v>
      </c>
      <c r="N103" s="76" t="str">
        <f>A$3&amp;C103+120&amp;"."&amp;B103</f>
        <v>D1126.3</v>
      </c>
      <c r="O103" t="s">
        <v>1218</v>
      </c>
      <c r="P103" s="76" t="str">
        <f>A$3&amp;C103+150&amp;"."&amp;B103</f>
        <v>D1156.3</v>
      </c>
    </row>
    <row r="104" s="76" customFormat="1" spans="2:16">
      <c r="B104" s="79">
        <f>IF(B103=15,0,(B103+1))</f>
        <v>4</v>
      </c>
      <c r="C104" s="76">
        <f>IF(B103=15,C103+1,C103)</f>
        <v>1006</v>
      </c>
      <c r="D104" s="76" t="str">
        <f>A$3&amp;C104&amp;"."&amp;B104</f>
        <v>D1006.4</v>
      </c>
      <c r="F104" s="76" t="str">
        <f>A$3&amp;C104+20&amp;"."&amp;B104</f>
        <v>D1026.4</v>
      </c>
      <c r="H104" s="76" t="str">
        <f>A$3&amp;C104+40&amp;"."&amp;B104</f>
        <v>D1046.4</v>
      </c>
      <c r="J104" s="76" t="str">
        <f>A$3&amp;C104+60&amp;"."&amp;B104</f>
        <v>D1066.4</v>
      </c>
      <c r="K104" t="s">
        <v>1219</v>
      </c>
      <c r="L104" s="76" t="str">
        <f>A$3&amp;C104+90&amp;"."&amp;B104</f>
        <v>D1096.4</v>
      </c>
      <c r="M104" t="s">
        <v>1220</v>
      </c>
      <c r="N104" s="76" t="str">
        <f>A$3&amp;C104+120&amp;"."&amp;B104</f>
        <v>D1126.4</v>
      </c>
      <c r="O104" t="s">
        <v>1221</v>
      </c>
      <c r="P104" s="76" t="str">
        <f>A$3&amp;C104+150&amp;"."&amp;B104</f>
        <v>D1156.4</v>
      </c>
    </row>
    <row r="105" s="76" customFormat="1" spans="2:16">
      <c r="B105" s="79">
        <f>IF(B104=15,0,(B104+1))</f>
        <v>5</v>
      </c>
      <c r="C105" s="76">
        <f>IF(B104=15,C104+1,C104)</f>
        <v>1006</v>
      </c>
      <c r="D105" s="76" t="str">
        <f>A$3&amp;C105&amp;"."&amp;B105</f>
        <v>D1006.5</v>
      </c>
      <c r="F105" s="76" t="str">
        <f>A$3&amp;C105+20&amp;"."&amp;B105</f>
        <v>D1026.5</v>
      </c>
      <c r="H105" s="76" t="str">
        <f>A$3&amp;C105+40&amp;"."&amp;B105</f>
        <v>D1046.5</v>
      </c>
      <c r="J105" s="76" t="str">
        <f>A$3&amp;C105+60&amp;"."&amp;B105</f>
        <v>D1066.5</v>
      </c>
      <c r="K105" t="s">
        <v>1222</v>
      </c>
      <c r="L105" s="76" t="str">
        <f>A$3&amp;C105+90&amp;"."&amp;B105</f>
        <v>D1096.5</v>
      </c>
      <c r="M105" t="s">
        <v>1223</v>
      </c>
      <c r="N105" s="76" t="str">
        <f>A$3&amp;C105+120&amp;"."&amp;B105</f>
        <v>D1126.5</v>
      </c>
      <c r="O105" t="s">
        <v>1224</v>
      </c>
      <c r="P105" s="76" t="str">
        <f>A$3&amp;C105+150&amp;"."&amp;B105</f>
        <v>D1156.5</v>
      </c>
    </row>
    <row r="106" s="76" customFormat="1" spans="2:16">
      <c r="B106" s="79">
        <f>IF(B105=15,0,(B105+1))</f>
        <v>6</v>
      </c>
      <c r="C106" s="76">
        <f>IF(B105=15,C105+1,C105)</f>
        <v>1006</v>
      </c>
      <c r="D106" s="76" t="str">
        <f>A$3&amp;C106&amp;"."&amp;B106</f>
        <v>D1006.6</v>
      </c>
      <c r="F106" s="76" t="str">
        <f>A$3&amp;C106+20&amp;"."&amp;B106</f>
        <v>D1026.6</v>
      </c>
      <c r="H106" s="76" t="str">
        <f>A$3&amp;C106+40&amp;"."&amp;B106</f>
        <v>D1046.6</v>
      </c>
      <c r="J106" s="76" t="str">
        <f>A$3&amp;C106+60&amp;"."&amp;B106</f>
        <v>D1066.6</v>
      </c>
      <c r="K106" t="s">
        <v>1225</v>
      </c>
      <c r="L106" s="76" t="str">
        <f>A$3&amp;C106+90&amp;"."&amp;B106</f>
        <v>D1096.6</v>
      </c>
      <c r="M106" t="s">
        <v>1226</v>
      </c>
      <c r="N106" s="76" t="str">
        <f>A$3&amp;C106+120&amp;"."&amp;B106</f>
        <v>D1126.6</v>
      </c>
      <c r="O106" t="s">
        <v>1227</v>
      </c>
      <c r="P106" s="76" t="str">
        <f>A$3&amp;C106+150&amp;"."&amp;B106</f>
        <v>D1156.6</v>
      </c>
    </row>
    <row r="107" s="76" customFormat="1" spans="2:16">
      <c r="B107" s="79">
        <f>IF(B106=15,0,(B106+1))</f>
        <v>7</v>
      </c>
      <c r="C107" s="76">
        <f>IF(B106=15,C106+1,C106)</f>
        <v>1006</v>
      </c>
      <c r="D107" s="76" t="str">
        <f>A$3&amp;C107&amp;"."&amp;B107</f>
        <v>D1006.7</v>
      </c>
      <c r="F107" s="76" t="str">
        <f>A$3&amp;C107+20&amp;"."&amp;B107</f>
        <v>D1026.7</v>
      </c>
      <c r="H107" s="76" t="str">
        <f>A$3&amp;C107+40&amp;"."&amp;B107</f>
        <v>D1046.7</v>
      </c>
      <c r="J107" s="76" t="str">
        <f>A$3&amp;C107+60&amp;"."&amp;B107</f>
        <v>D1066.7</v>
      </c>
      <c r="K107" t="s">
        <v>1228</v>
      </c>
      <c r="L107" s="76" t="str">
        <f>A$3&amp;C107+90&amp;"."&amp;B107</f>
        <v>D1096.7</v>
      </c>
      <c r="M107" t="s">
        <v>1229</v>
      </c>
      <c r="N107" s="76" t="str">
        <f>A$3&amp;C107+120&amp;"."&amp;B107</f>
        <v>D1126.7</v>
      </c>
      <c r="O107" t="s">
        <v>1230</v>
      </c>
      <c r="P107" s="76" t="str">
        <f>A$3&amp;C107+150&amp;"."&amp;B107</f>
        <v>D1156.7</v>
      </c>
    </row>
    <row r="108" s="76" customFormat="1" spans="2:16">
      <c r="B108" s="79">
        <f>IF(B107=15,0,(B107+1))</f>
        <v>8</v>
      </c>
      <c r="C108" s="76">
        <f>IF(B107=15,C107+1,C107)</f>
        <v>1006</v>
      </c>
      <c r="D108" s="76" t="str">
        <f>A$3&amp;C108&amp;"."&amp;B108</f>
        <v>D1006.8</v>
      </c>
      <c r="F108" s="76" t="str">
        <f>A$3&amp;C108+20&amp;"."&amp;B108</f>
        <v>D1026.8</v>
      </c>
      <c r="H108" s="76" t="str">
        <f>A$3&amp;C108+40&amp;"."&amp;B108</f>
        <v>D1046.8</v>
      </c>
      <c r="J108" s="76" t="str">
        <f>A$3&amp;C108+60&amp;"."&amp;B108</f>
        <v>D1066.8</v>
      </c>
      <c r="K108" t="s">
        <v>1231</v>
      </c>
      <c r="L108" s="76" t="str">
        <f>A$3&amp;C108+90&amp;"."&amp;B108</f>
        <v>D1096.8</v>
      </c>
      <c r="M108" t="s">
        <v>1232</v>
      </c>
      <c r="N108" s="76" t="str">
        <f>A$3&amp;C108+120&amp;"."&amp;B108</f>
        <v>D1126.8</v>
      </c>
      <c r="O108" t="s">
        <v>1233</v>
      </c>
      <c r="P108" s="76" t="str">
        <f>A$3&amp;C108+150&amp;"."&amp;B108</f>
        <v>D1156.8</v>
      </c>
    </row>
    <row r="109" s="76" customFormat="1" spans="2:16">
      <c r="B109" s="79">
        <f>IF(B108=15,0,(B108+1))</f>
        <v>9</v>
      </c>
      <c r="C109" s="76">
        <f>IF(B108=15,C108+1,C108)</f>
        <v>1006</v>
      </c>
      <c r="D109" s="76" t="str">
        <f>A$3&amp;C109&amp;"."&amp;B109</f>
        <v>D1006.9</v>
      </c>
      <c r="F109" s="76" t="str">
        <f>A$3&amp;C109+20&amp;"."&amp;B109</f>
        <v>D1026.9</v>
      </c>
      <c r="H109" s="76" t="str">
        <f>A$3&amp;C109+40&amp;"."&amp;B109</f>
        <v>D1046.9</v>
      </c>
      <c r="J109" s="76" t="str">
        <f>A$3&amp;C109+60&amp;"."&amp;B109</f>
        <v>D1066.9</v>
      </c>
      <c r="K109" t="s">
        <v>1219</v>
      </c>
      <c r="L109" s="76" t="str">
        <f>A$3&amp;C109+90&amp;"."&amp;B109</f>
        <v>D1096.9</v>
      </c>
      <c r="M109" t="s">
        <v>1220</v>
      </c>
      <c r="N109" s="76" t="str">
        <f>A$3&amp;C109+120&amp;"."&amp;B109</f>
        <v>D1126.9</v>
      </c>
      <c r="O109" t="s">
        <v>1221</v>
      </c>
      <c r="P109" s="76" t="str">
        <f>A$3&amp;C109+150&amp;"."&amp;B109</f>
        <v>D1156.9</v>
      </c>
    </row>
    <row r="110" s="76" customFormat="1" spans="2:16">
      <c r="B110" s="79">
        <f>IF(B109=15,0,(B109+1))</f>
        <v>10</v>
      </c>
      <c r="C110" s="76">
        <f>IF(B109=15,C109+1,C109)</f>
        <v>1006</v>
      </c>
      <c r="D110" s="76" t="str">
        <f>A$3&amp;C110&amp;"."&amp;B110</f>
        <v>D1006.10</v>
      </c>
      <c r="F110" s="76" t="str">
        <f>A$3&amp;C110+20&amp;"."&amp;B110</f>
        <v>D1026.10</v>
      </c>
      <c r="H110" s="76" t="str">
        <f>A$3&amp;C110+40&amp;"."&amp;B110</f>
        <v>D1046.10</v>
      </c>
      <c r="J110" s="76" t="str">
        <f>A$3&amp;C110+60&amp;"."&amp;B110</f>
        <v>D1066.10</v>
      </c>
      <c r="K110" t="s">
        <v>1234</v>
      </c>
      <c r="L110" s="76" t="str">
        <f>A$3&amp;C110+90&amp;"."&amp;B110</f>
        <v>D1096.10</v>
      </c>
      <c r="M110" t="s">
        <v>1235</v>
      </c>
      <c r="N110" s="76" t="str">
        <f>A$3&amp;C110+120&amp;"."&amp;B110</f>
        <v>D1126.10</v>
      </c>
      <c r="O110" t="s">
        <v>1236</v>
      </c>
      <c r="P110" s="76" t="str">
        <f>A$3&amp;C110+150&amp;"."&amp;B110</f>
        <v>D1156.10</v>
      </c>
    </row>
    <row r="111" s="76" customFormat="1" spans="2:16">
      <c r="B111" s="79">
        <f>IF(B110=15,0,(B110+1))</f>
        <v>11</v>
      </c>
      <c r="C111" s="76">
        <f>IF(B110=15,C110+1,C110)</f>
        <v>1006</v>
      </c>
      <c r="D111" s="76" t="str">
        <f>A$3&amp;C111&amp;"."&amp;B111</f>
        <v>D1006.11</v>
      </c>
      <c r="F111" s="76" t="str">
        <f>A$3&amp;C111+20&amp;"."&amp;B111</f>
        <v>D1026.11</v>
      </c>
      <c r="H111" s="76" t="str">
        <f>A$3&amp;C111+40&amp;"."&amp;B111</f>
        <v>D1046.11</v>
      </c>
      <c r="J111" s="76" t="str">
        <f>A$3&amp;C111+60&amp;"."&amp;B111</f>
        <v>D1066.11</v>
      </c>
      <c r="K111" t="s">
        <v>1219</v>
      </c>
      <c r="L111" s="76" t="str">
        <f>A$3&amp;C111+90&amp;"."&amp;B111</f>
        <v>D1096.11</v>
      </c>
      <c r="M111" t="s">
        <v>1220</v>
      </c>
      <c r="N111" s="76" t="str">
        <f>A$3&amp;C111+120&amp;"."&amp;B111</f>
        <v>D1126.11</v>
      </c>
      <c r="O111" t="s">
        <v>1221</v>
      </c>
      <c r="P111" s="76" t="str">
        <f>A$3&amp;C111+150&amp;"."&amp;B111</f>
        <v>D1156.11</v>
      </c>
    </row>
    <row r="112" s="76" customFormat="1" spans="2:16">
      <c r="B112" s="79">
        <f>IF(B111=15,0,(B111+1))</f>
        <v>12</v>
      </c>
      <c r="C112" s="76">
        <f>IF(B111=15,C111+1,C111)</f>
        <v>1006</v>
      </c>
      <c r="D112" s="76" t="str">
        <f>A$3&amp;C112&amp;"."&amp;B112</f>
        <v>D1006.12</v>
      </c>
      <c r="F112" s="76" t="str">
        <f>A$3&amp;C112+20&amp;"."&amp;B112</f>
        <v>D1026.12</v>
      </c>
      <c r="H112" s="76" t="str">
        <f>A$3&amp;C112+40&amp;"."&amp;B112</f>
        <v>D1046.12</v>
      </c>
      <c r="J112" s="76" t="str">
        <f>A$3&amp;C112+60&amp;"."&amp;B112</f>
        <v>D1066.12</v>
      </c>
      <c r="K112" t="s">
        <v>1237</v>
      </c>
      <c r="L112" s="76" t="str">
        <f>A$3&amp;C112+90&amp;"."&amp;B112</f>
        <v>D1096.12</v>
      </c>
      <c r="M112" t="s">
        <v>1238</v>
      </c>
      <c r="N112" s="76" t="str">
        <f>A$3&amp;C112+120&amp;"."&amp;B112</f>
        <v>D1126.12</v>
      </c>
      <c r="O112" t="s">
        <v>1239</v>
      </c>
      <c r="P112" s="76" t="str">
        <f>A$3&amp;C112+150&amp;"."&amp;B112</f>
        <v>D1156.12</v>
      </c>
    </row>
    <row r="113" spans="2:16">
      <c r="B113" s="79">
        <f>IF(B112=15,0,(B112+1))</f>
        <v>13</v>
      </c>
      <c r="C113" s="76">
        <f>IF(B112=15,C112+1,C112)</f>
        <v>1006</v>
      </c>
      <c r="D113" s="76" t="str">
        <f>A$3&amp;C113&amp;"."&amp;B113</f>
        <v>D1006.13</v>
      </c>
      <c r="F113" s="76" t="str">
        <f>A$3&amp;C113+20&amp;"."&amp;B113</f>
        <v>D1026.13</v>
      </c>
      <c r="H113" s="76" t="str">
        <f>A$3&amp;C113+40&amp;"."&amp;B113</f>
        <v>D1046.13</v>
      </c>
      <c r="J113" s="76" t="str">
        <f>A$3&amp;C113+60&amp;"."&amp;B113</f>
        <v>D1066.13</v>
      </c>
      <c r="K113" t="s">
        <v>1219</v>
      </c>
      <c r="L113" s="76" t="str">
        <f>A$3&amp;C113+90&amp;"."&amp;B113</f>
        <v>D1096.13</v>
      </c>
      <c r="M113" t="s">
        <v>1220</v>
      </c>
      <c r="N113" s="76" t="str">
        <f>A$3&amp;C113+120&amp;"."&amp;B113</f>
        <v>D1126.13</v>
      </c>
      <c r="O113" t="s">
        <v>1221</v>
      </c>
      <c r="P113" s="76" t="str">
        <f>A$3&amp;C113+150&amp;"."&amp;B113</f>
        <v>D1156.13</v>
      </c>
    </row>
    <row r="114" spans="2:16">
      <c r="B114" s="79">
        <f>IF(B113=15,0,(B113+1))</f>
        <v>14</v>
      </c>
      <c r="C114" s="76">
        <f>IF(B113=15,C113+1,C113)</f>
        <v>1006</v>
      </c>
      <c r="D114" s="76" t="str">
        <f>A$3&amp;C114&amp;"."&amp;B114</f>
        <v>D1006.14</v>
      </c>
      <c r="F114" s="76" t="str">
        <f>A$3&amp;C114+20&amp;"."&amp;B114</f>
        <v>D1026.14</v>
      </c>
      <c r="H114" s="76" t="str">
        <f>A$3&amp;C114+40&amp;"."&amp;B114</f>
        <v>D1046.14</v>
      </c>
      <c r="J114" s="76" t="str">
        <f>A$3&amp;C114+60&amp;"."&amp;B114</f>
        <v>D1066.14</v>
      </c>
      <c r="K114" t="s">
        <v>1240</v>
      </c>
      <c r="L114" s="76" t="str">
        <f>A$3&amp;C114+90&amp;"."&amp;B114</f>
        <v>D1096.14</v>
      </c>
      <c r="M114" t="s">
        <v>1241</v>
      </c>
      <c r="N114" s="76" t="str">
        <f>A$3&amp;C114+120&amp;"."&amp;B114</f>
        <v>D1126.14</v>
      </c>
      <c r="O114" t="s">
        <v>1242</v>
      </c>
      <c r="P114" s="76" t="str">
        <f>A$3&amp;C114+150&amp;"."&amp;B114</f>
        <v>D1156.14</v>
      </c>
    </row>
    <row r="115" spans="2:16">
      <c r="B115" s="79">
        <f>IF(B114=15,0,(B114+1))</f>
        <v>15</v>
      </c>
      <c r="C115" s="76">
        <f>IF(B114=15,C114+1,C114)</f>
        <v>1006</v>
      </c>
      <c r="D115" s="76" t="str">
        <f>A$3&amp;C115&amp;"."&amp;B115</f>
        <v>D1006.15</v>
      </c>
      <c r="F115" s="76" t="str">
        <f>A$3&amp;C115+20&amp;"."&amp;B115</f>
        <v>D1026.15</v>
      </c>
      <c r="H115" s="76" t="str">
        <f>A$3&amp;C115+40&amp;"."&amp;B115</f>
        <v>D1046.15</v>
      </c>
      <c r="J115" s="76" t="str">
        <f>A$3&amp;C115+60&amp;"."&amp;B115</f>
        <v>D1066.15</v>
      </c>
      <c r="K115" t="s">
        <v>1243</v>
      </c>
      <c r="L115" s="76" t="str">
        <f>A$3&amp;C115+90&amp;"."&amp;B115</f>
        <v>D1096.15</v>
      </c>
      <c r="M115" t="s">
        <v>1244</v>
      </c>
      <c r="N115" s="76" t="str">
        <f>A$3&amp;C115+120&amp;"."&amp;B115</f>
        <v>D1126.15</v>
      </c>
      <c r="O115" t="s">
        <v>1245</v>
      </c>
      <c r="P115" s="76" t="str">
        <f>A$3&amp;C115+150&amp;"."&amp;B115</f>
        <v>D1156.15</v>
      </c>
    </row>
    <row r="116" spans="2:16">
      <c r="B116" s="79">
        <f>IF(B115=15,0,(B115+1))</f>
        <v>0</v>
      </c>
      <c r="C116" s="76">
        <f>IF(B115=15,C115+1,C115)</f>
        <v>1007</v>
      </c>
      <c r="D116" s="76" t="str">
        <f>A$3&amp;C116&amp;"."&amp;B116</f>
        <v>D1007.0</v>
      </c>
      <c r="F116" s="76" t="str">
        <f>A$3&amp;C116+20&amp;"."&amp;B116</f>
        <v>D1027.0</v>
      </c>
      <c r="H116" s="76" t="str">
        <f>A$3&amp;C116+40&amp;"."&amp;B116</f>
        <v>D1047.0</v>
      </c>
      <c r="J116" s="76" t="str">
        <f>A$3&amp;C116+60&amp;"."&amp;B116</f>
        <v>D1067.0</v>
      </c>
      <c r="K116" t="s">
        <v>1246</v>
      </c>
      <c r="L116" s="76" t="str">
        <f>A$3&amp;C116+90&amp;"."&amp;B116</f>
        <v>D1097.0</v>
      </c>
      <c r="M116" t="s">
        <v>1247</v>
      </c>
      <c r="N116" s="76" t="str">
        <f>A$3&amp;C116+120&amp;"."&amp;B116</f>
        <v>D1127.0</v>
      </c>
      <c r="O116" t="s">
        <v>1248</v>
      </c>
      <c r="P116" s="76" t="str">
        <f>A$3&amp;C116+150&amp;"."&amp;B116</f>
        <v>D1157.0</v>
      </c>
    </row>
    <row r="117" spans="2:16">
      <c r="B117" s="79">
        <f>IF(B116=15,0,(B116+1))</f>
        <v>1</v>
      </c>
      <c r="C117" s="76">
        <f>IF(B116=15,C116+1,C116)</f>
        <v>1007</v>
      </c>
      <c r="D117" s="76" t="str">
        <f>A$3&amp;C117&amp;"."&amp;B117</f>
        <v>D1007.1</v>
      </c>
      <c r="F117" s="76" t="str">
        <f>A$3&amp;C117+20&amp;"."&amp;B117</f>
        <v>D1027.1</v>
      </c>
      <c r="H117" s="76" t="str">
        <f>A$3&amp;C117+40&amp;"."&amp;B117</f>
        <v>D1047.1</v>
      </c>
      <c r="J117" s="76" t="str">
        <f>A$3&amp;C117+60&amp;"."&amp;B117</f>
        <v>D1067.1</v>
      </c>
      <c r="K117" t="s">
        <v>1249</v>
      </c>
      <c r="L117" s="76" t="str">
        <f>A$3&amp;C117+90&amp;"."&amp;B117</f>
        <v>D1097.1</v>
      </c>
      <c r="M117" t="s">
        <v>1250</v>
      </c>
      <c r="N117" s="76" t="str">
        <f>A$3&amp;C117+120&amp;"."&amp;B117</f>
        <v>D1127.1</v>
      </c>
      <c r="O117" t="s">
        <v>1251</v>
      </c>
      <c r="P117" s="76" t="str">
        <f>A$3&amp;C117+150&amp;"."&amp;B117</f>
        <v>D1157.1</v>
      </c>
    </row>
    <row r="118" spans="2:16">
      <c r="B118" s="79">
        <f>IF(B117=15,0,(B117+1))</f>
        <v>2</v>
      </c>
      <c r="C118" s="76">
        <f>IF(B117=15,C117+1,C117)</f>
        <v>1007</v>
      </c>
      <c r="D118" s="76" t="str">
        <f>A$3&amp;C118&amp;"."&amp;B118</f>
        <v>D1007.2</v>
      </c>
      <c r="F118" s="76" t="str">
        <f>A$3&amp;C118+20&amp;"."&amp;B118</f>
        <v>D1027.2</v>
      </c>
      <c r="H118" s="76" t="str">
        <f>A$3&amp;C118+40&amp;"."&amp;B118</f>
        <v>D1047.2</v>
      </c>
      <c r="J118" s="76" t="str">
        <f>A$3&amp;C118+60&amp;"."&amp;B118</f>
        <v>D1067.2</v>
      </c>
      <c r="K118" t="s">
        <v>1252</v>
      </c>
      <c r="L118" s="76" t="str">
        <f>A$3&amp;C118+90&amp;"."&amp;B118</f>
        <v>D1097.2</v>
      </c>
      <c r="M118" t="s">
        <v>1253</v>
      </c>
      <c r="N118" s="76" t="str">
        <f>A$3&amp;C118+120&amp;"."&amp;B118</f>
        <v>D1127.2</v>
      </c>
      <c r="O118" t="s">
        <v>1254</v>
      </c>
      <c r="P118" s="76" t="str">
        <f>A$3&amp;C118+150&amp;"."&amp;B118</f>
        <v>D1157.2</v>
      </c>
    </row>
    <row r="119" spans="2:16">
      <c r="B119" s="79">
        <f>IF(B118=15,0,(B118+1))</f>
        <v>3</v>
      </c>
      <c r="C119" s="76">
        <f>IF(B118=15,C118+1,C118)</f>
        <v>1007</v>
      </c>
      <c r="D119" s="76" t="str">
        <f>A$3&amp;C119&amp;"."&amp;B119</f>
        <v>D1007.3</v>
      </c>
      <c r="F119" s="76" t="str">
        <f>A$3&amp;C119+20&amp;"."&amp;B119</f>
        <v>D1027.3</v>
      </c>
      <c r="H119" s="76" t="str">
        <f>A$3&amp;C119+40&amp;"."&amp;B119</f>
        <v>D1047.3</v>
      </c>
      <c r="J119" s="76" t="str">
        <f>A$3&amp;C119+60&amp;"."&amp;B119</f>
        <v>D1067.3</v>
      </c>
      <c r="K119" t="s">
        <v>1255</v>
      </c>
      <c r="L119" s="76" t="str">
        <f>A$3&amp;C119+90&amp;"."&amp;B119</f>
        <v>D1097.3</v>
      </c>
      <c r="M119" t="s">
        <v>1256</v>
      </c>
      <c r="N119" s="76" t="str">
        <f>A$3&amp;C119+120&amp;"."&amp;B119</f>
        <v>D1127.3</v>
      </c>
      <c r="O119" t="s">
        <v>1257</v>
      </c>
      <c r="P119" s="76" t="str">
        <f>A$3&amp;C119+150&amp;"."&amp;B119</f>
        <v>D1157.3</v>
      </c>
    </row>
    <row r="120" spans="2:16">
      <c r="B120" s="79">
        <f>IF(B119=15,0,(B119+1))</f>
        <v>4</v>
      </c>
      <c r="C120" s="76">
        <f>IF(B119=15,C119+1,C119)</f>
        <v>1007</v>
      </c>
      <c r="D120" s="76" t="str">
        <f>A$3&amp;C120&amp;"."&amp;B120</f>
        <v>D1007.4</v>
      </c>
      <c r="F120" s="76" t="str">
        <f>A$3&amp;C120+20&amp;"."&amp;B120</f>
        <v>D1027.4</v>
      </c>
      <c r="H120" s="76" t="str">
        <f>A$3&amp;C120+40&amp;"."&amp;B120</f>
        <v>D1047.4</v>
      </c>
      <c r="J120" s="76" t="str">
        <f>A$3&amp;C120+60&amp;"."&amp;B120</f>
        <v>D1067.4</v>
      </c>
      <c r="K120" t="s">
        <v>1258</v>
      </c>
      <c r="L120" s="76" t="str">
        <f>A$3&amp;C120+90&amp;"."&amp;B120</f>
        <v>D1097.4</v>
      </c>
      <c r="M120" t="s">
        <v>1259</v>
      </c>
      <c r="N120" s="76" t="str">
        <f>A$3&amp;C120+120&amp;"."&amp;B120</f>
        <v>D1127.4</v>
      </c>
      <c r="O120" t="s">
        <v>1260</v>
      </c>
      <c r="P120" s="76" t="str">
        <f>A$3&amp;C120+150&amp;"."&amp;B120</f>
        <v>D1157.4</v>
      </c>
    </row>
    <row r="121" spans="2:16">
      <c r="B121" s="79">
        <f>IF(B120=15,0,(B120+1))</f>
        <v>5</v>
      </c>
      <c r="C121" s="76">
        <f>IF(B120=15,C120+1,C120)</f>
        <v>1007</v>
      </c>
      <c r="D121" s="76" t="str">
        <f>A$3&amp;C121&amp;"."&amp;B121</f>
        <v>D1007.5</v>
      </c>
      <c r="F121" s="76" t="str">
        <f>A$3&amp;C121+20&amp;"."&amp;B121</f>
        <v>D1027.5</v>
      </c>
      <c r="H121" s="76" t="str">
        <f>A$3&amp;C121+40&amp;"."&amp;B121</f>
        <v>D1047.5</v>
      </c>
      <c r="J121" s="76" t="str">
        <f>A$3&amp;C121+60&amp;"."&amp;B121</f>
        <v>D1067.5</v>
      </c>
      <c r="K121" t="s">
        <v>1219</v>
      </c>
      <c r="L121" s="76" t="str">
        <f>A$3&amp;C121+90&amp;"."&amp;B121</f>
        <v>D1097.5</v>
      </c>
      <c r="M121" t="s">
        <v>1220</v>
      </c>
      <c r="N121" s="76" t="str">
        <f>A$3&amp;C121+120&amp;"."&amp;B121</f>
        <v>D1127.5</v>
      </c>
      <c r="O121" t="s">
        <v>1221</v>
      </c>
      <c r="P121" s="76" t="str">
        <f>A$3&amp;C121+150&amp;"."&amp;B121</f>
        <v>D1157.5</v>
      </c>
    </row>
    <row r="122" spans="2:16">
      <c r="B122" s="79">
        <f>IF(B121=15,0,(B121+1))</f>
        <v>6</v>
      </c>
      <c r="C122" s="76">
        <f>IF(B121=15,C121+1,C121)</f>
        <v>1007</v>
      </c>
      <c r="D122" s="76" t="str">
        <f>A$3&amp;C122&amp;"."&amp;B122</f>
        <v>D1007.6</v>
      </c>
      <c r="F122" s="76" t="str">
        <f>A$3&amp;C122+20&amp;"."&amp;B122</f>
        <v>D1027.6</v>
      </c>
      <c r="H122" s="76" t="str">
        <f>A$3&amp;C122+40&amp;"."&amp;B122</f>
        <v>D1047.6</v>
      </c>
      <c r="J122" s="76" t="str">
        <f>A$3&amp;C122+60&amp;"."&amp;B122</f>
        <v>D1067.6</v>
      </c>
      <c r="K122" t="s">
        <v>1261</v>
      </c>
      <c r="L122" s="76" t="str">
        <f>A$3&amp;C122+90&amp;"."&amp;B122</f>
        <v>D1097.6</v>
      </c>
      <c r="M122" t="s">
        <v>1262</v>
      </c>
      <c r="N122" s="76" t="str">
        <f>A$3&amp;C122+120&amp;"."&amp;B122</f>
        <v>D1127.6</v>
      </c>
      <c r="O122" t="s">
        <v>1263</v>
      </c>
      <c r="P122" s="76" t="str">
        <f>A$3&amp;C122+150&amp;"."&amp;B122</f>
        <v>D1157.6</v>
      </c>
    </row>
    <row r="123" spans="2:16">
      <c r="B123" s="79">
        <f>IF(B122=15,0,(B122+1))</f>
        <v>7</v>
      </c>
      <c r="C123" s="76">
        <f>IF(B122=15,C122+1,C122)</f>
        <v>1007</v>
      </c>
      <c r="D123" s="76" t="str">
        <f>A$3&amp;C123&amp;"."&amp;B123</f>
        <v>D1007.7</v>
      </c>
      <c r="F123" s="76" t="str">
        <f>A$3&amp;C123+20&amp;"."&amp;B123</f>
        <v>D1027.7</v>
      </c>
      <c r="H123" s="76" t="str">
        <f>A$3&amp;C123+40&amp;"."&amp;B123</f>
        <v>D1047.7</v>
      </c>
      <c r="J123" s="76" t="str">
        <f>A$3&amp;C123+60&amp;"."&amp;B123</f>
        <v>D1067.7</v>
      </c>
      <c r="K123" t="s">
        <v>1219</v>
      </c>
      <c r="L123" s="76" t="str">
        <f>A$3&amp;C123+90&amp;"."&amp;B123</f>
        <v>D1097.7</v>
      </c>
      <c r="M123" t="s">
        <v>1220</v>
      </c>
      <c r="N123" s="76" t="str">
        <f>A$3&amp;C123+120&amp;"."&amp;B123</f>
        <v>D1127.7</v>
      </c>
      <c r="O123" t="s">
        <v>1221</v>
      </c>
      <c r="P123" s="76" t="str">
        <f>A$3&amp;C123+150&amp;"."&amp;B123</f>
        <v>D1157.7</v>
      </c>
    </row>
    <row r="124" spans="2:16">
      <c r="B124" s="79">
        <f>IF(B123=15,0,(B123+1))</f>
        <v>8</v>
      </c>
      <c r="C124" s="76">
        <f>IF(B123=15,C123+1,C123)</f>
        <v>1007</v>
      </c>
      <c r="D124" s="76" t="str">
        <f>A$3&amp;C124&amp;"."&amp;B124</f>
        <v>D1007.8</v>
      </c>
      <c r="F124" s="76" t="str">
        <f>A$3&amp;C124+20&amp;"."&amp;B124</f>
        <v>D1027.8</v>
      </c>
      <c r="H124" s="76" t="str">
        <f>A$3&amp;C124+40&amp;"."&amp;B124</f>
        <v>D1047.8</v>
      </c>
      <c r="J124" s="76" t="str">
        <f>A$3&amp;C124+60&amp;"."&amp;B124</f>
        <v>D1067.8</v>
      </c>
      <c r="K124" t="s">
        <v>1264</v>
      </c>
      <c r="L124" s="76" t="str">
        <f>A$3&amp;C124+90&amp;"."&amp;B124</f>
        <v>D1097.8</v>
      </c>
      <c r="M124" t="s">
        <v>1265</v>
      </c>
      <c r="N124" s="76" t="str">
        <f>A$3&amp;C124+120&amp;"."&amp;B124</f>
        <v>D1127.8</v>
      </c>
      <c r="O124" t="s">
        <v>1266</v>
      </c>
      <c r="P124" s="76" t="str">
        <f>A$3&amp;C124+150&amp;"."&amp;B124</f>
        <v>D1157.8</v>
      </c>
    </row>
    <row r="125" spans="2:16">
      <c r="B125" s="79">
        <f>IF(B124=15,0,(B124+1))</f>
        <v>9</v>
      </c>
      <c r="C125" s="76">
        <f>IF(B124=15,C124+1,C124)</f>
        <v>1007</v>
      </c>
      <c r="D125" s="76" t="str">
        <f>A$3&amp;C125&amp;"."&amp;B125</f>
        <v>D1007.9</v>
      </c>
      <c r="F125" s="76" t="str">
        <f>A$3&amp;C125+20&amp;"."&amp;B125</f>
        <v>D1027.9</v>
      </c>
      <c r="H125" s="76" t="str">
        <f>A$3&amp;C125+40&amp;"."&amp;B125</f>
        <v>D1047.9</v>
      </c>
      <c r="J125" s="76" t="str">
        <f>A$3&amp;C125+60&amp;"."&amp;B125</f>
        <v>D1067.9</v>
      </c>
      <c r="K125" t="s">
        <v>1267</v>
      </c>
      <c r="L125" s="76" t="str">
        <f>A$3&amp;C125+90&amp;"."&amp;B125</f>
        <v>D1097.9</v>
      </c>
      <c r="M125" t="s">
        <v>1268</v>
      </c>
      <c r="N125" s="76" t="str">
        <f>A$3&amp;C125+120&amp;"."&amp;B125</f>
        <v>D1127.9</v>
      </c>
      <c r="O125" t="s">
        <v>1269</v>
      </c>
      <c r="P125" s="76" t="str">
        <f>A$3&amp;C125+150&amp;"."&amp;B125</f>
        <v>D1157.9</v>
      </c>
    </row>
    <row r="126" spans="2:16">
      <c r="B126" s="79">
        <f>IF(B125=15,0,(B125+1))</f>
        <v>10</v>
      </c>
      <c r="C126" s="76">
        <f>IF(B125=15,C125+1,C125)</f>
        <v>1007</v>
      </c>
      <c r="D126" s="76" t="str">
        <f>A$3&amp;C126&amp;"."&amp;B126</f>
        <v>D1007.10</v>
      </c>
      <c r="F126" s="76" t="str">
        <f>A$3&amp;C126+20&amp;"."&amp;B126</f>
        <v>D1027.10</v>
      </c>
      <c r="H126" s="76" t="str">
        <f>A$3&amp;C126+40&amp;"."&amp;B126</f>
        <v>D1047.10</v>
      </c>
      <c r="J126" s="76" t="str">
        <f>A$3&amp;C126+60&amp;"."&amp;B126</f>
        <v>D1067.10</v>
      </c>
      <c r="K126" t="s">
        <v>1219</v>
      </c>
      <c r="L126" s="76" t="str">
        <f>A$3&amp;C126+90&amp;"."&amp;B126</f>
        <v>D1097.10</v>
      </c>
      <c r="M126" t="s">
        <v>1220</v>
      </c>
      <c r="N126" s="76" t="str">
        <f>A$3&amp;C126+120&amp;"."&amp;B126</f>
        <v>D1127.10</v>
      </c>
      <c r="O126" t="s">
        <v>1221</v>
      </c>
      <c r="P126" s="76" t="str">
        <f>A$3&amp;C126+150&amp;"."&amp;B126</f>
        <v>D1157.10</v>
      </c>
    </row>
    <row r="127" spans="2:16">
      <c r="B127" s="79">
        <f>IF(B126=15,0,(B126+1))</f>
        <v>11</v>
      </c>
      <c r="C127" s="76">
        <f>IF(B126=15,C126+1,C126)</f>
        <v>1007</v>
      </c>
      <c r="D127" s="76" t="str">
        <f>A$3&amp;C127&amp;"."&amp;B127</f>
        <v>D1007.11</v>
      </c>
      <c r="F127" s="76" t="str">
        <f>A$3&amp;C127+20&amp;"."&amp;B127</f>
        <v>D1027.11</v>
      </c>
      <c r="H127" s="76" t="str">
        <f>A$3&amp;C127+40&amp;"."&amp;B127</f>
        <v>D1047.11</v>
      </c>
      <c r="J127" s="76" t="str">
        <f>A$3&amp;C127+60&amp;"."&amp;B127</f>
        <v>D1067.11</v>
      </c>
      <c r="K127" t="s">
        <v>1270</v>
      </c>
      <c r="L127" s="76" t="str">
        <f>A$3&amp;C127+90&amp;"."&amp;B127</f>
        <v>D1097.11</v>
      </c>
      <c r="M127" t="s">
        <v>1271</v>
      </c>
      <c r="N127" s="76" t="str">
        <f>A$3&amp;C127+120&amp;"."&amp;B127</f>
        <v>D1127.11</v>
      </c>
      <c r="O127" t="s">
        <v>1272</v>
      </c>
      <c r="P127" s="76" t="str">
        <f>A$3&amp;C127+150&amp;"."&amp;B127</f>
        <v>D1157.11</v>
      </c>
    </row>
    <row r="128" spans="2:16">
      <c r="B128" s="79">
        <f>IF(B127=15,0,(B127+1))</f>
        <v>12</v>
      </c>
      <c r="C128" s="76">
        <f>IF(B127=15,C127+1,C127)</f>
        <v>1007</v>
      </c>
      <c r="D128" s="76" t="str">
        <f>A$3&amp;C128&amp;"."&amp;B128</f>
        <v>D1007.12</v>
      </c>
      <c r="F128" s="76" t="str">
        <f>A$3&amp;C128+20&amp;"."&amp;B128</f>
        <v>D1027.12</v>
      </c>
      <c r="H128" s="76" t="str">
        <f>A$3&amp;C128+40&amp;"."&amp;B128</f>
        <v>D1047.12</v>
      </c>
      <c r="J128" s="76" t="str">
        <f>A$3&amp;C128+60&amp;"."&amp;B128</f>
        <v>D1067.12</v>
      </c>
      <c r="K128" t="s">
        <v>1219</v>
      </c>
      <c r="L128" s="76" t="str">
        <f>A$3&amp;C128+90&amp;"."&amp;B128</f>
        <v>D1097.12</v>
      </c>
      <c r="M128" t="s">
        <v>1220</v>
      </c>
      <c r="N128" s="76" t="str">
        <f>A$3&amp;C128+120&amp;"."&amp;B128</f>
        <v>D1127.12</v>
      </c>
      <c r="O128" t="s">
        <v>1221</v>
      </c>
      <c r="P128" s="76" t="str">
        <f>A$3&amp;C128+150&amp;"."&amp;B128</f>
        <v>D1157.12</v>
      </c>
    </row>
    <row r="129" spans="2:16">
      <c r="B129" s="79">
        <f>IF(B128=15,0,(B128+1))</f>
        <v>13</v>
      </c>
      <c r="C129" s="76">
        <f>IF(B128=15,C128+1,C128)</f>
        <v>1007</v>
      </c>
      <c r="D129" s="76" t="str">
        <f>A$3&amp;C129&amp;"."&amp;B129</f>
        <v>D1007.13</v>
      </c>
      <c r="F129" s="76" t="str">
        <f>A$3&amp;C129+20&amp;"."&amp;B129</f>
        <v>D1027.13</v>
      </c>
      <c r="H129" s="76" t="str">
        <f>A$3&amp;C129+40&amp;"."&amp;B129</f>
        <v>D1047.13</v>
      </c>
      <c r="J129" s="76" t="str">
        <f>A$3&amp;C129+60&amp;"."&amp;B129</f>
        <v>D1067.13</v>
      </c>
      <c r="K129" t="s">
        <v>1219</v>
      </c>
      <c r="L129" s="76" t="str">
        <f>A$3&amp;C129+90&amp;"."&amp;B129</f>
        <v>D1097.13</v>
      </c>
      <c r="M129" t="s">
        <v>1220</v>
      </c>
      <c r="N129" s="76" t="str">
        <f>A$3&amp;C129+120&amp;"."&amp;B129</f>
        <v>D1127.13</v>
      </c>
      <c r="O129" t="s">
        <v>1221</v>
      </c>
      <c r="P129" s="76" t="str">
        <f>A$3&amp;C129+150&amp;"."&amp;B129</f>
        <v>D1157.13</v>
      </c>
    </row>
    <row r="130" spans="2:16">
      <c r="B130" s="79">
        <f>IF(B129=15,0,(B129+1))</f>
        <v>14</v>
      </c>
      <c r="C130" s="76">
        <f>IF(B129=15,C129+1,C129)</f>
        <v>1007</v>
      </c>
      <c r="D130" s="76" t="str">
        <f>A$3&amp;C130&amp;"."&amp;B130</f>
        <v>D1007.14</v>
      </c>
      <c r="F130" s="76" t="str">
        <f>A$3&amp;C130+20&amp;"."&amp;B130</f>
        <v>D1027.14</v>
      </c>
      <c r="H130" s="76" t="str">
        <f>A$3&amp;C130+40&amp;"."&amp;B130</f>
        <v>D1047.14</v>
      </c>
      <c r="J130" s="76" t="str">
        <f>A$3&amp;C130+60&amp;"."&amp;B130</f>
        <v>D1067.14</v>
      </c>
      <c r="K130" t="s">
        <v>1219</v>
      </c>
      <c r="L130" s="76" t="str">
        <f>A$3&amp;C130+90&amp;"."&amp;B130</f>
        <v>D1097.14</v>
      </c>
      <c r="M130" t="s">
        <v>1220</v>
      </c>
      <c r="N130" s="76" t="str">
        <f>A$3&amp;C130+120&amp;"."&amp;B130</f>
        <v>D1127.14</v>
      </c>
      <c r="O130" t="s">
        <v>1221</v>
      </c>
      <c r="P130" s="76" t="str">
        <f>A$3&amp;C130+150&amp;"."&amp;B130</f>
        <v>D1157.14</v>
      </c>
    </row>
    <row r="131" spans="2:16">
      <c r="B131" s="79">
        <f>IF(B130=15,0,(B130+1))</f>
        <v>15</v>
      </c>
      <c r="C131" s="76">
        <f>IF(B130=15,C130+1,C130)</f>
        <v>1007</v>
      </c>
      <c r="D131" s="76" t="str">
        <f>A$3&amp;C131&amp;"."&amp;B131</f>
        <v>D1007.15</v>
      </c>
      <c r="F131" s="76" t="str">
        <f>A$3&amp;C131+20&amp;"."&amp;B131</f>
        <v>D1027.15</v>
      </c>
      <c r="H131" s="76" t="str">
        <f>A$3&amp;C131+40&amp;"."&amp;B131</f>
        <v>D1047.15</v>
      </c>
      <c r="J131" s="76" t="str">
        <f>A$3&amp;C131+60&amp;"."&amp;B131</f>
        <v>D1067.15</v>
      </c>
      <c r="K131" t="s">
        <v>1273</v>
      </c>
      <c r="L131" s="76" t="str">
        <f>A$3&amp;C131+90&amp;"."&amp;B131</f>
        <v>D1097.15</v>
      </c>
      <c r="M131" t="s">
        <v>1274</v>
      </c>
      <c r="N131" s="76" t="str">
        <f>A$3&amp;C131+120&amp;"."&amp;B131</f>
        <v>D1127.15</v>
      </c>
      <c r="O131" t="s">
        <v>1275</v>
      </c>
      <c r="P131" s="76" t="str">
        <f>A$3&amp;C131+150&amp;"."&amp;B131</f>
        <v>D1157.15</v>
      </c>
    </row>
    <row r="132" spans="2:16">
      <c r="B132" s="79">
        <f>IF(B131=15,0,(B131+1))</f>
        <v>0</v>
      </c>
      <c r="C132" s="76">
        <f>IF(B131=15,C131+1,C131)</f>
        <v>1008</v>
      </c>
      <c r="D132" s="76" t="str">
        <f>A$3&amp;C132&amp;"."&amp;B132</f>
        <v>D1008.0</v>
      </c>
      <c r="F132" s="76" t="str">
        <f>A$3&amp;C132+20&amp;"."&amp;B132</f>
        <v>D1028.0</v>
      </c>
      <c r="H132" s="76" t="str">
        <f>A$3&amp;C132+40&amp;"."&amp;B132</f>
        <v>D1048.0</v>
      </c>
      <c r="J132" s="76" t="str">
        <f>A$3&amp;C132+60&amp;"."&amp;B132</f>
        <v>D1068.0</v>
      </c>
      <c r="L132" s="76" t="str">
        <f>A$3&amp;C132+90&amp;"."&amp;B132</f>
        <v>D1098.0</v>
      </c>
      <c r="N132" s="76" t="str">
        <f>A$3&amp;C132+120&amp;"."&amp;B132</f>
        <v>D1128.0</v>
      </c>
      <c r="P132" s="76" t="str">
        <f>A$3&amp;C132+150&amp;"."&amp;B132</f>
        <v>D1158.0</v>
      </c>
    </row>
    <row r="133" spans="2:16">
      <c r="B133" s="79">
        <f>IF(B132=15,0,(B132+1))</f>
        <v>1</v>
      </c>
      <c r="C133" s="76">
        <f>IF(B132=15,C132+1,C132)</f>
        <v>1008</v>
      </c>
      <c r="D133" s="76" t="str">
        <f>A$3&amp;C133&amp;"."&amp;B133</f>
        <v>D1008.1</v>
      </c>
      <c r="F133" s="76" t="str">
        <f>A$3&amp;C133+20&amp;"."&amp;B133</f>
        <v>D1028.1</v>
      </c>
      <c r="H133" s="76" t="str">
        <f>A$3&amp;C133+40&amp;"."&amp;B133</f>
        <v>D1048.1</v>
      </c>
      <c r="J133" s="76" t="str">
        <f>A$3&amp;C133+60&amp;"."&amp;B133</f>
        <v>D1068.1</v>
      </c>
      <c r="L133" s="76" t="str">
        <f>A$3&amp;C133+90&amp;"."&amp;B133</f>
        <v>D1098.1</v>
      </c>
      <c r="N133" s="76" t="str">
        <f>A$3&amp;C133+120&amp;"."&amp;B133</f>
        <v>D1128.1</v>
      </c>
      <c r="P133" s="76" t="str">
        <f>A$3&amp;C133+150&amp;"."&amp;B133</f>
        <v>D1158.1</v>
      </c>
    </row>
    <row r="134" spans="2:16">
      <c r="B134" s="79">
        <f>IF(B133=15,0,(B133+1))</f>
        <v>2</v>
      </c>
      <c r="C134" s="76">
        <f>IF(B133=15,C133+1,C133)</f>
        <v>1008</v>
      </c>
      <c r="D134" s="76" t="str">
        <f>A$3&amp;C134&amp;"."&amp;B134</f>
        <v>D1008.2</v>
      </c>
      <c r="F134" s="76" t="str">
        <f>A$3&amp;C134+20&amp;"."&amp;B134</f>
        <v>D1028.2</v>
      </c>
      <c r="H134" s="76" t="str">
        <f>A$3&amp;C134+40&amp;"."&amp;B134</f>
        <v>D1048.2</v>
      </c>
      <c r="J134" s="76" t="str">
        <f>A$3&amp;C134+60&amp;"."&amp;B134</f>
        <v>D1068.2</v>
      </c>
      <c r="L134" s="76" t="str">
        <f>A$3&amp;C134+90&amp;"."&amp;B134</f>
        <v>D1098.2</v>
      </c>
      <c r="N134" s="76" t="str">
        <f>A$3&amp;C134+120&amp;"."&amp;B134</f>
        <v>D1128.2</v>
      </c>
      <c r="P134" s="76" t="str">
        <f>A$3&amp;C134+150&amp;"."&amp;B134</f>
        <v>D1158.2</v>
      </c>
    </row>
    <row r="135" spans="2:16">
      <c r="B135" s="79">
        <f>IF(B134=15,0,(B134+1))</f>
        <v>3</v>
      </c>
      <c r="C135" s="76">
        <f>IF(B134=15,C134+1,C134)</f>
        <v>1008</v>
      </c>
      <c r="D135" s="76" t="str">
        <f>A$3&amp;C135&amp;"."&amp;B135</f>
        <v>D1008.3</v>
      </c>
      <c r="F135" s="76" t="str">
        <f>A$3&amp;C135+20&amp;"."&amp;B135</f>
        <v>D1028.3</v>
      </c>
      <c r="H135" s="76" t="str">
        <f>A$3&amp;C135+40&amp;"."&amp;B135</f>
        <v>D1048.3</v>
      </c>
      <c r="J135" s="76" t="str">
        <f>A$3&amp;C135+60&amp;"."&amp;B135</f>
        <v>D1068.3</v>
      </c>
      <c r="L135" s="76" t="str">
        <f>A$3&amp;C135+90&amp;"."&amp;B135</f>
        <v>D1098.3</v>
      </c>
      <c r="N135" s="76" t="str">
        <f>A$3&amp;C135+120&amp;"."&amp;B135</f>
        <v>D1128.3</v>
      </c>
      <c r="P135" s="76" t="str">
        <f>A$3&amp;C135+150&amp;"."&amp;B135</f>
        <v>D1158.3</v>
      </c>
    </row>
    <row r="136" spans="2:16">
      <c r="B136" s="79">
        <f>IF(B135=15,0,(B135+1))</f>
        <v>4</v>
      </c>
      <c r="C136" s="76">
        <f>IF(B135=15,C135+1,C135)</f>
        <v>1008</v>
      </c>
      <c r="D136" s="76" t="str">
        <f>A$3&amp;C136&amp;"."&amp;B136</f>
        <v>D1008.4</v>
      </c>
      <c r="F136" s="76" t="str">
        <f>A$3&amp;C136+20&amp;"."&amp;B136</f>
        <v>D1028.4</v>
      </c>
      <c r="H136" s="76" t="str">
        <f>A$3&amp;C136+40&amp;"."&amp;B136</f>
        <v>D1048.4</v>
      </c>
      <c r="J136" s="76" t="str">
        <f>A$3&amp;C136+60&amp;"."&amp;B136</f>
        <v>D1068.4</v>
      </c>
      <c r="L136" s="76" t="str">
        <f>A$3&amp;C136+90&amp;"."&amp;B136</f>
        <v>D1098.4</v>
      </c>
      <c r="N136" s="76" t="str">
        <f>A$3&amp;C136+120&amp;"."&amp;B136</f>
        <v>D1128.4</v>
      </c>
      <c r="P136" s="76" t="str">
        <f>A$3&amp;C136+150&amp;"."&amp;B136</f>
        <v>D1158.4</v>
      </c>
    </row>
    <row r="137" spans="2:16">
      <c r="B137" s="79">
        <f>IF(B136=15,0,(B136+1))</f>
        <v>5</v>
      </c>
      <c r="C137" s="76">
        <f>IF(B136=15,C136+1,C136)</f>
        <v>1008</v>
      </c>
      <c r="D137" s="76" t="str">
        <f>A$3&amp;C137&amp;"."&amp;B137</f>
        <v>D1008.5</v>
      </c>
      <c r="F137" s="76" t="str">
        <f>A$3&amp;C137+20&amp;"."&amp;B137</f>
        <v>D1028.5</v>
      </c>
      <c r="H137" s="76" t="str">
        <f>A$3&amp;C137+40&amp;"."&amp;B137</f>
        <v>D1048.5</v>
      </c>
      <c r="J137" s="76" t="str">
        <f>A$3&amp;C137+60&amp;"."&amp;B137</f>
        <v>D1068.5</v>
      </c>
      <c r="L137" s="76" t="str">
        <f>A$3&amp;C137+90&amp;"."&amp;B137</f>
        <v>D1098.5</v>
      </c>
      <c r="N137" s="76" t="str">
        <f>A$3&amp;C137+120&amp;"."&amp;B137</f>
        <v>D1128.5</v>
      </c>
      <c r="P137" s="76" t="str">
        <f>A$3&amp;C137+150&amp;"."&amp;B137</f>
        <v>D1158.5</v>
      </c>
    </row>
    <row r="138" spans="2:16">
      <c r="B138" s="79">
        <f>IF(B137=15,0,(B137+1))</f>
        <v>6</v>
      </c>
      <c r="C138" s="76">
        <f>IF(B137=15,C137+1,C137)</f>
        <v>1008</v>
      </c>
      <c r="D138" s="76" t="str">
        <f>A$3&amp;C138&amp;"."&amp;B138</f>
        <v>D1008.6</v>
      </c>
      <c r="F138" s="76" t="str">
        <f>A$3&amp;C138+20&amp;"."&amp;B138</f>
        <v>D1028.6</v>
      </c>
      <c r="H138" s="76" t="str">
        <f>A$3&amp;C138+40&amp;"."&amp;B138</f>
        <v>D1048.6</v>
      </c>
      <c r="J138" s="76" t="str">
        <f>A$3&amp;C138+60&amp;"."&amp;B138</f>
        <v>D1068.6</v>
      </c>
      <c r="L138" s="76" t="str">
        <f>A$3&amp;C138+90&amp;"."&amp;B138</f>
        <v>D1098.6</v>
      </c>
      <c r="N138" s="76" t="str">
        <f>A$3&amp;C138+120&amp;"."&amp;B138</f>
        <v>D1128.6</v>
      </c>
      <c r="P138" s="76" t="str">
        <f>A$3&amp;C138+150&amp;"."&amp;B138</f>
        <v>D1158.6</v>
      </c>
    </row>
    <row r="139" spans="2:16">
      <c r="B139" s="79">
        <f>IF(B138=15,0,(B138+1))</f>
        <v>7</v>
      </c>
      <c r="C139" s="76">
        <f>IF(B138=15,C138+1,C138)</f>
        <v>1008</v>
      </c>
      <c r="D139" s="76" t="str">
        <f>A$3&amp;C139&amp;"."&amp;B139</f>
        <v>D1008.7</v>
      </c>
      <c r="F139" s="76" t="str">
        <f>A$3&amp;C139+20&amp;"."&amp;B139</f>
        <v>D1028.7</v>
      </c>
      <c r="H139" s="76" t="str">
        <f>A$3&amp;C139+40&amp;"."&amp;B139</f>
        <v>D1048.7</v>
      </c>
      <c r="J139" s="76" t="str">
        <f>A$3&amp;C139+60&amp;"."&amp;B139</f>
        <v>D1068.7</v>
      </c>
      <c r="L139" s="76" t="str">
        <f>A$3&amp;C139+90&amp;"."&amp;B139</f>
        <v>D1098.7</v>
      </c>
      <c r="N139" s="76" t="str">
        <f>A$3&amp;C139+120&amp;"."&amp;B139</f>
        <v>D1128.7</v>
      </c>
      <c r="P139" s="76" t="str">
        <f>A$3&amp;C139+150&amp;"."&amp;B139</f>
        <v>D1158.7</v>
      </c>
    </row>
    <row r="140" spans="2:16">
      <c r="B140" s="79">
        <f>IF(B139=15,0,(B139+1))</f>
        <v>8</v>
      </c>
      <c r="C140" s="76">
        <f>IF(B139=15,C139+1,C139)</f>
        <v>1008</v>
      </c>
      <c r="D140" s="76" t="str">
        <f>A$3&amp;C140&amp;"."&amp;B140</f>
        <v>D1008.8</v>
      </c>
      <c r="F140" s="76" t="str">
        <f>A$3&amp;C140+20&amp;"."&amp;B140</f>
        <v>D1028.8</v>
      </c>
      <c r="H140" s="76" t="str">
        <f>A$3&amp;C140+40&amp;"."&amp;B140</f>
        <v>D1048.8</v>
      </c>
      <c r="J140" s="76" t="str">
        <f>A$3&amp;C140+60&amp;"."&amp;B140</f>
        <v>D1068.8</v>
      </c>
      <c r="L140" s="76" t="str">
        <f>A$3&amp;C140+90&amp;"."&amp;B140</f>
        <v>D1098.8</v>
      </c>
      <c r="N140" s="76" t="str">
        <f>A$3&amp;C140+120&amp;"."&amp;B140</f>
        <v>D1128.8</v>
      </c>
      <c r="P140" s="76" t="str">
        <f>A$3&amp;C140+150&amp;"."&amp;B140</f>
        <v>D1158.8</v>
      </c>
    </row>
    <row r="141" spans="2:16">
      <c r="B141" s="79">
        <f>IF(B140=15,0,(B140+1))</f>
        <v>9</v>
      </c>
      <c r="C141" s="76">
        <f>IF(B140=15,C140+1,C140)</f>
        <v>1008</v>
      </c>
      <c r="D141" s="76" t="str">
        <f>A$3&amp;C141&amp;"."&amp;B141</f>
        <v>D1008.9</v>
      </c>
      <c r="F141" s="76" t="str">
        <f>A$3&amp;C141+20&amp;"."&amp;B141</f>
        <v>D1028.9</v>
      </c>
      <c r="H141" s="76" t="str">
        <f>A$3&amp;C141+40&amp;"."&amp;B141</f>
        <v>D1048.9</v>
      </c>
      <c r="J141" s="76" t="str">
        <f>A$3&amp;C141+60&amp;"."&amp;B141</f>
        <v>D1068.9</v>
      </c>
      <c r="L141" s="76" t="str">
        <f>A$3&amp;C141+90&amp;"."&amp;B141</f>
        <v>D1098.9</v>
      </c>
      <c r="N141" s="76" t="str">
        <f>A$3&amp;C141+120&amp;"."&amp;B141</f>
        <v>D1128.9</v>
      </c>
      <c r="P141" s="76" t="str">
        <f>A$3&amp;C141+150&amp;"."&amp;B141</f>
        <v>D1158.9</v>
      </c>
    </row>
    <row r="142" spans="2:16">
      <c r="B142" s="79">
        <f>IF(B141=15,0,(B141+1))</f>
        <v>10</v>
      </c>
      <c r="C142" s="76">
        <f>IF(B141=15,C141+1,C141)</f>
        <v>1008</v>
      </c>
      <c r="D142" s="76" t="str">
        <f>A$3&amp;C142&amp;"."&amp;B142</f>
        <v>D1008.10</v>
      </c>
      <c r="F142" s="76" t="str">
        <f>A$3&amp;C142+20&amp;"."&amp;B142</f>
        <v>D1028.10</v>
      </c>
      <c r="H142" s="76" t="str">
        <f>A$3&amp;C142+40&amp;"."&amp;B142</f>
        <v>D1048.10</v>
      </c>
      <c r="J142" s="76" t="str">
        <f>A$3&amp;C142+60&amp;"."&amp;B142</f>
        <v>D1068.10</v>
      </c>
      <c r="L142" s="76" t="str">
        <f>A$3&amp;C142+90&amp;"."&amp;B142</f>
        <v>D1098.10</v>
      </c>
      <c r="N142" s="76" t="str">
        <f>A$3&amp;C142+120&amp;"."&amp;B142</f>
        <v>D1128.10</v>
      </c>
      <c r="P142" s="76" t="str">
        <f>A$3&amp;C142+150&amp;"."&amp;B142</f>
        <v>D1158.10</v>
      </c>
    </row>
    <row r="143" spans="2:16">
      <c r="B143" s="79">
        <f>IF(B142=15,0,(B142+1))</f>
        <v>11</v>
      </c>
      <c r="C143" s="76">
        <f>IF(B142=15,C142+1,C142)</f>
        <v>1008</v>
      </c>
      <c r="D143" s="76" t="str">
        <f>A$3&amp;C143&amp;"."&amp;B143</f>
        <v>D1008.11</v>
      </c>
      <c r="F143" s="76" t="str">
        <f>A$3&amp;C143+20&amp;"."&amp;B143</f>
        <v>D1028.11</v>
      </c>
      <c r="H143" s="76" t="str">
        <f>A$3&amp;C143+40&amp;"."&amp;B143</f>
        <v>D1048.11</v>
      </c>
      <c r="J143" s="76" t="str">
        <f>A$3&amp;C143+60&amp;"."&amp;B143</f>
        <v>D1068.11</v>
      </c>
      <c r="L143" s="76" t="str">
        <f>A$3&amp;C143+90&amp;"."&amp;B143</f>
        <v>D1098.11</v>
      </c>
      <c r="N143" s="76" t="str">
        <f>A$3&amp;C143+120&amp;"."&amp;B143</f>
        <v>D1128.11</v>
      </c>
      <c r="P143" s="76" t="str">
        <f>A$3&amp;C143+150&amp;"."&amp;B143</f>
        <v>D1158.11</v>
      </c>
    </row>
    <row r="144" spans="2:16">
      <c r="B144" s="79">
        <f>IF(B143=15,0,(B143+1))</f>
        <v>12</v>
      </c>
      <c r="C144" s="76">
        <f>IF(B143=15,C143+1,C143)</f>
        <v>1008</v>
      </c>
      <c r="D144" s="76" t="str">
        <f>A$3&amp;C144&amp;"."&amp;B144</f>
        <v>D1008.12</v>
      </c>
      <c r="F144" s="76" t="str">
        <f>A$3&amp;C144+20&amp;"."&amp;B144</f>
        <v>D1028.12</v>
      </c>
      <c r="H144" s="76" t="str">
        <f>A$3&amp;C144+40&amp;"."&amp;B144</f>
        <v>D1048.12</v>
      </c>
      <c r="J144" s="76" t="str">
        <f>A$3&amp;C144+60&amp;"."&amp;B144</f>
        <v>D1068.12</v>
      </c>
      <c r="L144" s="76" t="str">
        <f>A$3&amp;C144+90&amp;"."&amp;B144</f>
        <v>D1098.12</v>
      </c>
      <c r="N144" s="76" t="str">
        <f>A$3&amp;C144+120&amp;"."&amp;B144</f>
        <v>D1128.12</v>
      </c>
      <c r="P144" s="76" t="str">
        <f>A$3&amp;C144+150&amp;"."&amp;B144</f>
        <v>D1158.12</v>
      </c>
    </row>
    <row r="145" spans="2:16">
      <c r="B145" s="79">
        <f>IF(B144=15,0,(B144+1))</f>
        <v>13</v>
      </c>
      <c r="C145" s="76">
        <f>IF(B144=15,C144+1,C144)</f>
        <v>1008</v>
      </c>
      <c r="D145" s="76" t="str">
        <f>A$3&amp;C145&amp;"."&amp;B145</f>
        <v>D1008.13</v>
      </c>
      <c r="F145" s="76" t="str">
        <f>A$3&amp;C145+20&amp;"."&amp;B145</f>
        <v>D1028.13</v>
      </c>
      <c r="H145" s="76" t="str">
        <f>A$3&amp;C145+40&amp;"."&amp;B145</f>
        <v>D1048.13</v>
      </c>
      <c r="J145" s="76" t="str">
        <f>A$3&amp;C145+60&amp;"."&amp;B145</f>
        <v>D1068.13</v>
      </c>
      <c r="L145" s="76" t="str">
        <f>A$3&amp;C145+90&amp;"."&amp;B145</f>
        <v>D1098.13</v>
      </c>
      <c r="N145" s="76" t="str">
        <f>A$3&amp;C145+120&amp;"."&amp;B145</f>
        <v>D1128.13</v>
      </c>
      <c r="P145" s="76" t="str">
        <f>A$3&amp;C145+150&amp;"."&amp;B145</f>
        <v>D1158.13</v>
      </c>
    </row>
    <row r="146" spans="2:16">
      <c r="B146" s="79">
        <f>IF(B145=15,0,(B145+1))</f>
        <v>14</v>
      </c>
      <c r="C146" s="76">
        <f>IF(B145=15,C145+1,C145)</f>
        <v>1008</v>
      </c>
      <c r="D146" s="76" t="str">
        <f>A$3&amp;C146&amp;"."&amp;B146</f>
        <v>D1008.14</v>
      </c>
      <c r="F146" s="76" t="str">
        <f>A$3&amp;C146+20&amp;"."&amp;B146</f>
        <v>D1028.14</v>
      </c>
      <c r="H146" s="76" t="str">
        <f>A$3&amp;C146+40&amp;"."&amp;B146</f>
        <v>D1048.14</v>
      </c>
      <c r="J146" s="76" t="str">
        <f>A$3&amp;C146+60&amp;"."&amp;B146</f>
        <v>D1068.14</v>
      </c>
      <c r="L146" s="76" t="str">
        <f>A$3&amp;C146+90&amp;"."&amp;B146</f>
        <v>D1098.14</v>
      </c>
      <c r="N146" s="76" t="str">
        <f>A$3&amp;C146+120&amp;"."&amp;B146</f>
        <v>D1128.14</v>
      </c>
      <c r="P146" s="76" t="str">
        <f>A$3&amp;C146+150&amp;"."&amp;B146</f>
        <v>D1158.14</v>
      </c>
    </row>
    <row r="147" spans="2:16">
      <c r="B147" s="79">
        <f>IF(B146=15,0,(B146+1))</f>
        <v>15</v>
      </c>
      <c r="C147" s="76">
        <f>IF(B146=15,C146+1,C146)</f>
        <v>1008</v>
      </c>
      <c r="D147" s="76" t="str">
        <f>A$3&amp;C147&amp;"."&amp;B147</f>
        <v>D1008.15</v>
      </c>
      <c r="F147" s="76" t="str">
        <f>A$3&amp;C147+20&amp;"."&amp;B147</f>
        <v>D1028.15</v>
      </c>
      <c r="H147" s="76" t="str">
        <f>A$3&amp;C147+40&amp;"."&amp;B147</f>
        <v>D1048.15</v>
      </c>
      <c r="J147" s="76" t="str">
        <f>A$3&amp;C147+60&amp;"."&amp;B147</f>
        <v>D1068.15</v>
      </c>
      <c r="L147" s="76" t="str">
        <f>A$3&amp;C147+90&amp;"."&amp;B147</f>
        <v>D1098.15</v>
      </c>
      <c r="N147" s="76" t="str">
        <f>A$3&amp;C147+120&amp;"."&amp;B147</f>
        <v>D1128.15</v>
      </c>
      <c r="P147" s="76" t="str">
        <f>A$3&amp;C147+150&amp;"."&amp;B147</f>
        <v>D1158.15</v>
      </c>
    </row>
    <row r="148" spans="2:16">
      <c r="B148" s="79">
        <f>IF(B147=15,0,(B147+1))</f>
        <v>0</v>
      </c>
      <c r="C148" s="76">
        <f>IF(B147=15,C147+1,C147)</f>
        <v>1009</v>
      </c>
      <c r="D148" s="76" t="str">
        <f>A$3&amp;C148&amp;"."&amp;B148</f>
        <v>D1009.0</v>
      </c>
      <c r="F148" s="76" t="str">
        <f>A$3&amp;C148+20&amp;"."&amp;B148</f>
        <v>D1029.0</v>
      </c>
      <c r="H148" s="76" t="str">
        <f>A$3&amp;C148+40&amp;"."&amp;B148</f>
        <v>D1049.0</v>
      </c>
      <c r="I148" s="76"/>
      <c r="J148" s="76" t="str">
        <f>A$3&amp;C148+60&amp;"."&amp;B148</f>
        <v>D1069.0</v>
      </c>
      <c r="L148" s="76" t="str">
        <f>A$3&amp;C148+90&amp;"."&amp;B148</f>
        <v>D1099.0</v>
      </c>
      <c r="N148" s="76" t="str">
        <f>A$3&amp;C148+120&amp;"."&amp;B148</f>
        <v>D1129.0</v>
      </c>
      <c r="P148" s="76" t="str">
        <f>A$3&amp;C148+150&amp;"."&amp;B148</f>
        <v>D1159.0</v>
      </c>
    </row>
    <row r="149" spans="2:16">
      <c r="B149" s="79">
        <f>IF(B148=15,0,(B148+1))</f>
        <v>1</v>
      </c>
      <c r="C149" s="76">
        <f>IF(B148=15,C148+1,C148)</f>
        <v>1009</v>
      </c>
      <c r="D149" s="76" t="str">
        <f>A$3&amp;C149&amp;"."&amp;B149</f>
        <v>D1009.1</v>
      </c>
      <c r="F149" s="76" t="str">
        <f>A$3&amp;C149+20&amp;"."&amp;B149</f>
        <v>D1029.1</v>
      </c>
      <c r="H149" s="76" t="str">
        <f>A$3&amp;C149+40&amp;"."&amp;B149</f>
        <v>D1049.1</v>
      </c>
      <c r="J149" s="76" t="str">
        <f>A$3&amp;C149+60&amp;"."&amp;B149</f>
        <v>D1069.1</v>
      </c>
      <c r="L149" s="76" t="str">
        <f>A$3&amp;C149+90&amp;"."&amp;B149</f>
        <v>D1099.1</v>
      </c>
      <c r="N149" s="76" t="str">
        <f>A$3&amp;C149+120&amp;"."&amp;B149</f>
        <v>D1129.1</v>
      </c>
      <c r="P149" s="76" t="str">
        <f>A$3&amp;C149+150&amp;"."&amp;B149</f>
        <v>D1159.1</v>
      </c>
    </row>
    <row r="150" spans="2:16">
      <c r="B150" s="79">
        <f>IF(B149=15,0,(B149+1))</f>
        <v>2</v>
      </c>
      <c r="C150" s="76">
        <f>IF(B149=15,C149+1,C149)</f>
        <v>1009</v>
      </c>
      <c r="D150" s="76" t="str">
        <f>A$3&amp;C150&amp;"."&amp;B150</f>
        <v>D1009.2</v>
      </c>
      <c r="F150" s="76" t="str">
        <f>A$3&amp;C150+20&amp;"."&amp;B150</f>
        <v>D1029.2</v>
      </c>
      <c r="H150" s="76" t="str">
        <f>A$3&amp;C150+40&amp;"."&amp;B150</f>
        <v>D1049.2</v>
      </c>
      <c r="J150" s="76" t="str">
        <f>A$3&amp;C150+60&amp;"."&amp;B150</f>
        <v>D1069.2</v>
      </c>
      <c r="L150" s="76" t="str">
        <f>A$3&amp;C150+90&amp;"."&amp;B150</f>
        <v>D1099.2</v>
      </c>
      <c r="N150" s="76" t="str">
        <f>A$3&amp;C150+120&amp;"."&amp;B150</f>
        <v>D1129.2</v>
      </c>
      <c r="P150" s="76" t="str">
        <f>A$3&amp;C150+150&amp;"."&amp;B150</f>
        <v>D1159.2</v>
      </c>
    </row>
    <row r="151" spans="2:16">
      <c r="B151" s="79">
        <f>IF(B150=15,0,(B150+1))</f>
        <v>3</v>
      </c>
      <c r="C151" s="76">
        <f>IF(B150=15,C150+1,C150)</f>
        <v>1009</v>
      </c>
      <c r="D151" s="76" t="str">
        <f>A$3&amp;C151&amp;"."&amp;B151</f>
        <v>D1009.3</v>
      </c>
      <c r="F151" s="76" t="str">
        <f>A$3&amp;C151+20&amp;"."&amp;B151</f>
        <v>D1029.3</v>
      </c>
      <c r="H151" s="76" t="str">
        <f>A$3&amp;C151+40&amp;"."&amp;B151</f>
        <v>D1049.3</v>
      </c>
      <c r="J151" s="76" t="str">
        <f>A$3&amp;C151+60&amp;"."&amp;B151</f>
        <v>D1069.3</v>
      </c>
      <c r="L151" s="76" t="str">
        <f>A$3&amp;C151+90&amp;"."&amp;B151</f>
        <v>D1099.3</v>
      </c>
      <c r="N151" s="76" t="str">
        <f>A$3&amp;C151+120&amp;"."&amp;B151</f>
        <v>D1129.3</v>
      </c>
      <c r="P151" s="76" t="str">
        <f>A$3&amp;C151+150&amp;"."&amp;B151</f>
        <v>D1159.3</v>
      </c>
    </row>
    <row r="152" spans="2:16">
      <c r="B152" s="79">
        <f>IF(B151=15,0,(B151+1))</f>
        <v>4</v>
      </c>
      <c r="C152" s="76">
        <f>IF(B151=15,C151+1,C151)</f>
        <v>1009</v>
      </c>
      <c r="D152" s="76" t="str">
        <f>A$3&amp;C152&amp;"."&amp;B152</f>
        <v>D1009.4</v>
      </c>
      <c r="F152" s="76" t="str">
        <f>A$3&amp;C152+20&amp;"."&amp;B152</f>
        <v>D1029.4</v>
      </c>
      <c r="H152" s="76" t="str">
        <f>A$3&amp;C152+40&amp;"."&amp;B152</f>
        <v>D1049.4</v>
      </c>
      <c r="J152" s="76" t="str">
        <f>A$3&amp;C152+60&amp;"."&amp;B152</f>
        <v>D1069.4</v>
      </c>
      <c r="L152" s="76" t="str">
        <f>A$3&amp;C152+90&amp;"."&amp;B152</f>
        <v>D1099.4</v>
      </c>
      <c r="N152" s="76" t="str">
        <f>A$3&amp;C152+120&amp;"."&amp;B152</f>
        <v>D1129.4</v>
      </c>
      <c r="P152" s="76" t="str">
        <f>A$3&amp;C152+150&amp;"."&amp;B152</f>
        <v>D1159.4</v>
      </c>
    </row>
    <row r="153" spans="2:16">
      <c r="B153" s="79">
        <f>IF(B152=15,0,(B152+1))</f>
        <v>5</v>
      </c>
      <c r="C153" s="76">
        <f>IF(B152=15,C152+1,C152)</f>
        <v>1009</v>
      </c>
      <c r="D153" s="76" t="str">
        <f>A$3&amp;C153&amp;"."&amp;B153</f>
        <v>D1009.5</v>
      </c>
      <c r="F153" s="76" t="str">
        <f>A$3&amp;C153+20&amp;"."&amp;B153</f>
        <v>D1029.5</v>
      </c>
      <c r="H153" s="76" t="str">
        <f>A$3&amp;C153+40&amp;"."&amp;B153</f>
        <v>D1049.5</v>
      </c>
      <c r="J153" s="76" t="str">
        <f>A$3&amp;C153+60&amp;"."&amp;B153</f>
        <v>D1069.5</v>
      </c>
      <c r="L153" s="76" t="str">
        <f>A$3&amp;C153+90&amp;"."&amp;B153</f>
        <v>D1099.5</v>
      </c>
      <c r="N153" s="76" t="str">
        <f>A$3&amp;C153+120&amp;"."&amp;B153</f>
        <v>D1129.5</v>
      </c>
      <c r="P153" s="76" t="str">
        <f>A$3&amp;C153+150&amp;"."&amp;B153</f>
        <v>D1159.5</v>
      </c>
    </row>
    <row r="154" spans="2:16">
      <c r="B154" s="79">
        <f>IF(B153=15,0,(B153+1))</f>
        <v>6</v>
      </c>
      <c r="C154" s="76">
        <f>IF(B153=15,C153+1,C153)</f>
        <v>1009</v>
      </c>
      <c r="D154" s="76" t="str">
        <f>A$3&amp;C154&amp;"."&amp;B154</f>
        <v>D1009.6</v>
      </c>
      <c r="F154" s="76" t="str">
        <f>A$3&amp;C154+20&amp;"."&amp;B154</f>
        <v>D1029.6</v>
      </c>
      <c r="H154" s="76" t="str">
        <f>A$3&amp;C154+40&amp;"."&amp;B154</f>
        <v>D1049.6</v>
      </c>
      <c r="J154" s="76" t="str">
        <f>A$3&amp;C154+60&amp;"."&amp;B154</f>
        <v>D1069.6</v>
      </c>
      <c r="L154" s="76" t="str">
        <f>A$3&amp;C154+90&amp;"."&amp;B154</f>
        <v>D1099.6</v>
      </c>
      <c r="N154" s="76" t="str">
        <f>A$3&amp;C154+120&amp;"."&amp;B154</f>
        <v>D1129.6</v>
      </c>
      <c r="P154" s="76" t="str">
        <f>A$3&amp;C154+150&amp;"."&amp;B154</f>
        <v>D1159.6</v>
      </c>
    </row>
    <row r="155" spans="2:16">
      <c r="B155" s="79">
        <f>IF(B154=15,0,(B154+1))</f>
        <v>7</v>
      </c>
      <c r="C155" s="76">
        <f>IF(B154=15,C154+1,C154)</f>
        <v>1009</v>
      </c>
      <c r="D155" s="76" t="str">
        <f>A$3&amp;C155&amp;"."&amp;B155</f>
        <v>D1009.7</v>
      </c>
      <c r="F155" s="76" t="str">
        <f>A$3&amp;C155+20&amp;"."&amp;B155</f>
        <v>D1029.7</v>
      </c>
      <c r="H155" s="76" t="str">
        <f>A$3&amp;C155+40&amp;"."&amp;B155</f>
        <v>D1049.7</v>
      </c>
      <c r="J155" s="76" t="str">
        <f>A$3&amp;C155+60&amp;"."&amp;B155</f>
        <v>D1069.7</v>
      </c>
      <c r="L155" s="76" t="str">
        <f>A$3&amp;C155+90&amp;"."&amp;B155</f>
        <v>D1099.7</v>
      </c>
      <c r="N155" s="76" t="str">
        <f>A$3&amp;C155+120&amp;"."&amp;B155</f>
        <v>D1129.7</v>
      </c>
      <c r="P155" s="76" t="str">
        <f>A$3&amp;C155+150&amp;"."&amp;B155</f>
        <v>D1159.7</v>
      </c>
    </row>
    <row r="156" spans="2:16">
      <c r="B156" s="79">
        <f>IF(B155=15,0,(B155+1))</f>
        <v>8</v>
      </c>
      <c r="C156" s="76">
        <f>IF(B155=15,C155+1,C155)</f>
        <v>1009</v>
      </c>
      <c r="D156" s="76" t="str">
        <f>A$3&amp;C156&amp;"."&amp;B156</f>
        <v>D1009.8</v>
      </c>
      <c r="F156" s="76" t="str">
        <f>A$3&amp;C156+20&amp;"."&amp;B156</f>
        <v>D1029.8</v>
      </c>
      <c r="H156" s="76" t="str">
        <f>A$3&amp;C156+40&amp;"."&amp;B156</f>
        <v>D1049.8</v>
      </c>
      <c r="J156" s="76" t="str">
        <f>A$3&amp;C156+60&amp;"."&amp;B156</f>
        <v>D1069.8</v>
      </c>
      <c r="L156" s="76" t="str">
        <f>A$3&amp;C156+90&amp;"."&amp;B156</f>
        <v>D1099.8</v>
      </c>
      <c r="N156" s="76" t="str">
        <f>A$3&amp;C156+120&amp;"."&amp;B156</f>
        <v>D1129.8</v>
      </c>
      <c r="P156" s="76" t="str">
        <f>A$3&amp;C156+150&amp;"."&amp;B156</f>
        <v>D1159.8</v>
      </c>
    </row>
    <row r="157" spans="2:16">
      <c r="B157" s="79">
        <f>IF(B156=15,0,(B156+1))</f>
        <v>9</v>
      </c>
      <c r="C157" s="76">
        <f>IF(B156=15,C156+1,C156)</f>
        <v>1009</v>
      </c>
      <c r="D157" s="76" t="str">
        <f>A$3&amp;C157&amp;"."&amp;B157</f>
        <v>D1009.9</v>
      </c>
      <c r="F157" s="76" t="str">
        <f>A$3&amp;C157+20&amp;"."&amp;B157</f>
        <v>D1029.9</v>
      </c>
      <c r="H157" s="76" t="str">
        <f>A$3&amp;C157+40&amp;"."&amp;B157</f>
        <v>D1049.9</v>
      </c>
      <c r="J157" s="76" t="str">
        <f>A$3&amp;C157+60&amp;"."&amp;B157</f>
        <v>D1069.9</v>
      </c>
      <c r="L157" s="76" t="str">
        <f>A$3&amp;C157+90&amp;"."&amp;B157</f>
        <v>D1099.9</v>
      </c>
      <c r="N157" s="76" t="str">
        <f>A$3&amp;C157+120&amp;"."&amp;B157</f>
        <v>D1129.9</v>
      </c>
      <c r="P157" s="76" t="str">
        <f>A$3&amp;C157+150&amp;"."&amp;B157</f>
        <v>D1159.9</v>
      </c>
    </row>
    <row r="158" spans="2:16">
      <c r="B158" s="79">
        <f>IF(B157=15,0,(B157+1))</f>
        <v>10</v>
      </c>
      <c r="C158" s="76">
        <f>IF(B157=15,C157+1,C157)</f>
        <v>1009</v>
      </c>
      <c r="D158" s="76" t="str">
        <f>A$3&amp;C158&amp;"."&amp;B158</f>
        <v>D1009.10</v>
      </c>
      <c r="F158" s="76" t="str">
        <f>A$3&amp;C158+20&amp;"."&amp;B158</f>
        <v>D1029.10</v>
      </c>
      <c r="H158" s="76" t="str">
        <f>A$3&amp;C158+40&amp;"."&amp;B158</f>
        <v>D1049.10</v>
      </c>
      <c r="J158" s="76" t="str">
        <f>A$3&amp;C158+60&amp;"."&amp;B158</f>
        <v>D1069.10</v>
      </c>
      <c r="L158" s="76" t="str">
        <f>A$3&amp;C158+90&amp;"."&amp;B158</f>
        <v>D1099.10</v>
      </c>
      <c r="N158" s="76" t="str">
        <f>A$3&amp;C158+120&amp;"."&amp;B158</f>
        <v>D1129.10</v>
      </c>
      <c r="P158" s="76" t="str">
        <f>A$3&amp;C158+150&amp;"."&amp;B158</f>
        <v>D1159.10</v>
      </c>
    </row>
    <row r="159" spans="2:16">
      <c r="B159" s="79">
        <f>IF(B158=15,0,(B158+1))</f>
        <v>11</v>
      </c>
      <c r="C159" s="76">
        <f>IF(B158=15,C158+1,C158)</f>
        <v>1009</v>
      </c>
      <c r="D159" s="76" t="str">
        <f>A$3&amp;C159&amp;"."&amp;B159</f>
        <v>D1009.11</v>
      </c>
      <c r="F159" s="76" t="str">
        <f>A$3&amp;C159+20&amp;"."&amp;B159</f>
        <v>D1029.11</v>
      </c>
      <c r="H159" s="76" t="str">
        <f>A$3&amp;C159+40&amp;"."&amp;B159</f>
        <v>D1049.11</v>
      </c>
      <c r="J159" s="76" t="str">
        <f>A$3&amp;C159+60&amp;"."&amp;B159</f>
        <v>D1069.11</v>
      </c>
      <c r="L159" s="76" t="str">
        <f>A$3&amp;C159+90&amp;"."&amp;B159</f>
        <v>D1099.11</v>
      </c>
      <c r="N159" s="76" t="str">
        <f>A$3&amp;C159+120&amp;"."&amp;B159</f>
        <v>D1129.11</v>
      </c>
      <c r="P159" s="76" t="str">
        <f>A$3&amp;C159+150&amp;"."&amp;B159</f>
        <v>D1159.11</v>
      </c>
    </row>
    <row r="160" spans="2:16">
      <c r="B160" s="79">
        <f>IF(B159=15,0,(B159+1))</f>
        <v>12</v>
      </c>
      <c r="C160" s="76">
        <f>IF(B159=15,C159+1,C159)</f>
        <v>1009</v>
      </c>
      <c r="D160" s="76" t="str">
        <f>A$3&amp;C160&amp;"."&amp;B160</f>
        <v>D1009.12</v>
      </c>
      <c r="F160" s="76" t="str">
        <f>A$3&amp;C160+20&amp;"."&amp;B160</f>
        <v>D1029.12</v>
      </c>
      <c r="H160" s="76" t="str">
        <f>A$3&amp;C160+40&amp;"."&amp;B160</f>
        <v>D1049.12</v>
      </c>
      <c r="J160" s="76" t="str">
        <f>A$3&amp;C160+60&amp;"."&amp;B160</f>
        <v>D1069.12</v>
      </c>
      <c r="L160" s="76" t="str">
        <f>A$3&amp;C160+90&amp;"."&amp;B160</f>
        <v>D1099.12</v>
      </c>
      <c r="N160" s="76" t="str">
        <f>A$3&amp;C160+120&amp;"."&amp;B160</f>
        <v>D1129.12</v>
      </c>
      <c r="P160" s="76" t="str">
        <f>A$3&amp;C160+150&amp;"."&amp;B160</f>
        <v>D1159.12</v>
      </c>
    </row>
    <row r="161" spans="2:16">
      <c r="B161" s="79">
        <f>IF(B160=15,0,(B160+1))</f>
        <v>13</v>
      </c>
      <c r="C161" s="76">
        <f>IF(B160=15,C160+1,C160)</f>
        <v>1009</v>
      </c>
      <c r="D161" s="76" t="str">
        <f>A$3&amp;C161&amp;"."&amp;B161</f>
        <v>D1009.13</v>
      </c>
      <c r="F161" s="76" t="str">
        <f>A$3&amp;C161+20&amp;"."&amp;B161</f>
        <v>D1029.13</v>
      </c>
      <c r="H161" s="76" t="str">
        <f>A$3&amp;C161+40&amp;"."&amp;B161</f>
        <v>D1049.13</v>
      </c>
      <c r="J161" s="76" t="str">
        <f>A$3&amp;C161+60&amp;"."&amp;B161</f>
        <v>D1069.13</v>
      </c>
      <c r="L161" s="76" t="str">
        <f>A$3&amp;C161+90&amp;"."&amp;B161</f>
        <v>D1099.13</v>
      </c>
      <c r="N161" s="76" t="str">
        <f>A$3&amp;C161+120&amp;"."&amp;B161</f>
        <v>D1129.13</v>
      </c>
      <c r="P161" s="76" t="str">
        <f>A$3&amp;C161+150&amp;"."&amp;B161</f>
        <v>D1159.13</v>
      </c>
    </row>
    <row r="162" spans="2:16">
      <c r="B162" s="79">
        <f>IF(B161=15,0,(B161+1))</f>
        <v>14</v>
      </c>
      <c r="C162" s="76">
        <f>IF(B161=15,C161+1,C161)</f>
        <v>1009</v>
      </c>
      <c r="D162" s="76" t="str">
        <f>A$3&amp;C162&amp;"."&amp;B162</f>
        <v>D1009.14</v>
      </c>
      <c r="F162" s="76" t="str">
        <f>A$3&amp;C162+20&amp;"."&amp;B162</f>
        <v>D1029.14</v>
      </c>
      <c r="H162" s="76" t="str">
        <f>A$3&amp;C162+40&amp;"."&amp;B162</f>
        <v>D1049.14</v>
      </c>
      <c r="J162" s="76" t="str">
        <f>A$3&amp;C162+60&amp;"."&amp;B162</f>
        <v>D1069.14</v>
      </c>
      <c r="L162" s="76" t="str">
        <f>A$3&amp;C162+90&amp;"."&amp;B162</f>
        <v>D1099.14</v>
      </c>
      <c r="N162" s="76" t="str">
        <f>A$3&amp;C162+120&amp;"."&amp;B162</f>
        <v>D1129.14</v>
      </c>
      <c r="P162" s="76" t="str">
        <f>A$3&amp;C162+150&amp;"."&amp;B162</f>
        <v>D1159.14</v>
      </c>
    </row>
    <row r="163" spans="2:16">
      <c r="B163" s="79">
        <f>IF(B162=15,0,(B162+1))</f>
        <v>15</v>
      </c>
      <c r="C163" s="76">
        <f>IF(B162=15,C162+1,C162)</f>
        <v>1009</v>
      </c>
      <c r="D163" s="76" t="str">
        <f>A$3&amp;C163&amp;"."&amp;B163</f>
        <v>D1009.15</v>
      </c>
      <c r="F163" s="76" t="str">
        <f>A$3&amp;C163+20&amp;"."&amp;B163</f>
        <v>D1029.15</v>
      </c>
      <c r="H163" s="76" t="str">
        <f>A$3&amp;C163+40&amp;"."&amp;B163</f>
        <v>D1049.15</v>
      </c>
      <c r="J163" s="76" t="str">
        <f>A$3&amp;C163+60&amp;"."&amp;B163</f>
        <v>D1069.15</v>
      </c>
      <c r="L163" s="76" t="str">
        <f>A$3&amp;C163+90&amp;"."&amp;B163</f>
        <v>D1099.15</v>
      </c>
      <c r="N163" s="76" t="str">
        <f>A$3&amp;C163+120&amp;"."&amp;B163</f>
        <v>D1129.15</v>
      </c>
      <c r="P163" s="76" t="str">
        <f>A$3&amp;C163+150&amp;"."&amp;B163</f>
        <v>D1159.15</v>
      </c>
    </row>
    <row r="164" spans="2:15">
      <c r="B164" s="76">
        <v>0</v>
      </c>
      <c r="C164" s="76">
        <f>IF(B163=15,C163+1,C163)</f>
        <v>1010</v>
      </c>
      <c r="J164" s="76" t="str">
        <f>A$3&amp;C164+60&amp;"."&amp;B164</f>
        <v>D1070.0</v>
      </c>
      <c r="K164" t="s">
        <v>1276</v>
      </c>
      <c r="L164" s="76" t="str">
        <f>A$3&amp;C164+90&amp;"."&amp;B164</f>
        <v>D1100.0</v>
      </c>
      <c r="M164" t="s">
        <v>1277</v>
      </c>
      <c r="N164" s="76" t="str">
        <f>A$3&amp;C164+120&amp;"."&amp;B164</f>
        <v>D1130.0</v>
      </c>
      <c r="O164" t="s">
        <v>1278</v>
      </c>
    </row>
    <row r="165" spans="2:15">
      <c r="B165" s="76">
        <v>1</v>
      </c>
      <c r="C165" s="76">
        <f>IF(B164=15,C164+1,C164)</f>
        <v>1010</v>
      </c>
      <c r="J165" s="76" t="str">
        <f>A$3&amp;C165+60&amp;"."&amp;B165</f>
        <v>D1070.1</v>
      </c>
      <c r="K165" t="s">
        <v>1279</v>
      </c>
      <c r="L165" s="76" t="str">
        <f>A$3&amp;C165+90&amp;"."&amp;B165</f>
        <v>D1100.1</v>
      </c>
      <c r="M165" t="s">
        <v>1280</v>
      </c>
      <c r="N165" s="76" t="str">
        <f>A$3&amp;C165+120&amp;"."&amp;B165</f>
        <v>D1130.1</v>
      </c>
      <c r="O165" t="s">
        <v>1281</v>
      </c>
    </row>
    <row r="166" spans="2:15">
      <c r="B166" s="76">
        <v>2</v>
      </c>
      <c r="C166" s="76">
        <f>IF(B165=15,C165+1,C165)</f>
        <v>1010</v>
      </c>
      <c r="J166" s="76" t="str">
        <f>A$3&amp;C166+60&amp;"."&amp;B166</f>
        <v>D1070.2</v>
      </c>
      <c r="K166" t="s">
        <v>1282</v>
      </c>
      <c r="L166" s="76" t="str">
        <f>A$3&amp;C166+90&amp;"."&amp;B166</f>
        <v>D1100.2</v>
      </c>
      <c r="M166" t="s">
        <v>1283</v>
      </c>
      <c r="N166" s="76" t="str">
        <f>A$3&amp;C166+120&amp;"."&amp;B166</f>
        <v>D1130.2</v>
      </c>
      <c r="O166" t="s">
        <v>1284</v>
      </c>
    </row>
    <row r="167" spans="2:15">
      <c r="B167" s="76">
        <v>3</v>
      </c>
      <c r="C167" s="76">
        <f>IF(B166=15,C166+1,C166)</f>
        <v>1010</v>
      </c>
      <c r="J167" s="76" t="str">
        <f>A$3&amp;C167+60&amp;"."&amp;B167</f>
        <v>D1070.3</v>
      </c>
      <c r="K167" t="s">
        <v>1285</v>
      </c>
      <c r="L167" s="76" t="str">
        <f>A$3&amp;C167+90&amp;"."&amp;B167</f>
        <v>D1100.3</v>
      </c>
      <c r="M167" t="s">
        <v>1286</v>
      </c>
      <c r="N167" s="76" t="str">
        <f>A$3&amp;C167+120&amp;"."&amp;B167</f>
        <v>D1130.3</v>
      </c>
      <c r="O167" t="s">
        <v>1287</v>
      </c>
    </row>
    <row r="168" spans="2:15">
      <c r="B168" s="76">
        <v>4</v>
      </c>
      <c r="C168" s="76">
        <f>IF(B167=15,C167+1,C167)</f>
        <v>1010</v>
      </c>
      <c r="J168" s="76" t="str">
        <f>A$3&amp;C168+60&amp;"."&amp;B168</f>
        <v>D1070.4</v>
      </c>
      <c r="K168" t="s">
        <v>1288</v>
      </c>
      <c r="L168" s="76" t="str">
        <f>A$3&amp;C168+90&amp;"."&amp;B168</f>
        <v>D1100.4</v>
      </c>
      <c r="M168" t="s">
        <v>1289</v>
      </c>
      <c r="N168" s="76" t="str">
        <f>A$3&amp;C168+120&amp;"."&amp;B168</f>
        <v>D1130.4</v>
      </c>
      <c r="O168" t="s">
        <v>1290</v>
      </c>
    </row>
    <row r="169" spans="2:15">
      <c r="B169" s="76">
        <v>5</v>
      </c>
      <c r="C169" s="76">
        <f>IF(B168=15,C168+1,C168)</f>
        <v>1010</v>
      </c>
      <c r="J169" s="76" t="str">
        <f>A$3&amp;C169+60&amp;"."&amp;B169</f>
        <v>D1070.5</v>
      </c>
      <c r="K169" t="s">
        <v>1291</v>
      </c>
      <c r="L169" s="76" t="str">
        <f>A$3&amp;C169+90&amp;"."&amp;B169</f>
        <v>D1100.5</v>
      </c>
      <c r="M169" t="s">
        <v>1292</v>
      </c>
      <c r="N169" s="76" t="str">
        <f>A$3&amp;C169+120&amp;"."&amp;B169</f>
        <v>D1130.5</v>
      </c>
      <c r="O169" t="s">
        <v>1293</v>
      </c>
    </row>
    <row r="170" spans="2:15">
      <c r="B170" s="76">
        <v>6</v>
      </c>
      <c r="C170" s="76">
        <f>IF(B169=15,C169+1,C169)</f>
        <v>1010</v>
      </c>
      <c r="J170" s="76" t="str">
        <f>A$3&amp;C170+60&amp;"."&amp;B170</f>
        <v>D1070.6</v>
      </c>
      <c r="K170" t="s">
        <v>1294</v>
      </c>
      <c r="L170" s="76" t="str">
        <f>A$3&amp;C170+90&amp;"."&amp;B170</f>
        <v>D1100.6</v>
      </c>
      <c r="M170" t="s">
        <v>1295</v>
      </c>
      <c r="N170" s="76" t="str">
        <f>A$3&amp;C170+120&amp;"."&amp;B170</f>
        <v>D1130.6</v>
      </c>
      <c r="O170" t="s">
        <v>1296</v>
      </c>
    </row>
    <row r="171" spans="2:15">
      <c r="B171" s="76">
        <v>7</v>
      </c>
      <c r="C171" s="76">
        <f>IF(B170=15,C170+1,C170)</f>
        <v>1010</v>
      </c>
      <c r="J171" s="76" t="str">
        <f>A$3&amp;C171+60&amp;"."&amp;B171</f>
        <v>D1070.7</v>
      </c>
      <c r="K171" t="s">
        <v>1297</v>
      </c>
      <c r="L171" s="76" t="str">
        <f>A$3&amp;C171+90&amp;"."&amp;B171</f>
        <v>D1100.7</v>
      </c>
      <c r="M171" t="s">
        <v>1298</v>
      </c>
      <c r="N171" s="76" t="str">
        <f>A$3&amp;C171+120&amp;"."&amp;B171</f>
        <v>D1130.7</v>
      </c>
      <c r="O171" t="s">
        <v>1299</v>
      </c>
    </row>
    <row r="172" spans="2:15">
      <c r="B172" s="76">
        <v>8</v>
      </c>
      <c r="C172" s="76">
        <f>IF(B171=15,C171+1,C171)</f>
        <v>1010</v>
      </c>
      <c r="J172" s="76" t="str">
        <f>A$3&amp;C172+60&amp;"."&amp;B172</f>
        <v>D1070.8</v>
      </c>
      <c r="K172" t="s">
        <v>1300</v>
      </c>
      <c r="L172" s="76" t="str">
        <f>A$3&amp;C172+90&amp;"."&amp;B172</f>
        <v>D1100.8</v>
      </c>
      <c r="M172" t="s">
        <v>1301</v>
      </c>
      <c r="N172" s="76" t="str">
        <f>A$3&amp;C172+120&amp;"."&amp;B172</f>
        <v>D1130.8</v>
      </c>
      <c r="O172" t="s">
        <v>1302</v>
      </c>
    </row>
    <row r="173" spans="2:15">
      <c r="B173" s="76">
        <v>9</v>
      </c>
      <c r="C173" s="76">
        <f>IF(B172=15,C172+1,C172)</f>
        <v>1010</v>
      </c>
      <c r="J173" s="76" t="str">
        <f>A$3&amp;C173+60&amp;"."&amp;B173</f>
        <v>D1070.9</v>
      </c>
      <c r="K173" t="s">
        <v>1303</v>
      </c>
      <c r="L173" s="76" t="str">
        <f>A$3&amp;C173+90&amp;"."&amp;B173</f>
        <v>D1100.9</v>
      </c>
      <c r="M173" t="s">
        <v>1304</v>
      </c>
      <c r="N173" s="76" t="str">
        <f>A$3&amp;C173+120&amp;"."&amp;B173</f>
        <v>D1130.9</v>
      </c>
      <c r="O173" t="s">
        <v>1305</v>
      </c>
    </row>
    <row r="174" spans="2:15">
      <c r="B174" s="76">
        <v>10</v>
      </c>
      <c r="C174" s="76">
        <f>IF(B173=15,C173+1,C173)</f>
        <v>1010</v>
      </c>
      <c r="J174" s="76" t="str">
        <f>A$3&amp;C174+60&amp;"."&amp;B174</f>
        <v>D1070.10</v>
      </c>
      <c r="K174" t="s">
        <v>1306</v>
      </c>
      <c r="L174" s="76" t="str">
        <f>A$3&amp;C174+90&amp;"."&amp;B174</f>
        <v>D1100.10</v>
      </c>
      <c r="M174" t="s">
        <v>1307</v>
      </c>
      <c r="N174" s="76" t="str">
        <f>A$3&amp;C174+120&amp;"."&amp;B174</f>
        <v>D1130.10</v>
      </c>
      <c r="O174" t="s">
        <v>1308</v>
      </c>
    </row>
    <row r="175" spans="2:15">
      <c r="B175" s="76">
        <v>11</v>
      </c>
      <c r="C175" s="76">
        <f>IF(B174=15,C174+1,C174)</f>
        <v>1010</v>
      </c>
      <c r="J175" s="76" t="str">
        <f>A$3&amp;C175+60&amp;"."&amp;B175</f>
        <v>D1070.11</v>
      </c>
      <c r="K175" t="s">
        <v>1309</v>
      </c>
      <c r="L175" s="76" t="str">
        <f>A$3&amp;C175+90&amp;"."&amp;B175</f>
        <v>D1100.11</v>
      </c>
      <c r="M175" t="s">
        <v>1310</v>
      </c>
      <c r="N175" s="76" t="str">
        <f>A$3&amp;C175+120&amp;"."&amp;B175</f>
        <v>D1130.11</v>
      </c>
      <c r="O175" t="s">
        <v>1311</v>
      </c>
    </row>
    <row r="176" spans="2:15">
      <c r="B176" s="76">
        <v>12</v>
      </c>
      <c r="C176" s="76">
        <f>IF(B175=15,C175+1,C175)</f>
        <v>1010</v>
      </c>
      <c r="J176" s="76" t="str">
        <f>A$3&amp;C176+60&amp;"."&amp;B176</f>
        <v>D1070.12</v>
      </c>
      <c r="K176" t="s">
        <v>1312</v>
      </c>
      <c r="L176" s="76" t="str">
        <f>A$3&amp;C176+90&amp;"."&amp;B176</f>
        <v>D1100.12</v>
      </c>
      <c r="M176" t="s">
        <v>1313</v>
      </c>
      <c r="N176" s="76" t="str">
        <f>A$3&amp;C176+120&amp;"."&amp;B176</f>
        <v>D1130.12</v>
      </c>
      <c r="O176" t="s">
        <v>1314</v>
      </c>
    </row>
    <row r="177" spans="2:15">
      <c r="B177" s="76">
        <v>13</v>
      </c>
      <c r="C177" s="76">
        <f>IF(B176=15,C176+1,C176)</f>
        <v>1010</v>
      </c>
      <c r="J177" s="76" t="str">
        <f>A$3&amp;C177+60&amp;"."&amp;B177</f>
        <v>D1070.13</v>
      </c>
      <c r="K177" t="s">
        <v>1315</v>
      </c>
      <c r="L177" s="76" t="str">
        <f>A$3&amp;C177+90&amp;"."&amp;B177</f>
        <v>D1100.13</v>
      </c>
      <c r="M177" t="s">
        <v>1316</v>
      </c>
      <c r="N177" s="76" t="str">
        <f>A$3&amp;C177+120&amp;"."&amp;B177</f>
        <v>D1130.13</v>
      </c>
      <c r="O177" t="s">
        <v>1317</v>
      </c>
    </row>
    <row r="178" spans="2:15">
      <c r="B178" s="76">
        <v>14</v>
      </c>
      <c r="C178" s="76">
        <f>IF(B177=15,C177+1,C177)</f>
        <v>1010</v>
      </c>
      <c r="J178" s="76" t="str">
        <f>A$3&amp;C178+60&amp;"."&amp;B178</f>
        <v>D1070.14</v>
      </c>
      <c r="K178" t="s">
        <v>1318</v>
      </c>
      <c r="L178" s="76" t="str">
        <f>A$3&amp;C178+90&amp;"."&amp;B178</f>
        <v>D1100.14</v>
      </c>
      <c r="M178" t="s">
        <v>1319</v>
      </c>
      <c r="N178" s="76" t="str">
        <f>A$3&amp;C178+120&amp;"."&amp;B178</f>
        <v>D1130.14</v>
      </c>
      <c r="O178" t="s">
        <v>1320</v>
      </c>
    </row>
    <row r="179" spans="2:15">
      <c r="B179" s="76">
        <v>15</v>
      </c>
      <c r="C179" s="76">
        <f>IF(B178=15,C178+1,C178)</f>
        <v>1010</v>
      </c>
      <c r="J179" s="76" t="str">
        <f>A$3&amp;C179+60&amp;"."&amp;B179</f>
        <v>D1070.15</v>
      </c>
      <c r="K179" t="s">
        <v>1321</v>
      </c>
      <c r="L179" s="76" t="str">
        <f>A$3&amp;C179+90&amp;"."&amp;B179</f>
        <v>D1100.15</v>
      </c>
      <c r="M179" t="s">
        <v>1322</v>
      </c>
      <c r="N179" s="76" t="str">
        <f>A$3&amp;C179+120&amp;"."&amp;B179</f>
        <v>D1130.15</v>
      </c>
      <c r="O179" t="s">
        <v>1323</v>
      </c>
    </row>
    <row r="180" spans="2:15">
      <c r="B180" s="79">
        <v>0</v>
      </c>
      <c r="C180" s="76">
        <f>IF(B179=15,C179+1,C179)</f>
        <v>1011</v>
      </c>
      <c r="J180" s="76" t="str">
        <f>A$3&amp;C180+60&amp;"."&amp;B180</f>
        <v>D1071.0</v>
      </c>
      <c r="K180" t="s">
        <v>1324</v>
      </c>
      <c r="L180" s="76" t="str">
        <f>A$3&amp;C180+90&amp;"."&amp;B180</f>
        <v>D1101.0</v>
      </c>
      <c r="M180" t="s">
        <v>1325</v>
      </c>
      <c r="N180" s="76" t="str">
        <f>A$3&amp;C180+120&amp;"."&amp;B180</f>
        <v>D1131.0</v>
      </c>
      <c r="O180" t="s">
        <v>1326</v>
      </c>
    </row>
    <row r="181" spans="2:15">
      <c r="B181" s="79">
        <f>IF(B180=15,0,(B180+1))</f>
        <v>1</v>
      </c>
      <c r="C181" s="76">
        <f>IF(B180=15,C180+1,C180)</f>
        <v>1011</v>
      </c>
      <c r="J181" s="76" t="str">
        <f>A$3&amp;C181+60&amp;"."&amp;B181</f>
        <v>D1071.1</v>
      </c>
      <c r="K181" t="s">
        <v>1300</v>
      </c>
      <c r="L181" s="76" t="str">
        <f>A$3&amp;C181+90&amp;"."&amp;B181</f>
        <v>D1101.1</v>
      </c>
      <c r="M181" t="s">
        <v>1301</v>
      </c>
      <c r="N181" s="76" t="str">
        <f>A$3&amp;C181+120&amp;"."&amp;B181</f>
        <v>D1131.1</v>
      </c>
      <c r="O181" t="s">
        <v>1302</v>
      </c>
    </row>
    <row r="182" spans="2:15">
      <c r="B182" s="79">
        <f>IF(B181=15,0,(B181+1))</f>
        <v>2</v>
      </c>
      <c r="C182" s="76">
        <f>IF(B181=15,C181+1,C181)</f>
        <v>1011</v>
      </c>
      <c r="J182" s="76" t="str">
        <f>A$3&amp;C182+60&amp;"."&amp;B182</f>
        <v>D1071.2</v>
      </c>
      <c r="K182" t="s">
        <v>1303</v>
      </c>
      <c r="L182" s="76" t="str">
        <f>A$3&amp;C182+90&amp;"."&amp;B182</f>
        <v>D1101.2</v>
      </c>
      <c r="M182" t="s">
        <v>1304</v>
      </c>
      <c r="N182" s="76" t="str">
        <f>A$3&amp;C182+120&amp;"."&amp;B182</f>
        <v>D1131.2</v>
      </c>
      <c r="O182" t="s">
        <v>1305</v>
      </c>
    </row>
    <row r="183" spans="2:15">
      <c r="B183" s="79">
        <f>IF(B182=15,0,(B182+1))</f>
        <v>3</v>
      </c>
      <c r="C183" s="76">
        <f>IF(B182=15,C182+1,C182)</f>
        <v>1011</v>
      </c>
      <c r="J183" s="76" t="str">
        <f>A$3&amp;C183+60&amp;"."&amp;B183</f>
        <v>D1071.3</v>
      </c>
      <c r="K183" t="s">
        <v>1327</v>
      </c>
      <c r="L183" s="76" t="str">
        <f>A$3&amp;C183+90&amp;"."&amp;B183</f>
        <v>D1101.3</v>
      </c>
      <c r="M183" t="s">
        <v>1328</v>
      </c>
      <c r="N183" s="76" t="str">
        <f>A$3&amp;C183+120&amp;"."&amp;B183</f>
        <v>D1131.3</v>
      </c>
      <c r="O183" t="s">
        <v>1329</v>
      </c>
    </row>
    <row r="184" spans="2:15">
      <c r="B184" s="79">
        <f>IF(B183=15,0,(B183+1))</f>
        <v>4</v>
      </c>
      <c r="C184" s="76">
        <f>IF(B183=15,C183+1,C183)</f>
        <v>1011</v>
      </c>
      <c r="J184" s="76" t="str">
        <f>A$3&amp;C184+60&amp;"."&amp;B184</f>
        <v>D1071.4</v>
      </c>
      <c r="K184" t="s">
        <v>1330</v>
      </c>
      <c r="L184" s="76" t="str">
        <f>A$3&amp;C184+90&amp;"."&amp;B184</f>
        <v>D1101.4</v>
      </c>
      <c r="M184" t="s">
        <v>1331</v>
      </c>
      <c r="N184" s="76" t="str">
        <f>A$3&amp;C184+120&amp;"."&amp;B184</f>
        <v>D1131.4</v>
      </c>
      <c r="O184" t="s">
        <v>1332</v>
      </c>
    </row>
    <row r="185" spans="2:15">
      <c r="B185" s="79">
        <f>IF(B184=15,0,(B184+1))</f>
        <v>5</v>
      </c>
      <c r="C185" s="76">
        <f>IF(B184=15,C184+1,C184)</f>
        <v>1011</v>
      </c>
      <c r="J185" s="76" t="str">
        <f>A$3&amp;C185+60&amp;"."&amp;B185</f>
        <v>D1071.5</v>
      </c>
      <c r="K185" t="s">
        <v>1333</v>
      </c>
      <c r="L185" s="76" t="str">
        <f>A$3&amp;C185+90&amp;"."&amp;B185</f>
        <v>D1101.5</v>
      </c>
      <c r="M185" t="s">
        <v>1334</v>
      </c>
      <c r="N185" s="76" t="str">
        <f>A$3&amp;C185+120&amp;"."&amp;B185</f>
        <v>D1131.5</v>
      </c>
      <c r="O185" t="s">
        <v>1335</v>
      </c>
    </row>
    <row r="186" spans="2:15">
      <c r="B186" s="79">
        <f>IF(B185=15,0,(B185+1))</f>
        <v>6</v>
      </c>
      <c r="C186" s="76">
        <f>IF(B185=15,C185+1,C185)</f>
        <v>1011</v>
      </c>
      <c r="J186" s="76" t="str">
        <f>A$3&amp;C186+60&amp;"."&amp;B186</f>
        <v>D1071.6</v>
      </c>
      <c r="K186" t="s">
        <v>1336</v>
      </c>
      <c r="L186" s="76" t="str">
        <f>A$3&amp;C186+90&amp;"."&amp;B186</f>
        <v>D1101.6</v>
      </c>
      <c r="M186" t="s">
        <v>1337</v>
      </c>
      <c r="N186" s="76" t="str">
        <f>A$3&amp;C186+120&amp;"."&amp;B186</f>
        <v>D1131.6</v>
      </c>
      <c r="O186" t="s">
        <v>1338</v>
      </c>
    </row>
    <row r="187" spans="2:15">
      <c r="B187" s="79">
        <f>IF(B186=15,0,(B186+1))</f>
        <v>7</v>
      </c>
      <c r="C187" s="76">
        <f>IF(B186=15,C186+1,C186)</f>
        <v>1011</v>
      </c>
      <c r="J187" s="76" t="str">
        <f>A$3&amp;C187+60&amp;"."&amp;B187</f>
        <v>D1071.7</v>
      </c>
      <c r="K187" t="s">
        <v>1339</v>
      </c>
      <c r="L187" s="76" t="str">
        <f>A$3&amp;C187+90&amp;"."&amp;B187</f>
        <v>D1101.7</v>
      </c>
      <c r="M187" t="s">
        <v>1340</v>
      </c>
      <c r="N187" s="76" t="str">
        <f>A$3&amp;C187+120&amp;"."&amp;B187</f>
        <v>D1131.7</v>
      </c>
      <c r="O187" t="s">
        <v>1341</v>
      </c>
    </row>
    <row r="188" spans="2:15">
      <c r="B188" s="79">
        <f>IF(B187=15,0,(B187+1))</f>
        <v>8</v>
      </c>
      <c r="C188" s="76">
        <f>IF(B187=15,C187+1,C187)</f>
        <v>1011</v>
      </c>
      <c r="J188" s="76" t="str">
        <f>A$3&amp;C188+60&amp;"."&amp;B188</f>
        <v>D1071.8</v>
      </c>
      <c r="K188" t="s">
        <v>1342</v>
      </c>
      <c r="L188" s="76" t="str">
        <f>A$3&amp;C188+90&amp;"."&amp;B188</f>
        <v>D1101.8</v>
      </c>
      <c r="M188" t="s">
        <v>1343</v>
      </c>
      <c r="N188" s="76" t="str">
        <f>A$3&amp;C188+120&amp;"."&amp;B188</f>
        <v>D1131.8</v>
      </c>
      <c r="O188" t="s">
        <v>1344</v>
      </c>
    </row>
    <row r="189" spans="2:15">
      <c r="B189" s="79">
        <f>IF(B188=15,0,(B188+1))</f>
        <v>9</v>
      </c>
      <c r="C189" s="76">
        <f>IF(B188=15,C188+1,C188)</f>
        <v>1011</v>
      </c>
      <c r="J189" s="76" t="str">
        <f>A$3&amp;C189+60&amp;"."&amp;B189</f>
        <v>D1071.9</v>
      </c>
      <c r="K189" t="s">
        <v>1345</v>
      </c>
      <c r="L189" s="76" t="str">
        <f>A$3&amp;C189+90&amp;"."&amp;B189</f>
        <v>D1101.9</v>
      </c>
      <c r="M189" t="s">
        <v>1346</v>
      </c>
      <c r="N189" s="76" t="str">
        <f>A$3&amp;C189+120&amp;"."&amp;B189</f>
        <v>D1131.9</v>
      </c>
      <c r="O189" t="s">
        <v>1347</v>
      </c>
    </row>
    <row r="190" spans="2:15">
      <c r="B190" s="79">
        <f>IF(B189=15,0,(B189+1))</f>
        <v>10</v>
      </c>
      <c r="C190" s="76">
        <f>IF(B189=15,C189+1,C189)</f>
        <v>1011</v>
      </c>
      <c r="J190" s="76" t="str">
        <f>A$3&amp;C190+60&amp;"."&amp;B190</f>
        <v>D1071.10</v>
      </c>
      <c r="K190" t="s">
        <v>1348</v>
      </c>
      <c r="L190" s="76" t="str">
        <f>A$3&amp;C190+90&amp;"."&amp;B190</f>
        <v>D1101.10</v>
      </c>
      <c r="M190" t="s">
        <v>1349</v>
      </c>
      <c r="N190" s="76" t="str">
        <f>A$3&amp;C190+120&amp;"."&amp;B190</f>
        <v>D1131.10</v>
      </c>
      <c r="O190" t="s">
        <v>1350</v>
      </c>
    </row>
    <row r="191" spans="2:15">
      <c r="B191" s="79">
        <f>IF(B190=15,0,(B190+1))</f>
        <v>11</v>
      </c>
      <c r="C191" s="76">
        <f>IF(B190=15,C190+1,C190)</f>
        <v>1011</v>
      </c>
      <c r="J191" s="76" t="str">
        <f>A$3&amp;C191+60&amp;"."&amp;B191</f>
        <v>D1071.11</v>
      </c>
      <c r="K191" t="s">
        <v>1351</v>
      </c>
      <c r="L191" s="76" t="str">
        <f>A$3&amp;C191+90&amp;"."&amp;B191</f>
        <v>D1101.11</v>
      </c>
      <c r="M191" t="s">
        <v>1352</v>
      </c>
      <c r="N191" s="76" t="str">
        <f>A$3&amp;C191+120&amp;"."&amp;B191</f>
        <v>D1131.11</v>
      </c>
      <c r="O191" t="s">
        <v>1353</v>
      </c>
    </row>
    <row r="192" spans="2:15">
      <c r="B192" s="79">
        <f>IF(B191=15,0,(B191+1))</f>
        <v>12</v>
      </c>
      <c r="C192" s="76">
        <f>IF(B191=15,C191+1,C191)</f>
        <v>1011</v>
      </c>
      <c r="J192" s="76" t="str">
        <f>A$3&amp;C192+60&amp;"."&amp;B192</f>
        <v>D1071.12</v>
      </c>
      <c r="K192" t="s">
        <v>1354</v>
      </c>
      <c r="L192" s="76" t="str">
        <f>A$3&amp;C192+90&amp;"."&amp;B192</f>
        <v>D1101.12</v>
      </c>
      <c r="M192" t="s">
        <v>1355</v>
      </c>
      <c r="N192" s="76" t="str">
        <f>A$3&amp;C192+120&amp;"."&amp;B192</f>
        <v>D1131.12</v>
      </c>
      <c r="O192" t="s">
        <v>1356</v>
      </c>
    </row>
    <row r="193" spans="2:15">
      <c r="B193" s="79">
        <f>IF(B192=15,0,(B192+1))</f>
        <v>13</v>
      </c>
      <c r="C193" s="76">
        <f>IF(B192=15,C192+1,C192)</f>
        <v>1011</v>
      </c>
      <c r="J193" s="76" t="str">
        <f>A$3&amp;C193+60&amp;"."&amp;B193</f>
        <v>D1071.13</v>
      </c>
      <c r="K193" t="s">
        <v>1357</v>
      </c>
      <c r="L193" s="76" t="str">
        <f>A$3&amp;C193+90&amp;"."&amp;B193</f>
        <v>D1101.13</v>
      </c>
      <c r="M193" t="s">
        <v>1358</v>
      </c>
      <c r="N193" s="76" t="str">
        <f>A$3&amp;C193+120&amp;"."&amp;B193</f>
        <v>D1131.13</v>
      </c>
      <c r="O193" t="s">
        <v>1359</v>
      </c>
    </row>
    <row r="194" spans="2:15">
      <c r="B194" s="79">
        <f>IF(B193=15,0,(B193+1))</f>
        <v>14</v>
      </c>
      <c r="C194" s="76">
        <f>IF(B193=15,C193+1,C193)</f>
        <v>1011</v>
      </c>
      <c r="J194" s="76" t="str">
        <f>A$3&amp;C194+60&amp;"."&amp;B194</f>
        <v>D1071.14</v>
      </c>
      <c r="K194" t="s">
        <v>1300</v>
      </c>
      <c r="L194" s="76" t="str">
        <f>A$3&amp;C194+90&amp;"."&amp;B194</f>
        <v>D1101.14</v>
      </c>
      <c r="M194" t="s">
        <v>1301</v>
      </c>
      <c r="N194" s="76" t="str">
        <f>A$3&amp;C194+120&amp;"."&amp;B194</f>
        <v>D1131.14</v>
      </c>
      <c r="O194" t="s">
        <v>1302</v>
      </c>
    </row>
    <row r="195" spans="2:15">
      <c r="B195" s="79">
        <f>IF(B194=15,0,(B194+1))</f>
        <v>15</v>
      </c>
      <c r="C195" s="76">
        <f>IF(B194=15,C194+1,C194)</f>
        <v>1011</v>
      </c>
      <c r="J195" s="76" t="str">
        <f>A$3&amp;C195+60&amp;"."&amp;B195</f>
        <v>D1071.15</v>
      </c>
      <c r="K195" t="s">
        <v>1360</v>
      </c>
      <c r="L195" s="76" t="str">
        <f>A$3&amp;C195+90&amp;"."&amp;B195</f>
        <v>D1101.15</v>
      </c>
      <c r="M195" t="s">
        <v>1361</v>
      </c>
      <c r="N195" s="76" t="str">
        <f>A$3&amp;C195+120&amp;"."&amp;B195</f>
        <v>D1131.15</v>
      </c>
      <c r="O195" t="s">
        <v>1362</v>
      </c>
    </row>
    <row r="196" spans="2:14">
      <c r="B196" s="79">
        <f>IF(B195=15,0,(B195+1))</f>
        <v>0</v>
      </c>
      <c r="C196" s="76">
        <f>IF(B195=15,C195+1,C195)</f>
        <v>1012</v>
      </c>
      <c r="J196" s="76" t="str">
        <f>A$3&amp;C196+60&amp;"."&amp;B196</f>
        <v>D1072.0</v>
      </c>
      <c r="L196" s="76" t="str">
        <f>A$3&amp;C196+90&amp;"."&amp;B196</f>
        <v>D1102.0</v>
      </c>
      <c r="N196" s="76" t="str">
        <f>A$3&amp;C196+120&amp;"."&amp;B196</f>
        <v>D1132.0</v>
      </c>
    </row>
    <row r="197" spans="2:14">
      <c r="B197" s="79">
        <f>IF(B196=15,0,(B196+1))</f>
        <v>1</v>
      </c>
      <c r="C197" s="76">
        <f>IF(B196=15,C196+1,C196)</f>
        <v>1012</v>
      </c>
      <c r="J197" s="76" t="str">
        <f>A$3&amp;C197+60&amp;"."&amp;B197</f>
        <v>D1072.1</v>
      </c>
      <c r="L197" s="76" t="str">
        <f>A$3&amp;C197+90&amp;"."&amp;B197</f>
        <v>D1102.1</v>
      </c>
      <c r="N197" s="76" t="str">
        <f>A$3&amp;C197+120&amp;"."&amp;B197</f>
        <v>D1132.1</v>
      </c>
    </row>
    <row r="198" spans="2:14">
      <c r="B198" s="79">
        <f>IF(B197=15,0,(B197+1))</f>
        <v>2</v>
      </c>
      <c r="C198" s="76">
        <f>IF(B197=15,C197+1,C197)</f>
        <v>1012</v>
      </c>
      <c r="J198" s="76" t="str">
        <f>A$3&amp;C198+60&amp;"."&amp;B198</f>
        <v>D1072.2</v>
      </c>
      <c r="L198" s="76" t="str">
        <f>A$3&amp;C198+90&amp;"."&amp;B198</f>
        <v>D1102.2</v>
      </c>
      <c r="N198" s="76" t="str">
        <f>A$3&amp;C198+120&amp;"."&amp;B198</f>
        <v>D1132.2</v>
      </c>
    </row>
    <row r="199" spans="2:14">
      <c r="B199" s="79">
        <f>IF(B198=15,0,(B198+1))</f>
        <v>3</v>
      </c>
      <c r="C199" s="76">
        <f>IF(B198=15,C198+1,C198)</f>
        <v>1012</v>
      </c>
      <c r="J199" s="76" t="str">
        <f>A$3&amp;C199+60&amp;"."&amp;B199</f>
        <v>D1072.3</v>
      </c>
      <c r="L199" s="76" t="str">
        <f>A$3&amp;C199+90&amp;"."&amp;B199</f>
        <v>D1102.3</v>
      </c>
      <c r="N199" s="76" t="str">
        <f>A$3&amp;C199+120&amp;"."&amp;B199</f>
        <v>D1132.3</v>
      </c>
    </row>
    <row r="200" spans="2:14">
      <c r="B200" s="79">
        <f>IF(B199=15,0,(B199+1))</f>
        <v>4</v>
      </c>
      <c r="C200" s="76">
        <f>IF(B199=15,C199+1,C199)</f>
        <v>1012</v>
      </c>
      <c r="J200" s="76" t="str">
        <f>A$3&amp;C200+60&amp;"."&amp;B200</f>
        <v>D1072.4</v>
      </c>
      <c r="L200" s="76" t="str">
        <f>A$3&amp;C200+90&amp;"."&amp;B200</f>
        <v>D1102.4</v>
      </c>
      <c r="N200" s="76" t="str">
        <f>A$3&amp;C200+120&amp;"."&amp;B200</f>
        <v>D1132.4</v>
      </c>
    </row>
    <row r="201" spans="2:14">
      <c r="B201" s="79">
        <f>IF(B200=15,0,(B200+1))</f>
        <v>5</v>
      </c>
      <c r="C201" s="76">
        <f>IF(B200=15,C200+1,C200)</f>
        <v>1012</v>
      </c>
      <c r="J201" s="76" t="str">
        <f>A$3&amp;C201+60&amp;"."&amp;B201</f>
        <v>D1072.5</v>
      </c>
      <c r="L201" s="76" t="str">
        <f>A$3&amp;C201+90&amp;"."&amp;B201</f>
        <v>D1102.5</v>
      </c>
      <c r="N201" s="76" t="str">
        <f>A$3&amp;C201+120&amp;"."&amp;B201</f>
        <v>D1132.5</v>
      </c>
    </row>
    <row r="202" spans="2:14">
      <c r="B202" s="79">
        <f>IF(B201=15,0,(B201+1))</f>
        <v>6</v>
      </c>
      <c r="C202" s="76">
        <f>IF(B201=15,C201+1,C201)</f>
        <v>1012</v>
      </c>
      <c r="J202" s="76" t="str">
        <f>A$3&amp;C202+60&amp;"."&amp;B202</f>
        <v>D1072.6</v>
      </c>
      <c r="L202" s="76" t="str">
        <f>A$3&amp;C202+90&amp;"."&amp;B202</f>
        <v>D1102.6</v>
      </c>
      <c r="N202" s="76" t="str">
        <f>A$3&amp;C202+120&amp;"."&amp;B202</f>
        <v>D1132.6</v>
      </c>
    </row>
    <row r="203" spans="2:14">
      <c r="B203" s="79">
        <f>IF(B202=15,0,(B202+1))</f>
        <v>7</v>
      </c>
      <c r="C203" s="76">
        <f>IF(B202=15,C202+1,C202)</f>
        <v>1012</v>
      </c>
      <c r="J203" s="76" t="str">
        <f>A$3&amp;C203+60&amp;"."&amp;B203</f>
        <v>D1072.7</v>
      </c>
      <c r="L203" s="76" t="str">
        <f>A$3&amp;C203+90&amp;"."&amp;B203</f>
        <v>D1102.7</v>
      </c>
      <c r="N203" s="76" t="str">
        <f>A$3&amp;C203+120&amp;"."&amp;B203</f>
        <v>D1132.7</v>
      </c>
    </row>
    <row r="204" spans="2:14">
      <c r="B204" s="79">
        <f>IF(B203=15,0,(B203+1))</f>
        <v>8</v>
      </c>
      <c r="C204" s="76">
        <f>IF(B203=15,C203+1,C203)</f>
        <v>1012</v>
      </c>
      <c r="J204" s="76" t="str">
        <f>A$3&amp;C204+60&amp;"."&amp;B204</f>
        <v>D1072.8</v>
      </c>
      <c r="L204" s="76" t="str">
        <f>A$3&amp;C204+90&amp;"."&amp;B204</f>
        <v>D1102.8</v>
      </c>
      <c r="N204" s="76" t="str">
        <f>A$3&amp;C204+120&amp;"."&amp;B204</f>
        <v>D1132.8</v>
      </c>
    </row>
    <row r="205" spans="2:14">
      <c r="B205" s="79">
        <f>IF(B204=15,0,(B204+1))</f>
        <v>9</v>
      </c>
      <c r="C205" s="76">
        <f>IF(B204=15,C204+1,C204)</f>
        <v>1012</v>
      </c>
      <c r="J205" s="76" t="str">
        <f>A$3&amp;C205+60&amp;"."&amp;B205</f>
        <v>D1072.9</v>
      </c>
      <c r="L205" s="76" t="str">
        <f>A$3&amp;C205+90&amp;"."&amp;B205</f>
        <v>D1102.9</v>
      </c>
      <c r="N205" s="76" t="str">
        <f>A$3&amp;C205+120&amp;"."&amp;B205</f>
        <v>D1132.9</v>
      </c>
    </row>
    <row r="206" spans="2:14">
      <c r="B206" s="79">
        <f>IF(B205=15,0,(B205+1))</f>
        <v>10</v>
      </c>
      <c r="C206" s="76">
        <f>IF(B205=15,C205+1,C205)</f>
        <v>1012</v>
      </c>
      <c r="J206" s="76" t="str">
        <f>A$3&amp;C206+60&amp;"."&amp;B206</f>
        <v>D1072.10</v>
      </c>
      <c r="L206" s="76" t="str">
        <f>A$3&amp;C206+90&amp;"."&amp;B206</f>
        <v>D1102.10</v>
      </c>
      <c r="N206" s="76" t="str">
        <f>A$3&amp;C206+120&amp;"."&amp;B206</f>
        <v>D1132.10</v>
      </c>
    </row>
    <row r="207" spans="2:14">
      <c r="B207" s="79">
        <f>IF(B206=15,0,(B206+1))</f>
        <v>11</v>
      </c>
      <c r="C207" s="76">
        <f>IF(B206=15,C206+1,C206)</f>
        <v>1012</v>
      </c>
      <c r="J207" s="76" t="str">
        <f>A$3&amp;C207+60&amp;"."&amp;B207</f>
        <v>D1072.11</v>
      </c>
      <c r="L207" s="76" t="str">
        <f>A$3&amp;C207+90&amp;"."&amp;B207</f>
        <v>D1102.11</v>
      </c>
      <c r="N207" s="76" t="str">
        <f>A$3&amp;C207+120&amp;"."&amp;B207</f>
        <v>D1132.11</v>
      </c>
    </row>
    <row r="208" spans="2:14">
      <c r="B208" s="79">
        <f>IF(B207=15,0,(B207+1))</f>
        <v>12</v>
      </c>
      <c r="C208" s="76">
        <f>IF(B207=15,C207+1,C207)</f>
        <v>1012</v>
      </c>
      <c r="J208" s="76" t="str">
        <f>A$3&amp;C208+60&amp;"."&amp;B208</f>
        <v>D1072.12</v>
      </c>
      <c r="L208" s="76" t="str">
        <f>A$3&amp;C208+90&amp;"."&amp;B208</f>
        <v>D1102.12</v>
      </c>
      <c r="N208" s="76" t="str">
        <f>A$3&amp;C208+120&amp;"."&amp;B208</f>
        <v>D1132.12</v>
      </c>
    </row>
    <row r="209" spans="2:14">
      <c r="B209" s="79">
        <f>IF(B208=15,0,(B208+1))</f>
        <v>13</v>
      </c>
      <c r="C209" s="76">
        <f>IF(B208=15,C208+1,C208)</f>
        <v>1012</v>
      </c>
      <c r="J209" s="76" t="str">
        <f>A$3&amp;C209+60&amp;"."&amp;B209</f>
        <v>D1072.13</v>
      </c>
      <c r="L209" s="76" t="str">
        <f>A$3&amp;C209+90&amp;"."&amp;B209</f>
        <v>D1102.13</v>
      </c>
      <c r="N209" s="76" t="str">
        <f>A$3&amp;C209+120&amp;"."&amp;B209</f>
        <v>D1132.13</v>
      </c>
    </row>
    <row r="210" spans="2:14">
      <c r="B210" s="79">
        <f>IF(B209=15,0,(B209+1))</f>
        <v>14</v>
      </c>
      <c r="C210" s="76">
        <f>IF(B209=15,C209+1,C209)</f>
        <v>1012</v>
      </c>
      <c r="J210" s="76" t="str">
        <f>A$3&amp;C210+60&amp;"."&amp;B210</f>
        <v>D1072.14</v>
      </c>
      <c r="L210" s="76" t="str">
        <f>A$3&amp;C210+90&amp;"."&amp;B210</f>
        <v>D1102.14</v>
      </c>
      <c r="N210" s="76" t="str">
        <f>A$3&amp;C210+120&amp;"."&amp;B210</f>
        <v>D1132.14</v>
      </c>
    </row>
    <row r="211" spans="2:14">
      <c r="B211" s="79">
        <f>IF(B210=15,0,(B210+1))</f>
        <v>15</v>
      </c>
      <c r="C211" s="76">
        <f>IF(B210=15,C210+1,C210)</f>
        <v>1012</v>
      </c>
      <c r="J211" s="76" t="str">
        <f>A$3&amp;C211+60&amp;"."&amp;B211</f>
        <v>D1072.15</v>
      </c>
      <c r="L211" s="76" t="str">
        <f>A$3&amp;C211+90&amp;"."&amp;B211</f>
        <v>D1102.15</v>
      </c>
      <c r="N211" s="76" t="str">
        <f>A$3&amp;C211+120&amp;"."&amp;B211</f>
        <v>D1132.15</v>
      </c>
    </row>
    <row r="212" spans="2:14">
      <c r="B212" s="79">
        <f>IF(B211=15,0,(B211+1))</f>
        <v>0</v>
      </c>
      <c r="C212" s="76">
        <f>IF(B211=15,C211+1,C211)</f>
        <v>1013</v>
      </c>
      <c r="J212" s="76" t="str">
        <f>A$3&amp;C212+60&amp;"."&amp;B212</f>
        <v>D1073.0</v>
      </c>
      <c r="L212" s="76" t="str">
        <f>A$3&amp;C212+90&amp;"."&amp;B212</f>
        <v>D1103.0</v>
      </c>
      <c r="N212" s="76" t="str">
        <f>A$3&amp;C212+120&amp;"."&amp;B212</f>
        <v>D1133.0</v>
      </c>
    </row>
    <row r="213" spans="2:14">
      <c r="B213" s="79">
        <f>IF(B212=15,0,(B212+1))</f>
        <v>1</v>
      </c>
      <c r="C213" s="76">
        <f>IF(B212=15,C212+1,C212)</f>
        <v>1013</v>
      </c>
      <c r="J213" s="76" t="str">
        <f>A$3&amp;C213+60&amp;"."&amp;B213</f>
        <v>D1073.1</v>
      </c>
      <c r="L213" s="76" t="str">
        <f>A$3&amp;C213+90&amp;"."&amp;B213</f>
        <v>D1103.1</v>
      </c>
      <c r="N213" s="76" t="str">
        <f>A$3&amp;C213+120&amp;"."&amp;B213</f>
        <v>D1133.1</v>
      </c>
    </row>
    <row r="214" spans="2:14">
      <c r="B214" s="79">
        <f>IF(B213=15,0,(B213+1))</f>
        <v>2</v>
      </c>
      <c r="C214" s="76">
        <f>IF(B213=15,C213+1,C213)</f>
        <v>1013</v>
      </c>
      <c r="J214" s="76" t="str">
        <f>A$3&amp;C214+60&amp;"."&amp;B214</f>
        <v>D1073.2</v>
      </c>
      <c r="L214" s="76" t="str">
        <f>A$3&amp;C214+90&amp;"."&amp;B214</f>
        <v>D1103.2</v>
      </c>
      <c r="N214" s="76" t="str">
        <f>A$3&amp;C214+120&amp;"."&amp;B214</f>
        <v>D1133.2</v>
      </c>
    </row>
    <row r="215" spans="2:14">
      <c r="B215" s="79">
        <f>IF(B214=15,0,(B214+1))</f>
        <v>3</v>
      </c>
      <c r="C215" s="76">
        <f>IF(B214=15,C214+1,C214)</f>
        <v>1013</v>
      </c>
      <c r="J215" s="76" t="str">
        <f>A$3&amp;C215+60&amp;"."&amp;B215</f>
        <v>D1073.3</v>
      </c>
      <c r="L215" s="76" t="str">
        <f>A$3&amp;C215+90&amp;"."&amp;B215</f>
        <v>D1103.3</v>
      </c>
      <c r="N215" s="76" t="str">
        <f>A$3&amp;C215+120&amp;"."&amp;B215</f>
        <v>D1133.3</v>
      </c>
    </row>
    <row r="216" spans="2:14">
      <c r="B216" s="79">
        <f>IF(B215=15,0,(B215+1))</f>
        <v>4</v>
      </c>
      <c r="C216" s="76">
        <f>IF(B215=15,C215+1,C215)</f>
        <v>1013</v>
      </c>
      <c r="J216" s="76" t="str">
        <f>A$3&amp;C216+60&amp;"."&amp;B216</f>
        <v>D1073.4</v>
      </c>
      <c r="L216" s="76" t="str">
        <f>A$3&amp;C216+90&amp;"."&amp;B216</f>
        <v>D1103.4</v>
      </c>
      <c r="N216" s="76" t="str">
        <f>A$3&amp;C216+120&amp;"."&amp;B216</f>
        <v>D1133.4</v>
      </c>
    </row>
    <row r="217" spans="2:14">
      <c r="B217" s="79">
        <f>IF(B216=15,0,(B216+1))</f>
        <v>5</v>
      </c>
      <c r="C217" s="76">
        <f>IF(B216=15,C216+1,C216)</f>
        <v>1013</v>
      </c>
      <c r="J217" s="76" t="str">
        <f>A$3&amp;C217+60&amp;"."&amp;B217</f>
        <v>D1073.5</v>
      </c>
      <c r="L217" s="76" t="str">
        <f>A$3&amp;C217+90&amp;"."&amp;B217</f>
        <v>D1103.5</v>
      </c>
      <c r="N217" s="76" t="str">
        <f>A$3&amp;C217+120&amp;"."&amp;B217</f>
        <v>D1133.5</v>
      </c>
    </row>
    <row r="218" spans="2:14">
      <c r="B218" s="79">
        <f>IF(B217=15,0,(B217+1))</f>
        <v>6</v>
      </c>
      <c r="C218" s="76">
        <f>IF(B217=15,C217+1,C217)</f>
        <v>1013</v>
      </c>
      <c r="J218" s="76" t="str">
        <f>A$3&amp;C218+60&amp;"."&amp;B218</f>
        <v>D1073.6</v>
      </c>
      <c r="L218" s="76" t="str">
        <f>A$3&amp;C218+90&amp;"."&amp;B218</f>
        <v>D1103.6</v>
      </c>
      <c r="N218" s="76" t="str">
        <f>A$3&amp;C218+120&amp;"."&amp;B218</f>
        <v>D1133.6</v>
      </c>
    </row>
    <row r="219" spans="2:14">
      <c r="B219" s="79">
        <f>IF(B218=15,0,(B218+1))</f>
        <v>7</v>
      </c>
      <c r="C219" s="76">
        <f>IF(B218=15,C218+1,C218)</f>
        <v>1013</v>
      </c>
      <c r="J219" s="76" t="str">
        <f>A$3&amp;C219+60&amp;"."&amp;B219</f>
        <v>D1073.7</v>
      </c>
      <c r="L219" s="76" t="str">
        <f>A$3&amp;C219+90&amp;"."&amp;B219</f>
        <v>D1103.7</v>
      </c>
      <c r="N219" s="76" t="str">
        <f>A$3&amp;C219+120&amp;"."&amp;B219</f>
        <v>D1133.7</v>
      </c>
    </row>
    <row r="220" spans="2:14">
      <c r="B220" s="79">
        <f>IF(B219=15,0,(B219+1))</f>
        <v>8</v>
      </c>
      <c r="C220" s="76">
        <f>IF(B219=15,C219+1,C219)</f>
        <v>1013</v>
      </c>
      <c r="J220" s="76" t="str">
        <f>A$3&amp;C220+60&amp;"."&amp;B220</f>
        <v>D1073.8</v>
      </c>
      <c r="L220" s="76" t="str">
        <f>A$3&amp;C220+90&amp;"."&amp;B220</f>
        <v>D1103.8</v>
      </c>
      <c r="N220" s="76" t="str">
        <f>A$3&amp;C220+120&amp;"."&amp;B220</f>
        <v>D1133.8</v>
      </c>
    </row>
    <row r="221" spans="2:14">
      <c r="B221" s="79">
        <f>IF(B220=15,0,(B220+1))</f>
        <v>9</v>
      </c>
      <c r="C221" s="76">
        <f>IF(B220=15,C220+1,C220)</f>
        <v>1013</v>
      </c>
      <c r="J221" s="76" t="str">
        <f>A$3&amp;C221+60&amp;"."&amp;B221</f>
        <v>D1073.9</v>
      </c>
      <c r="L221" s="76" t="str">
        <f>A$3&amp;C221+90&amp;"."&amp;B221</f>
        <v>D1103.9</v>
      </c>
      <c r="N221" s="76" t="str">
        <f>A$3&amp;C221+120&amp;"."&amp;B221</f>
        <v>D1133.9</v>
      </c>
    </row>
    <row r="222" spans="2:14">
      <c r="B222" s="79">
        <f>IF(B221=15,0,(B221+1))</f>
        <v>10</v>
      </c>
      <c r="C222" s="76">
        <f>IF(B221=15,C221+1,C221)</f>
        <v>1013</v>
      </c>
      <c r="J222" s="76" t="str">
        <f>A$3&amp;C222+60&amp;"."&amp;B222</f>
        <v>D1073.10</v>
      </c>
      <c r="L222" s="76" t="str">
        <f>A$3&amp;C222+90&amp;"."&amp;B222</f>
        <v>D1103.10</v>
      </c>
      <c r="N222" s="76" t="str">
        <f>A$3&amp;C222+120&amp;"."&amp;B222</f>
        <v>D1133.10</v>
      </c>
    </row>
    <row r="223" spans="2:14">
      <c r="B223" s="79">
        <f>IF(B222=15,0,(B222+1))</f>
        <v>11</v>
      </c>
      <c r="C223" s="76">
        <f>IF(B222=15,C222+1,C222)</f>
        <v>1013</v>
      </c>
      <c r="J223" s="76" t="str">
        <f>A$3&amp;C223+60&amp;"."&amp;B223</f>
        <v>D1073.11</v>
      </c>
      <c r="L223" s="76" t="str">
        <f>A$3&amp;C223+90&amp;"."&amp;B223</f>
        <v>D1103.11</v>
      </c>
      <c r="N223" s="76" t="str">
        <f>A$3&amp;C223+120&amp;"."&amp;B223</f>
        <v>D1133.11</v>
      </c>
    </row>
    <row r="224" spans="2:14">
      <c r="B224" s="79">
        <f>IF(B223=15,0,(B223+1))</f>
        <v>12</v>
      </c>
      <c r="C224" s="76">
        <f>IF(B223=15,C223+1,C223)</f>
        <v>1013</v>
      </c>
      <c r="J224" s="76" t="str">
        <f>A$3&amp;C224+60&amp;"."&amp;B224</f>
        <v>D1073.12</v>
      </c>
      <c r="L224" s="76" t="str">
        <f>A$3&amp;C224+90&amp;"."&amp;B224</f>
        <v>D1103.12</v>
      </c>
      <c r="N224" s="76" t="str">
        <f>A$3&amp;C224+120&amp;"."&amp;B224</f>
        <v>D1133.12</v>
      </c>
    </row>
    <row r="225" spans="2:14">
      <c r="B225" s="79">
        <f>IF(B224=15,0,(B224+1))</f>
        <v>13</v>
      </c>
      <c r="C225" s="76">
        <f>IF(B224=15,C224+1,C224)</f>
        <v>1013</v>
      </c>
      <c r="J225" s="76" t="str">
        <f>A$3&amp;C225+60&amp;"."&amp;B225</f>
        <v>D1073.13</v>
      </c>
      <c r="L225" s="76" t="str">
        <f>A$3&amp;C225+90&amp;"."&amp;B225</f>
        <v>D1103.13</v>
      </c>
      <c r="N225" s="76" t="str">
        <f>A$3&amp;C225+120&amp;"."&amp;B225</f>
        <v>D1133.13</v>
      </c>
    </row>
    <row r="226" spans="2:14">
      <c r="B226" s="79">
        <f>IF(B225=15,0,(B225+1))</f>
        <v>14</v>
      </c>
      <c r="C226" s="76">
        <f>IF(B225=15,C225+1,C225)</f>
        <v>1013</v>
      </c>
      <c r="J226" s="76" t="str">
        <f>A$3&amp;C226+60&amp;"."&amp;B226</f>
        <v>D1073.14</v>
      </c>
      <c r="L226" s="76" t="str">
        <f>A$3&amp;C226+90&amp;"."&amp;B226</f>
        <v>D1103.14</v>
      </c>
      <c r="N226" s="76" t="str">
        <f>A$3&amp;C226+120&amp;"."&amp;B226</f>
        <v>D1133.14</v>
      </c>
    </row>
    <row r="227" spans="2:14">
      <c r="B227" s="79">
        <f>IF(B226=15,0,(B226+1))</f>
        <v>15</v>
      </c>
      <c r="C227" s="76">
        <f>IF(B226=15,C226+1,C226)</f>
        <v>1013</v>
      </c>
      <c r="J227" s="76" t="str">
        <f>A$3&amp;C227+60&amp;"."&amp;B227</f>
        <v>D1073.15</v>
      </c>
      <c r="L227" s="76" t="str">
        <f>A$3&amp;C227+90&amp;"."&amp;B227</f>
        <v>D1103.15</v>
      </c>
      <c r="N227" s="76" t="str">
        <f>A$3&amp;C227+120&amp;"."&amp;B227</f>
        <v>D1133.15</v>
      </c>
    </row>
    <row r="228" spans="2:15">
      <c r="B228" s="79">
        <f>IF(B227=15,0,(B227+1))</f>
        <v>0</v>
      </c>
      <c r="C228" s="76">
        <f>IF(B227=15,C227+1,C227)</f>
        <v>1014</v>
      </c>
      <c r="J228" s="76" t="str">
        <f>A$3&amp;C228+60&amp;"."&amp;B228</f>
        <v>D1074.0</v>
      </c>
      <c r="K228" t="s">
        <v>1363</v>
      </c>
      <c r="L228" s="76" t="str">
        <f>A$3&amp;C228+90&amp;"."&amp;B228</f>
        <v>D1104.0</v>
      </c>
      <c r="M228" t="s">
        <v>1364</v>
      </c>
      <c r="N228" s="76" t="str">
        <f>A$3&amp;C228+120&amp;"."&amp;B228</f>
        <v>D1134.0</v>
      </c>
      <c r="O228" t="s">
        <v>1365</v>
      </c>
    </row>
    <row r="229" spans="2:15">
      <c r="B229" s="79">
        <f>IF(B228=15,0,(B228+1))</f>
        <v>1</v>
      </c>
      <c r="C229" s="76">
        <f>IF(B228=15,C228+1,C228)</f>
        <v>1014</v>
      </c>
      <c r="J229" s="76" t="str">
        <f>A$3&amp;C229+60&amp;"."&amp;B229</f>
        <v>D1074.1</v>
      </c>
      <c r="K229" t="s">
        <v>1366</v>
      </c>
      <c r="L229" s="76" t="str">
        <f>A$3&amp;C229+90&amp;"."&amp;B229</f>
        <v>D1104.1</v>
      </c>
      <c r="M229" t="s">
        <v>1367</v>
      </c>
      <c r="N229" s="76" t="str">
        <f>A$3&amp;C229+120&amp;"."&amp;B229</f>
        <v>D1134.1</v>
      </c>
      <c r="O229" t="s">
        <v>1368</v>
      </c>
    </row>
    <row r="230" spans="2:15">
      <c r="B230" s="79">
        <f>IF(B229=15,0,(B229+1))</f>
        <v>2</v>
      </c>
      <c r="C230" s="76">
        <f>IF(B229=15,C229+1,C229)</f>
        <v>1014</v>
      </c>
      <c r="J230" s="76" t="str">
        <f>A$3&amp;C230+60&amp;"."&amp;B230</f>
        <v>D1074.2</v>
      </c>
      <c r="K230" t="s">
        <v>1369</v>
      </c>
      <c r="L230" s="76" t="str">
        <f>A$3&amp;C230+90&amp;"."&amp;B230</f>
        <v>D1104.2</v>
      </c>
      <c r="M230" t="s">
        <v>1370</v>
      </c>
      <c r="N230" s="76" t="str">
        <f>A$3&amp;C230+120&amp;"."&amp;B230</f>
        <v>D1134.2</v>
      </c>
      <c r="O230" t="s">
        <v>1371</v>
      </c>
    </row>
    <row r="231" spans="2:15">
      <c r="B231" s="79">
        <f>IF(B230=15,0,(B230+1))</f>
        <v>3</v>
      </c>
      <c r="C231" s="76">
        <f>IF(B230=15,C230+1,C230)</f>
        <v>1014</v>
      </c>
      <c r="J231" s="76" t="str">
        <f>A$3&amp;C231+60&amp;"."&amp;B231</f>
        <v>D1074.3</v>
      </c>
      <c r="K231" t="s">
        <v>1372</v>
      </c>
      <c r="L231" s="76" t="str">
        <f>A$3&amp;C231+90&amp;"."&amp;B231</f>
        <v>D1104.3</v>
      </c>
      <c r="M231" t="s">
        <v>1373</v>
      </c>
      <c r="N231" s="76" t="str">
        <f>A$3&amp;C231+120&amp;"."&amp;B231</f>
        <v>D1134.3</v>
      </c>
      <c r="O231" t="s">
        <v>1374</v>
      </c>
    </row>
    <row r="232" spans="2:15">
      <c r="B232" s="79">
        <f>IF(B231=15,0,(B231+1))</f>
        <v>4</v>
      </c>
      <c r="C232" s="76">
        <f>IF(B231=15,C231+1,C231)</f>
        <v>1014</v>
      </c>
      <c r="J232" s="76" t="str">
        <f>A$3&amp;C232+60&amp;"."&amp;B232</f>
        <v>D1074.4</v>
      </c>
      <c r="K232" t="s">
        <v>1375</v>
      </c>
      <c r="L232" s="76" t="str">
        <f>A$3&amp;C232+90&amp;"."&amp;B232</f>
        <v>D1104.4</v>
      </c>
      <c r="M232" t="s">
        <v>1376</v>
      </c>
      <c r="N232" s="76" t="str">
        <f>A$3&amp;C232+120&amp;"."&amp;B232</f>
        <v>D1134.4</v>
      </c>
      <c r="O232" t="s">
        <v>1377</v>
      </c>
    </row>
    <row r="233" spans="2:15">
      <c r="B233" s="79">
        <f>IF(B232=15,0,(B232+1))</f>
        <v>5</v>
      </c>
      <c r="C233" s="76">
        <f>IF(B232=15,C232+1,C232)</f>
        <v>1014</v>
      </c>
      <c r="J233" s="76" t="str">
        <f>A$3&amp;C233+60&amp;"."&amp;B233</f>
        <v>D1074.5</v>
      </c>
      <c r="K233" t="s">
        <v>1378</v>
      </c>
      <c r="L233" s="76" t="str">
        <f>A$3&amp;C233+90&amp;"."&amp;B233</f>
        <v>D1104.5</v>
      </c>
      <c r="M233" t="s">
        <v>1379</v>
      </c>
      <c r="N233" s="76" t="str">
        <f>A$3&amp;C233+120&amp;"."&amp;B233</f>
        <v>D1134.5</v>
      </c>
      <c r="O233" t="s">
        <v>1380</v>
      </c>
    </row>
    <row r="234" spans="2:15">
      <c r="B234" s="79">
        <f>IF(B233=15,0,(B233+1))</f>
        <v>6</v>
      </c>
      <c r="C234" s="76">
        <f>IF(B233=15,C233+1,C233)</f>
        <v>1014</v>
      </c>
      <c r="J234" s="76" t="str">
        <f>A$3&amp;C234+60&amp;"."&amp;B234</f>
        <v>D1074.6</v>
      </c>
      <c r="K234" t="s">
        <v>1381</v>
      </c>
      <c r="L234" s="76" t="str">
        <f>A$3&amp;C234+90&amp;"."&amp;B234</f>
        <v>D1104.6</v>
      </c>
      <c r="M234" t="s">
        <v>1382</v>
      </c>
      <c r="N234" s="76" t="str">
        <f>A$3&amp;C234+120&amp;"."&amp;B234</f>
        <v>D1134.6</v>
      </c>
      <c r="O234" t="s">
        <v>1383</v>
      </c>
    </row>
    <row r="235" spans="2:15">
      <c r="B235" s="79">
        <f>IF(B234=15,0,(B234+1))</f>
        <v>7</v>
      </c>
      <c r="C235" s="76">
        <f>IF(B234=15,C234+1,C234)</f>
        <v>1014</v>
      </c>
      <c r="J235" s="76" t="str">
        <f>A$3&amp;C235+60&amp;"."&amp;B235</f>
        <v>D1074.7</v>
      </c>
      <c r="K235" t="s">
        <v>1384</v>
      </c>
      <c r="L235" s="76" t="str">
        <f>A$3&amp;C235+90&amp;"."&amp;B235</f>
        <v>D1104.7</v>
      </c>
      <c r="M235" t="s">
        <v>1385</v>
      </c>
      <c r="N235" s="76" t="str">
        <f>A$3&amp;C235+120&amp;"."&amp;B235</f>
        <v>D1134.7</v>
      </c>
      <c r="O235" t="s">
        <v>1386</v>
      </c>
    </row>
    <row r="236" spans="2:15">
      <c r="B236" s="79">
        <f>IF(B235=15,0,(B235+1))</f>
        <v>8</v>
      </c>
      <c r="C236" s="76">
        <f>IF(B235=15,C235+1,C235)</f>
        <v>1014</v>
      </c>
      <c r="J236" s="76" t="str">
        <f>A$3&amp;C236+60&amp;"."&amp;B236</f>
        <v>D1074.8</v>
      </c>
      <c r="K236" t="s">
        <v>1378</v>
      </c>
      <c r="L236" s="76" t="str">
        <f>A$3&amp;C236+90&amp;"."&amp;B236</f>
        <v>D1104.8</v>
      </c>
      <c r="M236" t="s">
        <v>1379</v>
      </c>
      <c r="N236" s="76" t="str">
        <f>A$3&amp;C236+120&amp;"."&amp;B236</f>
        <v>D1134.8</v>
      </c>
      <c r="O236" t="s">
        <v>1380</v>
      </c>
    </row>
    <row r="237" spans="2:15">
      <c r="B237" s="79">
        <f>IF(B236=15,0,(B236+1))</f>
        <v>9</v>
      </c>
      <c r="C237" s="76">
        <f>IF(B236=15,C236+1,C236)</f>
        <v>1014</v>
      </c>
      <c r="J237" s="76" t="str">
        <f>A$3&amp;C237+60&amp;"."&amp;B237</f>
        <v>D1074.9</v>
      </c>
      <c r="K237" t="s">
        <v>1387</v>
      </c>
      <c r="L237" s="76" t="str">
        <f>A$3&amp;C237+90&amp;"."&amp;B237</f>
        <v>D1104.9</v>
      </c>
      <c r="M237" t="s">
        <v>1388</v>
      </c>
      <c r="N237" s="76" t="str">
        <f>A$3&amp;C237+120&amp;"."&amp;B237</f>
        <v>D1134.9</v>
      </c>
      <c r="O237" t="s">
        <v>1389</v>
      </c>
    </row>
    <row r="238" spans="2:15">
      <c r="B238" s="79">
        <f>IF(B237=15,0,(B237+1))</f>
        <v>10</v>
      </c>
      <c r="C238" s="76">
        <f>IF(B237=15,C237+1,C237)</f>
        <v>1014</v>
      </c>
      <c r="J238" s="76" t="str">
        <f>A$3&amp;C238+60&amp;"."&amp;B238</f>
        <v>D1074.10</v>
      </c>
      <c r="K238" t="s">
        <v>1390</v>
      </c>
      <c r="L238" s="76" t="str">
        <f>A$3&amp;C238+90&amp;"."&amp;B238</f>
        <v>D1104.10</v>
      </c>
      <c r="M238" t="s">
        <v>1391</v>
      </c>
      <c r="N238" s="76" t="str">
        <f>A$3&amp;C238+120&amp;"."&amp;B238</f>
        <v>D1134.10</v>
      </c>
      <c r="O238" t="s">
        <v>1392</v>
      </c>
    </row>
    <row r="239" spans="2:15">
      <c r="B239" s="79">
        <f>IF(B238=15,0,(B238+1))</f>
        <v>11</v>
      </c>
      <c r="C239" s="76">
        <f>IF(B238=15,C238+1,C238)</f>
        <v>1014</v>
      </c>
      <c r="J239" s="76" t="str">
        <f>A$3&amp;C239+60&amp;"."&amp;B239</f>
        <v>D1074.11</v>
      </c>
      <c r="K239" t="s">
        <v>1378</v>
      </c>
      <c r="L239" s="76" t="str">
        <f>A$3&amp;C239+90&amp;"."&amp;B239</f>
        <v>D1104.11</v>
      </c>
      <c r="M239" t="s">
        <v>1379</v>
      </c>
      <c r="N239" s="76" t="str">
        <f>A$3&amp;C239+120&amp;"."&amp;B239</f>
        <v>D1134.11</v>
      </c>
      <c r="O239" t="s">
        <v>1380</v>
      </c>
    </row>
    <row r="240" spans="2:15">
      <c r="B240" s="79">
        <f>IF(B239=15,0,(B239+1))</f>
        <v>12</v>
      </c>
      <c r="C240" s="76">
        <f>IF(B239=15,C239+1,C239)</f>
        <v>1014</v>
      </c>
      <c r="J240" s="76" t="str">
        <f>A$3&amp;C240+60&amp;"."&amp;B240</f>
        <v>D1074.12</v>
      </c>
      <c r="K240" t="s">
        <v>1393</v>
      </c>
      <c r="L240" s="76" t="str">
        <f>A$3&amp;C240+90&amp;"."&amp;B240</f>
        <v>D1104.12</v>
      </c>
      <c r="M240" t="s">
        <v>1394</v>
      </c>
      <c r="N240" s="76" t="str">
        <f>A$3&amp;C240+120&amp;"."&amp;B240</f>
        <v>D1134.12</v>
      </c>
      <c r="O240" t="s">
        <v>1395</v>
      </c>
    </row>
    <row r="241" spans="2:15">
      <c r="B241" s="79">
        <f>IF(B240=15,0,(B240+1))</f>
        <v>13</v>
      </c>
      <c r="C241" s="76">
        <f>IF(B240=15,C240+1,C240)</f>
        <v>1014</v>
      </c>
      <c r="J241" s="76" t="str">
        <f>A$3&amp;C241+60&amp;"."&amp;B241</f>
        <v>D1074.13</v>
      </c>
      <c r="K241" t="s">
        <v>1378</v>
      </c>
      <c r="L241" s="76" t="str">
        <f>A$3&amp;C241+90&amp;"."&amp;B241</f>
        <v>D1104.13</v>
      </c>
      <c r="M241" t="s">
        <v>1379</v>
      </c>
      <c r="N241" s="76" t="str">
        <f>A$3&amp;C241+120&amp;"."&amp;B241</f>
        <v>D1134.13</v>
      </c>
      <c r="O241" t="s">
        <v>1380</v>
      </c>
    </row>
    <row r="242" spans="2:15">
      <c r="B242" s="79">
        <f>IF(B241=15,0,(B241+1))</f>
        <v>14</v>
      </c>
      <c r="C242" s="76">
        <f>IF(B241=15,C241+1,C241)</f>
        <v>1014</v>
      </c>
      <c r="J242" s="76" t="str">
        <f>A$3&amp;C242+60&amp;"."&amp;B242</f>
        <v>D1074.14</v>
      </c>
      <c r="K242" t="s">
        <v>1381</v>
      </c>
      <c r="L242" s="76" t="str">
        <f>A$3&amp;C242+90&amp;"."&amp;B242</f>
        <v>D1104.14</v>
      </c>
      <c r="M242" t="s">
        <v>1382</v>
      </c>
      <c r="N242" s="76" t="str">
        <f>A$3&amp;C242+120&amp;"."&amp;B242</f>
        <v>D1134.14</v>
      </c>
      <c r="O242" t="s">
        <v>1383</v>
      </c>
    </row>
    <row r="243" spans="2:15">
      <c r="B243" s="79">
        <f>IF(B242=15,0,(B242+1))</f>
        <v>15</v>
      </c>
      <c r="C243" s="76">
        <f>IF(B242=15,C242+1,C242)</f>
        <v>1014</v>
      </c>
      <c r="J243" s="76" t="str">
        <f>A$3&amp;C243+60&amp;"."&amp;B243</f>
        <v>D1074.15</v>
      </c>
      <c r="K243" t="s">
        <v>1396</v>
      </c>
      <c r="L243" s="76" t="str">
        <f>A$3&amp;C243+90&amp;"."&amp;B243</f>
        <v>D1104.15</v>
      </c>
      <c r="M243" t="s">
        <v>1397</v>
      </c>
      <c r="N243" s="76" t="str">
        <f>A$3&amp;C243+120&amp;"."&amp;B243</f>
        <v>D1134.15</v>
      </c>
      <c r="O243" t="s">
        <v>1398</v>
      </c>
    </row>
    <row r="244" spans="2:15">
      <c r="B244" s="79">
        <f>IF(B243=15,0,(B243+1))</f>
        <v>0</v>
      </c>
      <c r="C244" s="76">
        <f>IF(B243=15,C243+1,C243)</f>
        <v>1015</v>
      </c>
      <c r="J244" s="76" t="str">
        <f>A$3&amp;C244+60&amp;"."&amp;B244</f>
        <v>D1075.0</v>
      </c>
      <c r="K244" t="s">
        <v>1399</v>
      </c>
      <c r="L244" s="76" t="str">
        <f>A$3&amp;C244+90&amp;"."&amp;B244</f>
        <v>D1105.0</v>
      </c>
      <c r="M244" t="s">
        <v>1400</v>
      </c>
      <c r="N244" s="76" t="str">
        <f>A$3&amp;C244+120&amp;"."&amp;B244</f>
        <v>D1135.0</v>
      </c>
      <c r="O244" t="s">
        <v>1401</v>
      </c>
    </row>
    <row r="245" spans="2:15">
      <c r="B245" s="79">
        <f>IF(B244=15,0,(B244+1))</f>
        <v>1</v>
      </c>
      <c r="C245" s="76">
        <f>IF(B244=15,C244+1,C244)</f>
        <v>1015</v>
      </c>
      <c r="J245" s="76" t="str">
        <f>A$3&amp;C245+60&amp;"."&amp;B245</f>
        <v>D1075.1</v>
      </c>
      <c r="K245" t="s">
        <v>1378</v>
      </c>
      <c r="L245" s="76" t="str">
        <f>A$3&amp;C245+90&amp;"."&amp;B245</f>
        <v>D1105.1</v>
      </c>
      <c r="M245" t="s">
        <v>1379</v>
      </c>
      <c r="N245" s="76" t="str">
        <f>A$3&amp;C245+120&amp;"."&amp;B245</f>
        <v>D1135.1</v>
      </c>
      <c r="O245" t="s">
        <v>1380</v>
      </c>
    </row>
    <row r="246" spans="2:15">
      <c r="B246" s="79">
        <f>IF(B245=15,0,(B245+1))</f>
        <v>2</v>
      </c>
      <c r="C246" s="76">
        <f>IF(B245=15,C245+1,C245)</f>
        <v>1015</v>
      </c>
      <c r="J246" s="76" t="str">
        <f>A$3&amp;C246+60&amp;"."&amp;B246</f>
        <v>D1075.2</v>
      </c>
      <c r="K246" t="s">
        <v>1402</v>
      </c>
      <c r="L246" s="76" t="str">
        <f>A$3&amp;C246+90&amp;"."&amp;B246</f>
        <v>D1105.2</v>
      </c>
      <c r="M246" t="s">
        <v>1403</v>
      </c>
      <c r="N246" s="76" t="str">
        <f>A$3&amp;C246+120&amp;"."&amp;B246</f>
        <v>D1135.2</v>
      </c>
      <c r="O246" t="s">
        <v>1404</v>
      </c>
    </row>
    <row r="247" spans="2:15">
      <c r="B247" s="79">
        <f>IF(B246=15,0,(B246+1))</f>
        <v>3</v>
      </c>
      <c r="C247" s="76">
        <f>IF(B246=15,C246+1,C246)</f>
        <v>1015</v>
      </c>
      <c r="J247" s="76" t="str">
        <f>A$3&amp;C247+60&amp;"."&amp;B247</f>
        <v>D1075.3</v>
      </c>
      <c r="K247" t="s">
        <v>1384</v>
      </c>
      <c r="L247" s="76" t="str">
        <f>A$3&amp;C247+90&amp;"."&amp;B247</f>
        <v>D1105.3</v>
      </c>
      <c r="M247" t="s">
        <v>1385</v>
      </c>
      <c r="N247" s="76" t="str">
        <f>A$3&amp;C247+120&amp;"."&amp;B247</f>
        <v>D1135.3</v>
      </c>
      <c r="O247" t="s">
        <v>1386</v>
      </c>
    </row>
    <row r="248" spans="2:15">
      <c r="B248" s="79">
        <f>IF(B247=15,0,(B247+1))</f>
        <v>4</v>
      </c>
      <c r="C248" s="76">
        <f>IF(B247=15,C247+1,C247)</f>
        <v>1015</v>
      </c>
      <c r="J248" s="76" t="str">
        <f>A$3&amp;C248+60&amp;"."&amp;B248</f>
        <v>D1075.4</v>
      </c>
      <c r="K248" t="s">
        <v>1405</v>
      </c>
      <c r="L248" s="76" t="str">
        <f>A$3&amp;C248+90&amp;"."&amp;B248</f>
        <v>D1105.4</v>
      </c>
      <c r="M248" t="s">
        <v>1406</v>
      </c>
      <c r="N248" s="76" t="str">
        <f>A$3&amp;C248+120&amp;"."&amp;B248</f>
        <v>D1135.4</v>
      </c>
      <c r="O248" t="s">
        <v>1407</v>
      </c>
    </row>
    <row r="249" spans="2:15">
      <c r="B249" s="79">
        <f>IF(B248=15,0,(B248+1))</f>
        <v>5</v>
      </c>
      <c r="C249" s="76">
        <f>IF(B248=15,C248+1,C248)</f>
        <v>1015</v>
      </c>
      <c r="J249" s="76" t="str">
        <f>A$3&amp;C249+60&amp;"."&amp;B249</f>
        <v>D1075.5</v>
      </c>
      <c r="K249" t="s">
        <v>1378</v>
      </c>
      <c r="L249" s="76" t="str">
        <f>A$3&amp;C249+90&amp;"."&amp;B249</f>
        <v>D1105.5</v>
      </c>
      <c r="M249" t="s">
        <v>1379</v>
      </c>
      <c r="N249" s="76" t="str">
        <f>A$3&amp;C249+120&amp;"."&amp;B249</f>
        <v>D1135.5</v>
      </c>
      <c r="O249" t="s">
        <v>1380</v>
      </c>
    </row>
    <row r="250" spans="2:15">
      <c r="B250" s="79">
        <f>IF(B249=15,0,(B249+1))</f>
        <v>6</v>
      </c>
      <c r="C250" s="76">
        <f>IF(B249=15,C249+1,C249)</f>
        <v>1015</v>
      </c>
      <c r="J250" s="76" t="str">
        <f>A$3&amp;C250+60&amp;"."&amp;B250</f>
        <v>D1075.6</v>
      </c>
      <c r="K250" t="s">
        <v>1408</v>
      </c>
      <c r="L250" s="76" t="str">
        <f>A$3&amp;C250+90&amp;"."&amp;B250</f>
        <v>D1105.6</v>
      </c>
      <c r="M250" t="s">
        <v>1409</v>
      </c>
      <c r="N250" s="76" t="str">
        <f>A$3&amp;C250+120&amp;"."&amp;B250</f>
        <v>D1135.6</v>
      </c>
      <c r="O250" t="s">
        <v>1410</v>
      </c>
    </row>
    <row r="251" spans="2:15">
      <c r="B251" s="79">
        <f>IF(B250=15,0,(B250+1))</f>
        <v>7</v>
      </c>
      <c r="C251" s="76">
        <f>IF(B250=15,C250+1,C250)</f>
        <v>1015</v>
      </c>
      <c r="J251" s="76" t="str">
        <f>A$3&amp;C251+60&amp;"."&amp;B251</f>
        <v>D1075.7</v>
      </c>
      <c r="K251" t="s">
        <v>1411</v>
      </c>
      <c r="L251" s="76" t="str">
        <f>A$3&amp;C251+90&amp;"."&amp;B251</f>
        <v>D1105.7</v>
      </c>
      <c r="M251" t="s">
        <v>1412</v>
      </c>
      <c r="N251" s="76" t="str">
        <f>A$3&amp;C251+120&amp;"."&amp;B251</f>
        <v>D1135.7</v>
      </c>
      <c r="O251" t="s">
        <v>1413</v>
      </c>
    </row>
    <row r="252" spans="2:15">
      <c r="B252" s="79">
        <f>IF(B251=15,0,(B251+1))</f>
        <v>8</v>
      </c>
      <c r="C252" s="76">
        <f>IF(B251=15,C251+1,C251)</f>
        <v>1015</v>
      </c>
      <c r="J252" s="76" t="str">
        <f>A$3&amp;C252+60&amp;"."&amp;B252</f>
        <v>D1075.8</v>
      </c>
      <c r="K252" t="s">
        <v>1378</v>
      </c>
      <c r="L252" s="76" t="str">
        <f>A$3&amp;C252+90&amp;"."&amp;B252</f>
        <v>D1105.8</v>
      </c>
      <c r="M252" t="s">
        <v>1379</v>
      </c>
      <c r="N252" s="76" t="str">
        <f>A$3&amp;C252+120&amp;"."&amp;B252</f>
        <v>D1135.8</v>
      </c>
      <c r="O252" t="s">
        <v>1380</v>
      </c>
    </row>
    <row r="253" spans="2:15">
      <c r="B253" s="79">
        <f>IF(B252=15,0,(B252+1))</f>
        <v>9</v>
      </c>
      <c r="C253" s="76">
        <f>IF(B252=15,C252+1,C252)</f>
        <v>1015</v>
      </c>
      <c r="J253" s="76" t="str">
        <f>A$3&amp;C253+60&amp;"."&amp;B253</f>
        <v>D1075.9</v>
      </c>
      <c r="K253" t="s">
        <v>1414</v>
      </c>
      <c r="L253" s="76" t="str">
        <f>A$3&amp;C253+90&amp;"."&amp;B253</f>
        <v>D1105.9</v>
      </c>
      <c r="M253" t="s">
        <v>1415</v>
      </c>
      <c r="N253" s="76" t="str">
        <f>A$3&amp;C253+120&amp;"."&amp;B253</f>
        <v>D1135.9</v>
      </c>
      <c r="O253" t="s">
        <v>1416</v>
      </c>
    </row>
    <row r="254" spans="2:15">
      <c r="B254" s="79">
        <f>IF(B253=15,0,(B253+1))</f>
        <v>10</v>
      </c>
      <c r="C254" s="76">
        <f>IF(B253=15,C253+1,C253)</f>
        <v>1015</v>
      </c>
      <c r="J254" s="76" t="str">
        <f>A$3&amp;C254+60&amp;"."&amp;B254</f>
        <v>D1075.10</v>
      </c>
      <c r="K254" t="s">
        <v>1378</v>
      </c>
      <c r="L254" s="76" t="str">
        <f>A$3&amp;C254+90&amp;"."&amp;B254</f>
        <v>D1105.10</v>
      </c>
      <c r="M254" t="s">
        <v>1379</v>
      </c>
      <c r="N254" s="76" t="str">
        <f>A$3&amp;C254+120&amp;"."&amp;B254</f>
        <v>D1135.10</v>
      </c>
      <c r="O254" t="s">
        <v>1380</v>
      </c>
    </row>
    <row r="255" spans="2:15">
      <c r="B255" s="79">
        <f>IF(B254=15,0,(B254+1))</f>
        <v>11</v>
      </c>
      <c r="C255" s="76">
        <f>IF(B254=15,C254+1,C254)</f>
        <v>1015</v>
      </c>
      <c r="J255" s="76" t="str">
        <f>A$3&amp;C255+60&amp;"."&amp;B255</f>
        <v>D1075.11</v>
      </c>
      <c r="K255" t="s">
        <v>1417</v>
      </c>
      <c r="L255" s="76" t="str">
        <f>A$3&amp;C255+90&amp;"."&amp;B255</f>
        <v>D1105.11</v>
      </c>
      <c r="M255" t="s">
        <v>1418</v>
      </c>
      <c r="N255" s="76" t="str">
        <f>A$3&amp;C255+120&amp;"."&amp;B255</f>
        <v>D1135.11</v>
      </c>
      <c r="O255" t="s">
        <v>1419</v>
      </c>
    </row>
    <row r="256" spans="2:15">
      <c r="B256" s="79">
        <f>IF(B255=15,0,(B255+1))</f>
        <v>12</v>
      </c>
      <c r="C256" s="76">
        <f>IF(B255=15,C255+1,C255)</f>
        <v>1015</v>
      </c>
      <c r="J256" s="76" t="str">
        <f>A$3&amp;C256+60&amp;"."&amp;B256</f>
        <v>D1075.12</v>
      </c>
      <c r="K256" t="s">
        <v>1420</v>
      </c>
      <c r="L256" s="76" t="str">
        <f>A$3&amp;C256+90&amp;"."&amp;B256</f>
        <v>D1105.12</v>
      </c>
      <c r="M256" t="s">
        <v>1421</v>
      </c>
      <c r="N256" s="76" t="str">
        <f>A$3&amp;C256+120&amp;"."&amp;B256</f>
        <v>D1135.12</v>
      </c>
      <c r="O256" t="s">
        <v>1422</v>
      </c>
    </row>
    <row r="257" spans="2:15">
      <c r="B257" s="79">
        <f>IF(B256=15,0,(B256+1))</f>
        <v>13</v>
      </c>
      <c r="C257" s="76">
        <f>IF(B256=15,C256+1,C256)</f>
        <v>1015</v>
      </c>
      <c r="J257" s="76" t="str">
        <f>A$3&amp;C257+60&amp;"."&amp;B257</f>
        <v>D1075.13</v>
      </c>
      <c r="K257" t="s">
        <v>1378</v>
      </c>
      <c r="L257" s="76" t="str">
        <f>A$3&amp;C257+90&amp;"."&amp;B257</f>
        <v>D1105.13</v>
      </c>
      <c r="M257" t="s">
        <v>1379</v>
      </c>
      <c r="N257" s="76" t="str">
        <f>A$3&amp;C257+120&amp;"."&amp;B257</f>
        <v>D1135.13</v>
      </c>
      <c r="O257" t="s">
        <v>1380</v>
      </c>
    </row>
    <row r="258" spans="2:15">
      <c r="B258" s="79">
        <f>IF(B257=15,0,(B257+1))</f>
        <v>14</v>
      </c>
      <c r="C258" s="76">
        <f>IF(B257=15,C257+1,C257)</f>
        <v>1015</v>
      </c>
      <c r="J258" s="76" t="str">
        <f>A$3&amp;C258+60&amp;"."&amp;B258</f>
        <v>D1075.14</v>
      </c>
      <c r="K258" t="s">
        <v>1378</v>
      </c>
      <c r="L258" s="76" t="str">
        <f>A$3&amp;C258+90&amp;"."&amp;B258</f>
        <v>D1105.14</v>
      </c>
      <c r="M258" t="s">
        <v>1379</v>
      </c>
      <c r="N258" s="76" t="str">
        <f>A$3&amp;C258+120&amp;"."&amp;B258</f>
        <v>D1135.14</v>
      </c>
      <c r="O258" t="s">
        <v>1380</v>
      </c>
    </row>
    <row r="259" spans="2:15">
      <c r="B259" s="79">
        <f>IF(B258=15,0,(B258+1))</f>
        <v>15</v>
      </c>
      <c r="C259" s="76">
        <f>IF(B258=15,C258+1,C258)</f>
        <v>1015</v>
      </c>
      <c r="J259" s="76" t="str">
        <f>A$3&amp;C259+60&amp;"."&amp;B259</f>
        <v>D1075.15</v>
      </c>
      <c r="K259" t="s">
        <v>1423</v>
      </c>
      <c r="L259" s="76" t="str">
        <f>A$3&amp;C259+90&amp;"."&amp;B259</f>
        <v>D1105.15</v>
      </c>
      <c r="M259" t="s">
        <v>1424</v>
      </c>
      <c r="N259" s="76" t="str">
        <f>A$3&amp;C259+120&amp;"."&amp;B259</f>
        <v>D1135.15</v>
      </c>
      <c r="O259" t="s">
        <v>1425</v>
      </c>
    </row>
    <row r="260" spans="2:14">
      <c r="B260" s="79">
        <f>IF(B259=15,0,(B259+1))</f>
        <v>0</v>
      </c>
      <c r="C260" s="76">
        <f>IF(B259=15,C259+1,C259)</f>
        <v>1016</v>
      </c>
      <c r="J260" s="76" t="str">
        <f>A$3&amp;C260+60&amp;"."&amp;B260</f>
        <v>D1076.0</v>
      </c>
      <c r="L260" s="76" t="str">
        <f>A$3&amp;C260+90&amp;"."&amp;B260</f>
        <v>D1106.0</v>
      </c>
      <c r="N260" s="76" t="str">
        <f>A$3&amp;C260+120&amp;"."&amp;B260</f>
        <v>D1136.0</v>
      </c>
    </row>
    <row r="261" spans="2:14">
      <c r="B261" s="79">
        <f>IF(B260=15,0,(B260+1))</f>
        <v>1</v>
      </c>
      <c r="C261" s="76">
        <f>IF(B260=15,C260+1,C260)</f>
        <v>1016</v>
      </c>
      <c r="J261" s="76" t="str">
        <f>A$3&amp;C261+60&amp;"."&amp;B261</f>
        <v>D1076.1</v>
      </c>
      <c r="L261" s="76" t="str">
        <f>A$3&amp;C261+90&amp;"."&amp;B261</f>
        <v>D1106.1</v>
      </c>
      <c r="N261" s="76" t="str">
        <f>A$3&amp;C261+120&amp;"."&amp;B261</f>
        <v>D1136.1</v>
      </c>
    </row>
    <row r="262" spans="2:14">
      <c r="B262" s="79">
        <f>IF(B261=15,0,(B261+1))</f>
        <v>2</v>
      </c>
      <c r="C262" s="76">
        <f>IF(B261=15,C261+1,C261)</f>
        <v>1016</v>
      </c>
      <c r="J262" s="76" t="str">
        <f>A$3&amp;C262+60&amp;"."&amp;B262</f>
        <v>D1076.2</v>
      </c>
      <c r="L262" s="76" t="str">
        <f>A$3&amp;C262+90&amp;"."&amp;B262</f>
        <v>D1106.2</v>
      </c>
      <c r="N262" s="76" t="str">
        <f>A$3&amp;C262+120&amp;"."&amp;B262</f>
        <v>D1136.2</v>
      </c>
    </row>
    <row r="263" spans="2:14">
      <c r="B263" s="79">
        <f>IF(B262=15,0,(B262+1))</f>
        <v>3</v>
      </c>
      <c r="C263" s="76">
        <f>IF(B262=15,C262+1,C262)</f>
        <v>1016</v>
      </c>
      <c r="J263" s="76" t="str">
        <f>A$3&amp;C263+60&amp;"."&amp;B263</f>
        <v>D1076.3</v>
      </c>
      <c r="L263" s="76" t="str">
        <f>A$3&amp;C263+90&amp;"."&amp;B263</f>
        <v>D1106.3</v>
      </c>
      <c r="N263" s="76" t="str">
        <f>A$3&amp;C263+120&amp;"."&amp;B263</f>
        <v>D1136.3</v>
      </c>
    </row>
    <row r="264" spans="2:14">
      <c r="B264" s="79">
        <f>IF(B263=15,0,(B263+1))</f>
        <v>4</v>
      </c>
      <c r="C264" s="76">
        <f>IF(B263=15,C263+1,C263)</f>
        <v>1016</v>
      </c>
      <c r="J264" s="76" t="str">
        <f>A$3&amp;C264+60&amp;"."&amp;B264</f>
        <v>D1076.4</v>
      </c>
      <c r="L264" s="76" t="str">
        <f>A$3&amp;C264+90&amp;"."&amp;B264</f>
        <v>D1106.4</v>
      </c>
      <c r="N264" s="76" t="str">
        <f>A$3&amp;C264+120&amp;"."&amp;B264</f>
        <v>D1136.4</v>
      </c>
    </row>
    <row r="265" spans="2:14">
      <c r="B265" s="79">
        <f>IF(B264=15,0,(B264+1))</f>
        <v>5</v>
      </c>
      <c r="C265" s="76">
        <f>IF(B264=15,C264+1,C264)</f>
        <v>1016</v>
      </c>
      <c r="J265" s="76" t="str">
        <f>A$3&amp;C265+60&amp;"."&amp;B265</f>
        <v>D1076.5</v>
      </c>
      <c r="L265" s="76" t="str">
        <f>A$3&amp;C265+90&amp;"."&amp;B265</f>
        <v>D1106.5</v>
      </c>
      <c r="N265" s="76" t="str">
        <f>A$3&amp;C265+120&amp;"."&amp;B265</f>
        <v>D1136.5</v>
      </c>
    </row>
    <row r="266" spans="2:14">
      <c r="B266" s="79">
        <f>IF(B265=15,0,(B265+1))</f>
        <v>6</v>
      </c>
      <c r="C266" s="76">
        <f>IF(B265=15,C265+1,C265)</f>
        <v>1016</v>
      </c>
      <c r="J266" s="76" t="str">
        <f>A$3&amp;C266+60&amp;"."&amp;B266</f>
        <v>D1076.6</v>
      </c>
      <c r="L266" s="76" t="str">
        <f>A$3&amp;C266+90&amp;"."&amp;B266</f>
        <v>D1106.6</v>
      </c>
      <c r="N266" s="76" t="str">
        <f>A$3&amp;C266+120&amp;"."&amp;B266</f>
        <v>D1136.6</v>
      </c>
    </row>
    <row r="267" spans="2:14">
      <c r="B267" s="79">
        <f>IF(B266=15,0,(B266+1))</f>
        <v>7</v>
      </c>
      <c r="C267" s="76">
        <f>IF(B266=15,C266+1,C266)</f>
        <v>1016</v>
      </c>
      <c r="J267" s="76" t="str">
        <f>A$3&amp;C267+60&amp;"."&amp;B267</f>
        <v>D1076.7</v>
      </c>
      <c r="L267" s="76" t="str">
        <f>A$3&amp;C267+90&amp;"."&amp;B267</f>
        <v>D1106.7</v>
      </c>
      <c r="N267" s="76" t="str">
        <f>A$3&amp;C267+120&amp;"."&amp;B267</f>
        <v>D1136.7</v>
      </c>
    </row>
    <row r="268" spans="2:14">
      <c r="B268" s="79">
        <f>IF(B267=15,0,(B267+1))</f>
        <v>8</v>
      </c>
      <c r="C268" s="76">
        <f>IF(B267=15,C267+1,C267)</f>
        <v>1016</v>
      </c>
      <c r="J268" s="76" t="str">
        <f>A$3&amp;C268+60&amp;"."&amp;B268</f>
        <v>D1076.8</v>
      </c>
      <c r="L268" s="76" t="str">
        <f>A$3&amp;C268+90&amp;"."&amp;B268</f>
        <v>D1106.8</v>
      </c>
      <c r="N268" s="76" t="str">
        <f>A$3&amp;C268+120&amp;"."&amp;B268</f>
        <v>D1136.8</v>
      </c>
    </row>
    <row r="269" spans="2:14">
      <c r="B269" s="79">
        <f>IF(B268=15,0,(B268+1))</f>
        <v>9</v>
      </c>
      <c r="C269" s="76">
        <f>IF(B268=15,C268+1,C268)</f>
        <v>1016</v>
      </c>
      <c r="J269" s="76" t="str">
        <f>A$3&amp;C269+60&amp;"."&amp;B269</f>
        <v>D1076.9</v>
      </c>
      <c r="L269" s="76" t="str">
        <f>A$3&amp;C269+90&amp;"."&amp;B269</f>
        <v>D1106.9</v>
      </c>
      <c r="N269" s="76" t="str">
        <f>A$3&amp;C269+120&amp;"."&amp;B269</f>
        <v>D1136.9</v>
      </c>
    </row>
    <row r="270" spans="2:14">
      <c r="B270" s="79">
        <f>IF(B269=15,0,(B269+1))</f>
        <v>10</v>
      </c>
      <c r="C270" s="76">
        <f>IF(B269=15,C269+1,C269)</f>
        <v>1016</v>
      </c>
      <c r="J270" s="76" t="str">
        <f>A$3&amp;C270+60&amp;"."&amp;B270</f>
        <v>D1076.10</v>
      </c>
      <c r="L270" s="76" t="str">
        <f>A$3&amp;C270+90&amp;"."&amp;B270</f>
        <v>D1106.10</v>
      </c>
      <c r="N270" s="76" t="str">
        <f>A$3&amp;C270+120&amp;"."&amp;B270</f>
        <v>D1136.10</v>
      </c>
    </row>
    <row r="271" spans="2:14">
      <c r="B271" s="79">
        <f>IF(B270=15,0,(B270+1))</f>
        <v>11</v>
      </c>
      <c r="C271" s="76">
        <f>IF(B270=15,C270+1,C270)</f>
        <v>1016</v>
      </c>
      <c r="J271" s="76" t="str">
        <f>A$3&amp;C271+60&amp;"."&amp;B271</f>
        <v>D1076.11</v>
      </c>
      <c r="L271" s="76" t="str">
        <f>A$3&amp;C271+90&amp;"."&amp;B271</f>
        <v>D1106.11</v>
      </c>
      <c r="N271" s="76" t="str">
        <f>A$3&amp;C271+120&amp;"."&amp;B271</f>
        <v>D1136.11</v>
      </c>
    </row>
    <row r="272" spans="2:14">
      <c r="B272" s="79">
        <f>IF(B271=15,0,(B271+1))</f>
        <v>12</v>
      </c>
      <c r="C272" s="76">
        <f>IF(B271=15,C271+1,C271)</f>
        <v>1016</v>
      </c>
      <c r="J272" s="76" t="str">
        <f>A$3&amp;C272+60&amp;"."&amp;B272</f>
        <v>D1076.12</v>
      </c>
      <c r="L272" s="76" t="str">
        <f>A$3&amp;C272+90&amp;"."&amp;B272</f>
        <v>D1106.12</v>
      </c>
      <c r="N272" s="76" t="str">
        <f>A$3&amp;C272+120&amp;"."&amp;B272</f>
        <v>D1136.12</v>
      </c>
    </row>
    <row r="273" spans="2:14">
      <c r="B273" s="79">
        <f>IF(B272=15,0,(B272+1))</f>
        <v>13</v>
      </c>
      <c r="C273" s="76">
        <f>IF(B272=15,C272+1,C272)</f>
        <v>1016</v>
      </c>
      <c r="J273" s="76" t="str">
        <f>A$3&amp;C273+60&amp;"."&amp;B273</f>
        <v>D1076.13</v>
      </c>
      <c r="L273" s="76" t="str">
        <f>A$3&amp;C273+90&amp;"."&amp;B273</f>
        <v>D1106.13</v>
      </c>
      <c r="N273" s="76" t="str">
        <f>A$3&amp;C273+120&amp;"."&amp;B273</f>
        <v>D1136.13</v>
      </c>
    </row>
    <row r="274" spans="2:14">
      <c r="B274" s="79">
        <f>IF(B273=15,0,(B273+1))</f>
        <v>14</v>
      </c>
      <c r="C274" s="76">
        <f>IF(B273=15,C273+1,C273)</f>
        <v>1016</v>
      </c>
      <c r="J274" s="76" t="str">
        <f>A$3&amp;C274+60&amp;"."&amp;B274</f>
        <v>D1076.14</v>
      </c>
      <c r="L274" s="76" t="str">
        <f>A$3&amp;C274+90&amp;"."&amp;B274</f>
        <v>D1106.14</v>
      </c>
      <c r="N274" s="76" t="str">
        <f>A$3&amp;C274+120&amp;"."&amp;B274</f>
        <v>D1136.14</v>
      </c>
    </row>
    <row r="275" spans="2:14">
      <c r="B275" s="79">
        <f>IF(B274=15,0,(B274+1))</f>
        <v>15</v>
      </c>
      <c r="C275" s="76">
        <f>IF(B274=15,C274+1,C274)</f>
        <v>1016</v>
      </c>
      <c r="J275" s="76" t="str">
        <f>A$3&amp;C275+60&amp;"."&amp;B275</f>
        <v>D1076.15</v>
      </c>
      <c r="L275" s="76" t="str">
        <f>A$3&amp;C275+90&amp;"."&amp;B275</f>
        <v>D1106.15</v>
      </c>
      <c r="N275" s="76" t="str">
        <f>A$3&amp;C275+120&amp;"."&amp;B275</f>
        <v>D1136.15</v>
      </c>
    </row>
    <row r="276" spans="2:15">
      <c r="B276" s="79">
        <f>IF(B275=15,0,(B275+1))</f>
        <v>0</v>
      </c>
      <c r="C276" s="76">
        <f>IF(B275=15,C275+1,C275)</f>
        <v>1017</v>
      </c>
      <c r="J276" s="76" t="str">
        <f>A$3&amp;C276+60&amp;"."&amp;B276</f>
        <v>D1077.0</v>
      </c>
      <c r="K276" t="s">
        <v>1426</v>
      </c>
      <c r="L276" s="76" t="str">
        <f>A$3&amp;C276+90&amp;"."&amp;B276</f>
        <v>D1107.0</v>
      </c>
      <c r="M276" t="s">
        <v>1427</v>
      </c>
      <c r="N276" s="76" t="str">
        <f>A$3&amp;C276+120&amp;"."&amp;B276</f>
        <v>D1137.0</v>
      </c>
      <c r="O276" t="s">
        <v>1428</v>
      </c>
    </row>
    <row r="277" spans="2:15">
      <c r="B277" s="79">
        <f>IF(B276=15,0,(B276+1))</f>
        <v>1</v>
      </c>
      <c r="C277" s="76">
        <f>IF(B276=15,C276+1,C276)</f>
        <v>1017</v>
      </c>
      <c r="J277" s="76" t="str">
        <f>A$3&amp;C277+60&amp;"."&amp;B277</f>
        <v>D1077.1</v>
      </c>
      <c r="K277" t="s">
        <v>1429</v>
      </c>
      <c r="L277" s="76" t="str">
        <f>A$3&amp;C277+90&amp;"."&amp;B277</f>
        <v>D1107.1</v>
      </c>
      <c r="M277" t="s">
        <v>1430</v>
      </c>
      <c r="N277" s="76" t="str">
        <f>A$3&amp;C277+120&amp;"."&amp;B277</f>
        <v>D1137.1</v>
      </c>
      <c r="O277" t="s">
        <v>1431</v>
      </c>
    </row>
    <row r="278" spans="2:15">
      <c r="B278" s="79">
        <f>IF(B277=15,0,(B277+1))</f>
        <v>2</v>
      </c>
      <c r="C278" s="76">
        <f>IF(B277=15,C277+1,C277)</f>
        <v>1017</v>
      </c>
      <c r="J278" s="76" t="str">
        <f>A$3&amp;C278+60&amp;"."&amp;B278</f>
        <v>D1077.2</v>
      </c>
      <c r="K278" t="s">
        <v>1432</v>
      </c>
      <c r="L278" s="76" t="str">
        <f>A$3&amp;C278+90&amp;"."&amp;B278</f>
        <v>D1107.2</v>
      </c>
      <c r="M278" t="s">
        <v>1433</v>
      </c>
      <c r="N278" s="76" t="str">
        <f>A$3&amp;C278+120&amp;"."&amp;B278</f>
        <v>D1137.2</v>
      </c>
      <c r="O278" t="s">
        <v>1434</v>
      </c>
    </row>
    <row r="279" spans="2:15">
      <c r="B279" s="79">
        <f>IF(B278=15,0,(B278+1))</f>
        <v>3</v>
      </c>
      <c r="C279" s="76">
        <f>IF(B278=15,C278+1,C278)</f>
        <v>1017</v>
      </c>
      <c r="J279" s="76" t="str">
        <f>A$3&amp;C279+60&amp;"."&amp;B279</f>
        <v>D1077.3</v>
      </c>
      <c r="K279" t="s">
        <v>1435</v>
      </c>
      <c r="L279" s="76" t="str">
        <f>A$3&amp;C279+90&amp;"."&amp;B279</f>
        <v>D1107.3</v>
      </c>
      <c r="M279" t="s">
        <v>1436</v>
      </c>
      <c r="N279" s="76" t="str">
        <f>A$3&amp;C279+120&amp;"."&amp;B279</f>
        <v>D1137.3</v>
      </c>
      <c r="O279" t="s">
        <v>1437</v>
      </c>
    </row>
    <row r="280" spans="2:15">
      <c r="B280" s="79">
        <f>IF(B279=15,0,(B279+1))</f>
        <v>4</v>
      </c>
      <c r="C280" s="76">
        <f>IF(B279=15,C279+1,C279)</f>
        <v>1017</v>
      </c>
      <c r="J280" s="76" t="str">
        <f>A$3&amp;C280+60&amp;"."&amp;B280</f>
        <v>D1077.4</v>
      </c>
      <c r="K280" t="s">
        <v>1438</v>
      </c>
      <c r="L280" s="76" t="str">
        <f>A$3&amp;C280+90&amp;"."&amp;B280</f>
        <v>D1107.4</v>
      </c>
      <c r="M280" t="s">
        <v>1439</v>
      </c>
      <c r="N280" s="76" t="str">
        <f>A$3&amp;C280+120&amp;"."&amp;B280</f>
        <v>D1137.4</v>
      </c>
      <c r="O280" t="s">
        <v>1440</v>
      </c>
    </row>
    <row r="281" spans="2:15">
      <c r="B281" s="79">
        <f>IF(B280=15,0,(B280+1))</f>
        <v>5</v>
      </c>
      <c r="C281" s="76">
        <f>IF(B280=15,C280+1,C280)</f>
        <v>1017</v>
      </c>
      <c r="J281" s="76" t="str">
        <f>A$3&amp;C281+60&amp;"."&amp;B281</f>
        <v>D1077.5</v>
      </c>
      <c r="K281" t="s">
        <v>1441</v>
      </c>
      <c r="L281" s="76" t="str">
        <f>A$3&amp;C281+90&amp;"."&amp;B281</f>
        <v>D1107.5</v>
      </c>
      <c r="M281" t="s">
        <v>1442</v>
      </c>
      <c r="N281" s="76" t="str">
        <f>A$3&amp;C281+120&amp;"."&amp;B281</f>
        <v>D1137.5</v>
      </c>
      <c r="O281" t="s">
        <v>1443</v>
      </c>
    </row>
    <row r="282" spans="2:15">
      <c r="B282" s="79">
        <f>IF(B281=15,0,(B281+1))</f>
        <v>6</v>
      </c>
      <c r="C282" s="76">
        <f>IF(B281=15,C281+1,C281)</f>
        <v>1017</v>
      </c>
      <c r="J282" s="76" t="str">
        <f>A$3&amp;C282+60&amp;"."&amp;B282</f>
        <v>D1077.6</v>
      </c>
      <c r="K282" t="s">
        <v>1444</v>
      </c>
      <c r="L282" s="76" t="str">
        <f>A$3&amp;C282+90&amp;"."&amp;B282</f>
        <v>D1107.6</v>
      </c>
      <c r="M282" t="s">
        <v>1445</v>
      </c>
      <c r="N282" s="76" t="str">
        <f>A$3&amp;C282+120&amp;"."&amp;B282</f>
        <v>D1137.6</v>
      </c>
      <c r="O282" t="s">
        <v>1446</v>
      </c>
    </row>
    <row r="283" spans="2:14">
      <c r="B283" s="79">
        <f>IF(B282=15,0,(B282+1))</f>
        <v>7</v>
      </c>
      <c r="C283" s="76">
        <f>IF(B282=15,C282+1,C282)</f>
        <v>1017</v>
      </c>
      <c r="J283" s="76" t="str">
        <f>A$3&amp;C283+60&amp;"."&amp;B283</f>
        <v>D1077.7</v>
      </c>
      <c r="L283" s="76" t="str">
        <f>A$3&amp;C283+90&amp;"."&amp;B283</f>
        <v>D1107.7</v>
      </c>
      <c r="N283" s="76" t="str">
        <f>A$3&amp;C283+120&amp;"."&amp;B283</f>
        <v>D1137.7</v>
      </c>
    </row>
    <row r="284" spans="2:14">
      <c r="B284" s="79">
        <f>IF(B283=15,0,(B283+1))</f>
        <v>8</v>
      </c>
      <c r="C284" s="76">
        <f>IF(B283=15,C283+1,C283)</f>
        <v>1017</v>
      </c>
      <c r="J284" s="76" t="str">
        <f>A$3&amp;C284+60&amp;"."&amp;B284</f>
        <v>D1077.8</v>
      </c>
      <c r="L284" s="76" t="str">
        <f>A$3&amp;C284+90&amp;"."&amp;B284</f>
        <v>D1107.8</v>
      </c>
      <c r="N284" s="76" t="str">
        <f>A$3&amp;C284+120&amp;"."&amp;B284</f>
        <v>D1137.8</v>
      </c>
    </row>
    <row r="285" spans="2:14">
      <c r="B285" s="79">
        <f>IF(B284=15,0,(B284+1))</f>
        <v>9</v>
      </c>
      <c r="C285" s="76">
        <f>IF(B284=15,C284+1,C284)</f>
        <v>1017</v>
      </c>
      <c r="J285" s="76" t="str">
        <f>A$3&amp;C285+60&amp;"."&amp;B285</f>
        <v>D1077.9</v>
      </c>
      <c r="L285" s="76" t="str">
        <f>A$3&amp;C285+90&amp;"."&amp;B285</f>
        <v>D1107.9</v>
      </c>
      <c r="N285" s="76" t="str">
        <f>A$3&amp;C285+120&amp;"."&amp;B285</f>
        <v>D1137.9</v>
      </c>
    </row>
    <row r="286" spans="2:14">
      <c r="B286" s="79">
        <f>IF(B285=15,0,(B285+1))</f>
        <v>10</v>
      </c>
      <c r="C286" s="76">
        <f>IF(B285=15,C285+1,C285)</f>
        <v>1017</v>
      </c>
      <c r="J286" s="76" t="str">
        <f>A$3&amp;C286+60&amp;"."&amp;B286</f>
        <v>D1077.10</v>
      </c>
      <c r="L286" s="76" t="str">
        <f>A$3&amp;C286+90&amp;"."&amp;B286</f>
        <v>D1107.10</v>
      </c>
      <c r="N286" s="76" t="str">
        <f>A$3&amp;C286+120&amp;"."&amp;B286</f>
        <v>D1137.10</v>
      </c>
    </row>
    <row r="287" spans="2:14">
      <c r="B287" s="79">
        <f>IF(B286=15,0,(B286+1))</f>
        <v>11</v>
      </c>
      <c r="C287" s="76">
        <f>IF(B286=15,C286+1,C286)</f>
        <v>1017</v>
      </c>
      <c r="J287" s="76" t="str">
        <f>A$3&amp;C287+60&amp;"."&amp;B287</f>
        <v>D1077.11</v>
      </c>
      <c r="L287" s="76" t="str">
        <f>A$3&amp;C287+90&amp;"."&amp;B287</f>
        <v>D1107.11</v>
      </c>
      <c r="N287" s="76" t="str">
        <f>A$3&amp;C287+120&amp;"."&amp;B287</f>
        <v>D1137.11</v>
      </c>
    </row>
    <row r="288" spans="2:14">
      <c r="B288" s="79">
        <f>IF(B287=15,0,(B287+1))</f>
        <v>12</v>
      </c>
      <c r="C288" s="76">
        <f>IF(B287=15,C287+1,C287)</f>
        <v>1017</v>
      </c>
      <c r="J288" s="76" t="str">
        <f>A$3&amp;C288+60&amp;"."&amp;B288</f>
        <v>D1077.12</v>
      </c>
      <c r="L288" s="76" t="str">
        <f>A$3&amp;C288+90&amp;"."&amp;B288</f>
        <v>D1107.12</v>
      </c>
      <c r="N288" s="76" t="str">
        <f>A$3&amp;C288+120&amp;"."&amp;B288</f>
        <v>D1137.12</v>
      </c>
    </row>
    <row r="289" spans="2:14">
      <c r="B289" s="79">
        <f>IF(B288=15,0,(B288+1))</f>
        <v>13</v>
      </c>
      <c r="C289" s="76">
        <f>IF(B288=15,C288+1,C288)</f>
        <v>1017</v>
      </c>
      <c r="J289" s="76" t="str">
        <f>A$3&amp;C289+60&amp;"."&amp;B289</f>
        <v>D1077.13</v>
      </c>
      <c r="L289" s="76" t="str">
        <f>A$3&amp;C289+90&amp;"."&amp;B289</f>
        <v>D1107.13</v>
      </c>
      <c r="N289" s="76" t="str">
        <f>A$3&amp;C289+120&amp;"."&amp;B289</f>
        <v>D1137.13</v>
      </c>
    </row>
    <row r="290" spans="2:14">
      <c r="B290" s="79">
        <f>IF(B289=15,0,(B289+1))</f>
        <v>14</v>
      </c>
      <c r="C290" s="76">
        <f>IF(B289=15,C289+1,C289)</f>
        <v>1017</v>
      </c>
      <c r="J290" s="76" t="str">
        <f>A$3&amp;C290+60&amp;"."&amp;B290</f>
        <v>D1077.14</v>
      </c>
      <c r="L290" s="76" t="str">
        <f>A$3&amp;C290+90&amp;"."&amp;B290</f>
        <v>D1107.14</v>
      </c>
      <c r="N290" s="76" t="str">
        <f>A$3&amp;C290+120&amp;"."&amp;B290</f>
        <v>D1137.14</v>
      </c>
    </row>
    <row r="291" spans="2:14">
      <c r="B291" s="79">
        <f>IF(B290=15,0,(B290+1))</f>
        <v>15</v>
      </c>
      <c r="C291" s="76">
        <f>IF(B290=15,C290+1,C290)</f>
        <v>1017</v>
      </c>
      <c r="J291" s="76" t="str">
        <f>A$3&amp;C291+60&amp;"."&amp;B291</f>
        <v>D1077.15</v>
      </c>
      <c r="L291" s="76" t="str">
        <f>A$3&amp;C291+90&amp;"."&amp;B291</f>
        <v>D1107.15</v>
      </c>
      <c r="N291" s="76" t="str">
        <f>A$3&amp;C291+120&amp;"."&amp;B291</f>
        <v>D1137.15</v>
      </c>
    </row>
    <row r="292" spans="2:14">
      <c r="B292" s="79">
        <f>IF(B291=15,0,(B291+1))</f>
        <v>0</v>
      </c>
      <c r="C292" s="76">
        <f>IF(B291=15,C291+1,C291)</f>
        <v>1018</v>
      </c>
      <c r="J292" s="76" t="str">
        <f>A$3&amp;C292+60&amp;"."&amp;B292</f>
        <v>D1078.0</v>
      </c>
      <c r="L292" s="76" t="str">
        <f>A$3&amp;C292+90&amp;"."&amp;B292</f>
        <v>D1108.0</v>
      </c>
      <c r="N292" s="76" t="str">
        <f>A$3&amp;C292+120&amp;"."&amp;B292</f>
        <v>D1138.0</v>
      </c>
    </row>
    <row r="293" spans="2:14">
      <c r="B293" s="79">
        <f>IF(B292=15,0,(B292+1))</f>
        <v>1</v>
      </c>
      <c r="C293" s="76">
        <f>IF(B292=15,C292+1,C292)</f>
        <v>1018</v>
      </c>
      <c r="J293" s="76" t="str">
        <f>A$3&amp;C293+60&amp;"."&amp;B293</f>
        <v>D1078.1</v>
      </c>
      <c r="L293" s="76" t="str">
        <f>A$3&amp;C293+90&amp;"."&amp;B293</f>
        <v>D1108.1</v>
      </c>
      <c r="N293" s="76" t="str">
        <f>A$3&amp;C293+120&amp;"."&amp;B293</f>
        <v>D1138.1</v>
      </c>
    </row>
    <row r="294" spans="2:14">
      <c r="B294" s="79">
        <f>IF(B293=15,0,(B293+1))</f>
        <v>2</v>
      </c>
      <c r="C294" s="76">
        <f>IF(B293=15,C293+1,C293)</f>
        <v>1018</v>
      </c>
      <c r="J294" s="76" t="str">
        <f>A$3&amp;C294+60&amp;"."&amp;B294</f>
        <v>D1078.2</v>
      </c>
      <c r="L294" s="76" t="str">
        <f>A$3&amp;C294+90&amp;"."&amp;B294</f>
        <v>D1108.2</v>
      </c>
      <c r="N294" s="76" t="str">
        <f>A$3&amp;C294+120&amp;"."&amp;B294</f>
        <v>D1138.2</v>
      </c>
    </row>
    <row r="295" spans="2:14">
      <c r="B295" s="79">
        <f>IF(B294=15,0,(B294+1))</f>
        <v>3</v>
      </c>
      <c r="C295" s="76">
        <f>IF(B294=15,C294+1,C294)</f>
        <v>1018</v>
      </c>
      <c r="J295" s="76" t="str">
        <f>A$3&amp;C295+60&amp;"."&amp;B295</f>
        <v>D1078.3</v>
      </c>
      <c r="L295" s="76" t="str">
        <f>A$3&amp;C295+90&amp;"."&amp;B295</f>
        <v>D1108.3</v>
      </c>
      <c r="N295" s="76" t="str">
        <f>A$3&amp;C295+120&amp;"."&amp;B295</f>
        <v>D1138.3</v>
      </c>
    </row>
    <row r="296" spans="2:14">
      <c r="B296" s="79">
        <f>IF(B295=15,0,(B295+1))</f>
        <v>4</v>
      </c>
      <c r="C296" s="76">
        <f>IF(B295=15,C295+1,C295)</f>
        <v>1018</v>
      </c>
      <c r="J296" s="76" t="str">
        <f>A$3&amp;C296+60&amp;"."&amp;B296</f>
        <v>D1078.4</v>
      </c>
      <c r="L296" s="76" t="str">
        <f>A$3&amp;C296+90&amp;"."&amp;B296</f>
        <v>D1108.4</v>
      </c>
      <c r="N296" s="76" t="str">
        <f>A$3&amp;C296+120&amp;"."&amp;B296</f>
        <v>D1138.4</v>
      </c>
    </row>
    <row r="297" spans="2:14">
      <c r="B297" s="79">
        <f>IF(B296=15,0,(B296+1))</f>
        <v>5</v>
      </c>
      <c r="C297" s="76">
        <f>IF(B296=15,C296+1,C296)</f>
        <v>1018</v>
      </c>
      <c r="J297" s="76" t="str">
        <f>A$3&amp;C297+60&amp;"."&amp;B297</f>
        <v>D1078.5</v>
      </c>
      <c r="L297" s="76" t="str">
        <f>A$3&amp;C297+90&amp;"."&amp;B297</f>
        <v>D1108.5</v>
      </c>
      <c r="N297" s="76" t="str">
        <f>A$3&amp;C297+120&amp;"."&amp;B297</f>
        <v>D1138.5</v>
      </c>
    </row>
    <row r="298" spans="2:14">
      <c r="B298" s="79">
        <f>IF(B297=15,0,(B297+1))</f>
        <v>6</v>
      </c>
      <c r="C298" s="76">
        <f>IF(B297=15,C297+1,C297)</f>
        <v>1018</v>
      </c>
      <c r="J298" s="76" t="str">
        <f>A$3&amp;C298+60&amp;"."&amp;B298</f>
        <v>D1078.6</v>
      </c>
      <c r="L298" s="76" t="str">
        <f>A$3&amp;C298+90&amp;"."&amp;B298</f>
        <v>D1108.6</v>
      </c>
      <c r="N298" s="76" t="str">
        <f>A$3&amp;C298+120&amp;"."&amp;B298</f>
        <v>D1138.6</v>
      </c>
    </row>
    <row r="299" spans="2:14">
      <c r="B299" s="79">
        <f>IF(B298=15,0,(B298+1))</f>
        <v>7</v>
      </c>
      <c r="C299" s="76">
        <f>IF(B298=15,C298+1,C298)</f>
        <v>1018</v>
      </c>
      <c r="J299" s="76" t="str">
        <f>A$3&amp;C299+60&amp;"."&amp;B299</f>
        <v>D1078.7</v>
      </c>
      <c r="L299" s="76" t="str">
        <f>A$3&amp;C299+90&amp;"."&amp;B299</f>
        <v>D1108.7</v>
      </c>
      <c r="N299" s="76" t="str">
        <f>A$3&amp;C299+120&amp;"."&amp;B299</f>
        <v>D1138.7</v>
      </c>
    </row>
    <row r="300" spans="2:14">
      <c r="B300" s="79">
        <f>IF(B299=15,0,(B299+1))</f>
        <v>8</v>
      </c>
      <c r="C300" s="76">
        <f>IF(B299=15,C299+1,C299)</f>
        <v>1018</v>
      </c>
      <c r="J300" s="76" t="str">
        <f>A$3&amp;C300+60&amp;"."&amp;B300</f>
        <v>D1078.8</v>
      </c>
      <c r="L300" s="76" t="str">
        <f>A$3&amp;C300+90&amp;"."&amp;B300</f>
        <v>D1108.8</v>
      </c>
      <c r="N300" s="76" t="str">
        <f>A$3&amp;C300+120&amp;"."&amp;B300</f>
        <v>D1138.8</v>
      </c>
    </row>
    <row r="301" spans="2:14">
      <c r="B301" s="79">
        <f>IF(B300=15,0,(B300+1))</f>
        <v>9</v>
      </c>
      <c r="C301" s="76">
        <f>IF(B300=15,C300+1,C300)</f>
        <v>1018</v>
      </c>
      <c r="J301" s="76" t="str">
        <f>A$3&amp;C301+60&amp;"."&amp;B301</f>
        <v>D1078.9</v>
      </c>
      <c r="L301" s="76" t="str">
        <f>A$3&amp;C301+90&amp;"."&amp;B301</f>
        <v>D1108.9</v>
      </c>
      <c r="N301" s="76" t="str">
        <f>A$3&amp;C301+120&amp;"."&amp;B301</f>
        <v>D1138.9</v>
      </c>
    </row>
    <row r="302" spans="2:14">
      <c r="B302" s="79">
        <f>IF(B301=15,0,(B301+1))</f>
        <v>10</v>
      </c>
      <c r="C302" s="76">
        <f>IF(B301=15,C301+1,C301)</f>
        <v>1018</v>
      </c>
      <c r="J302" s="76" t="str">
        <f>A$3&amp;C302+60&amp;"."&amp;B302</f>
        <v>D1078.10</v>
      </c>
      <c r="L302" s="76" t="str">
        <f>A$3&amp;C302+90&amp;"."&amp;B302</f>
        <v>D1108.10</v>
      </c>
      <c r="N302" s="76" t="str">
        <f>A$3&amp;C302+120&amp;"."&amp;B302</f>
        <v>D1138.10</v>
      </c>
    </row>
    <row r="303" spans="2:14">
      <c r="B303" s="79">
        <f>IF(B302=15,0,(B302+1))</f>
        <v>11</v>
      </c>
      <c r="C303" s="76">
        <f>IF(B302=15,C302+1,C302)</f>
        <v>1018</v>
      </c>
      <c r="J303" s="76" t="str">
        <f>A$3&amp;C303+60&amp;"."&amp;B303</f>
        <v>D1078.11</v>
      </c>
      <c r="L303" s="76" t="str">
        <f>A$3&amp;C303+90&amp;"."&amp;B303</f>
        <v>D1108.11</v>
      </c>
      <c r="N303" s="76" t="str">
        <f>A$3&amp;C303+120&amp;"."&amp;B303</f>
        <v>D1138.11</v>
      </c>
    </row>
    <row r="304" spans="2:14">
      <c r="B304" s="79">
        <f>IF(B303=15,0,(B303+1))</f>
        <v>12</v>
      </c>
      <c r="C304" s="76">
        <f>IF(B303=15,C303+1,C303)</f>
        <v>1018</v>
      </c>
      <c r="J304" s="76" t="str">
        <f>A$3&amp;C304+60&amp;"."&amp;B304</f>
        <v>D1078.12</v>
      </c>
      <c r="L304" s="76" t="str">
        <f>A$3&amp;C304+90&amp;"."&amp;B304</f>
        <v>D1108.12</v>
      </c>
      <c r="N304" s="76" t="str">
        <f>A$3&amp;C304+120&amp;"."&amp;B304</f>
        <v>D1138.12</v>
      </c>
    </row>
    <row r="305" spans="2:14">
      <c r="B305" s="79">
        <f>IF(B304=15,0,(B304+1))</f>
        <v>13</v>
      </c>
      <c r="C305" s="76">
        <f>IF(B304=15,C304+1,C304)</f>
        <v>1018</v>
      </c>
      <c r="J305" s="76" t="str">
        <f>A$3&amp;C305+60&amp;"."&amp;B305</f>
        <v>D1078.13</v>
      </c>
      <c r="L305" s="76" t="str">
        <f>A$3&amp;C305+90&amp;"."&amp;B305</f>
        <v>D1108.13</v>
      </c>
      <c r="N305" s="76" t="str">
        <f>A$3&amp;C305+120&amp;"."&amp;B305</f>
        <v>D1138.13</v>
      </c>
    </row>
    <row r="306" spans="2:14">
      <c r="B306" s="79">
        <f>IF(B305=15,0,(B305+1))</f>
        <v>14</v>
      </c>
      <c r="C306" s="76">
        <f>IF(B305=15,C305+1,C305)</f>
        <v>1018</v>
      </c>
      <c r="J306" s="76" t="str">
        <f>A$3&amp;C306+60&amp;"."&amp;B306</f>
        <v>D1078.14</v>
      </c>
      <c r="L306" s="76" t="str">
        <f>A$3&amp;C306+90&amp;"."&amp;B306</f>
        <v>D1108.14</v>
      </c>
      <c r="N306" s="76" t="str">
        <f>A$3&amp;C306+120&amp;"."&amp;B306</f>
        <v>D1138.14</v>
      </c>
    </row>
    <row r="307" spans="2:14">
      <c r="B307" s="79">
        <f>IF(B306=15,0,(B306+1))</f>
        <v>15</v>
      </c>
      <c r="C307" s="76">
        <f>IF(B306=15,C306+1,C306)</f>
        <v>1018</v>
      </c>
      <c r="J307" s="76" t="str">
        <f>A$3&amp;C307+60&amp;"."&amp;B307</f>
        <v>D1078.15</v>
      </c>
      <c r="L307" s="76" t="str">
        <f>A$3&amp;C307+90&amp;"."&amp;B307</f>
        <v>D1108.15</v>
      </c>
      <c r="N307" s="76" t="str">
        <f>A$3&amp;C307+120&amp;"."&amp;B307</f>
        <v>D1138.15</v>
      </c>
    </row>
    <row r="308" spans="2:14">
      <c r="B308" s="79">
        <f>IF(B307=15,0,(B307+1))</f>
        <v>0</v>
      </c>
      <c r="C308" s="76">
        <f>IF(B307=15,C307+1,C307)</f>
        <v>1019</v>
      </c>
      <c r="J308" s="76" t="str">
        <f>A$3&amp;C308+60&amp;"."&amp;B308</f>
        <v>D1079.0</v>
      </c>
      <c r="L308" s="76" t="str">
        <f>A$3&amp;C308+90&amp;"."&amp;B308</f>
        <v>D1109.0</v>
      </c>
      <c r="N308" s="76" t="str">
        <f>A$3&amp;C308+120&amp;"."&amp;B308</f>
        <v>D1139.0</v>
      </c>
    </row>
    <row r="309" spans="2:14">
      <c r="B309" s="79">
        <f>IF(B308=15,0,(B308+1))</f>
        <v>1</v>
      </c>
      <c r="C309" s="76">
        <f>IF(B308=15,C308+1,C308)</f>
        <v>1019</v>
      </c>
      <c r="J309" s="76" t="str">
        <f>A$3&amp;C309+60&amp;"."&amp;B309</f>
        <v>D1079.1</v>
      </c>
      <c r="L309" s="76" t="str">
        <f>A$3&amp;C309+90&amp;"."&amp;B309</f>
        <v>D1109.1</v>
      </c>
      <c r="N309" s="76" t="str">
        <f>A$3&amp;C309+120&amp;"."&amp;B309</f>
        <v>D1139.1</v>
      </c>
    </row>
    <row r="310" spans="2:14">
      <c r="B310" s="79">
        <f>IF(B309=15,0,(B309+1))</f>
        <v>2</v>
      </c>
      <c r="C310" s="76">
        <f>IF(B309=15,C309+1,C309)</f>
        <v>1019</v>
      </c>
      <c r="J310" s="76" t="str">
        <f>A$3&amp;C310+60&amp;"."&amp;B310</f>
        <v>D1079.2</v>
      </c>
      <c r="L310" s="76" t="str">
        <f>A$3&amp;C310+90&amp;"."&amp;B310</f>
        <v>D1109.2</v>
      </c>
      <c r="N310" s="76" t="str">
        <f>A$3&amp;C310+120&amp;"."&amp;B310</f>
        <v>D1139.2</v>
      </c>
    </row>
    <row r="311" spans="2:14">
      <c r="B311" s="79">
        <f>IF(B310=15,0,(B310+1))</f>
        <v>3</v>
      </c>
      <c r="C311" s="76">
        <f>IF(B310=15,C310+1,C310)</f>
        <v>1019</v>
      </c>
      <c r="J311" s="76" t="str">
        <f>A$3&amp;C311+60&amp;"."&amp;B311</f>
        <v>D1079.3</v>
      </c>
      <c r="L311" s="76" t="str">
        <f>A$3&amp;C311+90&amp;"."&amp;B311</f>
        <v>D1109.3</v>
      </c>
      <c r="N311" s="76" t="str">
        <f>A$3&amp;C311+120&amp;"."&amp;B311</f>
        <v>D1139.3</v>
      </c>
    </row>
    <row r="312" spans="2:14">
      <c r="B312" s="79">
        <f>IF(B311=15,0,(B311+1))</f>
        <v>4</v>
      </c>
      <c r="C312" s="76">
        <f>IF(B311=15,C311+1,C311)</f>
        <v>1019</v>
      </c>
      <c r="J312" s="76" t="str">
        <f>A$3&amp;C312+60&amp;"."&amp;B312</f>
        <v>D1079.4</v>
      </c>
      <c r="L312" s="76" t="str">
        <f>A$3&amp;C312+90&amp;"."&amp;B312</f>
        <v>D1109.4</v>
      </c>
      <c r="N312" s="76" t="str">
        <f>A$3&amp;C312+120&amp;"."&amp;B312</f>
        <v>D1139.4</v>
      </c>
    </row>
    <row r="313" spans="2:14">
      <c r="B313" s="79">
        <f>IF(B312=15,0,(B312+1))</f>
        <v>5</v>
      </c>
      <c r="C313" s="76">
        <f>IF(B312=15,C312+1,C312)</f>
        <v>1019</v>
      </c>
      <c r="J313" s="76" t="str">
        <f>A$3&amp;C313+60&amp;"."&amp;B313</f>
        <v>D1079.5</v>
      </c>
      <c r="L313" s="76" t="str">
        <f>A$3&amp;C313+90&amp;"."&amp;B313</f>
        <v>D1109.5</v>
      </c>
      <c r="N313" s="76" t="str">
        <f>A$3&amp;C313+120&amp;"."&amp;B313</f>
        <v>D1139.5</v>
      </c>
    </row>
    <row r="314" spans="2:14">
      <c r="B314" s="79">
        <f>IF(B313=15,0,(B313+1))</f>
        <v>6</v>
      </c>
      <c r="C314" s="76">
        <f>IF(B313=15,C313+1,C313)</f>
        <v>1019</v>
      </c>
      <c r="J314" s="76" t="str">
        <f>A$3&amp;C314+60&amp;"."&amp;B314</f>
        <v>D1079.6</v>
      </c>
      <c r="L314" s="76" t="str">
        <f>A$3&amp;C314+90&amp;"."&amp;B314</f>
        <v>D1109.6</v>
      </c>
      <c r="N314" s="76" t="str">
        <f>A$3&amp;C314+120&amp;"."&amp;B314</f>
        <v>D1139.6</v>
      </c>
    </row>
    <row r="315" spans="2:14">
      <c r="B315" s="79">
        <f>IF(B314=15,0,(B314+1))</f>
        <v>7</v>
      </c>
      <c r="C315" s="76">
        <f>IF(B314=15,C314+1,C314)</f>
        <v>1019</v>
      </c>
      <c r="J315" s="76" t="str">
        <f>A$3&amp;C315+60&amp;"."&amp;B315</f>
        <v>D1079.7</v>
      </c>
      <c r="L315" s="76" t="str">
        <f>A$3&amp;C315+90&amp;"."&amp;B315</f>
        <v>D1109.7</v>
      </c>
      <c r="N315" s="76" t="str">
        <f>A$3&amp;C315+120&amp;"."&amp;B315</f>
        <v>D1139.7</v>
      </c>
    </row>
    <row r="316" spans="2:14">
      <c r="B316" s="79">
        <f>IF(B315=15,0,(B315+1))</f>
        <v>8</v>
      </c>
      <c r="C316" s="76">
        <f>IF(B315=15,C315+1,C315)</f>
        <v>1019</v>
      </c>
      <c r="J316" s="76" t="str">
        <f>A$3&amp;C316+60&amp;"."&amp;B316</f>
        <v>D1079.8</v>
      </c>
      <c r="L316" s="76" t="str">
        <f>A$3&amp;C316+90&amp;"."&amp;B316</f>
        <v>D1109.8</v>
      </c>
      <c r="N316" s="76" t="str">
        <f>A$3&amp;C316+120&amp;"."&amp;B316</f>
        <v>D1139.8</v>
      </c>
    </row>
    <row r="317" spans="2:14">
      <c r="B317" s="79">
        <f>IF(B316=15,0,(B316+1))</f>
        <v>9</v>
      </c>
      <c r="C317" s="76">
        <f>IF(B316=15,C316+1,C316)</f>
        <v>1019</v>
      </c>
      <c r="J317" s="76" t="str">
        <f>A$3&amp;C317+60&amp;"."&amp;B317</f>
        <v>D1079.9</v>
      </c>
      <c r="L317" s="76" t="str">
        <f>A$3&amp;C317+90&amp;"."&amp;B317</f>
        <v>D1109.9</v>
      </c>
      <c r="N317" s="76" t="str">
        <f>A$3&amp;C317+120&amp;"."&amp;B317</f>
        <v>D1139.9</v>
      </c>
    </row>
    <row r="318" spans="2:14">
      <c r="B318" s="79">
        <f>IF(B317=15,0,(B317+1))</f>
        <v>10</v>
      </c>
      <c r="C318" s="76">
        <f>IF(B317=15,C317+1,C317)</f>
        <v>1019</v>
      </c>
      <c r="J318" s="76" t="str">
        <f>A$3&amp;C318+60&amp;"."&amp;B318</f>
        <v>D1079.10</v>
      </c>
      <c r="L318" s="76" t="str">
        <f>A$3&amp;C318+90&amp;"."&amp;B318</f>
        <v>D1109.10</v>
      </c>
      <c r="N318" s="76" t="str">
        <f>A$3&amp;C318+120&amp;"."&amp;B318</f>
        <v>D1139.10</v>
      </c>
    </row>
    <row r="319" spans="2:14">
      <c r="B319" s="79">
        <f>IF(B318=15,0,(B318+1))</f>
        <v>11</v>
      </c>
      <c r="C319" s="76">
        <f>IF(B318=15,C318+1,C318)</f>
        <v>1019</v>
      </c>
      <c r="J319" s="76" t="str">
        <f>A$3&amp;C319+60&amp;"."&amp;B319</f>
        <v>D1079.11</v>
      </c>
      <c r="L319" s="76" t="str">
        <f>A$3&amp;C319+90&amp;"."&amp;B319</f>
        <v>D1109.11</v>
      </c>
      <c r="N319" s="76" t="str">
        <f>A$3&amp;C319+120&amp;"."&amp;B319</f>
        <v>D1139.11</v>
      </c>
    </row>
    <row r="320" spans="2:14">
      <c r="B320" s="79">
        <f>IF(B319=15,0,(B319+1))</f>
        <v>12</v>
      </c>
      <c r="C320" s="76">
        <f>IF(B319=15,C319+1,C319)</f>
        <v>1019</v>
      </c>
      <c r="J320" s="76" t="str">
        <f>A$3&amp;C320+60&amp;"."&amp;B320</f>
        <v>D1079.12</v>
      </c>
      <c r="L320" s="76" t="str">
        <f>A$3&amp;C320+90&amp;"."&amp;B320</f>
        <v>D1109.12</v>
      </c>
      <c r="N320" s="76" t="str">
        <f>A$3&amp;C320+120&amp;"."&amp;B320</f>
        <v>D1139.12</v>
      </c>
    </row>
    <row r="321" spans="2:14">
      <c r="B321" s="79">
        <f>IF(B320=15,0,(B320+1))</f>
        <v>13</v>
      </c>
      <c r="C321" s="76">
        <f>IF(B320=15,C320+1,C320)</f>
        <v>1019</v>
      </c>
      <c r="J321" s="76" t="str">
        <f>A$3&amp;C321+60&amp;"."&amp;B321</f>
        <v>D1079.13</v>
      </c>
      <c r="L321" s="76" t="str">
        <f>A$3&amp;C321+90&amp;"."&amp;B321</f>
        <v>D1109.13</v>
      </c>
      <c r="N321" s="76" t="str">
        <f>A$3&amp;C321+120&amp;"."&amp;B321</f>
        <v>D1139.13</v>
      </c>
    </row>
    <row r="322" spans="2:14">
      <c r="B322" s="79">
        <f>IF(B321=15,0,(B321+1))</f>
        <v>14</v>
      </c>
      <c r="C322" s="76">
        <f>IF(B321=15,C321+1,C321)</f>
        <v>1019</v>
      </c>
      <c r="J322" s="76" t="str">
        <f>A$3&amp;C322+60&amp;"."&amp;B322</f>
        <v>D1079.14</v>
      </c>
      <c r="L322" s="76" t="str">
        <f>A$3&amp;C322+90&amp;"."&amp;B322</f>
        <v>D1109.14</v>
      </c>
      <c r="N322" s="76" t="str">
        <f>A$3&amp;C322+120&amp;"."&amp;B322</f>
        <v>D1139.14</v>
      </c>
    </row>
    <row r="323" spans="2:14">
      <c r="B323" s="79">
        <f>IF(B322=15,0,(B322+1))</f>
        <v>15</v>
      </c>
      <c r="C323" s="76">
        <f>IF(B322=15,C322+1,C322)</f>
        <v>1019</v>
      </c>
      <c r="J323" s="76" t="str">
        <f>A$3&amp;C323+60&amp;"."&amp;B323</f>
        <v>D1079.15</v>
      </c>
      <c r="L323" s="76" t="str">
        <f>A$3&amp;C323+90&amp;"."&amp;B323</f>
        <v>D1109.15</v>
      </c>
      <c r="N323" s="76" t="str">
        <f>A$3&amp;C323+120&amp;"."&amp;B323</f>
        <v>D1139.15</v>
      </c>
    </row>
    <row r="324" spans="2:14">
      <c r="B324" s="79">
        <f>IF(B323=15,0,(B323+1))</f>
        <v>0</v>
      </c>
      <c r="C324" s="76">
        <f>IF(B323=15,C323+1,C323)</f>
        <v>1020</v>
      </c>
      <c r="J324" s="76" t="str">
        <f>A$3&amp;C324+60&amp;"."&amp;B324</f>
        <v>D1080.0</v>
      </c>
      <c r="L324" s="76" t="str">
        <f>A$3&amp;C324+90&amp;"."&amp;B324</f>
        <v>D1110.0</v>
      </c>
      <c r="N324" s="76" t="str">
        <f>A$3&amp;C324+120&amp;"."&amp;B324</f>
        <v>D1140.0</v>
      </c>
    </row>
    <row r="325" spans="2:14">
      <c r="B325" s="79">
        <f>IF(B324=15,0,(B324+1))</f>
        <v>1</v>
      </c>
      <c r="C325" s="76">
        <f>IF(B324=15,C324+1,C324)</f>
        <v>1020</v>
      </c>
      <c r="J325" s="76" t="str">
        <f>A$3&amp;C325+60&amp;"."&amp;B325</f>
        <v>D1080.1</v>
      </c>
      <c r="L325" s="76" t="str">
        <f>A$3&amp;C325+90&amp;"."&amp;B325</f>
        <v>D1110.1</v>
      </c>
      <c r="N325" s="76" t="str">
        <f>A$3&amp;C325+120&amp;"."&amp;B325</f>
        <v>D1140.1</v>
      </c>
    </row>
    <row r="326" spans="2:14">
      <c r="B326" s="79">
        <f>IF(B325=15,0,(B325+1))</f>
        <v>2</v>
      </c>
      <c r="C326" s="76">
        <f>IF(B325=15,C325+1,C325)</f>
        <v>1020</v>
      </c>
      <c r="J326" s="76" t="str">
        <f>A$3&amp;C326+60&amp;"."&amp;B326</f>
        <v>D1080.2</v>
      </c>
      <c r="L326" s="76" t="str">
        <f>A$3&amp;C326+90&amp;"."&amp;B326</f>
        <v>D1110.2</v>
      </c>
      <c r="N326" s="76" t="str">
        <f>A$3&amp;C326+120&amp;"."&amp;B326</f>
        <v>D1140.2</v>
      </c>
    </row>
    <row r="327" spans="2:14">
      <c r="B327" s="79">
        <f>IF(B326=15,0,(B326+1))</f>
        <v>3</v>
      </c>
      <c r="C327" s="76">
        <f>IF(B326=15,C326+1,C326)</f>
        <v>1020</v>
      </c>
      <c r="J327" s="76" t="str">
        <f>A$3&amp;C327+60&amp;"."&amp;B327</f>
        <v>D1080.3</v>
      </c>
      <c r="L327" s="76" t="str">
        <f>A$3&amp;C327+90&amp;"."&amp;B327</f>
        <v>D1110.3</v>
      </c>
      <c r="N327" s="76" t="str">
        <f>A$3&amp;C327+120&amp;"."&amp;B327</f>
        <v>D1140.3</v>
      </c>
    </row>
    <row r="328" spans="2:14">
      <c r="B328" s="79">
        <f>IF(B327=15,0,(B327+1))</f>
        <v>4</v>
      </c>
      <c r="C328" s="76">
        <f>IF(B327=15,C327+1,C327)</f>
        <v>1020</v>
      </c>
      <c r="J328" s="76" t="str">
        <f>A$3&amp;C328+60&amp;"."&amp;B328</f>
        <v>D1080.4</v>
      </c>
      <c r="L328" s="76" t="str">
        <f>A$3&amp;C328+90&amp;"."&amp;B328</f>
        <v>D1110.4</v>
      </c>
      <c r="N328" s="76" t="str">
        <f>A$3&amp;C328+120&amp;"."&amp;B328</f>
        <v>D1140.4</v>
      </c>
    </row>
    <row r="329" spans="2:14">
      <c r="B329" s="79">
        <f>IF(B328=15,0,(B328+1))</f>
        <v>5</v>
      </c>
      <c r="C329" s="76">
        <f>IF(B328=15,C328+1,C328)</f>
        <v>1020</v>
      </c>
      <c r="J329" s="76" t="str">
        <f>A$3&amp;C329+60&amp;"."&amp;B329</f>
        <v>D1080.5</v>
      </c>
      <c r="L329" s="76" t="str">
        <f>A$3&amp;C329+90&amp;"."&amp;B329</f>
        <v>D1110.5</v>
      </c>
      <c r="N329" s="76" t="str">
        <f>A$3&amp;C329+120&amp;"."&amp;B329</f>
        <v>D1140.5</v>
      </c>
    </row>
    <row r="330" spans="2:14">
      <c r="B330" s="79">
        <f>IF(B329=15,0,(B329+1))</f>
        <v>6</v>
      </c>
      <c r="C330" s="76">
        <f>IF(B329=15,C329+1,C329)</f>
        <v>1020</v>
      </c>
      <c r="J330" s="76" t="str">
        <f>A$3&amp;C330+60&amp;"."&amp;B330</f>
        <v>D1080.6</v>
      </c>
      <c r="L330" s="76" t="str">
        <f>A$3&amp;C330+90&amp;"."&amp;B330</f>
        <v>D1110.6</v>
      </c>
      <c r="N330" s="76" t="str">
        <f>A$3&amp;C330+120&amp;"."&amp;B330</f>
        <v>D1140.6</v>
      </c>
    </row>
    <row r="331" spans="2:14">
      <c r="B331" s="79">
        <f>IF(B330=15,0,(B330+1))</f>
        <v>7</v>
      </c>
      <c r="C331" s="76">
        <f>IF(B330=15,C330+1,C330)</f>
        <v>1020</v>
      </c>
      <c r="J331" s="76" t="str">
        <f>A$3&amp;C331+60&amp;"."&amp;B331</f>
        <v>D1080.7</v>
      </c>
      <c r="L331" s="76" t="str">
        <f>A$3&amp;C331+90&amp;"."&amp;B331</f>
        <v>D1110.7</v>
      </c>
      <c r="N331" s="76" t="str">
        <f>A$3&amp;C331+120&amp;"."&amp;B331</f>
        <v>D1140.7</v>
      </c>
    </row>
    <row r="332" spans="2:14">
      <c r="B332" s="79">
        <f>IF(B331=15,0,(B331+1))</f>
        <v>8</v>
      </c>
      <c r="C332" s="76">
        <f>IF(B331=15,C331+1,C331)</f>
        <v>1020</v>
      </c>
      <c r="J332" s="76" t="str">
        <f>A$3&amp;C332+60&amp;"."&amp;B332</f>
        <v>D1080.8</v>
      </c>
      <c r="L332" s="76" t="str">
        <f>A$3&amp;C332+90&amp;"."&amp;B332</f>
        <v>D1110.8</v>
      </c>
      <c r="N332" s="76" t="str">
        <f>A$3&amp;C332+120&amp;"."&amp;B332</f>
        <v>D1140.8</v>
      </c>
    </row>
    <row r="333" spans="2:14">
      <c r="B333" s="79">
        <f>IF(B332=15,0,(B332+1))</f>
        <v>9</v>
      </c>
      <c r="C333" s="76">
        <f>IF(B332=15,C332+1,C332)</f>
        <v>1020</v>
      </c>
      <c r="J333" s="76" t="str">
        <f>A$3&amp;C333+60&amp;"."&amp;B333</f>
        <v>D1080.9</v>
      </c>
      <c r="L333" s="76" t="str">
        <f>A$3&amp;C333+90&amp;"."&amp;B333</f>
        <v>D1110.9</v>
      </c>
      <c r="N333" s="76" t="str">
        <f>A$3&amp;C333+120&amp;"."&amp;B333</f>
        <v>D1140.9</v>
      </c>
    </row>
    <row r="334" spans="2:14">
      <c r="B334" s="79">
        <f>IF(B333=15,0,(B333+1))</f>
        <v>10</v>
      </c>
      <c r="C334" s="76">
        <f>IF(B333=15,C333+1,C333)</f>
        <v>1020</v>
      </c>
      <c r="J334" s="76" t="str">
        <f>A$3&amp;C334+60&amp;"."&amp;B334</f>
        <v>D1080.10</v>
      </c>
      <c r="L334" s="76" t="str">
        <f>A$3&amp;C334+90&amp;"."&amp;B334</f>
        <v>D1110.10</v>
      </c>
      <c r="N334" s="76" t="str">
        <f>A$3&amp;C334+120&amp;"."&amp;B334</f>
        <v>D1140.10</v>
      </c>
    </row>
    <row r="335" spans="2:14">
      <c r="B335" s="79">
        <f>IF(B334=15,0,(B334+1))</f>
        <v>11</v>
      </c>
      <c r="C335" s="76">
        <f>IF(B334=15,C334+1,C334)</f>
        <v>1020</v>
      </c>
      <c r="J335" s="76" t="str">
        <f>A$3&amp;C335+60&amp;"."&amp;B335</f>
        <v>D1080.11</v>
      </c>
      <c r="L335" s="76" t="str">
        <f>A$3&amp;C335+90&amp;"."&amp;B335</f>
        <v>D1110.11</v>
      </c>
      <c r="N335" s="76" t="str">
        <f>A$3&amp;C335+120&amp;"."&amp;B335</f>
        <v>D1140.11</v>
      </c>
    </row>
    <row r="336" spans="2:14">
      <c r="B336" s="79">
        <f>IF(B335=15,0,(B335+1))</f>
        <v>12</v>
      </c>
      <c r="C336" s="76">
        <f>IF(B335=15,C335+1,C335)</f>
        <v>1020</v>
      </c>
      <c r="J336" s="76" t="str">
        <f>A$3&amp;C336+60&amp;"."&amp;B336</f>
        <v>D1080.12</v>
      </c>
      <c r="L336" s="76" t="str">
        <f>A$3&amp;C336+90&amp;"."&amp;B336</f>
        <v>D1110.12</v>
      </c>
      <c r="N336" s="76" t="str">
        <f>A$3&amp;C336+120&amp;"."&amp;B336</f>
        <v>D1140.12</v>
      </c>
    </row>
    <row r="337" spans="2:14">
      <c r="B337" s="79">
        <f>IF(B336=15,0,(B336+1))</f>
        <v>13</v>
      </c>
      <c r="C337" s="76">
        <f>IF(B336=15,C336+1,C336)</f>
        <v>1020</v>
      </c>
      <c r="J337" s="76" t="str">
        <f>A$3&amp;C337+60&amp;"."&amp;B337</f>
        <v>D1080.13</v>
      </c>
      <c r="L337" s="76" t="str">
        <f>A$3&amp;C337+90&amp;"."&amp;B337</f>
        <v>D1110.13</v>
      </c>
      <c r="N337" s="76" t="str">
        <f>A$3&amp;C337+120&amp;"."&amp;B337</f>
        <v>D1140.13</v>
      </c>
    </row>
    <row r="338" spans="2:14">
      <c r="B338" s="79">
        <f>IF(B337=15,0,(B337+1))</f>
        <v>14</v>
      </c>
      <c r="C338" s="76">
        <f>IF(B337=15,C337+1,C337)</f>
        <v>1020</v>
      </c>
      <c r="J338" s="76" t="str">
        <f>A$3&amp;C338+60&amp;"."&amp;B338</f>
        <v>D1080.14</v>
      </c>
      <c r="L338" s="76" t="str">
        <f>A$3&amp;C338+90&amp;"."&amp;B338</f>
        <v>D1110.14</v>
      </c>
      <c r="N338" s="76" t="str">
        <f>A$3&amp;C338+120&amp;"."&amp;B338</f>
        <v>D1140.14</v>
      </c>
    </row>
    <row r="339" spans="2:14">
      <c r="B339" s="79">
        <f>IF(B338=15,0,(B338+1))</f>
        <v>15</v>
      </c>
      <c r="C339" s="76">
        <f>IF(B338=15,C338+1,C338)</f>
        <v>1020</v>
      </c>
      <c r="J339" s="76" t="str">
        <f>A$3&amp;C339+60&amp;"."&amp;B339</f>
        <v>D1080.15</v>
      </c>
      <c r="L339" s="76" t="str">
        <f>A$3&amp;C339+90&amp;"."&amp;B339</f>
        <v>D1110.15</v>
      </c>
      <c r="N339" s="76" t="str">
        <f>A$3&amp;C339+120&amp;"."&amp;B339</f>
        <v>D1140.15</v>
      </c>
    </row>
    <row r="340" spans="2:14">
      <c r="B340" s="76">
        <v>0</v>
      </c>
      <c r="C340" s="76">
        <f>IF(B339=15,C339+1,C339)</f>
        <v>1021</v>
      </c>
      <c r="J340" s="76" t="str">
        <f>A$3&amp;C340+60&amp;"."&amp;B340</f>
        <v>D1081.0</v>
      </c>
      <c r="L340" s="76" t="str">
        <f>A$3&amp;C340+90&amp;"."&amp;B340</f>
        <v>D1111.0</v>
      </c>
      <c r="N340" s="76" t="str">
        <f>A$3&amp;C340+120&amp;"."&amp;B340</f>
        <v>D1141.0</v>
      </c>
    </row>
    <row r="341" spans="2:14">
      <c r="B341" s="76">
        <v>1</v>
      </c>
      <c r="C341" s="76">
        <f>IF(B340=15,C340+1,C340)</f>
        <v>1021</v>
      </c>
      <c r="J341" s="76" t="str">
        <f>A$3&amp;C341+60&amp;"."&amp;B341</f>
        <v>D1081.1</v>
      </c>
      <c r="L341" s="76" t="str">
        <f>A$3&amp;C341+90&amp;"."&amp;B341</f>
        <v>D1111.1</v>
      </c>
      <c r="N341" s="76" t="str">
        <f>A$3&amp;C341+120&amp;"."&amp;B341</f>
        <v>D1141.1</v>
      </c>
    </row>
    <row r="342" spans="2:14">
      <c r="B342" s="76">
        <v>2</v>
      </c>
      <c r="C342" s="76">
        <f>IF(B341=15,C341+1,C341)</f>
        <v>1021</v>
      </c>
      <c r="J342" s="76" t="str">
        <f>A$3&amp;C342+60&amp;"."&amp;B342</f>
        <v>D1081.2</v>
      </c>
      <c r="L342" s="76" t="str">
        <f>A$3&amp;C342+90&amp;"."&amp;B342</f>
        <v>D1111.2</v>
      </c>
      <c r="N342" s="76" t="str">
        <f>A$3&amp;C342+120&amp;"."&amp;B342</f>
        <v>D1141.2</v>
      </c>
    </row>
    <row r="343" spans="2:14">
      <c r="B343" s="76">
        <v>3</v>
      </c>
      <c r="C343" s="76">
        <f>IF(B342=15,C342+1,C342)</f>
        <v>1021</v>
      </c>
      <c r="J343" s="76" t="str">
        <f>A$3&amp;C343+60&amp;"."&amp;B343</f>
        <v>D1081.3</v>
      </c>
      <c r="L343" s="76" t="str">
        <f>A$3&amp;C343+90&amp;"."&amp;B343</f>
        <v>D1111.3</v>
      </c>
      <c r="N343" s="76" t="str">
        <f>A$3&amp;C343+120&amp;"."&amp;B343</f>
        <v>D1141.3</v>
      </c>
    </row>
    <row r="344" spans="2:14">
      <c r="B344" s="76">
        <v>4</v>
      </c>
      <c r="C344" s="76">
        <f>IF(B343=15,C343+1,C343)</f>
        <v>1021</v>
      </c>
      <c r="J344" s="76" t="str">
        <f>A$3&amp;C344+60&amp;"."&amp;B344</f>
        <v>D1081.4</v>
      </c>
      <c r="L344" s="76" t="str">
        <f>A$3&amp;C344+90&amp;"."&amp;B344</f>
        <v>D1111.4</v>
      </c>
      <c r="N344" s="76" t="str">
        <f>A$3&amp;C344+120&amp;"."&amp;B344</f>
        <v>D1141.4</v>
      </c>
    </row>
    <row r="345" spans="2:14">
      <c r="B345" s="76">
        <v>5</v>
      </c>
      <c r="C345" s="76">
        <f>IF(B344=15,C344+1,C344)</f>
        <v>1021</v>
      </c>
      <c r="J345" s="76" t="str">
        <f>A$3&amp;C345+60&amp;"."&amp;B345</f>
        <v>D1081.5</v>
      </c>
      <c r="L345" s="76" t="str">
        <f>A$3&amp;C345+90&amp;"."&amp;B345</f>
        <v>D1111.5</v>
      </c>
      <c r="N345" s="76" t="str">
        <f>A$3&amp;C345+120&amp;"."&amp;B345</f>
        <v>D1141.5</v>
      </c>
    </row>
    <row r="346" spans="2:14">
      <c r="B346" s="76">
        <v>6</v>
      </c>
      <c r="C346" s="76">
        <f>IF(B345=15,C345+1,C345)</f>
        <v>1021</v>
      </c>
      <c r="J346" s="76" t="str">
        <f>A$3&amp;C346+60&amp;"."&amp;B346</f>
        <v>D1081.6</v>
      </c>
      <c r="L346" s="76" t="str">
        <f>A$3&amp;C346+90&amp;"."&amp;B346</f>
        <v>D1111.6</v>
      </c>
      <c r="N346" s="76" t="str">
        <f>A$3&amp;C346+120&amp;"."&amp;B346</f>
        <v>D1141.6</v>
      </c>
    </row>
    <row r="347" spans="2:14">
      <c r="B347" s="76">
        <v>7</v>
      </c>
      <c r="C347" s="76">
        <f>IF(B346=15,C346+1,C346)</f>
        <v>1021</v>
      </c>
      <c r="J347" s="76" t="str">
        <f>A$3&amp;C347+60&amp;"."&amp;B347</f>
        <v>D1081.7</v>
      </c>
      <c r="L347" s="76" t="str">
        <f>A$3&amp;C347+90&amp;"."&amp;B347</f>
        <v>D1111.7</v>
      </c>
      <c r="N347" s="76" t="str">
        <f>A$3&amp;C347+120&amp;"."&amp;B347</f>
        <v>D1141.7</v>
      </c>
    </row>
    <row r="348" spans="2:14">
      <c r="B348" s="76">
        <v>8</v>
      </c>
      <c r="C348" s="76">
        <f>IF(B347=15,C347+1,C347)</f>
        <v>1021</v>
      </c>
      <c r="J348" s="76" t="str">
        <f>A$3&amp;C348+60&amp;"."&amp;B348</f>
        <v>D1081.8</v>
      </c>
      <c r="L348" s="76" t="str">
        <f>A$3&amp;C348+90&amp;"."&amp;B348</f>
        <v>D1111.8</v>
      </c>
      <c r="N348" s="76" t="str">
        <f>A$3&amp;C348+120&amp;"."&amp;B348</f>
        <v>D1141.8</v>
      </c>
    </row>
    <row r="349" spans="2:14">
      <c r="B349" s="76">
        <v>9</v>
      </c>
      <c r="C349" s="76">
        <f>IF(B348=15,C348+1,C348)</f>
        <v>1021</v>
      </c>
      <c r="J349" s="76" t="str">
        <f>A$3&amp;C349+60&amp;"."&amp;B349</f>
        <v>D1081.9</v>
      </c>
      <c r="L349" s="76" t="str">
        <f>A$3&amp;C349+90&amp;"."&amp;B349</f>
        <v>D1111.9</v>
      </c>
      <c r="N349" s="76" t="str">
        <f>A$3&amp;C349+120&amp;"."&amp;B349</f>
        <v>D1141.9</v>
      </c>
    </row>
    <row r="350" spans="2:14">
      <c r="B350" s="76">
        <v>10</v>
      </c>
      <c r="C350" s="76">
        <f>IF(B349=15,C349+1,C349)</f>
        <v>1021</v>
      </c>
      <c r="J350" s="76" t="str">
        <f>A$3&amp;C350+60&amp;"."&amp;B350</f>
        <v>D1081.10</v>
      </c>
      <c r="L350" s="76" t="str">
        <f>A$3&amp;C350+90&amp;"."&amp;B350</f>
        <v>D1111.10</v>
      </c>
      <c r="N350" s="76" t="str">
        <f>A$3&amp;C350+120&amp;"."&amp;B350</f>
        <v>D1141.10</v>
      </c>
    </row>
    <row r="351" spans="2:14">
      <c r="B351" s="76">
        <v>11</v>
      </c>
      <c r="C351" s="76">
        <f>IF(B350=15,C350+1,C350)</f>
        <v>1021</v>
      </c>
      <c r="J351" s="76" t="str">
        <f>A$3&amp;C351+60&amp;"."&amp;B351</f>
        <v>D1081.11</v>
      </c>
      <c r="L351" s="76" t="str">
        <f>A$3&amp;C351+90&amp;"."&amp;B351</f>
        <v>D1111.11</v>
      </c>
      <c r="N351" s="76" t="str">
        <f>A$3&amp;C351+120&amp;"."&amp;B351</f>
        <v>D1141.11</v>
      </c>
    </row>
    <row r="352" spans="2:14">
      <c r="B352" s="76">
        <v>12</v>
      </c>
      <c r="C352" s="76">
        <f>IF(B351=15,C351+1,C351)</f>
        <v>1021</v>
      </c>
      <c r="J352" s="76" t="str">
        <f>A$3&amp;C352+60&amp;"."&amp;B352</f>
        <v>D1081.12</v>
      </c>
      <c r="L352" s="76" t="str">
        <f>A$3&amp;C352+90&amp;"."&amp;B352</f>
        <v>D1111.12</v>
      </c>
      <c r="N352" s="76" t="str">
        <f>A$3&amp;C352+120&amp;"."&amp;B352</f>
        <v>D1141.12</v>
      </c>
    </row>
    <row r="353" spans="2:14">
      <c r="B353" s="76">
        <v>13</v>
      </c>
      <c r="C353" s="76">
        <f>IF(B352=15,C352+1,C352)</f>
        <v>1021</v>
      </c>
      <c r="J353" s="76" t="str">
        <f>A$3&amp;C353+60&amp;"."&amp;B353</f>
        <v>D1081.13</v>
      </c>
      <c r="L353" s="76" t="str">
        <f>A$3&amp;C353+90&amp;"."&amp;B353</f>
        <v>D1111.13</v>
      </c>
      <c r="N353" s="76" t="str">
        <f>A$3&amp;C353+120&amp;"."&amp;B353</f>
        <v>D1141.13</v>
      </c>
    </row>
    <row r="354" spans="2:14">
      <c r="B354" s="76">
        <v>14</v>
      </c>
      <c r="C354" s="76">
        <f>IF(B353=15,C353+1,C353)</f>
        <v>1021</v>
      </c>
      <c r="J354" s="76" t="str">
        <f>A$3&amp;C354+60&amp;"."&amp;B354</f>
        <v>D1081.14</v>
      </c>
      <c r="L354" s="76" t="str">
        <f>A$3&amp;C354+90&amp;"."&amp;B354</f>
        <v>D1111.14</v>
      </c>
      <c r="N354" s="76" t="str">
        <f>A$3&amp;C354+120&amp;"."&amp;B354</f>
        <v>D1141.14</v>
      </c>
    </row>
    <row r="355" spans="2:14">
      <c r="B355" s="76">
        <v>15</v>
      </c>
      <c r="C355" s="76">
        <f>IF(B354=15,C354+1,C354)</f>
        <v>1021</v>
      </c>
      <c r="J355" s="76" t="str">
        <f>A$3&amp;C355+60&amp;"."&amp;B355</f>
        <v>D1081.15</v>
      </c>
      <c r="L355" s="76" t="str">
        <f>A$3&amp;C355+90&amp;"."&amp;B355</f>
        <v>D1111.15</v>
      </c>
      <c r="N355" s="76" t="str">
        <f>A$3&amp;C355+120&amp;"."&amp;B355</f>
        <v>D1141.15</v>
      </c>
    </row>
    <row r="356" spans="2:14">
      <c r="B356" s="79">
        <f>IF(B355=15,0,(B355+1))</f>
        <v>0</v>
      </c>
      <c r="C356" s="76">
        <f>IF(B355=15,C355+1,C355)</f>
        <v>1022</v>
      </c>
      <c r="J356" s="76" t="str">
        <f>A$3&amp;C356+60&amp;"."&amp;B356</f>
        <v>D1082.0</v>
      </c>
      <c r="L356" s="76" t="str">
        <f>A$3&amp;C356+90&amp;"."&amp;B356</f>
        <v>D1112.0</v>
      </c>
      <c r="N356" s="76" t="str">
        <f>A$3&amp;C356+120&amp;"."&amp;B356</f>
        <v>D1142.0</v>
      </c>
    </row>
    <row r="357" spans="2:14">
      <c r="B357" s="79">
        <f>IF(B356=15,0,(B356+1))</f>
        <v>1</v>
      </c>
      <c r="C357" s="76">
        <f>IF(B356=15,C356+1,C356)</f>
        <v>1022</v>
      </c>
      <c r="J357" s="76" t="str">
        <f>A$3&amp;C357+60&amp;"."&amp;B357</f>
        <v>D1082.1</v>
      </c>
      <c r="L357" s="76" t="str">
        <f>A$3&amp;C357+90&amp;"."&amp;B357</f>
        <v>D1112.1</v>
      </c>
      <c r="N357" s="76" t="str">
        <f>A$3&amp;C357+120&amp;"."&amp;B357</f>
        <v>D1142.1</v>
      </c>
    </row>
    <row r="358" spans="2:14">
      <c r="B358" s="79">
        <f>IF(B357=15,0,(B357+1))</f>
        <v>2</v>
      </c>
      <c r="C358" s="76">
        <f>IF(B357=15,C357+1,C357)</f>
        <v>1022</v>
      </c>
      <c r="J358" s="76" t="str">
        <f>A$3&amp;C358+60&amp;"."&amp;B358</f>
        <v>D1082.2</v>
      </c>
      <c r="L358" s="76" t="str">
        <f>A$3&amp;C358+90&amp;"."&amp;B358</f>
        <v>D1112.2</v>
      </c>
      <c r="N358" s="76" t="str">
        <f>A$3&amp;C358+120&amp;"."&amp;B358</f>
        <v>D1142.2</v>
      </c>
    </row>
    <row r="359" spans="2:14">
      <c r="B359" s="79">
        <f>IF(B358=15,0,(B358+1))</f>
        <v>3</v>
      </c>
      <c r="C359" s="76">
        <f>IF(B358=15,C358+1,C358)</f>
        <v>1022</v>
      </c>
      <c r="J359" s="76" t="str">
        <f>A$3&amp;C359+60&amp;"."&amp;B359</f>
        <v>D1082.3</v>
      </c>
      <c r="L359" s="76" t="str">
        <f>A$3&amp;C359+90&amp;"."&amp;B359</f>
        <v>D1112.3</v>
      </c>
      <c r="N359" s="76" t="str">
        <f>A$3&amp;C359+120&amp;"."&amp;B359</f>
        <v>D1142.3</v>
      </c>
    </row>
    <row r="360" spans="2:14">
      <c r="B360" s="79">
        <f>IF(B359=15,0,(B359+1))</f>
        <v>4</v>
      </c>
      <c r="C360" s="76">
        <f>IF(B359=15,C359+1,C359)</f>
        <v>1022</v>
      </c>
      <c r="J360" s="76" t="str">
        <f>A$3&amp;C360+60&amp;"."&amp;B360</f>
        <v>D1082.4</v>
      </c>
      <c r="L360" s="76" t="str">
        <f>A$3&amp;C360+90&amp;"."&amp;B360</f>
        <v>D1112.4</v>
      </c>
      <c r="N360" s="76" t="str">
        <f>A$3&amp;C360+120&amp;"."&amp;B360</f>
        <v>D1142.4</v>
      </c>
    </row>
    <row r="361" spans="2:14">
      <c r="B361" s="79">
        <f>IF(B360=15,0,(B360+1))</f>
        <v>5</v>
      </c>
      <c r="C361" s="76">
        <f>IF(B360=15,C360+1,C360)</f>
        <v>1022</v>
      </c>
      <c r="J361" s="76" t="str">
        <f>A$3&amp;C361+60&amp;"."&amp;B361</f>
        <v>D1082.5</v>
      </c>
      <c r="L361" s="76" t="str">
        <f>A$3&amp;C361+90&amp;"."&amp;B361</f>
        <v>D1112.5</v>
      </c>
      <c r="N361" s="76" t="str">
        <f>A$3&amp;C361+120&amp;"."&amp;B361</f>
        <v>D1142.5</v>
      </c>
    </row>
    <row r="362" spans="2:14">
      <c r="B362" s="79">
        <f>IF(B361=15,0,(B361+1))</f>
        <v>6</v>
      </c>
      <c r="C362" s="76">
        <f>IF(B361=15,C361+1,C361)</f>
        <v>1022</v>
      </c>
      <c r="J362" s="76" t="str">
        <f>A$3&amp;C362+60&amp;"."&amp;B362</f>
        <v>D1082.6</v>
      </c>
      <c r="L362" s="76" t="str">
        <f>A$3&amp;C362+90&amp;"."&amp;B362</f>
        <v>D1112.6</v>
      </c>
      <c r="N362" s="76" t="str">
        <f>A$3&amp;C362+120&amp;"."&amp;B362</f>
        <v>D1142.6</v>
      </c>
    </row>
    <row r="363" spans="2:14">
      <c r="B363" s="79">
        <f>IF(B362=15,0,(B362+1))</f>
        <v>7</v>
      </c>
      <c r="C363" s="76">
        <f>IF(B362=15,C362+1,C362)</f>
        <v>1022</v>
      </c>
      <c r="J363" s="76" t="str">
        <f>A$3&amp;C363+60&amp;"."&amp;B363</f>
        <v>D1082.7</v>
      </c>
      <c r="L363" s="76" t="str">
        <f>A$3&amp;C363+90&amp;"."&amp;B363</f>
        <v>D1112.7</v>
      </c>
      <c r="N363" s="76" t="str">
        <f>A$3&amp;C363+120&amp;"."&amp;B363</f>
        <v>D1142.7</v>
      </c>
    </row>
    <row r="364" spans="2:14">
      <c r="B364" s="79">
        <f>IF(B363=15,0,(B363+1))</f>
        <v>8</v>
      </c>
      <c r="C364" s="76">
        <f>IF(B363=15,C363+1,C363)</f>
        <v>1022</v>
      </c>
      <c r="J364" s="76" t="str">
        <f>A$3&amp;C364+60&amp;"."&amp;B364</f>
        <v>D1082.8</v>
      </c>
      <c r="L364" s="76" t="str">
        <f>A$3&amp;C364+90&amp;"."&amp;B364</f>
        <v>D1112.8</v>
      </c>
      <c r="N364" s="76" t="str">
        <f>A$3&amp;C364+120&amp;"."&amp;B364</f>
        <v>D1142.8</v>
      </c>
    </row>
    <row r="365" spans="2:14">
      <c r="B365" s="79">
        <f>IF(B364=15,0,(B364+1))</f>
        <v>9</v>
      </c>
      <c r="C365" s="76">
        <f>IF(B364=15,C364+1,C364)</f>
        <v>1022</v>
      </c>
      <c r="J365" s="76" t="str">
        <f>A$3&amp;C365+60&amp;"."&amp;B365</f>
        <v>D1082.9</v>
      </c>
      <c r="L365" s="76" t="str">
        <f>A$3&amp;C365+90&amp;"."&amp;B365</f>
        <v>D1112.9</v>
      </c>
      <c r="N365" s="76" t="str">
        <f>A$3&amp;C365+120&amp;"."&amp;B365</f>
        <v>D1142.9</v>
      </c>
    </row>
    <row r="366" spans="2:14">
      <c r="B366" s="79">
        <f>IF(B365=15,0,(B365+1))</f>
        <v>10</v>
      </c>
      <c r="C366" s="76">
        <f>IF(B365=15,C365+1,C365)</f>
        <v>1022</v>
      </c>
      <c r="J366" s="76" t="str">
        <f>A$3&amp;C366+60&amp;"."&amp;B366</f>
        <v>D1082.10</v>
      </c>
      <c r="L366" s="76" t="str">
        <f>A$3&amp;C366+90&amp;"."&amp;B366</f>
        <v>D1112.10</v>
      </c>
      <c r="N366" s="76" t="str">
        <f>A$3&amp;C366+120&amp;"."&amp;B366</f>
        <v>D1142.10</v>
      </c>
    </row>
    <row r="367" spans="2:14">
      <c r="B367" s="79">
        <f>IF(B366=15,0,(B366+1))</f>
        <v>11</v>
      </c>
      <c r="C367" s="76">
        <f>IF(B366=15,C366+1,C366)</f>
        <v>1022</v>
      </c>
      <c r="J367" s="76" t="str">
        <f>A$3&amp;C367+60&amp;"."&amp;B367</f>
        <v>D1082.11</v>
      </c>
      <c r="L367" s="76" t="str">
        <f>A$3&amp;C367+90&amp;"."&amp;B367</f>
        <v>D1112.11</v>
      </c>
      <c r="N367" s="76" t="str">
        <f>A$3&amp;C367+120&amp;"."&amp;B367</f>
        <v>D1142.11</v>
      </c>
    </row>
    <row r="368" spans="2:14">
      <c r="B368" s="79">
        <f>IF(B367=15,0,(B367+1))</f>
        <v>12</v>
      </c>
      <c r="C368" s="76">
        <f>IF(B367=15,C367+1,C367)</f>
        <v>1022</v>
      </c>
      <c r="J368" s="76" t="str">
        <f>A$3&amp;C368+60&amp;"."&amp;B368</f>
        <v>D1082.12</v>
      </c>
      <c r="L368" s="76" t="str">
        <f>A$3&amp;C368+90&amp;"."&amp;B368</f>
        <v>D1112.12</v>
      </c>
      <c r="N368" s="76" t="str">
        <f>A$3&amp;C368+120&amp;"."&amp;B368</f>
        <v>D1142.12</v>
      </c>
    </row>
    <row r="369" spans="2:14">
      <c r="B369" s="79">
        <f>IF(B368=15,0,(B368+1))</f>
        <v>13</v>
      </c>
      <c r="C369" s="76">
        <f>IF(B368=15,C368+1,C368)</f>
        <v>1022</v>
      </c>
      <c r="J369" s="76" t="str">
        <f>A$3&amp;C369+60&amp;"."&amp;B369</f>
        <v>D1082.13</v>
      </c>
      <c r="L369" s="76" t="str">
        <f>A$3&amp;C369+90&amp;"."&amp;B369</f>
        <v>D1112.13</v>
      </c>
      <c r="N369" s="76" t="str">
        <f>A$3&amp;C369+120&amp;"."&amp;B369</f>
        <v>D1142.13</v>
      </c>
    </row>
    <row r="370" spans="2:14">
      <c r="B370" s="79">
        <f>IF(B369=15,0,(B369+1))</f>
        <v>14</v>
      </c>
      <c r="C370" s="76">
        <f>IF(B369=15,C369+1,C369)</f>
        <v>1022</v>
      </c>
      <c r="J370" s="76" t="str">
        <f>A$3&amp;C370+60&amp;"."&amp;B370</f>
        <v>D1082.14</v>
      </c>
      <c r="L370" s="76" t="str">
        <f>A$3&amp;C370+90&amp;"."&amp;B370</f>
        <v>D1112.14</v>
      </c>
      <c r="N370" s="76" t="str">
        <f>A$3&amp;C370+120&amp;"."&amp;B370</f>
        <v>D1142.14</v>
      </c>
    </row>
    <row r="371" spans="2:14">
      <c r="B371" s="79">
        <f>IF(B370=15,0,(B370+1))</f>
        <v>15</v>
      </c>
      <c r="C371" s="76">
        <f>IF(B370=15,C370+1,C370)</f>
        <v>1022</v>
      </c>
      <c r="J371" s="76" t="str">
        <f>A$3&amp;C371+60&amp;"."&amp;B371</f>
        <v>D1082.15</v>
      </c>
      <c r="L371" s="76" t="str">
        <f>A$3&amp;C371+90&amp;"."&amp;B371</f>
        <v>D1112.15</v>
      </c>
      <c r="N371" s="76" t="str">
        <f>A$3&amp;C371+120&amp;"."&amp;B371</f>
        <v>D1142.15</v>
      </c>
    </row>
    <row r="372" spans="2:14">
      <c r="B372" s="79">
        <f>IF(B371=15,0,(B371+1))</f>
        <v>0</v>
      </c>
      <c r="C372" s="76">
        <f>IF(B371=15,C371+1,C371)</f>
        <v>1023</v>
      </c>
      <c r="J372" s="76" t="str">
        <f>A$3&amp;C372+60&amp;"."&amp;B372</f>
        <v>D1083.0</v>
      </c>
      <c r="L372" s="76" t="str">
        <f>A$3&amp;C372+90&amp;"."&amp;B372</f>
        <v>D1113.0</v>
      </c>
      <c r="N372" s="76" t="str">
        <f>A$3&amp;C372+120&amp;"."&amp;B372</f>
        <v>D1143.0</v>
      </c>
    </row>
    <row r="373" spans="2:14">
      <c r="B373" s="79">
        <f>IF(B372=15,0,(B372+1))</f>
        <v>1</v>
      </c>
      <c r="C373" s="76">
        <f>IF(B372=15,C372+1,C372)</f>
        <v>1023</v>
      </c>
      <c r="J373" s="76" t="str">
        <f>A$3&amp;C373+60&amp;"."&amp;B373</f>
        <v>D1083.1</v>
      </c>
      <c r="L373" s="76" t="str">
        <f>A$3&amp;C373+90&amp;"."&amp;B373</f>
        <v>D1113.1</v>
      </c>
      <c r="N373" s="76" t="str">
        <f>A$3&amp;C373+120&amp;"."&amp;B373</f>
        <v>D1143.1</v>
      </c>
    </row>
    <row r="374" spans="2:14">
      <c r="B374" s="79">
        <f>IF(B373=15,0,(B373+1))</f>
        <v>2</v>
      </c>
      <c r="C374" s="76">
        <f>IF(B373=15,C373+1,C373)</f>
        <v>1023</v>
      </c>
      <c r="J374" s="76" t="str">
        <f>A$3&amp;C374+60&amp;"."&amp;B374</f>
        <v>D1083.2</v>
      </c>
      <c r="L374" s="76" t="str">
        <f>A$3&amp;C374+90&amp;"."&amp;B374</f>
        <v>D1113.2</v>
      </c>
      <c r="N374" s="76" t="str">
        <f>A$3&amp;C374+120&amp;"."&amp;B374</f>
        <v>D1143.2</v>
      </c>
    </row>
    <row r="375" spans="2:14">
      <c r="B375" s="79">
        <f>IF(B374=15,0,(B374+1))</f>
        <v>3</v>
      </c>
      <c r="C375" s="76">
        <f>IF(B374=15,C374+1,C374)</f>
        <v>1023</v>
      </c>
      <c r="J375" s="76" t="str">
        <f>A$3&amp;C375+60&amp;"."&amp;B375</f>
        <v>D1083.3</v>
      </c>
      <c r="L375" s="76" t="str">
        <f>A$3&amp;C375+90&amp;"."&amp;B375</f>
        <v>D1113.3</v>
      </c>
      <c r="N375" s="76" t="str">
        <f>A$3&amp;C375+120&amp;"."&amp;B375</f>
        <v>D1143.3</v>
      </c>
    </row>
    <row r="376" spans="2:14">
      <c r="B376" s="79">
        <f>IF(B375=15,0,(B375+1))</f>
        <v>4</v>
      </c>
      <c r="C376" s="76">
        <f>IF(B375=15,C375+1,C375)</f>
        <v>1023</v>
      </c>
      <c r="J376" s="76" t="str">
        <f>A$3&amp;C376+60&amp;"."&amp;B376</f>
        <v>D1083.4</v>
      </c>
      <c r="L376" s="76" t="str">
        <f>A$3&amp;C376+90&amp;"."&amp;B376</f>
        <v>D1113.4</v>
      </c>
      <c r="N376" s="76" t="str">
        <f>A$3&amp;C376+120&amp;"."&amp;B376</f>
        <v>D1143.4</v>
      </c>
    </row>
    <row r="377" spans="2:14">
      <c r="B377" s="79">
        <f>IF(B376=15,0,(B376+1))</f>
        <v>5</v>
      </c>
      <c r="C377" s="76">
        <f>IF(B376=15,C376+1,C376)</f>
        <v>1023</v>
      </c>
      <c r="J377" s="76" t="str">
        <f>A$3&amp;C377+60&amp;"."&amp;B377</f>
        <v>D1083.5</v>
      </c>
      <c r="L377" s="76" t="str">
        <f>A$3&amp;C377+90&amp;"."&amp;B377</f>
        <v>D1113.5</v>
      </c>
      <c r="N377" s="76" t="str">
        <f>A$3&amp;C377+120&amp;"."&amp;B377</f>
        <v>D1143.5</v>
      </c>
    </row>
    <row r="378" spans="2:14">
      <c r="B378" s="79">
        <f>IF(B377=15,0,(B377+1))</f>
        <v>6</v>
      </c>
      <c r="C378" s="76">
        <f>IF(B377=15,C377+1,C377)</f>
        <v>1023</v>
      </c>
      <c r="J378" s="76" t="str">
        <f>A$3&amp;C378+60&amp;"."&amp;B378</f>
        <v>D1083.6</v>
      </c>
      <c r="L378" s="76" t="str">
        <f>A$3&amp;C378+90&amp;"."&amp;B378</f>
        <v>D1113.6</v>
      </c>
      <c r="N378" s="76" t="str">
        <f>A$3&amp;C378+120&amp;"."&amp;B378</f>
        <v>D1143.6</v>
      </c>
    </row>
    <row r="379" spans="2:14">
      <c r="B379" s="79">
        <f>IF(B378=15,0,(B378+1))</f>
        <v>7</v>
      </c>
      <c r="C379" s="76">
        <f>IF(B378=15,C378+1,C378)</f>
        <v>1023</v>
      </c>
      <c r="J379" s="76" t="str">
        <f>A$3&amp;C379+60&amp;"."&amp;B379</f>
        <v>D1083.7</v>
      </c>
      <c r="L379" s="76" t="str">
        <f>A$3&amp;C379+90&amp;"."&amp;B379</f>
        <v>D1113.7</v>
      </c>
      <c r="N379" s="76" t="str">
        <f>A$3&amp;C379+120&amp;"."&amp;B379</f>
        <v>D1143.7</v>
      </c>
    </row>
    <row r="380" spans="2:14">
      <c r="B380" s="79">
        <f>IF(B379=15,0,(B379+1))</f>
        <v>8</v>
      </c>
      <c r="C380" s="76">
        <f>IF(B379=15,C379+1,C379)</f>
        <v>1023</v>
      </c>
      <c r="J380" s="76" t="str">
        <f>A$3&amp;C380+60&amp;"."&amp;B380</f>
        <v>D1083.8</v>
      </c>
      <c r="L380" s="76" t="str">
        <f>A$3&amp;C380+90&amp;"."&amp;B380</f>
        <v>D1113.8</v>
      </c>
      <c r="N380" s="76" t="str">
        <f>A$3&amp;C380+120&amp;"."&amp;B380</f>
        <v>D1143.8</v>
      </c>
    </row>
    <row r="381" spans="2:14">
      <c r="B381" s="79">
        <f>IF(B380=15,0,(B380+1))</f>
        <v>9</v>
      </c>
      <c r="C381" s="76">
        <f>IF(B380=15,C380+1,C380)</f>
        <v>1023</v>
      </c>
      <c r="J381" s="76" t="str">
        <f>A$3&amp;C381+60&amp;"."&amp;B381</f>
        <v>D1083.9</v>
      </c>
      <c r="L381" s="76" t="str">
        <f>A$3&amp;C381+90&amp;"."&amp;B381</f>
        <v>D1113.9</v>
      </c>
      <c r="N381" s="76" t="str">
        <f>A$3&amp;C381+120&amp;"."&amp;B381</f>
        <v>D1143.9</v>
      </c>
    </row>
    <row r="382" spans="2:14">
      <c r="B382" s="79">
        <f>IF(B381=15,0,(B381+1))</f>
        <v>10</v>
      </c>
      <c r="C382" s="76">
        <f>IF(B381=15,C381+1,C381)</f>
        <v>1023</v>
      </c>
      <c r="J382" s="76" t="str">
        <f>A$3&amp;C382+60&amp;"."&amp;B382</f>
        <v>D1083.10</v>
      </c>
      <c r="L382" s="76" t="str">
        <f>A$3&amp;C382+90&amp;"."&amp;B382</f>
        <v>D1113.10</v>
      </c>
      <c r="N382" s="76" t="str">
        <f>A$3&amp;C382+120&amp;"."&amp;B382</f>
        <v>D1143.10</v>
      </c>
    </row>
    <row r="383" spans="2:14">
      <c r="B383" s="79">
        <f>IF(B382=15,0,(B382+1))</f>
        <v>11</v>
      </c>
      <c r="C383" s="76">
        <f>IF(B382=15,C382+1,C382)</f>
        <v>1023</v>
      </c>
      <c r="J383" s="76" t="str">
        <f>A$3&amp;C383+60&amp;"."&amp;B383</f>
        <v>D1083.11</v>
      </c>
      <c r="L383" s="76" t="str">
        <f>A$3&amp;C383+90&amp;"."&amp;B383</f>
        <v>D1113.11</v>
      </c>
      <c r="N383" s="76" t="str">
        <f>A$3&amp;C383+120&amp;"."&amp;B383</f>
        <v>D1143.11</v>
      </c>
    </row>
    <row r="384" spans="2:14">
      <c r="B384" s="79">
        <f>IF(B383=15,0,(B383+1))</f>
        <v>12</v>
      </c>
      <c r="C384" s="76">
        <f>IF(B383=15,C383+1,C383)</f>
        <v>1023</v>
      </c>
      <c r="J384" s="76" t="str">
        <f>A$3&amp;C384+60&amp;"."&amp;B384</f>
        <v>D1083.12</v>
      </c>
      <c r="L384" s="76" t="str">
        <f>A$3&amp;C384+90&amp;"."&amp;B384</f>
        <v>D1113.12</v>
      </c>
      <c r="N384" s="76" t="str">
        <f>A$3&amp;C384+120&amp;"."&amp;B384</f>
        <v>D1143.12</v>
      </c>
    </row>
    <row r="385" spans="2:14">
      <c r="B385" s="79">
        <f>IF(B384=15,0,(B384+1))</f>
        <v>13</v>
      </c>
      <c r="C385" s="76">
        <f>IF(B384=15,C384+1,C384)</f>
        <v>1023</v>
      </c>
      <c r="J385" s="76" t="str">
        <f>A$3&amp;C385+60&amp;"."&amp;B385</f>
        <v>D1083.13</v>
      </c>
      <c r="L385" s="76" t="str">
        <f>A$3&amp;C385+90&amp;"."&amp;B385</f>
        <v>D1113.13</v>
      </c>
      <c r="N385" s="76" t="str">
        <f>A$3&amp;C385+120&amp;"."&amp;B385</f>
        <v>D1143.13</v>
      </c>
    </row>
    <row r="386" spans="2:14">
      <c r="B386" s="79">
        <f>IF(B385=15,0,(B385+1))</f>
        <v>14</v>
      </c>
      <c r="C386" s="76">
        <f>IF(B385=15,C385+1,C385)</f>
        <v>1023</v>
      </c>
      <c r="J386" s="76" t="str">
        <f>A$3&amp;C386+60&amp;"."&amp;B386</f>
        <v>D1083.14</v>
      </c>
      <c r="L386" s="76" t="str">
        <f>A$3&amp;C386+90&amp;"."&amp;B386</f>
        <v>D1113.14</v>
      </c>
      <c r="N386" s="76" t="str">
        <f>A$3&amp;C386+120&amp;"."&amp;B386</f>
        <v>D1143.14</v>
      </c>
    </row>
    <row r="387" spans="2:14">
      <c r="B387" s="79">
        <f>IF(B386=15,0,(B386+1))</f>
        <v>15</v>
      </c>
      <c r="C387" s="76">
        <f>IF(B386=15,C386+1,C386)</f>
        <v>1023</v>
      </c>
      <c r="J387" s="76" t="str">
        <f>A$3&amp;C387+60&amp;"."&amp;B387</f>
        <v>D1083.15</v>
      </c>
      <c r="L387" s="76" t="str">
        <f>A$3&amp;C387+90&amp;"."&amp;B387</f>
        <v>D1113.15</v>
      </c>
      <c r="N387" s="76" t="str">
        <f>A$3&amp;C387+120&amp;"."&amp;B387</f>
        <v>D1143.15</v>
      </c>
    </row>
    <row r="388" spans="2:14">
      <c r="B388" s="79">
        <f>IF(B387=15,0,(B387+1))</f>
        <v>0</v>
      </c>
      <c r="C388" s="76">
        <f>IF(B387=15,C387+1,C387)</f>
        <v>1024</v>
      </c>
      <c r="J388" s="76" t="str">
        <f>A$3&amp;C388+60&amp;"."&amp;B388</f>
        <v>D1084.0</v>
      </c>
      <c r="L388" s="76" t="str">
        <f>A$3&amp;C388+90&amp;"."&amp;B388</f>
        <v>D1114.0</v>
      </c>
      <c r="N388" s="76" t="str">
        <f>A$3&amp;C388+120&amp;"."&amp;B388</f>
        <v>D1144.0</v>
      </c>
    </row>
    <row r="389" spans="2:14">
      <c r="B389" s="79">
        <f>IF(B388=15,0,(B388+1))</f>
        <v>1</v>
      </c>
      <c r="C389" s="76">
        <f>IF(B388=15,C388+1,C388)</f>
        <v>1024</v>
      </c>
      <c r="J389" s="76" t="str">
        <f>A$3&amp;C389+60&amp;"."&amp;B389</f>
        <v>D1084.1</v>
      </c>
      <c r="L389" s="76" t="str">
        <f>A$3&amp;C389+90&amp;"."&amp;B389</f>
        <v>D1114.1</v>
      </c>
      <c r="N389" s="76" t="str">
        <f>A$3&amp;C389+120&amp;"."&amp;B389</f>
        <v>D1144.1</v>
      </c>
    </row>
    <row r="390" spans="2:14">
      <c r="B390" s="79">
        <f>IF(B389=15,0,(B389+1))</f>
        <v>2</v>
      </c>
      <c r="C390" s="76">
        <f>IF(B389=15,C389+1,C389)</f>
        <v>1024</v>
      </c>
      <c r="J390" s="76" t="str">
        <f>A$3&amp;C390+60&amp;"."&amp;B390</f>
        <v>D1084.2</v>
      </c>
      <c r="L390" s="76" t="str">
        <f>A$3&amp;C390+90&amp;"."&amp;B390</f>
        <v>D1114.2</v>
      </c>
      <c r="N390" s="76" t="str">
        <f>A$3&amp;C390+120&amp;"."&amp;B390</f>
        <v>D1144.2</v>
      </c>
    </row>
    <row r="391" spans="2:14">
      <c r="B391" s="79">
        <f>IF(B390=15,0,(B390+1))</f>
        <v>3</v>
      </c>
      <c r="C391" s="76">
        <f>IF(B390=15,C390+1,C390)</f>
        <v>1024</v>
      </c>
      <c r="J391" s="76" t="str">
        <f>A$3&amp;C391+60&amp;"."&amp;B391</f>
        <v>D1084.3</v>
      </c>
      <c r="L391" s="76" t="str">
        <f>A$3&amp;C391+90&amp;"."&amp;B391</f>
        <v>D1114.3</v>
      </c>
      <c r="N391" s="76" t="str">
        <f>A$3&amp;C391+120&amp;"."&amp;B391</f>
        <v>D1144.3</v>
      </c>
    </row>
    <row r="392" spans="2:14">
      <c r="B392" s="79">
        <f>IF(B391=15,0,(B391+1))</f>
        <v>4</v>
      </c>
      <c r="C392" s="76">
        <f>IF(B391=15,C391+1,C391)</f>
        <v>1024</v>
      </c>
      <c r="J392" s="76" t="str">
        <f>A$3&amp;C392+60&amp;"."&amp;B392</f>
        <v>D1084.4</v>
      </c>
      <c r="L392" s="76" t="str">
        <f>A$3&amp;C392+90&amp;"."&amp;B392</f>
        <v>D1114.4</v>
      </c>
      <c r="N392" s="76" t="str">
        <f>A$3&amp;C392+120&amp;"."&amp;B392</f>
        <v>D1144.4</v>
      </c>
    </row>
    <row r="393" spans="2:14">
      <c r="B393" s="79">
        <f>IF(B392=15,0,(B392+1))</f>
        <v>5</v>
      </c>
      <c r="C393" s="76">
        <f>IF(B392=15,C392+1,C392)</f>
        <v>1024</v>
      </c>
      <c r="J393" s="76" t="str">
        <f>A$3&amp;C393+60&amp;"."&amp;B393</f>
        <v>D1084.5</v>
      </c>
      <c r="L393" s="76" t="str">
        <f>A$3&amp;C393+90&amp;"."&amp;B393</f>
        <v>D1114.5</v>
      </c>
      <c r="N393" s="76" t="str">
        <f>A$3&amp;C393+120&amp;"."&amp;B393</f>
        <v>D1144.5</v>
      </c>
    </row>
    <row r="394" spans="2:14">
      <c r="B394" s="79">
        <f>IF(B393=15,0,(B393+1))</f>
        <v>6</v>
      </c>
      <c r="C394" s="76">
        <f>IF(B393=15,C393+1,C393)</f>
        <v>1024</v>
      </c>
      <c r="J394" s="76" t="str">
        <f>A$3&amp;C394+60&amp;"."&amp;B394</f>
        <v>D1084.6</v>
      </c>
      <c r="L394" s="76" t="str">
        <f>A$3&amp;C394+90&amp;"."&amp;B394</f>
        <v>D1114.6</v>
      </c>
      <c r="N394" s="76" t="str">
        <f>A$3&amp;C394+120&amp;"."&amp;B394</f>
        <v>D1144.6</v>
      </c>
    </row>
    <row r="395" spans="2:14">
      <c r="B395" s="79">
        <f>IF(B394=15,0,(B394+1))</f>
        <v>7</v>
      </c>
      <c r="C395" s="76">
        <f>IF(B394=15,C394+1,C394)</f>
        <v>1024</v>
      </c>
      <c r="J395" s="76" t="str">
        <f>A$3&amp;C395+60&amp;"."&amp;B395</f>
        <v>D1084.7</v>
      </c>
      <c r="L395" s="76" t="str">
        <f>A$3&amp;C395+90&amp;"."&amp;B395</f>
        <v>D1114.7</v>
      </c>
      <c r="N395" s="76" t="str">
        <f>A$3&amp;C395+120&amp;"."&amp;B395</f>
        <v>D1144.7</v>
      </c>
    </row>
    <row r="396" spans="2:14">
      <c r="B396" s="79">
        <f>IF(B395=15,0,(B395+1))</f>
        <v>8</v>
      </c>
      <c r="C396" s="76">
        <f>IF(B395=15,C395+1,C395)</f>
        <v>1024</v>
      </c>
      <c r="J396" s="76" t="str">
        <f>A$3&amp;C396+60&amp;"."&amp;B396</f>
        <v>D1084.8</v>
      </c>
      <c r="L396" s="76" t="str">
        <f>A$3&amp;C396+90&amp;"."&amp;B396</f>
        <v>D1114.8</v>
      </c>
      <c r="N396" s="76" t="str">
        <f>A$3&amp;C396+120&amp;"."&amp;B396</f>
        <v>D1144.8</v>
      </c>
    </row>
    <row r="397" spans="2:14">
      <c r="B397" s="79">
        <f>IF(B396=15,0,(B396+1))</f>
        <v>9</v>
      </c>
      <c r="C397" s="76">
        <f>IF(B396=15,C396+1,C396)</f>
        <v>1024</v>
      </c>
      <c r="J397" s="76" t="str">
        <f>A$3&amp;C397+60&amp;"."&amp;B397</f>
        <v>D1084.9</v>
      </c>
      <c r="L397" s="76" t="str">
        <f>A$3&amp;C397+90&amp;"."&amp;B397</f>
        <v>D1114.9</v>
      </c>
      <c r="N397" s="76" t="str">
        <f>A$3&amp;C397+120&amp;"."&amp;B397</f>
        <v>D1144.9</v>
      </c>
    </row>
    <row r="398" spans="2:14">
      <c r="B398" s="79">
        <f>IF(B397=15,0,(B397+1))</f>
        <v>10</v>
      </c>
      <c r="C398" s="76">
        <f>IF(B397=15,C397+1,C397)</f>
        <v>1024</v>
      </c>
      <c r="J398" s="76" t="str">
        <f>A$3&amp;C398+60&amp;"."&amp;B398</f>
        <v>D1084.10</v>
      </c>
      <c r="L398" s="76" t="str">
        <f>A$3&amp;C398+90&amp;"."&amp;B398</f>
        <v>D1114.10</v>
      </c>
      <c r="N398" s="76" t="str">
        <f>A$3&amp;C398+120&amp;"."&amp;B398</f>
        <v>D1144.10</v>
      </c>
    </row>
    <row r="399" spans="2:14">
      <c r="B399" s="79">
        <f>IF(B398=15,0,(B398+1))</f>
        <v>11</v>
      </c>
      <c r="C399" s="76">
        <f>IF(B398=15,C398+1,C398)</f>
        <v>1024</v>
      </c>
      <c r="J399" s="76" t="str">
        <f>A$3&amp;C399+60&amp;"."&amp;B399</f>
        <v>D1084.11</v>
      </c>
      <c r="L399" s="76" t="str">
        <f>A$3&amp;C399+90&amp;"."&amp;B399</f>
        <v>D1114.11</v>
      </c>
      <c r="N399" s="76" t="str">
        <f>A$3&amp;C399+120&amp;"."&amp;B399</f>
        <v>D1144.11</v>
      </c>
    </row>
    <row r="400" spans="2:14">
      <c r="B400" s="79">
        <f>IF(B399=15,0,(B399+1))</f>
        <v>12</v>
      </c>
      <c r="C400" s="76">
        <f>IF(B399=15,C399+1,C399)</f>
        <v>1024</v>
      </c>
      <c r="J400" s="76" t="str">
        <f>A$3&amp;C400+60&amp;"."&amp;B400</f>
        <v>D1084.12</v>
      </c>
      <c r="L400" s="76" t="str">
        <f>A$3&amp;C400+90&amp;"."&amp;B400</f>
        <v>D1114.12</v>
      </c>
      <c r="N400" s="76" t="str">
        <f>A$3&amp;C400+120&amp;"."&amp;B400</f>
        <v>D1144.12</v>
      </c>
    </row>
    <row r="401" spans="2:14">
      <c r="B401" s="79">
        <f>IF(B400=15,0,(B400+1))</f>
        <v>13</v>
      </c>
      <c r="C401" s="76">
        <f>IF(B400=15,C400+1,C400)</f>
        <v>1024</v>
      </c>
      <c r="J401" s="76" t="str">
        <f>A$3&amp;C401+60&amp;"."&amp;B401</f>
        <v>D1084.13</v>
      </c>
      <c r="L401" s="76" t="str">
        <f>A$3&amp;C401+90&amp;"."&amp;B401</f>
        <v>D1114.13</v>
      </c>
      <c r="N401" s="76" t="str">
        <f>A$3&amp;C401+120&amp;"."&amp;B401</f>
        <v>D1144.13</v>
      </c>
    </row>
    <row r="402" spans="2:14">
      <c r="B402" s="79">
        <f>IF(B401=15,0,(B401+1))</f>
        <v>14</v>
      </c>
      <c r="C402" s="76">
        <f>IF(B401=15,C401+1,C401)</f>
        <v>1024</v>
      </c>
      <c r="J402" s="76" t="str">
        <f>A$3&amp;C402+60&amp;"."&amp;B402</f>
        <v>D1084.14</v>
      </c>
      <c r="L402" s="76" t="str">
        <f>A$3&amp;C402+90&amp;"."&amp;B402</f>
        <v>D1114.14</v>
      </c>
      <c r="N402" s="76" t="str">
        <f>A$3&amp;C402+120&amp;"."&amp;B402</f>
        <v>D1144.14</v>
      </c>
    </row>
    <row r="403" spans="2:14">
      <c r="B403" s="79">
        <f>IF(B402=15,0,(B402+1))</f>
        <v>15</v>
      </c>
      <c r="C403" s="76">
        <f>IF(B402=15,C402+1,C402)</f>
        <v>1024</v>
      </c>
      <c r="J403" s="76" t="str">
        <f>A$3&amp;C403+60&amp;"."&amp;B403</f>
        <v>D1084.15</v>
      </c>
      <c r="L403" s="76" t="str">
        <f>A$3&amp;C403+90&amp;"."&amp;B403</f>
        <v>D1114.15</v>
      </c>
      <c r="N403" s="76" t="str">
        <f>A$3&amp;C403+120&amp;"."&amp;B403</f>
        <v>D1144.15</v>
      </c>
    </row>
    <row r="404" spans="2:15">
      <c r="B404" s="79">
        <f>IF(B403=15,0,(B403+1))</f>
        <v>0</v>
      </c>
      <c r="C404" s="76">
        <f>IF(B403=15,C403+1,C403)</f>
        <v>1025</v>
      </c>
      <c r="J404" s="76" t="str">
        <f>A$3&amp;C404+60&amp;"."&amp;B404</f>
        <v>D1085.0</v>
      </c>
      <c r="K404" t="s">
        <v>1447</v>
      </c>
      <c r="L404" s="76" t="str">
        <f>A$3&amp;C404+90&amp;"."&amp;B404</f>
        <v>D1115.0</v>
      </c>
      <c r="M404" t="s">
        <v>1448</v>
      </c>
      <c r="N404" s="76" t="str">
        <f>A$3&amp;C404+120&amp;"."&amp;B404</f>
        <v>D1145.0</v>
      </c>
      <c r="O404" t="s">
        <v>1449</v>
      </c>
    </row>
    <row r="405" spans="2:15">
      <c r="B405" s="79">
        <f>IF(B404=15,0,(B404+1))</f>
        <v>1</v>
      </c>
      <c r="C405" s="76">
        <f>IF(B404=15,C404+1,C404)</f>
        <v>1025</v>
      </c>
      <c r="J405" s="76" t="str">
        <f>A$3&amp;C405+60&amp;"."&amp;B405</f>
        <v>D1085.1</v>
      </c>
      <c r="K405" t="s">
        <v>1450</v>
      </c>
      <c r="L405" s="76" t="str">
        <f>A$3&amp;C405+90&amp;"."&amp;B405</f>
        <v>D1115.1</v>
      </c>
      <c r="M405" t="s">
        <v>1451</v>
      </c>
      <c r="N405" s="76" t="str">
        <f>A$3&amp;C405+120&amp;"."&amp;B405</f>
        <v>D1145.1</v>
      </c>
      <c r="O405" t="s">
        <v>1452</v>
      </c>
    </row>
    <row r="406" spans="2:15">
      <c r="B406" s="79">
        <f>IF(B405=15,0,(B405+1))</f>
        <v>2</v>
      </c>
      <c r="C406" s="76">
        <f>IF(B405=15,C405+1,C405)</f>
        <v>1025</v>
      </c>
      <c r="J406" s="76" t="str">
        <f>A$3&amp;C406+60&amp;"."&amp;B406</f>
        <v>D1085.2</v>
      </c>
      <c r="K406" t="s">
        <v>1453</v>
      </c>
      <c r="L406" s="76" t="str">
        <f>A$3&amp;C406+90&amp;"."&amp;B406</f>
        <v>D1115.2</v>
      </c>
      <c r="M406" t="s">
        <v>1454</v>
      </c>
      <c r="N406" s="76" t="str">
        <f>A$3&amp;C406+120&amp;"."&amp;B406</f>
        <v>D1145.2</v>
      </c>
      <c r="O406" t="s">
        <v>1455</v>
      </c>
    </row>
    <row r="407" spans="2:15">
      <c r="B407" s="79">
        <f>IF(B406=15,0,(B406+1))</f>
        <v>3</v>
      </c>
      <c r="C407" s="76">
        <f>IF(B406=15,C406+1,C406)</f>
        <v>1025</v>
      </c>
      <c r="J407" s="76" t="str">
        <f>A$3&amp;C407+60&amp;"."&amp;B407</f>
        <v>D1085.3</v>
      </c>
      <c r="K407" t="s">
        <v>1456</v>
      </c>
      <c r="L407" s="76" t="str">
        <f>A$3&amp;C407+90&amp;"."&amp;B407</f>
        <v>D1115.3</v>
      </c>
      <c r="M407" t="s">
        <v>1457</v>
      </c>
      <c r="N407" s="76" t="str">
        <f>A$3&amp;C407+120&amp;"."&amp;B407</f>
        <v>D1145.3</v>
      </c>
      <c r="O407" t="s">
        <v>1458</v>
      </c>
    </row>
    <row r="408" spans="2:15">
      <c r="B408" s="79">
        <f>IF(B407=15,0,(B407+1))</f>
        <v>4</v>
      </c>
      <c r="C408" s="76">
        <f>IF(B407=15,C407+1,C407)</f>
        <v>1025</v>
      </c>
      <c r="J408" s="76" t="str">
        <f>A$3&amp;C408+60&amp;"."&amp;B408</f>
        <v>D1085.4</v>
      </c>
      <c r="K408" t="s">
        <v>1459</v>
      </c>
      <c r="L408" s="76" t="str">
        <f>A$3&amp;C408+90&amp;"."&amp;B408</f>
        <v>D1115.4</v>
      </c>
      <c r="M408" t="s">
        <v>1460</v>
      </c>
      <c r="N408" s="76" t="str">
        <f>A$3&amp;C408+120&amp;"."&amp;B408</f>
        <v>D1145.4</v>
      </c>
      <c r="O408" t="s">
        <v>1461</v>
      </c>
    </row>
    <row r="409" spans="2:15">
      <c r="B409" s="79">
        <f>IF(B408=15,0,(B408+1))</f>
        <v>5</v>
      </c>
      <c r="C409" s="76">
        <f>IF(B408=15,C408+1,C408)</f>
        <v>1025</v>
      </c>
      <c r="J409" s="76" t="str">
        <f>A$3&amp;C409+60&amp;"."&amp;B409</f>
        <v>D1085.5</v>
      </c>
      <c r="K409" t="s">
        <v>1462</v>
      </c>
      <c r="L409" s="76" t="str">
        <f>A$3&amp;C409+90&amp;"."&amp;B409</f>
        <v>D1115.5</v>
      </c>
      <c r="M409" t="s">
        <v>1463</v>
      </c>
      <c r="N409" s="76" t="str">
        <f>A$3&amp;C409+120&amp;"."&amp;B409</f>
        <v>D1145.5</v>
      </c>
      <c r="O409" t="s">
        <v>1464</v>
      </c>
    </row>
    <row r="410" spans="2:15">
      <c r="B410" s="79">
        <f>IF(B409=15,0,(B409+1))</f>
        <v>6</v>
      </c>
      <c r="C410" s="76">
        <f>IF(B409=15,C409+1,C409)</f>
        <v>1025</v>
      </c>
      <c r="J410" s="76" t="str">
        <f>A$3&amp;C410+60&amp;"."&amp;B410</f>
        <v>D1085.6</v>
      </c>
      <c r="K410" t="s">
        <v>1465</v>
      </c>
      <c r="L410" s="76" t="str">
        <f>A$3&amp;C410+90&amp;"."&amp;B410</f>
        <v>D1115.6</v>
      </c>
      <c r="M410" t="s">
        <v>1466</v>
      </c>
      <c r="N410" s="76" t="str">
        <f>A$3&amp;C410+120&amp;"."&amp;B410</f>
        <v>D1145.6</v>
      </c>
      <c r="O410" t="s">
        <v>1467</v>
      </c>
    </row>
    <row r="411" spans="2:15">
      <c r="B411" s="79">
        <f>IF(B410=15,0,(B410+1))</f>
        <v>7</v>
      </c>
      <c r="C411" s="76">
        <f>IF(B410=15,C410+1,C410)</f>
        <v>1025</v>
      </c>
      <c r="J411" s="76" t="str">
        <f>A$3&amp;C411+60&amp;"."&amp;B411</f>
        <v>D1085.7</v>
      </c>
      <c r="K411" t="s">
        <v>1468</v>
      </c>
      <c r="L411" s="76" t="str">
        <f>A$3&amp;C411+90&amp;"."&amp;B411</f>
        <v>D1115.7</v>
      </c>
      <c r="M411" t="s">
        <v>1469</v>
      </c>
      <c r="N411" s="76" t="str">
        <f>A$3&amp;C411+120&amp;"."&amp;B411</f>
        <v>D1145.7</v>
      </c>
      <c r="O411" t="s">
        <v>1470</v>
      </c>
    </row>
    <row r="412" spans="2:15">
      <c r="B412" s="79">
        <f>IF(B411=15,0,(B411+1))</f>
        <v>8</v>
      </c>
      <c r="C412" s="76">
        <f>IF(B411=15,C411+1,C411)</f>
        <v>1025</v>
      </c>
      <c r="J412" s="76" t="str">
        <f>A$3&amp;C412+60&amp;"."&amp;B412</f>
        <v>D1085.8</v>
      </c>
      <c r="K412" t="s">
        <v>1471</v>
      </c>
      <c r="L412" s="76" t="str">
        <f>A$3&amp;C412+90&amp;"."&amp;B412</f>
        <v>D1115.8</v>
      </c>
      <c r="M412" t="s">
        <v>1472</v>
      </c>
      <c r="N412" s="76" t="str">
        <f>A$3&amp;C412+120&amp;"."&amp;B412</f>
        <v>D1145.8</v>
      </c>
      <c r="O412" t="s">
        <v>1473</v>
      </c>
    </row>
    <row r="413" spans="2:15">
      <c r="B413" s="79">
        <f>IF(B412=15,0,(B412+1))</f>
        <v>9</v>
      </c>
      <c r="C413" s="76">
        <f>IF(B412=15,C412+1,C412)</f>
        <v>1025</v>
      </c>
      <c r="J413" s="76" t="str">
        <f>A$3&amp;C413+60&amp;"."&amp;B413</f>
        <v>D1085.9</v>
      </c>
      <c r="K413" t="s">
        <v>1474</v>
      </c>
      <c r="L413" s="76" t="str">
        <f>A$3&amp;C413+90&amp;"."&amp;B413</f>
        <v>D1115.9</v>
      </c>
      <c r="M413" t="s">
        <v>1475</v>
      </c>
      <c r="N413" s="76" t="str">
        <f>A$3&amp;C413+120&amp;"."&amp;B413</f>
        <v>D1145.9</v>
      </c>
      <c r="O413" t="s">
        <v>1476</v>
      </c>
    </row>
    <row r="414" spans="2:15">
      <c r="B414" s="79">
        <f>IF(B413=15,0,(B413+1))</f>
        <v>10</v>
      </c>
      <c r="C414" s="76">
        <f>IF(B413=15,C413+1,C413)</f>
        <v>1025</v>
      </c>
      <c r="J414" s="76" t="str">
        <f>A$3&amp;C414+60&amp;"."&amp;B414</f>
        <v>D1085.10</v>
      </c>
      <c r="K414" t="s">
        <v>1477</v>
      </c>
      <c r="L414" s="76" t="str">
        <f>A$3&amp;C414+90&amp;"."&amp;B414</f>
        <v>D1115.10</v>
      </c>
      <c r="M414" t="s">
        <v>1478</v>
      </c>
      <c r="N414" s="76" t="str">
        <f>A$3&amp;C414+120&amp;"."&amp;B414</f>
        <v>D1145.10</v>
      </c>
      <c r="O414" t="s">
        <v>1479</v>
      </c>
    </row>
    <row r="415" spans="2:15">
      <c r="B415" s="79">
        <f>IF(B414=15,0,(B414+1))</f>
        <v>11</v>
      </c>
      <c r="C415" s="76">
        <f>IF(B414=15,C414+1,C414)</f>
        <v>1025</v>
      </c>
      <c r="J415" s="76" t="str">
        <f>A$3&amp;C415+60&amp;"."&amp;B415</f>
        <v>D1085.11</v>
      </c>
      <c r="K415" t="s">
        <v>1480</v>
      </c>
      <c r="L415" s="76" t="str">
        <f>A$3&amp;C415+90&amp;"."&amp;B415</f>
        <v>D1115.11</v>
      </c>
      <c r="M415" t="s">
        <v>1481</v>
      </c>
      <c r="N415" s="76" t="str">
        <f>A$3&amp;C415+120&amp;"."&amp;B415</f>
        <v>D1145.11</v>
      </c>
      <c r="O415" t="s">
        <v>1482</v>
      </c>
    </row>
    <row r="416" spans="2:15">
      <c r="B416" s="79">
        <f>IF(B415=15,0,(B415+1))</f>
        <v>12</v>
      </c>
      <c r="C416" s="76">
        <f>IF(B415=15,C415+1,C415)</f>
        <v>1025</v>
      </c>
      <c r="J416" s="76" t="str">
        <f>A$3&amp;C416+60&amp;"."&amp;B416</f>
        <v>D1085.12</v>
      </c>
      <c r="K416" t="s">
        <v>1483</v>
      </c>
      <c r="L416" s="76" t="str">
        <f>A$3&amp;C416+90&amp;"."&amp;B416</f>
        <v>D1115.12</v>
      </c>
      <c r="M416" t="s">
        <v>1484</v>
      </c>
      <c r="N416" s="76" t="str">
        <f>A$3&amp;C416+120&amp;"."&amp;B416</f>
        <v>D1145.12</v>
      </c>
      <c r="O416" t="s">
        <v>1485</v>
      </c>
    </row>
    <row r="417" spans="2:15">
      <c r="B417" s="79">
        <f>IF(B416=15,0,(B416+1))</f>
        <v>13</v>
      </c>
      <c r="C417" s="76">
        <f>IF(B416=15,C416+1,C416)</f>
        <v>1025</v>
      </c>
      <c r="J417" s="76" t="str">
        <f>A$3&amp;C417+60&amp;"."&amp;B417</f>
        <v>D1085.13</v>
      </c>
      <c r="K417" t="s">
        <v>1486</v>
      </c>
      <c r="L417" s="76" t="str">
        <f>A$3&amp;C417+90&amp;"."&amp;B417</f>
        <v>D1115.13</v>
      </c>
      <c r="M417" t="s">
        <v>1487</v>
      </c>
      <c r="N417" s="76" t="str">
        <f>A$3&amp;C417+120&amp;"."&amp;B417</f>
        <v>D1145.13</v>
      </c>
      <c r="O417" t="s">
        <v>1488</v>
      </c>
    </row>
    <row r="418" spans="2:15">
      <c r="B418" s="79">
        <f>IF(B417=15,0,(B417+1))</f>
        <v>14</v>
      </c>
      <c r="C418" s="76">
        <f>IF(B417=15,C417+1,C417)</f>
        <v>1025</v>
      </c>
      <c r="J418" s="76" t="str">
        <f>A$3&amp;C418+60&amp;"."&amp;B418</f>
        <v>D1085.14</v>
      </c>
      <c r="K418" t="s">
        <v>1489</v>
      </c>
      <c r="L418" s="76" t="str">
        <f>A$3&amp;C418+90&amp;"."&amp;B418</f>
        <v>D1115.14</v>
      </c>
      <c r="M418" t="s">
        <v>1490</v>
      </c>
      <c r="N418" s="76" t="str">
        <f>A$3&amp;C418+120&amp;"."&amp;B418</f>
        <v>D1145.14</v>
      </c>
      <c r="O418" t="s">
        <v>1491</v>
      </c>
    </row>
    <row r="419" spans="2:15">
      <c r="B419" s="79">
        <f>IF(B418=15,0,(B418+1))</f>
        <v>15</v>
      </c>
      <c r="C419" s="76">
        <f>IF(B418=15,C418+1,C418)</f>
        <v>1025</v>
      </c>
      <c r="J419" s="76" t="str">
        <f>A$3&amp;C419+60&amp;"."&amp;B419</f>
        <v>D1085.15</v>
      </c>
      <c r="K419" t="s">
        <v>1492</v>
      </c>
      <c r="L419" s="76" t="str">
        <f>A$3&amp;C419+90&amp;"."&amp;B419</f>
        <v>D1115.15</v>
      </c>
      <c r="M419" t="s">
        <v>1492</v>
      </c>
      <c r="N419" s="76" t="str">
        <f>A$3&amp;C419+120&amp;"."&amp;B419</f>
        <v>D1145.15</v>
      </c>
      <c r="O419" t="s">
        <v>1492</v>
      </c>
    </row>
    <row r="420" spans="2:14">
      <c r="B420" s="79">
        <f>IF(B419=15,0,(B419+1))</f>
        <v>0</v>
      </c>
      <c r="C420" s="76">
        <f>IF(B419=15,C419+1,C419)</f>
        <v>1026</v>
      </c>
      <c r="J420" s="76" t="str">
        <f>A$3&amp;C420+60&amp;"."&amp;B420</f>
        <v>D1086.0</v>
      </c>
      <c r="L420" s="76" t="str">
        <f>A$3&amp;C420+90&amp;"."&amp;B420</f>
        <v>D1116.0</v>
      </c>
      <c r="N420" s="76" t="str">
        <f>A$3&amp;C420+120&amp;"."&amp;B420</f>
        <v>D1146.0</v>
      </c>
    </row>
    <row r="421" spans="2:14">
      <c r="B421" s="79">
        <f>IF(B420=15,0,(B420+1))</f>
        <v>1</v>
      </c>
      <c r="C421" s="76">
        <f>IF(B420=15,C420+1,C420)</f>
        <v>1026</v>
      </c>
      <c r="J421" s="76" t="str">
        <f>A$3&amp;C421+60&amp;"."&amp;B421</f>
        <v>D1086.1</v>
      </c>
      <c r="L421" s="76" t="str">
        <f>A$3&amp;C421+90&amp;"."&amp;B421</f>
        <v>D1116.1</v>
      </c>
      <c r="N421" s="76" t="str">
        <f>A$3&amp;C421+120&amp;"."&amp;B421</f>
        <v>D1146.1</v>
      </c>
    </row>
    <row r="422" spans="2:14">
      <c r="B422" s="79">
        <f>IF(B421=15,0,(B421+1))</f>
        <v>2</v>
      </c>
      <c r="C422" s="76">
        <f>IF(B421=15,C421+1,C421)</f>
        <v>1026</v>
      </c>
      <c r="J422" s="76" t="str">
        <f>A$3&amp;C422+60&amp;"."&amp;B422</f>
        <v>D1086.2</v>
      </c>
      <c r="L422" s="76" t="str">
        <f>A$3&amp;C422+90&amp;"."&amp;B422</f>
        <v>D1116.2</v>
      </c>
      <c r="N422" s="76" t="str">
        <f>A$3&amp;C422+120&amp;"."&amp;B422</f>
        <v>D1146.2</v>
      </c>
    </row>
    <row r="423" spans="2:14">
      <c r="B423" s="79">
        <f>IF(B422=15,0,(B422+1))</f>
        <v>3</v>
      </c>
      <c r="C423" s="76">
        <f>IF(B422=15,C422+1,C422)</f>
        <v>1026</v>
      </c>
      <c r="J423" s="76" t="str">
        <f>A$3&amp;C423+60&amp;"."&amp;B423</f>
        <v>D1086.3</v>
      </c>
      <c r="L423" s="76" t="str">
        <f>A$3&amp;C423+90&amp;"."&amp;B423</f>
        <v>D1116.3</v>
      </c>
      <c r="N423" s="76" t="str">
        <f>A$3&amp;C423+120&amp;"."&amp;B423</f>
        <v>D1146.3</v>
      </c>
    </row>
    <row r="424" spans="2:14">
      <c r="B424" s="79">
        <f>IF(B423=15,0,(B423+1))</f>
        <v>4</v>
      </c>
      <c r="C424" s="76">
        <f>IF(B423=15,C423+1,C423)</f>
        <v>1026</v>
      </c>
      <c r="J424" s="76" t="str">
        <f>A$3&amp;C424+60&amp;"."&amp;B424</f>
        <v>D1086.4</v>
      </c>
      <c r="L424" s="76" t="str">
        <f>A$3&amp;C424+90&amp;"."&amp;B424</f>
        <v>D1116.4</v>
      </c>
      <c r="N424" s="76" t="str">
        <f>A$3&amp;C424+120&amp;"."&amp;B424</f>
        <v>D1146.4</v>
      </c>
    </row>
    <row r="425" spans="2:14">
      <c r="B425" s="79">
        <f>IF(B424=15,0,(B424+1))</f>
        <v>5</v>
      </c>
      <c r="C425" s="76">
        <f>IF(B424=15,C424+1,C424)</f>
        <v>1026</v>
      </c>
      <c r="J425" s="76" t="str">
        <f>A$3&amp;C425+60&amp;"."&amp;B425</f>
        <v>D1086.5</v>
      </c>
      <c r="L425" s="76" t="str">
        <f>A$3&amp;C425+90&amp;"."&amp;B425</f>
        <v>D1116.5</v>
      </c>
      <c r="N425" s="76" t="str">
        <f>A$3&amp;C425+120&amp;"."&amp;B425</f>
        <v>D1146.5</v>
      </c>
    </row>
    <row r="426" spans="2:14">
      <c r="B426" s="79">
        <f>IF(B425=15,0,(B425+1))</f>
        <v>6</v>
      </c>
      <c r="C426" s="76">
        <f>IF(B425=15,C425+1,C425)</f>
        <v>1026</v>
      </c>
      <c r="J426" s="76" t="str">
        <f>A$3&amp;C426+60&amp;"."&amp;B426</f>
        <v>D1086.6</v>
      </c>
      <c r="L426" s="76" t="str">
        <f>A$3&amp;C426+90&amp;"."&amp;B426</f>
        <v>D1116.6</v>
      </c>
      <c r="N426" s="76" t="str">
        <f>A$3&amp;C426+120&amp;"."&amp;B426</f>
        <v>D1146.6</v>
      </c>
    </row>
    <row r="427" spans="2:14">
      <c r="B427" s="79">
        <f>IF(B426=15,0,(B426+1))</f>
        <v>7</v>
      </c>
      <c r="C427" s="76">
        <f>IF(B426=15,C426+1,C426)</f>
        <v>1026</v>
      </c>
      <c r="J427" s="76" t="str">
        <f>A$3&amp;C427+60&amp;"."&amp;B427</f>
        <v>D1086.7</v>
      </c>
      <c r="L427" s="76" t="str">
        <f>A$3&amp;C427+90&amp;"."&amp;B427</f>
        <v>D1116.7</v>
      </c>
      <c r="N427" s="76" t="str">
        <f>A$3&amp;C427+120&amp;"."&amp;B427</f>
        <v>D1146.7</v>
      </c>
    </row>
    <row r="428" spans="2:14">
      <c r="B428" s="79">
        <f>IF(B427=15,0,(B427+1))</f>
        <v>8</v>
      </c>
      <c r="C428" s="76">
        <f>IF(B427=15,C427+1,C427)</f>
        <v>1026</v>
      </c>
      <c r="J428" s="76" t="str">
        <f>A$3&amp;C428+60&amp;"."&amp;B428</f>
        <v>D1086.8</v>
      </c>
      <c r="L428" s="76" t="str">
        <f>A$3&amp;C428+90&amp;"."&amp;B428</f>
        <v>D1116.8</v>
      </c>
      <c r="N428" s="76" t="str">
        <f>A$3&amp;C428+120&amp;"."&amp;B428</f>
        <v>D1146.8</v>
      </c>
    </row>
    <row r="429" spans="2:14">
      <c r="B429" s="79">
        <f>IF(B428=15,0,(B428+1))</f>
        <v>9</v>
      </c>
      <c r="C429" s="76">
        <f>IF(B428=15,C428+1,C428)</f>
        <v>1026</v>
      </c>
      <c r="J429" s="76" t="str">
        <f>A$3&amp;C429+60&amp;"."&amp;B429</f>
        <v>D1086.9</v>
      </c>
      <c r="L429" s="76" t="str">
        <f>A$3&amp;C429+90&amp;"."&amp;B429</f>
        <v>D1116.9</v>
      </c>
      <c r="N429" s="76" t="str">
        <f>A$3&amp;C429+120&amp;"."&amp;B429</f>
        <v>D1146.9</v>
      </c>
    </row>
    <row r="430" spans="2:14">
      <c r="B430" s="79">
        <f>IF(B429=15,0,(B429+1))</f>
        <v>10</v>
      </c>
      <c r="C430" s="76">
        <f>IF(B429=15,C429+1,C429)</f>
        <v>1026</v>
      </c>
      <c r="J430" s="76" t="str">
        <f>A$3&amp;C430+60&amp;"."&amp;B430</f>
        <v>D1086.10</v>
      </c>
      <c r="L430" s="76" t="str">
        <f>A$3&amp;C430+90&amp;"."&amp;B430</f>
        <v>D1116.10</v>
      </c>
      <c r="N430" s="76" t="str">
        <f>A$3&amp;C430+120&amp;"."&amp;B430</f>
        <v>D1146.10</v>
      </c>
    </row>
    <row r="431" spans="2:14">
      <c r="B431" s="79">
        <f>IF(B430=15,0,(B430+1))</f>
        <v>11</v>
      </c>
      <c r="C431" s="76">
        <f>IF(B430=15,C430+1,C430)</f>
        <v>1026</v>
      </c>
      <c r="J431" s="76" t="str">
        <f>A$3&amp;C431+60&amp;"."&amp;B431</f>
        <v>D1086.11</v>
      </c>
      <c r="L431" s="76" t="str">
        <f>A$3&amp;C431+90&amp;"."&amp;B431</f>
        <v>D1116.11</v>
      </c>
      <c r="N431" s="76" t="str">
        <f>A$3&amp;C431+120&amp;"."&amp;B431</f>
        <v>D1146.11</v>
      </c>
    </row>
    <row r="432" spans="2:14">
      <c r="B432" s="79">
        <f>IF(B431=15,0,(B431+1))</f>
        <v>12</v>
      </c>
      <c r="C432" s="76">
        <f>IF(B431=15,C431+1,C431)</f>
        <v>1026</v>
      </c>
      <c r="J432" s="76" t="str">
        <f>A$3&amp;C432+60&amp;"."&amp;B432</f>
        <v>D1086.12</v>
      </c>
      <c r="L432" s="76" t="str">
        <f>A$3&amp;C432+90&amp;"."&amp;B432</f>
        <v>D1116.12</v>
      </c>
      <c r="N432" s="76" t="str">
        <f>A$3&amp;C432+120&amp;"."&amp;B432</f>
        <v>D1146.12</v>
      </c>
    </row>
    <row r="433" spans="2:14">
      <c r="B433" s="79">
        <f>IF(B432=15,0,(B432+1))</f>
        <v>13</v>
      </c>
      <c r="C433" s="76">
        <f>IF(B432=15,C432+1,C432)</f>
        <v>1026</v>
      </c>
      <c r="J433" s="76" t="str">
        <f>A$3&amp;C433+60&amp;"."&amp;B433</f>
        <v>D1086.13</v>
      </c>
      <c r="L433" s="76" t="str">
        <f>A$3&amp;C433+90&amp;"."&amp;B433</f>
        <v>D1116.13</v>
      </c>
      <c r="N433" s="76" t="str">
        <f>A$3&amp;C433+120&amp;"."&amp;B433</f>
        <v>D1146.13</v>
      </c>
    </row>
    <row r="434" spans="2:14">
      <c r="B434" s="79">
        <f>IF(B433=15,0,(B433+1))</f>
        <v>14</v>
      </c>
      <c r="C434" s="76">
        <f>IF(B433=15,C433+1,C433)</f>
        <v>1026</v>
      </c>
      <c r="J434" s="76" t="str">
        <f>A$3&amp;C434+60&amp;"."&amp;B434</f>
        <v>D1086.14</v>
      </c>
      <c r="L434" s="76" t="str">
        <f>A$3&amp;C434+90&amp;"."&amp;B434</f>
        <v>D1116.14</v>
      </c>
      <c r="N434" s="76" t="str">
        <f>A$3&amp;C434+120&amp;"."&amp;B434</f>
        <v>D1146.14</v>
      </c>
    </row>
    <row r="435" spans="2:14">
      <c r="B435" s="79">
        <f>IF(B434=15,0,(B434+1))</f>
        <v>15</v>
      </c>
      <c r="C435" s="76">
        <f>IF(B434=15,C434+1,C434)</f>
        <v>1026</v>
      </c>
      <c r="J435" s="76" t="str">
        <f>A$3&amp;C435+60&amp;"."&amp;B435</f>
        <v>D1086.15</v>
      </c>
      <c r="L435" s="76" t="str">
        <f>A$3&amp;C435+90&amp;"."&amp;B435</f>
        <v>D1116.15</v>
      </c>
      <c r="N435" s="76" t="str">
        <f>A$3&amp;C435+120&amp;"."&amp;B435</f>
        <v>D1146.15</v>
      </c>
    </row>
    <row r="436" spans="2:15">
      <c r="B436" s="76">
        <v>0</v>
      </c>
      <c r="C436" s="76">
        <f>IF(B435=15,C435+1,C435)</f>
        <v>1027</v>
      </c>
      <c r="J436" s="76" t="str">
        <f>A$3&amp;C436+60&amp;"."&amp;B436</f>
        <v>D1087.0</v>
      </c>
      <c r="K436" t="s">
        <v>1493</v>
      </c>
      <c r="L436" s="76" t="str">
        <f>A$3&amp;C436+90&amp;"."&amp;B436</f>
        <v>D1117.0</v>
      </c>
      <c r="M436" t="s">
        <v>1494</v>
      </c>
      <c r="N436" s="76" t="str">
        <f>A$3&amp;C436+120&amp;"."&amp;B436</f>
        <v>D1147.0</v>
      </c>
      <c r="O436" t="s">
        <v>1495</v>
      </c>
    </row>
    <row r="437" spans="2:15">
      <c r="B437" s="76">
        <v>1</v>
      </c>
      <c r="C437" s="76">
        <f>IF(B436=15,C436+1,C436)</f>
        <v>1027</v>
      </c>
      <c r="J437" s="76" t="str">
        <f>A$3&amp;C437+60&amp;"."&amp;B437</f>
        <v>D1087.1</v>
      </c>
      <c r="K437" t="s">
        <v>1496</v>
      </c>
      <c r="L437" s="76" t="str">
        <f>A$3&amp;C437+90&amp;"."&amp;B437</f>
        <v>D1117.1</v>
      </c>
      <c r="M437" t="s">
        <v>1497</v>
      </c>
      <c r="N437" s="76" t="str">
        <f>A$3&amp;C437+120&amp;"."&amp;B437</f>
        <v>D1147.1</v>
      </c>
      <c r="O437" t="s">
        <v>1498</v>
      </c>
    </row>
    <row r="438" spans="2:15">
      <c r="B438" s="76">
        <v>2</v>
      </c>
      <c r="C438" s="76">
        <f>IF(B437=15,C437+1,C437)</f>
        <v>1027</v>
      </c>
      <c r="J438" s="76" t="str">
        <f>A$3&amp;C438+60&amp;"."&amp;B438</f>
        <v>D1087.2</v>
      </c>
      <c r="K438" t="s">
        <v>1499</v>
      </c>
      <c r="L438" s="76" t="str">
        <f>A$3&amp;C438+90&amp;"."&amp;B438</f>
        <v>D1117.2</v>
      </c>
      <c r="M438" t="s">
        <v>1500</v>
      </c>
      <c r="N438" s="76" t="str">
        <f>A$3&amp;C438+120&amp;"."&amp;B438</f>
        <v>D1147.2</v>
      </c>
      <c r="O438" t="s">
        <v>1501</v>
      </c>
    </row>
    <row r="439" spans="2:15">
      <c r="B439" s="76">
        <v>3</v>
      </c>
      <c r="C439" s="76">
        <f>IF(B438=15,C438+1,C438)</f>
        <v>1027</v>
      </c>
      <c r="J439" s="76" t="str">
        <f>A$3&amp;C439+60&amp;"."&amp;B439</f>
        <v>D1087.3</v>
      </c>
      <c r="K439" t="s">
        <v>1502</v>
      </c>
      <c r="L439" s="76" t="str">
        <f>A$3&amp;C439+90&amp;"."&amp;B439</f>
        <v>D1117.3</v>
      </c>
      <c r="M439" t="s">
        <v>1503</v>
      </c>
      <c r="N439" s="76" t="str">
        <f>A$3&amp;C439+120&amp;"."&amp;B439</f>
        <v>D1147.3</v>
      </c>
      <c r="O439" t="s">
        <v>1504</v>
      </c>
    </row>
    <row r="440" spans="2:14">
      <c r="B440" s="76">
        <v>4</v>
      </c>
      <c r="C440" s="76">
        <f>IF(B439=15,C439+1,C439)</f>
        <v>1027</v>
      </c>
      <c r="J440" s="76" t="str">
        <f>A$3&amp;C440+60&amp;"."&amp;B440</f>
        <v>D1087.4</v>
      </c>
      <c r="L440" s="76" t="str">
        <f>A$3&amp;C440+90&amp;"."&amp;B440</f>
        <v>D1117.4</v>
      </c>
      <c r="N440" s="76" t="str">
        <f>A$3&amp;C440+120&amp;"."&amp;B440</f>
        <v>D1147.4</v>
      </c>
    </row>
    <row r="441" spans="2:14">
      <c r="B441" s="76">
        <v>5</v>
      </c>
      <c r="C441" s="76">
        <f>IF(B440=15,C440+1,C440)</f>
        <v>1027</v>
      </c>
      <c r="J441" s="76" t="str">
        <f>A$3&amp;C441+60&amp;"."&amp;B441</f>
        <v>D1087.5</v>
      </c>
      <c r="L441" s="76" t="str">
        <f>A$3&amp;C441+90&amp;"."&amp;B441</f>
        <v>D1117.5</v>
      </c>
      <c r="N441" s="76" t="str">
        <f>A$3&amp;C441+120&amp;"."&amp;B441</f>
        <v>D1147.5</v>
      </c>
    </row>
    <row r="442" spans="2:14">
      <c r="B442" s="76">
        <v>6</v>
      </c>
      <c r="C442" s="76">
        <f>IF(B441=15,C441+1,C441)</f>
        <v>1027</v>
      </c>
      <c r="J442" s="76" t="str">
        <f>A$3&amp;C442+60&amp;"."&amp;B442</f>
        <v>D1087.6</v>
      </c>
      <c r="L442" s="76" t="str">
        <f>A$3&amp;C442+90&amp;"."&amp;B442</f>
        <v>D1117.6</v>
      </c>
      <c r="N442" s="76" t="str">
        <f>A$3&amp;C442+120&amp;"."&amp;B442</f>
        <v>D1147.6</v>
      </c>
    </row>
    <row r="443" spans="2:14">
      <c r="B443" s="76">
        <v>7</v>
      </c>
      <c r="C443" s="76">
        <f>IF(B442=15,C442+1,C442)</f>
        <v>1027</v>
      </c>
      <c r="J443" s="76" t="str">
        <f>A$3&amp;C443+60&amp;"."&amp;B443</f>
        <v>D1087.7</v>
      </c>
      <c r="L443" s="76" t="str">
        <f>A$3&amp;C443+90&amp;"."&amp;B443</f>
        <v>D1117.7</v>
      </c>
      <c r="N443" s="76" t="str">
        <f>A$3&amp;C443+120&amp;"."&amp;B443</f>
        <v>D1147.7</v>
      </c>
    </row>
    <row r="444" spans="2:14">
      <c r="B444" s="76">
        <v>8</v>
      </c>
      <c r="C444" s="76">
        <f>IF(B443=15,C443+1,C443)</f>
        <v>1027</v>
      </c>
      <c r="J444" s="76" t="str">
        <f>A$3&amp;C444+60&amp;"."&amp;B444</f>
        <v>D1087.8</v>
      </c>
      <c r="L444" s="76" t="str">
        <f>A$3&amp;C444+90&amp;"."&amp;B444</f>
        <v>D1117.8</v>
      </c>
      <c r="N444" s="76" t="str">
        <f>A$3&amp;C444+120&amp;"."&amp;B444</f>
        <v>D1147.8</v>
      </c>
    </row>
    <row r="445" spans="2:14">
      <c r="B445" s="76">
        <v>9</v>
      </c>
      <c r="C445" s="76">
        <f>IF(B444=15,C444+1,C444)</f>
        <v>1027</v>
      </c>
      <c r="J445" s="76" t="str">
        <f>A$3&amp;C445+60&amp;"."&amp;B445</f>
        <v>D1087.9</v>
      </c>
      <c r="L445" s="76" t="str">
        <f>A$3&amp;C445+90&amp;"."&amp;B445</f>
        <v>D1117.9</v>
      </c>
      <c r="N445" s="76" t="str">
        <f>A$3&amp;C445+120&amp;"."&amp;B445</f>
        <v>D1147.9</v>
      </c>
    </row>
    <row r="446" spans="2:14">
      <c r="B446" s="76">
        <v>10</v>
      </c>
      <c r="C446" s="76">
        <f>IF(B445=15,C445+1,C445)</f>
        <v>1027</v>
      </c>
      <c r="J446" s="76" t="str">
        <f>A$3&amp;C446+60&amp;"."&amp;B446</f>
        <v>D1087.10</v>
      </c>
      <c r="L446" s="76" t="str">
        <f>A$3&amp;C446+90&amp;"."&amp;B446</f>
        <v>D1117.10</v>
      </c>
      <c r="N446" s="76" t="str">
        <f>A$3&amp;C446+120&amp;"."&amp;B446</f>
        <v>D1147.10</v>
      </c>
    </row>
    <row r="447" spans="2:14">
      <c r="B447" s="76">
        <v>11</v>
      </c>
      <c r="C447" s="76">
        <f>IF(B446=15,C446+1,C446)</f>
        <v>1027</v>
      </c>
      <c r="J447" s="76" t="str">
        <f>A$3&amp;C447+60&amp;"."&amp;B447</f>
        <v>D1087.11</v>
      </c>
      <c r="L447" s="76" t="str">
        <f>A$3&amp;C447+90&amp;"."&amp;B447</f>
        <v>D1117.11</v>
      </c>
      <c r="N447" s="76" t="str">
        <f>A$3&amp;C447+120&amp;"."&amp;B447</f>
        <v>D1147.11</v>
      </c>
    </row>
    <row r="448" spans="2:14">
      <c r="B448" s="76">
        <v>12</v>
      </c>
      <c r="C448" s="76">
        <f>IF(B447=15,C447+1,C447)</f>
        <v>1027</v>
      </c>
      <c r="J448" s="76" t="str">
        <f>A$3&amp;C448+60&amp;"."&amp;B448</f>
        <v>D1087.12</v>
      </c>
      <c r="L448" s="76" t="str">
        <f>A$3&amp;C448+90&amp;"."&amp;B448</f>
        <v>D1117.12</v>
      </c>
      <c r="N448" s="76" t="str">
        <f>A$3&amp;C448+120&amp;"."&amp;B448</f>
        <v>D1147.12</v>
      </c>
    </row>
    <row r="449" spans="2:14">
      <c r="B449" s="76">
        <v>13</v>
      </c>
      <c r="C449" s="76">
        <f>IF(B448=15,C448+1,C448)</f>
        <v>1027</v>
      </c>
      <c r="J449" s="76" t="str">
        <f>A$3&amp;C449+60&amp;"."&amp;B449</f>
        <v>D1087.13</v>
      </c>
      <c r="L449" s="76" t="str">
        <f>A$3&amp;C449+90&amp;"."&amp;B449</f>
        <v>D1117.13</v>
      </c>
      <c r="N449" s="76" t="str">
        <f>A$3&amp;C449+120&amp;"."&amp;B449</f>
        <v>D1147.13</v>
      </c>
    </row>
    <row r="450" spans="2:14">
      <c r="B450" s="76">
        <v>14</v>
      </c>
      <c r="C450" s="76">
        <f>IF(B449=15,C449+1,C449)</f>
        <v>1027</v>
      </c>
      <c r="J450" s="76" t="str">
        <f>A$3&amp;C450+60&amp;"."&amp;B450</f>
        <v>D1087.14</v>
      </c>
      <c r="L450" s="76" t="str">
        <f>A$3&amp;C450+90&amp;"."&amp;B450</f>
        <v>D1117.14</v>
      </c>
      <c r="N450" s="76" t="str">
        <f>A$3&amp;C450+120&amp;"."&amp;B450</f>
        <v>D1147.14</v>
      </c>
    </row>
    <row r="451" spans="2:15">
      <c r="B451" s="76">
        <v>15</v>
      </c>
      <c r="C451" s="76">
        <f>IF(B450=15,C450+1,C450)</f>
        <v>1027</v>
      </c>
      <c r="J451" s="76" t="str">
        <f>A$3&amp;C451+60&amp;"."&amp;B451</f>
        <v>D1087.15</v>
      </c>
      <c r="K451" t="s">
        <v>1505</v>
      </c>
      <c r="L451" s="76" t="str">
        <f>A$3&amp;C451+90&amp;"."&amp;B451</f>
        <v>D1117.15</v>
      </c>
      <c r="M451" t="s">
        <v>1506</v>
      </c>
      <c r="N451" s="76" t="str">
        <f>A$3&amp;C451+120&amp;"."&amp;B451</f>
        <v>D1147.15</v>
      </c>
      <c r="O451" t="s">
        <v>1507</v>
      </c>
    </row>
    <row r="452" spans="2:15">
      <c r="B452" s="79">
        <f>IF(B451=15,0,(B451+1))</f>
        <v>0</v>
      </c>
      <c r="C452" s="76">
        <f>IF(B451=15,C451+1,C451)</f>
        <v>1028</v>
      </c>
      <c r="J452" s="76" t="str">
        <f>A$3&amp;C452+60&amp;"."&amp;B452</f>
        <v>D1088.0</v>
      </c>
      <c r="K452" t="s">
        <v>1508</v>
      </c>
      <c r="L452" s="76" t="str">
        <f>A$3&amp;C452+90&amp;"."&amp;B452</f>
        <v>D1118.0</v>
      </c>
      <c r="M452" s="76" t="s">
        <v>1509</v>
      </c>
      <c r="N452" s="76" t="str">
        <f>A$3&amp;C452+120&amp;"."&amp;B452</f>
        <v>D1148.0</v>
      </c>
      <c r="O452" s="76" t="s">
        <v>1510</v>
      </c>
    </row>
    <row r="453" spans="2:15">
      <c r="B453" s="79">
        <f>IF(B452=15,0,(B452+1))</f>
        <v>1</v>
      </c>
      <c r="C453" s="76">
        <f>IF(B452=15,C452+1,C452)</f>
        <v>1028</v>
      </c>
      <c r="J453" s="76" t="str">
        <f>A$3&amp;C453+60&amp;"."&amp;B453</f>
        <v>D1088.1</v>
      </c>
      <c r="K453" t="s">
        <v>1511</v>
      </c>
      <c r="L453" s="76" t="str">
        <f>A$3&amp;C453+90&amp;"."&amp;B453</f>
        <v>D1118.1</v>
      </c>
      <c r="M453" s="76" t="s">
        <v>1512</v>
      </c>
      <c r="N453" s="76" t="str">
        <f>A$3&amp;C453+120&amp;"."&amp;B453</f>
        <v>D1148.1</v>
      </c>
      <c r="O453" s="76" t="s">
        <v>1513</v>
      </c>
    </row>
    <row r="454" spans="2:15">
      <c r="B454" s="79">
        <f>IF(B453=15,0,(B453+1))</f>
        <v>2</v>
      </c>
      <c r="C454" s="76">
        <f>IF(B453=15,C453+1,C453)</f>
        <v>1028</v>
      </c>
      <c r="J454" s="76" t="str">
        <f>A$3&amp;C454+60&amp;"."&amp;B454</f>
        <v>D1088.2</v>
      </c>
      <c r="K454" t="s">
        <v>1514</v>
      </c>
      <c r="L454" s="76" t="str">
        <f>A$3&amp;C454+90&amp;"."&amp;B454</f>
        <v>D1118.2</v>
      </c>
      <c r="M454" s="76" t="s">
        <v>1512</v>
      </c>
      <c r="N454" s="76" t="str">
        <f>A$3&amp;C454+120&amp;"."&amp;B454</f>
        <v>D1148.2</v>
      </c>
      <c r="O454" s="76" t="s">
        <v>1513</v>
      </c>
    </row>
    <row r="455" spans="2:15">
      <c r="B455" s="79">
        <f>IF(B454=15,0,(B454+1))</f>
        <v>3</v>
      </c>
      <c r="C455" s="76">
        <f>IF(B454=15,C454+1,C454)</f>
        <v>1028</v>
      </c>
      <c r="J455" s="76" t="str">
        <f>A$3&amp;C455+60&amp;"."&amp;B455</f>
        <v>D1088.3</v>
      </c>
      <c r="K455" t="s">
        <v>1515</v>
      </c>
      <c r="L455" s="76" t="str">
        <f>A$3&amp;C455+90&amp;"."&amp;B455</f>
        <v>D1118.3</v>
      </c>
      <c r="M455" s="76" t="s">
        <v>1512</v>
      </c>
      <c r="N455" s="76" t="str">
        <f>A$3&amp;C455+120&amp;"."&amp;B455</f>
        <v>D1148.3</v>
      </c>
      <c r="O455" s="76" t="s">
        <v>1513</v>
      </c>
    </row>
    <row r="456" spans="2:15">
      <c r="B456" s="79">
        <f>IF(B455=15,0,(B455+1))</f>
        <v>4</v>
      </c>
      <c r="C456" s="76">
        <f>IF(B455=15,C455+1,C455)</f>
        <v>1028</v>
      </c>
      <c r="J456" s="76" t="str">
        <f>A$3&amp;C456+60&amp;"."&amp;B456</f>
        <v>D1088.4</v>
      </c>
      <c r="K456" t="s">
        <v>1516</v>
      </c>
      <c r="L456" s="76" t="str">
        <f>A$3&amp;C456+90&amp;"."&amp;B456</f>
        <v>D1118.4</v>
      </c>
      <c r="M456" s="76" t="s">
        <v>1512</v>
      </c>
      <c r="N456" s="76" t="str">
        <f>A$3&amp;C456+120&amp;"."&amp;B456</f>
        <v>D1148.4</v>
      </c>
      <c r="O456" s="76" t="s">
        <v>1513</v>
      </c>
    </row>
    <row r="457" spans="2:15">
      <c r="B457" s="79">
        <f>IF(B456=15,0,(B456+1))</f>
        <v>5</v>
      </c>
      <c r="C457" s="76">
        <f>IF(B456=15,C456+1,C456)</f>
        <v>1028</v>
      </c>
      <c r="J457" s="76" t="str">
        <f>A$3&amp;C457+60&amp;"."&amp;B457</f>
        <v>D1088.5</v>
      </c>
      <c r="K457" t="s">
        <v>1517</v>
      </c>
      <c r="L457" s="76" t="str">
        <f>A$3&amp;C457+90&amp;"."&amp;B457</f>
        <v>D1118.5</v>
      </c>
      <c r="M457" s="76" t="s">
        <v>1512</v>
      </c>
      <c r="N457" s="76" t="str">
        <f>A$3&amp;C457+120&amp;"."&amp;B457</f>
        <v>D1148.5</v>
      </c>
      <c r="O457" s="76" t="s">
        <v>1513</v>
      </c>
    </row>
    <row r="458" spans="2:15">
      <c r="B458" s="79">
        <f>IF(B457=15,0,(B457+1))</f>
        <v>6</v>
      </c>
      <c r="C458" s="76">
        <f>IF(B457=15,C457+1,C457)</f>
        <v>1028</v>
      </c>
      <c r="J458" s="76" t="str">
        <f>A$3&amp;C458+60&amp;"."&amp;B458</f>
        <v>D1088.6</v>
      </c>
      <c r="K458" t="s">
        <v>1518</v>
      </c>
      <c r="L458" s="76" t="str">
        <f>A$3&amp;C458+90&amp;"."&amp;B458</f>
        <v>D1118.6</v>
      </c>
      <c r="M458" s="76" t="s">
        <v>1512</v>
      </c>
      <c r="N458" s="76" t="str">
        <f>A$3&amp;C458+120&amp;"."&amp;B458</f>
        <v>D1148.6</v>
      </c>
      <c r="O458" s="76" t="s">
        <v>1513</v>
      </c>
    </row>
    <row r="459" spans="2:15">
      <c r="B459" s="79">
        <f>IF(B458=15,0,(B458+1))</f>
        <v>7</v>
      </c>
      <c r="C459" s="76">
        <f>IF(B458=15,C458+1,C458)</f>
        <v>1028</v>
      </c>
      <c r="J459" s="76" t="str">
        <f>A$3&amp;C459+60&amp;"."&amp;B459</f>
        <v>D1088.7</v>
      </c>
      <c r="K459" t="s">
        <v>1519</v>
      </c>
      <c r="L459" s="76" t="str">
        <f>A$3&amp;C459+90&amp;"."&amp;B459</f>
        <v>D1118.7</v>
      </c>
      <c r="M459" s="76" t="s">
        <v>1520</v>
      </c>
      <c r="N459" s="76" t="str">
        <f>A$3&amp;C459+120&amp;"."&amp;B459</f>
        <v>D1148.7</v>
      </c>
      <c r="O459" s="76" t="s">
        <v>1521</v>
      </c>
    </row>
    <row r="460" spans="2:15">
      <c r="B460" s="79">
        <f>IF(B459=15,0,(B459+1))</f>
        <v>8</v>
      </c>
      <c r="C460" s="76">
        <f>IF(B459=15,C459+1,C459)</f>
        <v>1028</v>
      </c>
      <c r="J460" s="76" t="str">
        <f>A$3&amp;C460+60&amp;"."&amp;B460</f>
        <v>D1088.8</v>
      </c>
      <c r="K460" t="s">
        <v>1522</v>
      </c>
      <c r="L460" s="76" t="str">
        <f>A$3&amp;C460+90&amp;"."&amp;B460</f>
        <v>D1118.8</v>
      </c>
      <c r="M460" s="76" t="s">
        <v>1523</v>
      </c>
      <c r="N460" s="76" t="str">
        <f>A$3&amp;C460+120&amp;"."&amp;B460</f>
        <v>D1148.8</v>
      </c>
      <c r="O460" s="76" t="s">
        <v>1524</v>
      </c>
    </row>
    <row r="461" spans="2:15">
      <c r="B461" s="79">
        <f>IF(B460=15,0,(B460+1))</f>
        <v>9</v>
      </c>
      <c r="C461" s="76">
        <f>IF(B460=15,C460+1,C460)</f>
        <v>1028</v>
      </c>
      <c r="J461" s="76" t="str">
        <f>A$3&amp;C461+60&amp;"."&amp;B461</f>
        <v>D1088.9</v>
      </c>
      <c r="K461" t="s">
        <v>1525</v>
      </c>
      <c r="L461" s="76" t="str">
        <f>A$3&amp;C461+90&amp;"."&amp;B461</f>
        <v>D1118.9</v>
      </c>
      <c r="M461" s="76" t="s">
        <v>1526</v>
      </c>
      <c r="N461" s="76" t="str">
        <f>A$3&amp;C461+120&amp;"."&amp;B461</f>
        <v>D1148.9</v>
      </c>
      <c r="O461" s="76" t="s">
        <v>1527</v>
      </c>
    </row>
    <row r="462" spans="2:15">
      <c r="B462" s="79">
        <f>IF(B461=15,0,(B461+1))</f>
        <v>10</v>
      </c>
      <c r="C462" s="76">
        <f>IF(B461=15,C461+1,C461)</f>
        <v>1028</v>
      </c>
      <c r="J462" s="76" t="str">
        <f>A$3&amp;C462+60&amp;"."&amp;B462</f>
        <v>D1088.10</v>
      </c>
      <c r="K462" t="s">
        <v>1528</v>
      </c>
      <c r="L462" s="76" t="str">
        <f>A$3&amp;C462+90&amp;"."&amp;B462</f>
        <v>D1118.10</v>
      </c>
      <c r="M462" s="76" t="s">
        <v>1512</v>
      </c>
      <c r="N462" s="76" t="str">
        <f>A$3&amp;C462+120&amp;"."&amp;B462</f>
        <v>D1148.10</v>
      </c>
      <c r="O462" s="76" t="s">
        <v>1513</v>
      </c>
    </row>
    <row r="463" spans="2:15">
      <c r="B463" s="79">
        <f>IF(B462=15,0,(B462+1))</f>
        <v>11</v>
      </c>
      <c r="C463" s="76">
        <f>IF(B462=15,C462+1,C462)</f>
        <v>1028</v>
      </c>
      <c r="J463" s="76" t="str">
        <f>A$3&amp;C463+60&amp;"."&amp;B463</f>
        <v>D1088.11</v>
      </c>
      <c r="K463" t="s">
        <v>1528</v>
      </c>
      <c r="L463" s="76" t="str">
        <f>A$3&amp;C463+90&amp;"."&amp;B463</f>
        <v>D1118.11</v>
      </c>
      <c r="M463" s="76" t="s">
        <v>1512</v>
      </c>
      <c r="N463" s="76" t="str">
        <f>A$3&amp;C463+120&amp;"."&amp;B463</f>
        <v>D1148.11</v>
      </c>
      <c r="O463" s="76" t="s">
        <v>1513</v>
      </c>
    </row>
    <row r="464" spans="2:15">
      <c r="B464" s="79">
        <f>IF(B463=15,0,(B463+1))</f>
        <v>12</v>
      </c>
      <c r="C464" s="76">
        <f>IF(B463=15,C463+1,C463)</f>
        <v>1028</v>
      </c>
      <c r="J464" s="76" t="str">
        <f>A$3&amp;C464+60&amp;"."&amp;B464</f>
        <v>D1088.12</v>
      </c>
      <c r="K464" t="s">
        <v>1529</v>
      </c>
      <c r="L464" s="76" t="str">
        <f>A$3&amp;C464+90&amp;"."&amp;B464</f>
        <v>D1118.12</v>
      </c>
      <c r="M464" s="76" t="s">
        <v>1530</v>
      </c>
      <c r="N464" s="76" t="str">
        <f>A$3&amp;C464+120&amp;"."&amp;B464</f>
        <v>D1148.12</v>
      </c>
      <c r="O464" s="76" t="s">
        <v>1531</v>
      </c>
    </row>
    <row r="465" spans="2:15">
      <c r="B465" s="79">
        <f>IF(B464=15,0,(B464+1))</f>
        <v>13</v>
      </c>
      <c r="C465" s="76">
        <f>IF(B464=15,C464+1,C464)</f>
        <v>1028</v>
      </c>
      <c r="J465" s="76" t="str">
        <f>A$3&amp;C465+60&amp;"."&amp;B465</f>
        <v>D1088.13</v>
      </c>
      <c r="K465" t="s">
        <v>1532</v>
      </c>
      <c r="L465" s="76" t="str">
        <f>A$3&amp;C465+90&amp;"."&amp;B465</f>
        <v>D1118.13</v>
      </c>
      <c r="M465" s="76" t="s">
        <v>1533</v>
      </c>
      <c r="N465" s="76" t="str">
        <f>A$3&amp;C465+120&amp;"."&amp;B465</f>
        <v>D1148.13</v>
      </c>
      <c r="O465" s="76" t="s">
        <v>1534</v>
      </c>
    </row>
    <row r="466" spans="2:15">
      <c r="B466" s="79">
        <f>IF(B465=15,0,(B465+1))</f>
        <v>14</v>
      </c>
      <c r="C466" s="76">
        <f>IF(B465=15,C465+1,C465)</f>
        <v>1028</v>
      </c>
      <c r="J466" s="76" t="str">
        <f>A$3&amp;C466+60&amp;"."&amp;B466</f>
        <v>D1088.14</v>
      </c>
      <c r="K466" t="s">
        <v>1535</v>
      </c>
      <c r="L466" s="76" t="str">
        <f>A$3&amp;C466+90&amp;"."&amp;B466</f>
        <v>D1118.14</v>
      </c>
      <c r="M466" s="76" t="s">
        <v>1536</v>
      </c>
      <c r="N466" s="76" t="str">
        <f>A$3&amp;C466+120&amp;"."&amp;B466</f>
        <v>D1148.14</v>
      </c>
      <c r="O466" s="76" t="s">
        <v>1537</v>
      </c>
    </row>
    <row r="467" spans="2:15">
      <c r="B467" s="79">
        <f>IF(B466=15,0,(B466+1))</f>
        <v>15</v>
      </c>
      <c r="C467" s="76">
        <f>IF(B466=15,C466+1,C466)</f>
        <v>1028</v>
      </c>
      <c r="J467" s="76" t="str">
        <f>A$3&amp;C467+60&amp;"."&amp;B467</f>
        <v>D1088.15</v>
      </c>
      <c r="K467" t="s">
        <v>1538</v>
      </c>
      <c r="L467" s="76" t="str">
        <f>A$3&amp;C467+90&amp;"."&amp;B467</f>
        <v>D1118.15</v>
      </c>
      <c r="M467" s="76" t="s">
        <v>1539</v>
      </c>
      <c r="N467" s="76" t="str">
        <f>A$3&amp;C467+120&amp;"."&amp;B467</f>
        <v>D1148.15</v>
      </c>
      <c r="O467" s="76" t="s">
        <v>1540</v>
      </c>
    </row>
    <row r="468" spans="2:15">
      <c r="B468" s="79">
        <f>IF(B467=15,0,(B467+1))</f>
        <v>0</v>
      </c>
      <c r="C468" s="76">
        <f>IF(B467=15,C467+1,C467)</f>
        <v>1029</v>
      </c>
      <c r="J468" s="76" t="str">
        <f>A$3&amp;C468+60&amp;"."&amp;B468</f>
        <v>D1089.0</v>
      </c>
      <c r="K468" t="s">
        <v>1541</v>
      </c>
      <c r="L468" s="76" t="str">
        <f>A$3&amp;C468+90&amp;"."&amp;B468</f>
        <v>D1119.0</v>
      </c>
      <c r="M468" s="76" t="s">
        <v>1542</v>
      </c>
      <c r="N468" s="76" t="str">
        <f>A$3&amp;C468+120&amp;"."&amp;B468</f>
        <v>D1149.0</v>
      </c>
      <c r="O468" s="76" t="s">
        <v>1543</v>
      </c>
    </row>
    <row r="469" spans="2:15">
      <c r="B469" s="79">
        <f>IF(B468=15,0,(B468+1))</f>
        <v>1</v>
      </c>
      <c r="C469" s="76">
        <f>IF(B468=15,C468+1,C468)</f>
        <v>1029</v>
      </c>
      <c r="J469" s="76" t="str">
        <f>A$3&amp;C469+60&amp;"."&amp;B469</f>
        <v>D1089.1</v>
      </c>
      <c r="K469" t="s">
        <v>1544</v>
      </c>
      <c r="L469" s="76" t="str">
        <f>A$3&amp;C469+90&amp;"."&amp;B469</f>
        <v>D1119.1</v>
      </c>
      <c r="M469" s="76" t="s">
        <v>1545</v>
      </c>
      <c r="N469" s="76" t="str">
        <f>A$3&amp;C469+120&amp;"."&amp;B469</f>
        <v>D1149.1</v>
      </c>
      <c r="O469" s="76" t="s">
        <v>1546</v>
      </c>
    </row>
    <row r="470" spans="2:15">
      <c r="B470" s="79">
        <f>IF(B469=15,0,(B469+1))</f>
        <v>2</v>
      </c>
      <c r="C470" s="76">
        <f>IF(B469=15,C469+1,C469)</f>
        <v>1029</v>
      </c>
      <c r="J470" s="76" t="str">
        <f>A$3&amp;C470+60&amp;"."&amp;B470</f>
        <v>D1089.2</v>
      </c>
      <c r="K470" t="s">
        <v>1528</v>
      </c>
      <c r="L470" s="76" t="str">
        <f>A$3&amp;C470+90&amp;"."&amp;B470</f>
        <v>D1119.2</v>
      </c>
      <c r="M470" s="76" t="s">
        <v>1512</v>
      </c>
      <c r="N470" s="76" t="str">
        <f>A$3&amp;C470+120&amp;"."&amp;B470</f>
        <v>D1149.2</v>
      </c>
      <c r="O470" s="76" t="s">
        <v>1513</v>
      </c>
    </row>
    <row r="471" spans="2:15">
      <c r="B471" s="79">
        <f>IF(B470=15,0,(B470+1))</f>
        <v>3</v>
      </c>
      <c r="C471" s="76">
        <f>IF(B470=15,C470+1,C470)</f>
        <v>1029</v>
      </c>
      <c r="J471" s="76" t="str">
        <f>A$3&amp;C471+60&amp;"."&amp;B471</f>
        <v>D1089.3</v>
      </c>
      <c r="K471" t="s">
        <v>1528</v>
      </c>
      <c r="L471" s="76" t="str">
        <f>A$3&amp;C471+90&amp;"."&amp;B471</f>
        <v>D1119.3</v>
      </c>
      <c r="M471" s="76" t="s">
        <v>1512</v>
      </c>
      <c r="N471" s="76" t="str">
        <f>A$3&amp;C471+120&amp;"."&amp;B471</f>
        <v>D1149.3</v>
      </c>
      <c r="O471" s="76" t="s">
        <v>1513</v>
      </c>
    </row>
    <row r="472" spans="2:15">
      <c r="B472" s="79">
        <f>IF(B471=15,0,(B471+1))</f>
        <v>4</v>
      </c>
      <c r="C472" s="76">
        <f>IF(B471=15,C471+1,C471)</f>
        <v>1029</v>
      </c>
      <c r="J472" s="76" t="str">
        <f>A$3&amp;C472+60&amp;"."&amp;B472</f>
        <v>D1089.4</v>
      </c>
      <c r="K472" t="s">
        <v>1547</v>
      </c>
      <c r="L472" s="76" t="str">
        <f>A$3&amp;C472+90&amp;"."&amp;B472</f>
        <v>D1119.4</v>
      </c>
      <c r="M472" s="76" t="s">
        <v>1548</v>
      </c>
      <c r="N472" s="76" t="str">
        <f>A$3&amp;C472+120&amp;"."&amp;B472</f>
        <v>D1149.4</v>
      </c>
      <c r="O472" s="76" t="s">
        <v>1549</v>
      </c>
    </row>
    <row r="473" spans="2:15">
      <c r="B473" s="79">
        <f>IF(B472=15,0,(B472+1))</f>
        <v>5</v>
      </c>
      <c r="C473" s="76">
        <f>IF(B472=15,C472+1,C472)</f>
        <v>1029</v>
      </c>
      <c r="J473" s="76" t="str">
        <f>A$3&amp;C473+60&amp;"."&amp;B473</f>
        <v>D1089.5</v>
      </c>
      <c r="K473" t="s">
        <v>1532</v>
      </c>
      <c r="L473" s="76" t="str">
        <f>A$3&amp;C473+90&amp;"."&amp;B473</f>
        <v>D1119.5</v>
      </c>
      <c r="M473" s="76" t="s">
        <v>1533</v>
      </c>
      <c r="N473" s="76" t="str">
        <f>A$3&amp;C473+120&amp;"."&amp;B473</f>
        <v>D1149.5</v>
      </c>
      <c r="O473" s="76" t="s">
        <v>1534</v>
      </c>
    </row>
    <row r="474" spans="2:15">
      <c r="B474" s="79">
        <f>IF(B473=15,0,(B473+1))</f>
        <v>6</v>
      </c>
      <c r="C474" s="76">
        <f>IF(B473=15,C473+1,C473)</f>
        <v>1029</v>
      </c>
      <c r="J474" s="76" t="str">
        <f>A$3&amp;C474+60&amp;"."&amp;B474</f>
        <v>D1089.6</v>
      </c>
      <c r="K474" t="s">
        <v>1550</v>
      </c>
      <c r="L474" s="76" t="str">
        <f>A$3&amp;C474+90&amp;"."&amp;B474</f>
        <v>D1119.6</v>
      </c>
      <c r="M474" s="76" t="s">
        <v>1551</v>
      </c>
      <c r="N474" s="76" t="str">
        <f>A$3&amp;C474+120&amp;"."&amp;B474</f>
        <v>D1149.6</v>
      </c>
      <c r="O474" s="76" t="s">
        <v>1552</v>
      </c>
    </row>
    <row r="475" spans="2:15">
      <c r="B475" s="79">
        <f>IF(B474=15,0,(B474+1))</f>
        <v>7</v>
      </c>
      <c r="C475" s="76">
        <f>IF(B474=15,C474+1,C474)</f>
        <v>1029</v>
      </c>
      <c r="J475" s="76" t="str">
        <f>A$3&amp;C475+60&amp;"."&amp;B475</f>
        <v>D1089.7</v>
      </c>
      <c r="K475" t="s">
        <v>1528</v>
      </c>
      <c r="L475" s="76" t="str">
        <f>A$3&amp;C475+90&amp;"."&amp;B475</f>
        <v>D1119.7</v>
      </c>
      <c r="M475" s="76" t="s">
        <v>1512</v>
      </c>
      <c r="N475" s="76" t="str">
        <f>A$3&amp;C475+120&amp;"."&amp;B475</f>
        <v>D1149.7</v>
      </c>
      <c r="O475" s="76" t="s">
        <v>1553</v>
      </c>
    </row>
    <row r="476" spans="2:15">
      <c r="B476" s="79">
        <f>IF(B475=15,0,(B475+1))</f>
        <v>8</v>
      </c>
      <c r="C476" s="76">
        <f>IF(B475=15,C475+1,C475)</f>
        <v>1029</v>
      </c>
      <c r="J476" s="76" t="str">
        <f>A$3&amp;C476+60&amp;"."&amp;B476</f>
        <v>D1089.8</v>
      </c>
      <c r="K476" t="s">
        <v>1528</v>
      </c>
      <c r="L476" s="76" t="str">
        <f>A$3&amp;C476+90&amp;"."&amp;B476</f>
        <v>D1119.8</v>
      </c>
      <c r="M476" s="76" t="s">
        <v>1512</v>
      </c>
      <c r="N476" s="76" t="str">
        <f>A$3&amp;C476+120&amp;"."&amp;B476</f>
        <v>D1149.8</v>
      </c>
      <c r="O476" s="76" t="s">
        <v>1554</v>
      </c>
    </row>
    <row r="477" spans="2:15">
      <c r="B477" s="79">
        <f>IF(B476=15,0,(B476+1))</f>
        <v>9</v>
      </c>
      <c r="C477" s="76">
        <f>IF(B476=15,C476+1,C476)</f>
        <v>1029</v>
      </c>
      <c r="J477" s="76" t="str">
        <f>A$3&amp;C477+60&amp;"."&amp;B477</f>
        <v>D1089.9</v>
      </c>
      <c r="K477" t="s">
        <v>1528</v>
      </c>
      <c r="L477" s="76" t="str">
        <f>A$3&amp;C477+90&amp;"."&amp;B477</f>
        <v>D1119.9</v>
      </c>
      <c r="M477" s="76" t="s">
        <v>1512</v>
      </c>
      <c r="N477" s="76" t="str">
        <f>A$3&amp;C477+120&amp;"."&amp;B477</f>
        <v>D1149.9</v>
      </c>
      <c r="O477" s="76" t="s">
        <v>1555</v>
      </c>
    </row>
    <row r="478" spans="2:15">
      <c r="B478" s="79">
        <f>IF(B477=15,0,(B477+1))</f>
        <v>10</v>
      </c>
      <c r="C478" s="76">
        <f>IF(B477=15,C477+1,C477)</f>
        <v>1029</v>
      </c>
      <c r="J478" s="76" t="str">
        <f>A$3&amp;C478+60&amp;"."&amp;B478</f>
        <v>D1089.10</v>
      </c>
      <c r="K478" t="s">
        <v>1528</v>
      </c>
      <c r="L478" s="76" t="str">
        <f>A$3&amp;C478+90&amp;"."&amp;B478</f>
        <v>D1119.10</v>
      </c>
      <c r="M478" s="76" t="s">
        <v>1512</v>
      </c>
      <c r="N478" s="76" t="str">
        <f>A$3&amp;C478+120&amp;"."&amp;B478</f>
        <v>D1149.10</v>
      </c>
      <c r="O478" s="76" t="s">
        <v>1556</v>
      </c>
    </row>
    <row r="479" spans="2:15">
      <c r="B479" s="79">
        <f>IF(B478=15,0,(B478+1))</f>
        <v>11</v>
      </c>
      <c r="C479" s="76">
        <f>IF(B478=15,C478+1,C478)</f>
        <v>1029</v>
      </c>
      <c r="J479" s="76" t="str">
        <f>A$3&amp;C479+60&amp;"."&amp;B479</f>
        <v>D1089.11</v>
      </c>
      <c r="K479" t="s">
        <v>1528</v>
      </c>
      <c r="L479" s="76" t="str">
        <f>A$3&amp;C479+90&amp;"."&amp;B479</f>
        <v>D1119.11</v>
      </c>
      <c r="M479" s="76" t="s">
        <v>1512</v>
      </c>
      <c r="N479" s="76" t="str">
        <f>A$3&amp;C479+120&amp;"."&amp;B479</f>
        <v>D1149.11</v>
      </c>
      <c r="O479" s="76" t="s">
        <v>1557</v>
      </c>
    </row>
    <row r="480" spans="2:15">
      <c r="B480" s="79">
        <f>IF(B479=15,0,(B479+1))</f>
        <v>12</v>
      </c>
      <c r="C480" s="76">
        <f>IF(B479=15,C479+1,C479)</f>
        <v>1029</v>
      </c>
      <c r="J480" s="76" t="str">
        <f>A$3&amp;C480+60&amp;"."&amp;B480</f>
        <v>D1089.12</v>
      </c>
      <c r="K480" t="s">
        <v>1528</v>
      </c>
      <c r="L480" s="76" t="str">
        <f>A$3&amp;C480+90&amp;"."&amp;B480</f>
        <v>D1119.12</v>
      </c>
      <c r="M480" s="76" t="s">
        <v>1512</v>
      </c>
      <c r="N480" s="76" t="str">
        <f>A$3&amp;C480+120&amp;"."&amp;B480</f>
        <v>D1149.12</v>
      </c>
      <c r="O480" s="76" t="s">
        <v>1513</v>
      </c>
    </row>
    <row r="481" spans="2:15">
      <c r="B481" s="79">
        <f>IF(B480=15,0,(B480+1))</f>
        <v>13</v>
      </c>
      <c r="C481" s="76">
        <f>IF(B480=15,C480+1,C480)</f>
        <v>1029</v>
      </c>
      <c r="J481" s="76" t="str">
        <f>A$3&amp;C481+60&amp;"."&amp;B481</f>
        <v>D1089.13</v>
      </c>
      <c r="K481" t="s">
        <v>1528</v>
      </c>
      <c r="L481" s="76" t="str">
        <f>A$3&amp;C481+90&amp;"."&amp;B481</f>
        <v>D1119.13</v>
      </c>
      <c r="M481" s="76" t="s">
        <v>1512</v>
      </c>
      <c r="N481" s="76" t="str">
        <f>A$3&amp;C481+120&amp;"."&amp;B481</f>
        <v>D1149.13</v>
      </c>
      <c r="O481" s="76" t="s">
        <v>1513</v>
      </c>
    </row>
    <row r="482" spans="2:15">
      <c r="B482" s="79">
        <f>IF(B481=15,0,(B481+1))</f>
        <v>14</v>
      </c>
      <c r="C482" s="76">
        <f>IF(B481=15,C481+1,C481)</f>
        <v>1029</v>
      </c>
      <c r="J482" s="76" t="str">
        <f>A$3&amp;C482+60&amp;"."&amp;B482</f>
        <v>D1089.14</v>
      </c>
      <c r="K482" t="s">
        <v>1558</v>
      </c>
      <c r="L482" s="76" t="str">
        <f>A$3&amp;C482+90&amp;"."&amp;B482</f>
        <v>D1119.14</v>
      </c>
      <c r="M482" s="76" t="s">
        <v>1559</v>
      </c>
      <c r="N482" s="76" t="str">
        <f>A$3&amp;C482+120&amp;"."&amp;B482</f>
        <v>D1149.14</v>
      </c>
      <c r="O482" s="76" t="s">
        <v>1513</v>
      </c>
    </row>
    <row r="483" spans="2:15">
      <c r="B483" s="79">
        <f>IF(B482=15,0,(B482+1))</f>
        <v>15</v>
      </c>
      <c r="C483" s="76">
        <f>IF(B482=15,C482+1,C482)</f>
        <v>1029</v>
      </c>
      <c r="J483" s="76" t="str">
        <f>A$3&amp;C483+60&amp;"."&amp;B483</f>
        <v>D1089.15</v>
      </c>
      <c r="K483" t="s">
        <v>1560</v>
      </c>
      <c r="L483" s="76" t="str">
        <f>A$3&amp;C483+90&amp;"."&amp;B483</f>
        <v>D1119.15</v>
      </c>
      <c r="M483" s="76" t="s">
        <v>1561</v>
      </c>
      <c r="N483" s="76" t="str">
        <f>A$3&amp;C483+120&amp;"."&amp;B483</f>
        <v>D1149.15</v>
      </c>
      <c r="O483" s="76" t="s">
        <v>1562</v>
      </c>
    </row>
    <row r="484" spans="2:10">
      <c r="B484" s="79">
        <f>IF(B483=15,0,(B483+1))</f>
        <v>0</v>
      </c>
      <c r="J484" s="76"/>
    </row>
    <row r="485" spans="2:10">
      <c r="B485" s="79">
        <f>IF(B484=15,0,(B484+1))</f>
        <v>1</v>
      </c>
      <c r="J485" s="76"/>
    </row>
    <row r="486" spans="2:2">
      <c r="B486" s="79">
        <f>IF(B485=15,0,(B485+1))</f>
        <v>2</v>
      </c>
    </row>
    <row r="487" spans="2:2">
      <c r="B487" s="79">
        <f>IF(B486=15,0,(B486+1))</f>
        <v>3</v>
      </c>
    </row>
    <row r="488" spans="2:2">
      <c r="B488" s="79">
        <f>IF(B487=15,0,(B487+1))</f>
        <v>4</v>
      </c>
    </row>
    <row r="489" spans="2:2">
      <c r="B489" s="79">
        <f>IF(B488=15,0,(B488+1))</f>
        <v>5</v>
      </c>
    </row>
    <row r="490" spans="2:2">
      <c r="B490" s="79">
        <f>IF(B489=15,0,(B489+1))</f>
        <v>6</v>
      </c>
    </row>
    <row r="491" spans="2:2">
      <c r="B491" s="79">
        <f>IF(B490=15,0,(B490+1))</f>
        <v>7</v>
      </c>
    </row>
    <row r="492" spans="2:2">
      <c r="B492" s="79">
        <f>IF(B491=15,0,(B491+1))</f>
        <v>8</v>
      </c>
    </row>
    <row r="493" spans="2:2">
      <c r="B493" s="79">
        <f>IF(B492=15,0,(B492+1))</f>
        <v>9</v>
      </c>
    </row>
    <row r="494" spans="2:2">
      <c r="B494" s="79">
        <f>IF(B493=15,0,(B493+1))</f>
        <v>10</v>
      </c>
    </row>
    <row r="495" spans="2:2">
      <c r="B495" s="79">
        <f>IF(B494=15,0,(B494+1))</f>
        <v>11</v>
      </c>
    </row>
    <row r="496" spans="2:2">
      <c r="B496" s="79">
        <f>IF(B495=15,0,(B495+1))</f>
        <v>12</v>
      </c>
    </row>
    <row r="497" spans="2:2">
      <c r="B497" s="79">
        <f>IF(B496=15,0,(B496+1))</f>
        <v>13</v>
      </c>
    </row>
    <row r="498" spans="2:2">
      <c r="B498" s="79">
        <f>IF(B497=15,0,(B497+1))</f>
        <v>14</v>
      </c>
    </row>
    <row r="499" spans="2:2">
      <c r="B499" s="79">
        <f>IF(B498=15,0,(B498+1))</f>
        <v>15</v>
      </c>
    </row>
    <row r="500" spans="2:2">
      <c r="B500" s="79">
        <f>IF(B499=15,0,(B499+1))</f>
        <v>0</v>
      </c>
    </row>
    <row r="501" spans="2:2">
      <c r="B501" s="79">
        <f>IF(B500=15,0,(B500+1))</f>
        <v>1</v>
      </c>
    </row>
    <row r="502" spans="2:2">
      <c r="B502" s="79">
        <f>IF(B501=15,0,(B501+1))</f>
        <v>2</v>
      </c>
    </row>
    <row r="503" spans="2:2">
      <c r="B503" s="79">
        <f>IF(B502=15,0,(B502+1))</f>
        <v>3</v>
      </c>
    </row>
    <row r="504" spans="2:2">
      <c r="B504" s="79">
        <f>IF(B503=15,0,(B503+1))</f>
        <v>4</v>
      </c>
    </row>
    <row r="505" spans="2:2">
      <c r="B505" s="79">
        <f>IF(B504=15,0,(B504+1))</f>
        <v>5</v>
      </c>
    </row>
    <row r="506" spans="2:2">
      <c r="B506" s="79">
        <f>IF(B505=15,0,(B505+1))</f>
        <v>6</v>
      </c>
    </row>
    <row r="507" spans="2:2">
      <c r="B507" s="79">
        <f>IF(B506=15,0,(B506+1))</f>
        <v>7</v>
      </c>
    </row>
    <row r="508" spans="2:2">
      <c r="B508" s="79">
        <f>IF(B507=15,0,(B507+1))</f>
        <v>8</v>
      </c>
    </row>
    <row r="509" spans="2:2">
      <c r="B509" s="79">
        <f>IF(B508=15,0,(B508+1))</f>
        <v>9</v>
      </c>
    </row>
    <row r="510" spans="2:2">
      <c r="B510" s="79">
        <f>IF(B509=15,0,(B509+1))</f>
        <v>10</v>
      </c>
    </row>
    <row r="511" spans="2:2">
      <c r="B511" s="79">
        <f>IF(B510=15,0,(B510+1))</f>
        <v>11</v>
      </c>
    </row>
    <row r="512" spans="2:2">
      <c r="B512" s="79">
        <f>IF(B511=15,0,(B511+1))</f>
        <v>12</v>
      </c>
    </row>
    <row r="513" spans="2:2">
      <c r="B513" s="79">
        <f>IF(B512=15,0,(B512+1))</f>
        <v>13</v>
      </c>
    </row>
    <row r="514" spans="2:2">
      <c r="B514" s="79">
        <f>IF(B513=15,0,(B513+1))</f>
        <v>14</v>
      </c>
    </row>
    <row r="515" spans="2:2">
      <c r="B515" s="79">
        <f>IF(B514=15,0,(B514+1))</f>
        <v>15</v>
      </c>
    </row>
    <row r="516" spans="2:2">
      <c r="B516" s="76">
        <v>0</v>
      </c>
    </row>
    <row r="517" spans="2:2">
      <c r="B517" s="76">
        <v>1</v>
      </c>
    </row>
    <row r="518" spans="2:2">
      <c r="B518" s="76">
        <v>2</v>
      </c>
    </row>
    <row r="519" spans="2:2">
      <c r="B519" s="76">
        <v>3</v>
      </c>
    </row>
    <row r="520" spans="2:2">
      <c r="B520" s="76">
        <v>4</v>
      </c>
    </row>
    <row r="521" spans="2:2">
      <c r="B521" s="76">
        <v>5</v>
      </c>
    </row>
    <row r="522" spans="2:2">
      <c r="B522" s="76">
        <v>6</v>
      </c>
    </row>
    <row r="523" spans="2:2">
      <c r="B523" s="76">
        <v>7</v>
      </c>
    </row>
    <row r="524" spans="2:2">
      <c r="B524" s="76">
        <v>8</v>
      </c>
    </row>
    <row r="525" spans="2:2">
      <c r="B525" s="76">
        <v>9</v>
      </c>
    </row>
    <row r="526" spans="2:2">
      <c r="B526" s="76">
        <v>10</v>
      </c>
    </row>
    <row r="527" spans="2:2">
      <c r="B527" s="76">
        <v>11</v>
      </c>
    </row>
    <row r="528" spans="2:2">
      <c r="B528" s="76">
        <v>12</v>
      </c>
    </row>
    <row r="529" spans="2:2">
      <c r="B529" s="76">
        <v>13</v>
      </c>
    </row>
    <row r="530" spans="2:2">
      <c r="B530" s="76">
        <v>14</v>
      </c>
    </row>
    <row r="531" spans="2:2">
      <c r="B531" s="76">
        <v>15</v>
      </c>
    </row>
    <row r="532" spans="2:2">
      <c r="B532" s="79">
        <v>0</v>
      </c>
    </row>
    <row r="533" spans="2:2">
      <c r="B533" s="79">
        <v>1</v>
      </c>
    </row>
    <row r="534" spans="2:2">
      <c r="B534" s="79">
        <v>2</v>
      </c>
    </row>
    <row r="535" spans="2:2">
      <c r="B535" s="79">
        <v>3</v>
      </c>
    </row>
    <row r="536" spans="2:2">
      <c r="B536" s="79">
        <v>4</v>
      </c>
    </row>
    <row r="537" spans="2:2">
      <c r="B537" s="79">
        <v>5</v>
      </c>
    </row>
    <row r="538" spans="2:2">
      <c r="B538" s="79">
        <v>6</v>
      </c>
    </row>
    <row r="539" spans="2:2">
      <c r="B539" s="79">
        <v>7</v>
      </c>
    </row>
    <row r="540" spans="2:2">
      <c r="B540" s="79">
        <v>8</v>
      </c>
    </row>
    <row r="541" spans="2:2">
      <c r="B541" s="79">
        <v>9</v>
      </c>
    </row>
    <row r="542" spans="2:2">
      <c r="B542" s="79">
        <v>10</v>
      </c>
    </row>
    <row r="543" spans="2:2">
      <c r="B543" s="79">
        <v>11</v>
      </c>
    </row>
    <row r="544" spans="2:2">
      <c r="B544" s="79">
        <v>12</v>
      </c>
    </row>
    <row r="545" spans="2:2">
      <c r="B545" s="79">
        <v>13</v>
      </c>
    </row>
    <row r="546" spans="2:2">
      <c r="B546" s="79">
        <v>14</v>
      </c>
    </row>
    <row r="547" spans="2:2">
      <c r="B547" s="79">
        <v>15</v>
      </c>
    </row>
    <row r="548" spans="2:2">
      <c r="B548" s="79">
        <v>0</v>
      </c>
    </row>
    <row r="549" spans="2:2">
      <c r="B549" s="79">
        <v>1</v>
      </c>
    </row>
    <row r="550" spans="2:2">
      <c r="B550" s="79">
        <v>2</v>
      </c>
    </row>
    <row r="551" spans="2:2">
      <c r="B551" s="79">
        <v>3</v>
      </c>
    </row>
    <row r="552" spans="2:2">
      <c r="B552" s="79">
        <v>4</v>
      </c>
    </row>
    <row r="553" spans="2:2">
      <c r="B553" s="79">
        <v>5</v>
      </c>
    </row>
    <row r="554" spans="2:2">
      <c r="B554" s="79">
        <v>6</v>
      </c>
    </row>
    <row r="555" spans="2:2">
      <c r="B555" s="79">
        <v>7</v>
      </c>
    </row>
    <row r="556" spans="2:2">
      <c r="B556" s="79">
        <v>8</v>
      </c>
    </row>
    <row r="557" spans="2:2">
      <c r="B557" s="79">
        <v>9</v>
      </c>
    </row>
    <row r="558" spans="2:2">
      <c r="B558" s="79">
        <v>10</v>
      </c>
    </row>
    <row r="559" spans="2:2">
      <c r="B559" s="79">
        <v>11</v>
      </c>
    </row>
    <row r="560" spans="2:2">
      <c r="B560" s="79">
        <v>12</v>
      </c>
    </row>
    <row r="561" spans="2:2">
      <c r="B561" s="79">
        <v>13</v>
      </c>
    </row>
    <row r="562" spans="2:2">
      <c r="B562" s="79">
        <v>14</v>
      </c>
    </row>
    <row r="563" spans="2:2">
      <c r="B563" s="79">
        <v>15</v>
      </c>
    </row>
    <row r="564" spans="2:2">
      <c r="B564" s="79">
        <v>0</v>
      </c>
    </row>
    <row r="565" spans="2:2">
      <c r="B565" s="79">
        <v>1</v>
      </c>
    </row>
    <row r="566" spans="2:2">
      <c r="B566" s="79">
        <v>2</v>
      </c>
    </row>
    <row r="567" spans="2:2">
      <c r="B567" s="79">
        <v>3</v>
      </c>
    </row>
    <row r="568" spans="2:2">
      <c r="B568" s="79">
        <v>4</v>
      </c>
    </row>
    <row r="569" spans="2:2">
      <c r="B569" s="79">
        <v>5</v>
      </c>
    </row>
    <row r="570" spans="2:2">
      <c r="B570" s="79">
        <v>6</v>
      </c>
    </row>
    <row r="571" spans="2:2">
      <c r="B571" s="79">
        <v>7</v>
      </c>
    </row>
    <row r="572" spans="2:2">
      <c r="B572" s="79">
        <v>8</v>
      </c>
    </row>
    <row r="573" spans="2:2">
      <c r="B573" s="79">
        <v>9</v>
      </c>
    </row>
    <row r="574" spans="2:2">
      <c r="B574" s="79">
        <v>10</v>
      </c>
    </row>
    <row r="575" spans="2:2">
      <c r="B575" s="79">
        <v>11</v>
      </c>
    </row>
    <row r="576" spans="2:2">
      <c r="B576" s="79">
        <v>12</v>
      </c>
    </row>
    <row r="577" spans="2:2">
      <c r="B577" s="79">
        <v>13</v>
      </c>
    </row>
    <row r="578" spans="2:2">
      <c r="B578" s="79">
        <v>14</v>
      </c>
    </row>
    <row r="579" spans="2:2">
      <c r="B579" s="79">
        <v>15</v>
      </c>
    </row>
    <row r="580" spans="2:2">
      <c r="B580" s="79">
        <v>0</v>
      </c>
    </row>
    <row r="581" spans="2:2">
      <c r="B581" s="79">
        <v>1</v>
      </c>
    </row>
    <row r="582" spans="2:2">
      <c r="B582" s="79">
        <v>2</v>
      </c>
    </row>
    <row r="583" spans="2:2">
      <c r="B583" s="79">
        <v>3</v>
      </c>
    </row>
    <row r="584" spans="2:2">
      <c r="B584" s="79">
        <v>4</v>
      </c>
    </row>
    <row r="585" spans="2:2">
      <c r="B585" s="79">
        <v>5</v>
      </c>
    </row>
    <row r="586" spans="2:2">
      <c r="B586" s="79">
        <v>6</v>
      </c>
    </row>
    <row r="587" spans="2:2">
      <c r="B587" s="79">
        <v>7</v>
      </c>
    </row>
    <row r="588" spans="2:2">
      <c r="B588" s="79">
        <v>8</v>
      </c>
    </row>
    <row r="589" spans="2:2">
      <c r="B589" s="79">
        <v>9</v>
      </c>
    </row>
    <row r="590" spans="2:2">
      <c r="B590" s="79">
        <v>10</v>
      </c>
    </row>
    <row r="591" spans="2:2">
      <c r="B591" s="79">
        <v>11</v>
      </c>
    </row>
    <row r="592" spans="2:2">
      <c r="B592" s="79">
        <v>12</v>
      </c>
    </row>
    <row r="593" spans="2:2">
      <c r="B593" s="79">
        <v>13</v>
      </c>
    </row>
    <row r="594" spans="2:2">
      <c r="B594" s="79">
        <v>14</v>
      </c>
    </row>
    <row r="595" spans="2:2">
      <c r="B595" s="79">
        <v>15</v>
      </c>
    </row>
    <row r="596" spans="2:2">
      <c r="B596" s="76">
        <v>0</v>
      </c>
    </row>
    <row r="597" spans="2:2">
      <c r="B597" s="76">
        <v>1</v>
      </c>
    </row>
    <row r="598" spans="2:2">
      <c r="B598" s="76">
        <v>2</v>
      </c>
    </row>
    <row r="599" spans="2:2">
      <c r="B599" s="76">
        <v>3</v>
      </c>
    </row>
    <row r="600" spans="2:2">
      <c r="B600" s="76">
        <v>4</v>
      </c>
    </row>
    <row r="601" spans="2:2">
      <c r="B601" s="76">
        <v>5</v>
      </c>
    </row>
    <row r="602" spans="2:2">
      <c r="B602" s="76">
        <v>6</v>
      </c>
    </row>
    <row r="603" spans="2:2">
      <c r="B603" s="76">
        <v>7</v>
      </c>
    </row>
    <row r="604" spans="2:2">
      <c r="B604" s="76">
        <v>8</v>
      </c>
    </row>
    <row r="605" spans="2:2">
      <c r="B605" s="76">
        <v>9</v>
      </c>
    </row>
    <row r="606" spans="2:2">
      <c r="B606" s="76">
        <v>10</v>
      </c>
    </row>
    <row r="607" spans="2:2">
      <c r="B607" s="76">
        <v>11</v>
      </c>
    </row>
    <row r="608" spans="2:2">
      <c r="B608" s="76">
        <v>12</v>
      </c>
    </row>
    <row r="609" spans="2:2">
      <c r="B609" s="76">
        <v>13</v>
      </c>
    </row>
    <row r="610" spans="2:2">
      <c r="B610" s="76">
        <v>14</v>
      </c>
    </row>
    <row r="611" spans="2:2">
      <c r="B611" s="76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5"/>
  <sheetViews>
    <sheetView topLeftCell="A82" workbookViewId="0">
      <selection activeCell="H107" sqref="H107"/>
    </sheetView>
  </sheetViews>
  <sheetFormatPr defaultColWidth="9" defaultRowHeight="13.5"/>
  <cols>
    <col min="1" max="1" width="7.125" customWidth="1"/>
    <col min="2" max="2" width="8.25" customWidth="1"/>
    <col min="3" max="3" width="29.625" customWidth="1"/>
    <col min="4" max="4" width="7.5" customWidth="1"/>
    <col min="5" max="5" width="8.125" customWidth="1"/>
    <col min="6" max="6" width="26.125" customWidth="1"/>
    <col min="7" max="7" width="18.75" customWidth="1"/>
    <col min="8" max="8" width="20.5" customWidth="1"/>
    <col min="9" max="9" width="18.125" customWidth="1"/>
    <col min="10" max="10" width="23.25" style="53" customWidth="1"/>
    <col min="11" max="11" width="22.75" style="53" customWidth="1"/>
    <col min="12" max="12" width="53.75" style="53" customWidth="1"/>
    <col min="13" max="13" width="10.625" customWidth="1"/>
  </cols>
  <sheetData>
    <row r="1" s="17" customFormat="1" ht="12" spans="10:12">
      <c r="J1" s="61"/>
      <c r="K1" s="61"/>
      <c r="L1" s="61"/>
    </row>
    <row r="2" s="17" customFormat="1" ht="12" spans="1:6">
      <c r="A2" s="17" t="s">
        <v>1563</v>
      </c>
      <c r="B2" s="17" t="s">
        <v>1564</v>
      </c>
      <c r="C2" s="17" t="s">
        <v>2</v>
      </c>
      <c r="D2" s="17" t="s">
        <v>1565</v>
      </c>
      <c r="E2" s="17" t="s">
        <v>1566</v>
      </c>
      <c r="F2" s="17" t="s">
        <v>2</v>
      </c>
    </row>
    <row r="3" s="17" customFormat="1" ht="12" spans="1:6">
      <c r="A3" s="54" t="s">
        <v>1567</v>
      </c>
      <c r="B3" s="17" t="s">
        <v>1568</v>
      </c>
      <c r="C3" s="17" t="s">
        <v>1569</v>
      </c>
      <c r="D3" s="54" t="s">
        <v>1567</v>
      </c>
      <c r="E3" s="17" t="s">
        <v>1570</v>
      </c>
      <c r="F3" s="17" t="s">
        <v>1571</v>
      </c>
    </row>
    <row r="4" s="17" customFormat="1" ht="12" spans="1:6">
      <c r="A4" s="54"/>
      <c r="B4" s="17" t="s">
        <v>1572</v>
      </c>
      <c r="C4" s="17" t="s">
        <v>1573</v>
      </c>
      <c r="D4" s="54"/>
      <c r="E4" s="17" t="s">
        <v>1574</v>
      </c>
      <c r="F4" s="17" t="s">
        <v>1575</v>
      </c>
    </row>
    <row r="5" s="17" customFormat="1" ht="12" spans="1:6">
      <c r="A5" s="54"/>
      <c r="B5" s="17" t="s">
        <v>1576</v>
      </c>
      <c r="C5" s="17" t="s">
        <v>1577</v>
      </c>
      <c r="D5" s="54"/>
      <c r="E5" s="17" t="s">
        <v>1578</v>
      </c>
      <c r="F5" s="17" t="s">
        <v>1579</v>
      </c>
    </row>
    <row r="6" s="17" customFormat="1" ht="12" spans="1:6">
      <c r="A6" s="54"/>
      <c r="B6" s="17" t="s">
        <v>1580</v>
      </c>
      <c r="D6" s="54"/>
      <c r="E6" s="17" t="s">
        <v>1581</v>
      </c>
      <c r="F6" s="17" t="s">
        <v>1582</v>
      </c>
    </row>
    <row r="7" s="17" customFormat="1" ht="12" spans="1:6">
      <c r="A7" s="54"/>
      <c r="B7" s="17" t="s">
        <v>1583</v>
      </c>
      <c r="C7" s="17" t="s">
        <v>1584</v>
      </c>
      <c r="D7" s="54"/>
      <c r="E7" s="17" t="s">
        <v>1585</v>
      </c>
      <c r="F7" s="17" t="s">
        <v>1586</v>
      </c>
    </row>
    <row r="8" s="17" customFormat="1" ht="12" spans="1:6">
      <c r="A8" s="54"/>
      <c r="B8" s="17" t="s">
        <v>1587</v>
      </c>
      <c r="C8" s="17" t="s">
        <v>1588</v>
      </c>
      <c r="D8" s="54"/>
      <c r="E8" s="17" t="s">
        <v>1589</v>
      </c>
      <c r="F8" s="17" t="s">
        <v>1590</v>
      </c>
    </row>
    <row r="9" s="17" customFormat="1" ht="12" spans="1:6">
      <c r="A9" s="54"/>
      <c r="B9" s="17" t="s">
        <v>1591</v>
      </c>
      <c r="C9" s="17" t="s">
        <v>1592</v>
      </c>
      <c r="D9" s="54"/>
      <c r="E9" s="17" t="s">
        <v>1593</v>
      </c>
      <c r="F9" s="17" t="s">
        <v>1594</v>
      </c>
    </row>
    <row r="10" s="17" customFormat="1" ht="12" spans="1:6">
      <c r="A10" s="54"/>
      <c r="B10" s="17" t="s">
        <v>1595</v>
      </c>
      <c r="D10" s="54"/>
      <c r="E10" s="17" t="s">
        <v>1596</v>
      </c>
      <c r="F10" s="17" t="s">
        <v>1597</v>
      </c>
    </row>
    <row r="11" s="17" customFormat="1" ht="12" spans="1:6">
      <c r="A11" s="54"/>
      <c r="B11" s="17" t="s">
        <v>1598</v>
      </c>
      <c r="C11" s="17" t="s">
        <v>1599</v>
      </c>
      <c r="D11" s="54"/>
      <c r="E11" s="17" t="s">
        <v>1600</v>
      </c>
      <c r="F11" s="17" t="s">
        <v>1601</v>
      </c>
    </row>
    <row r="12" s="17" customFormat="1" ht="12" spans="1:9">
      <c r="A12" s="54"/>
      <c r="B12" s="17" t="s">
        <v>1602</v>
      </c>
      <c r="C12" s="17" t="s">
        <v>1603</v>
      </c>
      <c r="D12" s="54"/>
      <c r="E12" s="17" t="s">
        <v>1604</v>
      </c>
      <c r="F12" s="17" t="s">
        <v>1605</v>
      </c>
      <c r="I12" s="62"/>
    </row>
    <row r="13" s="17" customFormat="1" ht="12" spans="1:8">
      <c r="A13" s="54"/>
      <c r="B13" s="17" t="s">
        <v>1606</v>
      </c>
      <c r="C13" s="17" t="s">
        <v>1607</v>
      </c>
      <c r="D13" s="54"/>
      <c r="E13" s="17" t="s">
        <v>1608</v>
      </c>
      <c r="F13" s="17" t="s">
        <v>1609</v>
      </c>
      <c r="H13" s="55"/>
    </row>
    <row r="14" s="17" customFormat="1" ht="12" spans="1:8">
      <c r="A14" s="54"/>
      <c r="B14" s="17" t="s">
        <v>1610</v>
      </c>
      <c r="C14" s="17" t="s">
        <v>1611</v>
      </c>
      <c r="D14" s="54"/>
      <c r="E14" s="17" t="s">
        <v>1612</v>
      </c>
      <c r="F14" s="17" t="s">
        <v>1613</v>
      </c>
      <c r="H14" s="55"/>
    </row>
    <row r="15" s="17" customFormat="1" ht="12" spans="1:8">
      <c r="A15" s="54"/>
      <c r="B15" s="17" t="s">
        <v>1614</v>
      </c>
      <c r="C15" s="55" t="s">
        <v>1615</v>
      </c>
      <c r="D15" s="54"/>
      <c r="E15" s="17" t="s">
        <v>1616</v>
      </c>
      <c r="F15" s="55" t="s">
        <v>1617</v>
      </c>
      <c r="H15" s="55"/>
    </row>
    <row r="16" s="17" customFormat="1" ht="12" spans="1:8">
      <c r="A16" s="54"/>
      <c r="B16" s="17" t="s">
        <v>1618</v>
      </c>
      <c r="C16" s="55" t="s">
        <v>1619</v>
      </c>
      <c r="D16" s="54"/>
      <c r="E16" s="17" t="s">
        <v>1620</v>
      </c>
      <c r="F16" s="55" t="s">
        <v>1621</v>
      </c>
      <c r="H16" s="55"/>
    </row>
    <row r="17" s="17" customFormat="1" ht="12" spans="1:6">
      <c r="A17" s="54"/>
      <c r="B17" s="17" t="s">
        <v>1622</v>
      </c>
      <c r="C17" s="17" t="s">
        <v>1623</v>
      </c>
      <c r="D17" s="54"/>
      <c r="E17" s="17" t="s">
        <v>1624</v>
      </c>
      <c r="F17" s="17" t="s">
        <v>1625</v>
      </c>
    </row>
    <row r="18" s="17" customFormat="1" ht="12" spans="1:6">
      <c r="A18" s="54"/>
      <c r="B18" s="17" t="s">
        <v>1626</v>
      </c>
      <c r="C18" s="17" t="s">
        <v>1627</v>
      </c>
      <c r="D18" s="54"/>
      <c r="E18" s="17" t="s">
        <v>1628</v>
      </c>
      <c r="F18" s="17" t="s">
        <v>1629</v>
      </c>
    </row>
    <row r="19" s="17" customFormat="1" ht="12" spans="1:6">
      <c r="A19" s="56" t="s">
        <v>1630</v>
      </c>
      <c r="B19" s="57" t="s">
        <v>1631</v>
      </c>
      <c r="C19" s="57" t="s">
        <v>1632</v>
      </c>
      <c r="D19" s="56" t="s">
        <v>1630</v>
      </c>
      <c r="E19" s="57" t="s">
        <v>1633</v>
      </c>
      <c r="F19" s="57" t="s">
        <v>1634</v>
      </c>
    </row>
    <row r="20" s="17" customFormat="1" ht="12" spans="1:6">
      <c r="A20" s="56"/>
      <c r="B20" s="57" t="s">
        <v>1635</v>
      </c>
      <c r="C20" s="57" t="s">
        <v>1636</v>
      </c>
      <c r="D20" s="56"/>
      <c r="E20" s="57" t="s">
        <v>1637</v>
      </c>
      <c r="F20" s="57" t="s">
        <v>1638</v>
      </c>
    </row>
    <row r="21" s="17" customFormat="1" ht="12" spans="1:9">
      <c r="A21" s="56"/>
      <c r="B21" s="57" t="s">
        <v>1639</v>
      </c>
      <c r="C21" s="57" t="s">
        <v>1640</v>
      </c>
      <c r="D21" s="56"/>
      <c r="E21" s="57" t="s">
        <v>1641</v>
      </c>
      <c r="F21" s="57" t="s">
        <v>1642</v>
      </c>
      <c r="H21" s="57"/>
      <c r="I21" s="57"/>
    </row>
    <row r="22" s="17" customFormat="1" ht="12" spans="1:9">
      <c r="A22" s="56"/>
      <c r="B22" s="57" t="s">
        <v>1643</v>
      </c>
      <c r="C22" s="57" t="s">
        <v>1644</v>
      </c>
      <c r="D22" s="56"/>
      <c r="E22" s="57" t="s">
        <v>1645</v>
      </c>
      <c r="F22" s="57" t="s">
        <v>1646</v>
      </c>
      <c r="H22" s="57"/>
      <c r="I22" s="57"/>
    </row>
    <row r="23" s="17" customFormat="1" ht="12" spans="1:9">
      <c r="A23" s="56"/>
      <c r="B23" s="57" t="s">
        <v>1647</v>
      </c>
      <c r="C23" s="57" t="s">
        <v>1648</v>
      </c>
      <c r="D23" s="56"/>
      <c r="E23" s="57" t="s">
        <v>1649</v>
      </c>
      <c r="F23" s="57" t="s">
        <v>1650</v>
      </c>
      <c r="H23" s="58"/>
      <c r="I23" s="57"/>
    </row>
    <row r="24" s="17" customFormat="1" ht="12" spans="1:9">
      <c r="A24" s="56"/>
      <c r="B24" s="57" t="s">
        <v>1651</v>
      </c>
      <c r="C24" s="57" t="s">
        <v>1652</v>
      </c>
      <c r="D24" s="56"/>
      <c r="E24" s="57" t="s">
        <v>1653</v>
      </c>
      <c r="F24" s="57" t="s">
        <v>1654</v>
      </c>
      <c r="H24" s="57"/>
      <c r="I24" s="57"/>
    </row>
    <row r="25" s="17" customFormat="1" ht="12" spans="1:9">
      <c r="A25" s="56"/>
      <c r="B25" s="57" t="s">
        <v>1655</v>
      </c>
      <c r="C25" s="57" t="s">
        <v>1656</v>
      </c>
      <c r="D25" s="56"/>
      <c r="E25" s="57" t="s">
        <v>1657</v>
      </c>
      <c r="F25" s="57" t="s">
        <v>1658</v>
      </c>
      <c r="H25" s="58"/>
      <c r="I25" s="57"/>
    </row>
    <row r="26" s="17" customFormat="1" ht="12" spans="1:9">
      <c r="A26" s="56"/>
      <c r="B26" s="57" t="s">
        <v>1659</v>
      </c>
      <c r="C26" s="57" t="s">
        <v>1660</v>
      </c>
      <c r="D26" s="56"/>
      <c r="E26" s="57" t="s">
        <v>1661</v>
      </c>
      <c r="F26" s="57" t="s">
        <v>1662</v>
      </c>
      <c r="H26" s="57"/>
      <c r="I26" s="57"/>
    </row>
    <row r="27" s="17" customFormat="1" ht="12" spans="1:9">
      <c r="A27" s="56"/>
      <c r="B27" s="57" t="s">
        <v>1663</v>
      </c>
      <c r="C27" s="57" t="s">
        <v>1664</v>
      </c>
      <c r="D27" s="56"/>
      <c r="E27" s="57" t="s">
        <v>1665</v>
      </c>
      <c r="F27" s="57" t="s">
        <v>1666</v>
      </c>
      <c r="H27" s="55"/>
      <c r="I27" s="55"/>
    </row>
    <row r="28" s="17" customFormat="1" ht="12" spans="1:9">
      <c r="A28" s="56"/>
      <c r="B28" s="57" t="s">
        <v>1667</v>
      </c>
      <c r="C28" s="57" t="s">
        <v>1668</v>
      </c>
      <c r="D28" s="56"/>
      <c r="E28" s="57" t="s">
        <v>1669</v>
      </c>
      <c r="F28" s="57" t="s">
        <v>1670</v>
      </c>
      <c r="H28" s="55"/>
      <c r="I28" s="57"/>
    </row>
    <row r="29" s="17" customFormat="1" ht="12" spans="1:9">
      <c r="A29" s="56"/>
      <c r="B29" s="57" t="s">
        <v>1671</v>
      </c>
      <c r="C29" s="58" t="s">
        <v>1672</v>
      </c>
      <c r="D29" s="56"/>
      <c r="E29" s="57" t="s">
        <v>1673</v>
      </c>
      <c r="F29" s="57" t="s">
        <v>1674</v>
      </c>
      <c r="H29" s="57"/>
      <c r="I29" s="57"/>
    </row>
    <row r="30" s="17" customFormat="1" ht="12" spans="1:9">
      <c r="A30" s="56"/>
      <c r="B30" s="57" t="s">
        <v>1675</v>
      </c>
      <c r="C30" s="57" t="s">
        <v>1676</v>
      </c>
      <c r="D30" s="56"/>
      <c r="E30" s="57" t="s">
        <v>1677</v>
      </c>
      <c r="F30" s="59" t="s">
        <v>1678</v>
      </c>
      <c r="G30" s="17" t="s">
        <v>1679</v>
      </c>
      <c r="H30" s="57"/>
      <c r="I30" s="57"/>
    </row>
    <row r="31" s="17" customFormat="1" ht="12" spans="1:9">
      <c r="A31" s="56"/>
      <c r="B31" s="57" t="s">
        <v>1680</v>
      </c>
      <c r="D31" s="56"/>
      <c r="E31" s="57" t="s">
        <v>1681</v>
      </c>
      <c r="F31" s="57" t="s">
        <v>1682</v>
      </c>
      <c r="H31" s="57"/>
      <c r="I31" s="57"/>
    </row>
    <row r="32" s="17" customFormat="1" ht="12" spans="1:9">
      <c r="A32" s="56"/>
      <c r="B32" s="57" t="s">
        <v>1683</v>
      </c>
      <c r="D32" s="56"/>
      <c r="E32" s="57" t="s">
        <v>1684</v>
      </c>
      <c r="F32" s="57" t="s">
        <v>1685</v>
      </c>
      <c r="H32" s="57"/>
      <c r="I32" s="57"/>
    </row>
    <row r="33" s="17" customFormat="1" ht="12" spans="1:6">
      <c r="A33" s="56"/>
      <c r="B33" s="57" t="s">
        <v>1686</v>
      </c>
      <c r="D33" s="56"/>
      <c r="E33" s="57" t="s">
        <v>1687</v>
      </c>
      <c r="F33" s="57" t="s">
        <v>1688</v>
      </c>
    </row>
    <row r="34" s="17" customFormat="1" ht="12" spans="1:6">
      <c r="A34" s="56"/>
      <c r="B34" s="57" t="s">
        <v>1689</v>
      </c>
      <c r="D34" s="56"/>
      <c r="E34" s="57" t="s">
        <v>1690</v>
      </c>
      <c r="F34" s="57" t="s">
        <v>1691</v>
      </c>
    </row>
    <row r="35" s="17" customFormat="1" ht="12" spans="1:6">
      <c r="A35" s="54" t="s">
        <v>1692</v>
      </c>
      <c r="B35" s="17" t="s">
        <v>1693</v>
      </c>
      <c r="C35" s="55"/>
      <c r="D35" s="54" t="s">
        <v>1692</v>
      </c>
      <c r="E35" s="17" t="s">
        <v>1694</v>
      </c>
      <c r="F35" s="17" t="s">
        <v>1695</v>
      </c>
    </row>
    <row r="36" s="17" customFormat="1" ht="12" spans="1:9">
      <c r="A36" s="54"/>
      <c r="B36" s="17" t="s">
        <v>1696</v>
      </c>
      <c r="C36" s="55" t="s">
        <v>1697</v>
      </c>
      <c r="D36" s="54"/>
      <c r="E36" s="17" t="s">
        <v>1698</v>
      </c>
      <c r="F36" s="17" t="s">
        <v>1699</v>
      </c>
      <c r="H36" s="57"/>
      <c r="I36" s="57"/>
    </row>
    <row r="37" s="17" customFormat="1" ht="12" spans="1:9">
      <c r="A37" s="54"/>
      <c r="B37" s="17" t="s">
        <v>1700</v>
      </c>
      <c r="C37" s="55" t="s">
        <v>1701</v>
      </c>
      <c r="D37" s="54"/>
      <c r="E37" s="17" t="s">
        <v>1702</v>
      </c>
      <c r="F37" s="17" t="s">
        <v>1703</v>
      </c>
      <c r="H37" s="57"/>
      <c r="I37" s="57"/>
    </row>
    <row r="38" s="17" customFormat="1" ht="12" spans="1:9">
      <c r="A38" s="54"/>
      <c r="B38" s="17" t="s">
        <v>1704</v>
      </c>
      <c r="C38" s="55" t="s">
        <v>1705</v>
      </c>
      <c r="D38" s="54"/>
      <c r="E38" s="17" t="s">
        <v>1706</v>
      </c>
      <c r="F38" s="17" t="s">
        <v>1707</v>
      </c>
      <c r="H38" s="55"/>
      <c r="I38" s="55"/>
    </row>
    <row r="39" s="17" customFormat="1" ht="12" spans="1:9">
      <c r="A39" s="54"/>
      <c r="B39" s="17" t="s">
        <v>1708</v>
      </c>
      <c r="C39" s="55" t="s">
        <v>1709</v>
      </c>
      <c r="D39" s="54"/>
      <c r="E39" s="17" t="s">
        <v>1710</v>
      </c>
      <c r="F39" s="17" t="s">
        <v>1711</v>
      </c>
      <c r="H39" s="55"/>
      <c r="I39" s="55"/>
    </row>
    <row r="40" s="17" customFormat="1" ht="12" spans="1:9">
      <c r="A40" s="54"/>
      <c r="B40" s="17" t="s">
        <v>1712</v>
      </c>
      <c r="C40" s="55" t="s">
        <v>1713</v>
      </c>
      <c r="D40" s="54"/>
      <c r="E40" s="17" t="s">
        <v>1714</v>
      </c>
      <c r="F40" s="17" t="s">
        <v>1715</v>
      </c>
      <c r="H40" s="55"/>
      <c r="I40" s="55"/>
    </row>
    <row r="41" s="17" customFormat="1" ht="12" spans="1:9">
      <c r="A41" s="54"/>
      <c r="B41" s="17" t="s">
        <v>1716</v>
      </c>
      <c r="C41" s="55" t="s">
        <v>1717</v>
      </c>
      <c r="D41" s="54"/>
      <c r="E41" s="17" t="s">
        <v>1718</v>
      </c>
      <c r="F41" s="17" t="s">
        <v>1719</v>
      </c>
      <c r="H41" s="55"/>
      <c r="I41" s="55"/>
    </row>
    <row r="42" s="17" customFormat="1" ht="12" spans="1:8">
      <c r="A42" s="54"/>
      <c r="B42" s="17" t="s">
        <v>1720</v>
      </c>
      <c r="C42" s="60" t="s">
        <v>1721</v>
      </c>
      <c r="D42" s="54"/>
      <c r="E42" s="17" t="s">
        <v>1722</v>
      </c>
      <c r="F42" s="17" t="s">
        <v>1723</v>
      </c>
      <c r="H42" s="55"/>
    </row>
    <row r="43" s="17" customFormat="1" ht="12" spans="1:8">
      <c r="A43" s="54"/>
      <c r="B43" s="17" t="s">
        <v>1724</v>
      </c>
      <c r="C43" s="55" t="s">
        <v>1725</v>
      </c>
      <c r="D43" s="54"/>
      <c r="E43" s="17" t="s">
        <v>1726</v>
      </c>
      <c r="F43" s="59" t="s">
        <v>1727</v>
      </c>
      <c r="H43" s="55"/>
    </row>
    <row r="44" s="17" customFormat="1" ht="12" spans="1:8">
      <c r="A44" s="54"/>
      <c r="B44" s="17" t="s">
        <v>1728</v>
      </c>
      <c r="C44" s="55"/>
      <c r="D44" s="54"/>
      <c r="E44" s="17" t="s">
        <v>1729</v>
      </c>
      <c r="F44" s="17" t="s">
        <v>1730</v>
      </c>
      <c r="H44" s="55"/>
    </row>
    <row r="45" s="17" customFormat="1" ht="12" spans="1:8">
      <c r="A45" s="54"/>
      <c r="B45" s="17" t="s">
        <v>1731</v>
      </c>
      <c r="C45" s="55"/>
      <c r="D45" s="54"/>
      <c r="E45" s="17" t="s">
        <v>1732</v>
      </c>
      <c r="F45" s="17" t="s">
        <v>1733</v>
      </c>
      <c r="H45" s="55"/>
    </row>
    <row r="46" s="17" customFormat="1" ht="12" spans="1:9">
      <c r="A46" s="54"/>
      <c r="B46" s="17" t="s">
        <v>1734</v>
      </c>
      <c r="C46" s="55"/>
      <c r="D46" s="54"/>
      <c r="E46" s="17" t="s">
        <v>1735</v>
      </c>
      <c r="F46" s="17" t="s">
        <v>1736</v>
      </c>
      <c r="H46" s="55"/>
      <c r="I46" s="55"/>
    </row>
    <row r="47" s="17" customFormat="1" ht="12" spans="1:9">
      <c r="A47" s="54"/>
      <c r="B47" s="17" t="s">
        <v>1737</v>
      </c>
      <c r="C47" s="55"/>
      <c r="D47" s="54"/>
      <c r="E47" s="17" t="s">
        <v>1738</v>
      </c>
      <c r="F47" s="17" t="s">
        <v>1739</v>
      </c>
      <c r="I47" s="55"/>
    </row>
    <row r="48" s="17" customFormat="1" ht="12" spans="1:9">
      <c r="A48" s="54"/>
      <c r="B48" s="17" t="s">
        <v>1740</v>
      </c>
      <c r="C48" s="55"/>
      <c r="D48" s="54"/>
      <c r="E48" s="17" t="s">
        <v>1741</v>
      </c>
      <c r="F48" s="17" t="s">
        <v>1742</v>
      </c>
      <c r="I48" s="55"/>
    </row>
    <row r="49" s="17" customFormat="1" ht="12" spans="1:9">
      <c r="A49" s="54"/>
      <c r="B49" s="17" t="s">
        <v>1743</v>
      </c>
      <c r="C49" s="55" t="s">
        <v>1744</v>
      </c>
      <c r="D49" s="54"/>
      <c r="E49" s="17" t="s">
        <v>1745</v>
      </c>
      <c r="F49" s="17" t="s">
        <v>1746</v>
      </c>
      <c r="H49" s="55"/>
      <c r="I49" s="55"/>
    </row>
    <row r="50" s="17" customFormat="1" ht="12" spans="1:9">
      <c r="A50" s="54"/>
      <c r="B50" s="17" t="s">
        <v>1747</v>
      </c>
      <c r="C50" s="55" t="s">
        <v>1748</v>
      </c>
      <c r="D50" s="54"/>
      <c r="E50" s="17" t="s">
        <v>1749</v>
      </c>
      <c r="F50" s="17" t="s">
        <v>1750</v>
      </c>
      <c r="H50" s="55"/>
      <c r="I50" s="55"/>
    </row>
    <row r="51" s="17" customFormat="1" ht="12" spans="1:9">
      <c r="A51" s="56" t="s">
        <v>1751</v>
      </c>
      <c r="B51" s="57" t="s">
        <v>1752</v>
      </c>
      <c r="C51" s="57" t="s">
        <v>1753</v>
      </c>
      <c r="D51" s="56" t="s">
        <v>1751</v>
      </c>
      <c r="E51" s="57" t="s">
        <v>1754</v>
      </c>
      <c r="F51" s="57" t="s">
        <v>1755</v>
      </c>
      <c r="H51" s="55"/>
      <c r="I51" s="55"/>
    </row>
    <row r="52" s="17" customFormat="1" ht="12" spans="1:9">
      <c r="A52" s="56"/>
      <c r="B52" s="57" t="s">
        <v>1756</v>
      </c>
      <c r="C52" s="57" t="s">
        <v>1757</v>
      </c>
      <c r="D52" s="56"/>
      <c r="E52" s="57" t="s">
        <v>1758</v>
      </c>
      <c r="F52" s="57" t="s">
        <v>1759</v>
      </c>
      <c r="H52" s="55"/>
      <c r="I52" s="55"/>
    </row>
    <row r="53" s="17" customFormat="1" ht="12" spans="1:9">
      <c r="A53" s="56"/>
      <c r="B53" s="57" t="s">
        <v>1760</v>
      </c>
      <c r="C53" s="57" t="s">
        <v>1761</v>
      </c>
      <c r="D53" s="56"/>
      <c r="E53" s="57" t="s">
        <v>1762</v>
      </c>
      <c r="F53" s="57" t="s">
        <v>1763</v>
      </c>
      <c r="H53" s="57"/>
      <c r="I53" s="55"/>
    </row>
    <row r="54" s="17" customFormat="1" ht="12" spans="1:9">
      <c r="A54" s="56"/>
      <c r="B54" s="57" t="s">
        <v>1764</v>
      </c>
      <c r="C54" s="57" t="s">
        <v>1765</v>
      </c>
      <c r="D54" s="56"/>
      <c r="E54" s="57" t="s">
        <v>1766</v>
      </c>
      <c r="F54" s="57" t="s">
        <v>1767</v>
      </c>
      <c r="H54" s="57"/>
      <c r="I54" s="57"/>
    </row>
    <row r="55" s="17" customFormat="1" ht="12" spans="1:9">
      <c r="A55" s="56"/>
      <c r="B55" s="57" t="s">
        <v>1768</v>
      </c>
      <c r="C55" s="58" t="s">
        <v>1769</v>
      </c>
      <c r="D55" s="56"/>
      <c r="E55" s="57" t="s">
        <v>1770</v>
      </c>
      <c r="F55" s="57" t="s">
        <v>1771</v>
      </c>
      <c r="H55" s="57"/>
      <c r="I55" s="57"/>
    </row>
    <row r="56" s="17" customFormat="1" ht="12" spans="1:9">
      <c r="A56" s="56"/>
      <c r="B56" s="57" t="s">
        <v>1772</v>
      </c>
      <c r="C56" s="57" t="s">
        <v>1773</v>
      </c>
      <c r="D56" s="56"/>
      <c r="E56" s="57" t="s">
        <v>1774</v>
      </c>
      <c r="F56" s="57"/>
      <c r="H56" s="57"/>
      <c r="I56" s="57"/>
    </row>
    <row r="57" s="17" customFormat="1" ht="12" spans="1:9">
      <c r="A57" s="56"/>
      <c r="B57" s="57" t="s">
        <v>1775</v>
      </c>
      <c r="C57" s="59" t="s">
        <v>1776</v>
      </c>
      <c r="D57" s="56"/>
      <c r="E57" s="57" t="s">
        <v>1777</v>
      </c>
      <c r="F57" s="57" t="s">
        <v>1778</v>
      </c>
      <c r="H57" s="57"/>
      <c r="I57" s="57"/>
    </row>
    <row r="58" s="17" customFormat="1" ht="12" spans="1:9">
      <c r="A58" s="56"/>
      <c r="B58" s="57" t="s">
        <v>1779</v>
      </c>
      <c r="C58" s="59" t="s">
        <v>1780</v>
      </c>
      <c r="D58" s="56"/>
      <c r="E58" s="57" t="s">
        <v>1781</v>
      </c>
      <c r="F58" s="57" t="s">
        <v>1782</v>
      </c>
      <c r="H58" s="57"/>
      <c r="I58" s="57"/>
    </row>
    <row r="59" s="17" customFormat="1" ht="12" spans="1:9">
      <c r="A59" s="56"/>
      <c r="B59" s="57" t="s">
        <v>1783</v>
      </c>
      <c r="D59" s="56"/>
      <c r="E59" s="57" t="s">
        <v>1784</v>
      </c>
      <c r="F59" s="57" t="s">
        <v>1785</v>
      </c>
      <c r="H59" s="57"/>
      <c r="I59" s="57"/>
    </row>
    <row r="60" s="17" customFormat="1" ht="12" spans="1:9">
      <c r="A60" s="56"/>
      <c r="B60" s="57" t="s">
        <v>1786</v>
      </c>
      <c r="D60" s="56"/>
      <c r="E60" s="57" t="s">
        <v>1787</v>
      </c>
      <c r="F60" s="57" t="s">
        <v>1788</v>
      </c>
      <c r="H60" s="57"/>
      <c r="I60" s="57"/>
    </row>
    <row r="61" s="17" customFormat="1" ht="12" spans="1:9">
      <c r="A61" s="56"/>
      <c r="B61" s="57" t="s">
        <v>1789</v>
      </c>
      <c r="C61" s="57"/>
      <c r="D61" s="56"/>
      <c r="E61" s="57" t="s">
        <v>1790</v>
      </c>
      <c r="F61" s="57" t="s">
        <v>1791</v>
      </c>
      <c r="H61" s="57"/>
      <c r="I61" s="57"/>
    </row>
    <row r="62" s="17" customFormat="1" ht="12" spans="1:9">
      <c r="A62" s="56"/>
      <c r="B62" s="57" t="s">
        <v>1792</v>
      </c>
      <c r="C62" s="57" t="s">
        <v>1793</v>
      </c>
      <c r="D62" s="56"/>
      <c r="E62" s="57" t="s">
        <v>1794</v>
      </c>
      <c r="F62" s="57" t="s">
        <v>1795</v>
      </c>
      <c r="H62" s="57"/>
      <c r="I62" s="57"/>
    </row>
    <row r="63" s="17" customFormat="1" ht="12" spans="1:9">
      <c r="A63" s="56"/>
      <c r="B63" s="57" t="s">
        <v>1796</v>
      </c>
      <c r="C63" s="57" t="s">
        <v>1797</v>
      </c>
      <c r="D63" s="56"/>
      <c r="E63" s="57" t="s">
        <v>1798</v>
      </c>
      <c r="F63" s="57" t="s">
        <v>1799</v>
      </c>
      <c r="H63" s="57"/>
      <c r="I63" s="57"/>
    </row>
    <row r="64" s="17" customFormat="1" ht="12" spans="1:9">
      <c r="A64" s="56"/>
      <c r="B64" s="57" t="s">
        <v>1800</v>
      </c>
      <c r="C64" s="57" t="s">
        <v>1801</v>
      </c>
      <c r="D64" s="56"/>
      <c r="E64" s="57" t="s">
        <v>1802</v>
      </c>
      <c r="F64" s="57" t="s">
        <v>1803</v>
      </c>
      <c r="H64" s="57"/>
      <c r="I64" s="57"/>
    </row>
    <row r="65" s="17" customFormat="1" ht="12" spans="1:9">
      <c r="A65" s="56"/>
      <c r="B65" s="57" t="s">
        <v>1804</v>
      </c>
      <c r="C65" s="57" t="s">
        <v>1805</v>
      </c>
      <c r="D65" s="56"/>
      <c r="E65" s="57" t="s">
        <v>1806</v>
      </c>
      <c r="F65" s="57" t="s">
        <v>1807</v>
      </c>
      <c r="H65" s="57"/>
      <c r="I65" s="57"/>
    </row>
    <row r="66" s="17" customFormat="1" ht="12" spans="1:9">
      <c r="A66" s="56"/>
      <c r="B66" s="57" t="s">
        <v>1808</v>
      </c>
      <c r="C66" s="57"/>
      <c r="D66" s="56"/>
      <c r="E66" s="57" t="s">
        <v>1809</v>
      </c>
      <c r="F66" s="57" t="s">
        <v>1810</v>
      </c>
      <c r="H66" s="57"/>
      <c r="I66" s="57"/>
    </row>
    <row r="67" s="17" customFormat="1" ht="12" spans="1:9">
      <c r="A67" s="54" t="s">
        <v>1811</v>
      </c>
      <c r="B67" s="51" t="s">
        <v>1812</v>
      </c>
      <c r="C67" s="17" t="s">
        <v>1813</v>
      </c>
      <c r="D67" s="54" t="s">
        <v>1811</v>
      </c>
      <c r="E67" s="51" t="s">
        <v>1814</v>
      </c>
      <c r="F67" s="17" t="s">
        <v>1815</v>
      </c>
      <c r="H67" s="57"/>
      <c r="I67" s="57"/>
    </row>
    <row r="68" s="17" customFormat="1" ht="12" spans="1:9">
      <c r="A68" s="54"/>
      <c r="B68" s="51" t="s">
        <v>1816</v>
      </c>
      <c r="C68" s="17" t="s">
        <v>1817</v>
      </c>
      <c r="D68" s="54"/>
      <c r="E68" s="51" t="s">
        <v>1818</v>
      </c>
      <c r="F68" s="17" t="s">
        <v>1819</v>
      </c>
      <c r="H68" s="57"/>
      <c r="I68" s="57"/>
    </row>
    <row r="69" s="17" customFormat="1" ht="12" spans="1:9">
      <c r="A69" s="54"/>
      <c r="B69" s="51" t="s">
        <v>1820</v>
      </c>
      <c r="C69" s="17" t="s">
        <v>1821</v>
      </c>
      <c r="D69" s="54"/>
      <c r="E69" s="51" t="s">
        <v>1822</v>
      </c>
      <c r="F69" s="17" t="s">
        <v>1823</v>
      </c>
      <c r="I69" s="57"/>
    </row>
    <row r="70" s="17" customFormat="1" ht="12" spans="1:6">
      <c r="A70" s="54"/>
      <c r="B70" s="51" t="s">
        <v>1824</v>
      </c>
      <c r="C70" s="17" t="s">
        <v>1825</v>
      </c>
      <c r="D70" s="54"/>
      <c r="E70" s="51" t="s">
        <v>1826</v>
      </c>
      <c r="F70" s="17" t="s">
        <v>1827</v>
      </c>
    </row>
    <row r="71" s="17" customFormat="1" ht="12" spans="1:6">
      <c r="A71" s="54"/>
      <c r="B71" s="51" t="s">
        <v>1828</v>
      </c>
      <c r="C71" s="62"/>
      <c r="D71" s="54"/>
      <c r="E71" s="51" t="s">
        <v>1829</v>
      </c>
      <c r="F71" s="17" t="s">
        <v>1830</v>
      </c>
    </row>
    <row r="72" s="17" customFormat="1" ht="12" spans="1:6">
      <c r="A72" s="54"/>
      <c r="B72" s="51" t="s">
        <v>1831</v>
      </c>
      <c r="C72" s="17" t="s">
        <v>1832</v>
      </c>
      <c r="D72" s="54"/>
      <c r="E72" s="51" t="s">
        <v>1833</v>
      </c>
      <c r="F72" s="17" t="s">
        <v>1834</v>
      </c>
    </row>
    <row r="73" s="17" customFormat="1" ht="12" spans="1:5">
      <c r="A73" s="54"/>
      <c r="B73" s="51" t="s">
        <v>1835</v>
      </c>
      <c r="C73" s="17" t="s">
        <v>1836</v>
      </c>
      <c r="D73" s="54"/>
      <c r="E73" s="51" t="s">
        <v>1837</v>
      </c>
    </row>
    <row r="74" s="17" customFormat="1" ht="12" spans="1:6">
      <c r="A74" s="54"/>
      <c r="B74" s="51" t="s">
        <v>1838</v>
      </c>
      <c r="C74" s="17" t="s">
        <v>1839</v>
      </c>
      <c r="D74" s="54"/>
      <c r="E74" s="51" t="s">
        <v>1840</v>
      </c>
      <c r="F74" s="17" t="s">
        <v>1841</v>
      </c>
    </row>
    <row r="75" s="17" customFormat="1" ht="12" spans="1:6">
      <c r="A75" s="54"/>
      <c r="B75" s="51" t="s">
        <v>1842</v>
      </c>
      <c r="C75" s="17" t="s">
        <v>1843</v>
      </c>
      <c r="D75" s="54"/>
      <c r="E75" s="51" t="s">
        <v>1844</v>
      </c>
      <c r="F75" s="63" t="s">
        <v>1845</v>
      </c>
    </row>
    <row r="76" s="17" customFormat="1" ht="12" spans="1:6">
      <c r="A76" s="54"/>
      <c r="B76" s="51" t="s">
        <v>1846</v>
      </c>
      <c r="C76" s="17" t="s">
        <v>1847</v>
      </c>
      <c r="D76" s="54"/>
      <c r="E76" s="51" t="s">
        <v>1848</v>
      </c>
      <c r="F76" s="17" t="s">
        <v>1849</v>
      </c>
    </row>
    <row r="77" s="17" customFormat="1" ht="12" spans="1:6">
      <c r="A77" s="54"/>
      <c r="B77" s="51" t="s">
        <v>1850</v>
      </c>
      <c r="C77" s="17" t="s">
        <v>1851</v>
      </c>
      <c r="D77" s="54"/>
      <c r="E77" s="51" t="s">
        <v>1852</v>
      </c>
      <c r="F77" s="17" t="s">
        <v>1853</v>
      </c>
    </row>
    <row r="78" s="17" customFormat="1" ht="12" spans="1:6">
      <c r="A78" s="54"/>
      <c r="B78" s="51" t="s">
        <v>1854</v>
      </c>
      <c r="C78" s="17" t="s">
        <v>1855</v>
      </c>
      <c r="D78" s="54"/>
      <c r="E78" s="51" t="s">
        <v>1856</v>
      </c>
      <c r="F78" s="17" t="s">
        <v>1857</v>
      </c>
    </row>
    <row r="79" s="17" customFormat="1" ht="12" spans="1:6">
      <c r="A79" s="54"/>
      <c r="B79" s="51" t="s">
        <v>1858</v>
      </c>
      <c r="C79" s="17" t="s">
        <v>1859</v>
      </c>
      <c r="D79" s="54"/>
      <c r="E79" s="51" t="s">
        <v>1860</v>
      </c>
      <c r="F79" s="17" t="s">
        <v>1861</v>
      </c>
    </row>
    <row r="80" s="17" customFormat="1" ht="12" spans="1:6">
      <c r="A80" s="54"/>
      <c r="B80" s="51" t="s">
        <v>1862</v>
      </c>
      <c r="C80" s="17" t="s">
        <v>1863</v>
      </c>
      <c r="D80" s="54"/>
      <c r="E80" s="51" t="s">
        <v>1864</v>
      </c>
      <c r="F80" s="17" t="s">
        <v>1865</v>
      </c>
    </row>
    <row r="81" s="17" customFormat="1" ht="12" spans="1:6">
      <c r="A81" s="54"/>
      <c r="B81" s="51" t="s">
        <v>1866</v>
      </c>
      <c r="C81" s="17" t="s">
        <v>1867</v>
      </c>
      <c r="D81" s="54"/>
      <c r="E81" s="51" t="s">
        <v>1868</v>
      </c>
      <c r="F81" s="17" t="s">
        <v>1869</v>
      </c>
    </row>
    <row r="82" s="17" customFormat="1" ht="12" spans="1:6">
      <c r="A82" s="54"/>
      <c r="B82" s="51" t="s">
        <v>1870</v>
      </c>
      <c r="C82" s="17" t="s">
        <v>1871</v>
      </c>
      <c r="D82" s="54"/>
      <c r="E82" s="51" t="s">
        <v>1872</v>
      </c>
      <c r="F82" s="17" t="s">
        <v>1873</v>
      </c>
    </row>
    <row r="83" s="17" customFormat="1" ht="12" spans="1:6">
      <c r="A83" s="56" t="s">
        <v>1874</v>
      </c>
      <c r="B83" s="64" t="s">
        <v>1875</v>
      </c>
      <c r="C83" s="57" t="s">
        <v>1876</v>
      </c>
      <c r="D83" s="56" t="s">
        <v>1874</v>
      </c>
      <c r="E83" s="64" t="s">
        <v>1877</v>
      </c>
      <c r="F83" s="57" t="s">
        <v>1878</v>
      </c>
    </row>
    <row r="84" s="17" customFormat="1" ht="12" spans="1:6">
      <c r="A84" s="56"/>
      <c r="B84" s="64" t="s">
        <v>1879</v>
      </c>
      <c r="C84" s="57" t="s">
        <v>1880</v>
      </c>
      <c r="D84" s="56"/>
      <c r="E84" s="64" t="s">
        <v>1881</v>
      </c>
      <c r="F84" s="57" t="s">
        <v>1882</v>
      </c>
    </row>
    <row r="85" s="17" customFormat="1" ht="12" spans="1:6">
      <c r="A85" s="56"/>
      <c r="B85" s="64" t="s">
        <v>1883</v>
      </c>
      <c r="C85" s="57"/>
      <c r="D85" s="56"/>
      <c r="E85" s="64" t="s">
        <v>1884</v>
      </c>
      <c r="F85" s="57" t="s">
        <v>1885</v>
      </c>
    </row>
    <row r="86" s="17" customFormat="1" ht="12" spans="1:6">
      <c r="A86" s="56"/>
      <c r="B86" s="64" t="s">
        <v>1886</v>
      </c>
      <c r="C86" s="57" t="s">
        <v>1887</v>
      </c>
      <c r="D86" s="56"/>
      <c r="E86" s="64" t="s">
        <v>1888</v>
      </c>
      <c r="F86" s="57" t="s">
        <v>1889</v>
      </c>
    </row>
    <row r="87" s="17" customFormat="1" ht="12" spans="1:6">
      <c r="A87" s="56"/>
      <c r="B87" s="64" t="s">
        <v>1890</v>
      </c>
      <c r="C87" s="57" t="s">
        <v>1891</v>
      </c>
      <c r="D87" s="56"/>
      <c r="E87" s="64" t="s">
        <v>1892</v>
      </c>
      <c r="F87" s="57" t="s">
        <v>1893</v>
      </c>
    </row>
    <row r="88" s="17" customFormat="1" ht="12" spans="1:11">
      <c r="A88" s="56"/>
      <c r="B88" s="57" t="s">
        <v>1894</v>
      </c>
      <c r="C88" s="57"/>
      <c r="D88" s="56"/>
      <c r="E88" s="57" t="s">
        <v>1895</v>
      </c>
      <c r="F88" s="57"/>
      <c r="G88" s="65" t="s">
        <v>1896</v>
      </c>
      <c r="H88" s="66" t="s">
        <v>1894</v>
      </c>
      <c r="I88" s="74" t="s">
        <v>1897</v>
      </c>
      <c r="J88" s="66" t="s">
        <v>1895</v>
      </c>
      <c r="K88" s="74" t="s">
        <v>1898</v>
      </c>
    </row>
    <row r="89" s="17" customFormat="1" ht="12" spans="1:11">
      <c r="A89" s="56"/>
      <c r="B89" s="57" t="s">
        <v>1899</v>
      </c>
      <c r="C89" s="57"/>
      <c r="D89" s="56"/>
      <c r="E89" s="57" t="s">
        <v>1900</v>
      </c>
      <c r="F89" s="57"/>
      <c r="G89" s="65"/>
      <c r="H89" s="66" t="s">
        <v>1899</v>
      </c>
      <c r="I89" s="74" t="s">
        <v>1901</v>
      </c>
      <c r="J89" s="66" t="s">
        <v>1900</v>
      </c>
      <c r="K89" s="74" t="s">
        <v>1902</v>
      </c>
    </row>
    <row r="90" s="17" customFormat="1" ht="12" spans="1:6">
      <c r="A90" s="56"/>
      <c r="B90" s="64" t="s">
        <v>1903</v>
      </c>
      <c r="C90" s="57" t="s">
        <v>1904</v>
      </c>
      <c r="D90" s="56"/>
      <c r="E90" s="64" t="s">
        <v>1905</v>
      </c>
      <c r="F90" s="57"/>
    </row>
    <row r="91" s="17" customFormat="1" ht="12" spans="1:6">
      <c r="A91" s="56"/>
      <c r="B91" s="64" t="s">
        <v>1906</v>
      </c>
      <c r="C91" s="57" t="s">
        <v>1907</v>
      </c>
      <c r="D91" s="56"/>
      <c r="E91" s="64" t="s">
        <v>1908</v>
      </c>
      <c r="F91" s="57"/>
    </row>
    <row r="92" s="17" customFormat="1" ht="12" spans="1:6">
      <c r="A92" s="56"/>
      <c r="B92" s="64" t="s">
        <v>1909</v>
      </c>
      <c r="C92" s="57" t="s">
        <v>1910</v>
      </c>
      <c r="D92" s="56"/>
      <c r="E92" s="64" t="s">
        <v>1911</v>
      </c>
      <c r="F92" s="57"/>
    </row>
    <row r="93" s="17" customFormat="1" ht="12" spans="1:6">
      <c r="A93" s="56"/>
      <c r="B93" s="64" t="s">
        <v>1912</v>
      </c>
      <c r="C93" s="57" t="s">
        <v>1913</v>
      </c>
      <c r="D93" s="56"/>
      <c r="E93" s="64" t="s">
        <v>1914</v>
      </c>
      <c r="F93" s="57"/>
    </row>
    <row r="94" s="17" customFormat="1" ht="12" spans="1:6">
      <c r="A94" s="56"/>
      <c r="B94" s="64" t="s">
        <v>1915</v>
      </c>
      <c r="C94" s="57" t="s">
        <v>1916</v>
      </c>
      <c r="D94" s="56"/>
      <c r="E94" s="64" t="s">
        <v>1917</v>
      </c>
      <c r="F94" s="57"/>
    </row>
    <row r="95" s="17" customFormat="1" ht="12" spans="1:6">
      <c r="A95" s="56"/>
      <c r="B95" s="64" t="s">
        <v>1918</v>
      </c>
      <c r="C95" s="57" t="s">
        <v>1919</v>
      </c>
      <c r="D95" s="56"/>
      <c r="E95" s="64" t="s">
        <v>1920</v>
      </c>
      <c r="F95" s="57"/>
    </row>
    <row r="96" s="17" customFormat="1" ht="12" spans="1:6">
      <c r="A96" s="56"/>
      <c r="B96" s="64" t="s">
        <v>1921</v>
      </c>
      <c r="C96" s="57" t="s">
        <v>1922</v>
      </c>
      <c r="D96" s="56"/>
      <c r="E96" s="64" t="s">
        <v>1923</v>
      </c>
      <c r="F96" s="57"/>
    </row>
    <row r="97" s="17" customFormat="1" ht="12" spans="1:6">
      <c r="A97" s="56"/>
      <c r="B97" s="64" t="s">
        <v>1924</v>
      </c>
      <c r="C97" s="57" t="s">
        <v>1925</v>
      </c>
      <c r="D97" s="56"/>
      <c r="E97" s="64" t="s">
        <v>1926</v>
      </c>
      <c r="F97" s="57"/>
    </row>
    <row r="98" s="17" customFormat="1" ht="12" spans="1:6">
      <c r="A98" s="56"/>
      <c r="B98" s="64" t="s">
        <v>1927</v>
      </c>
      <c r="C98" s="57" t="s">
        <v>1928</v>
      </c>
      <c r="D98" s="56"/>
      <c r="E98" s="64" t="s">
        <v>1929</v>
      </c>
      <c r="F98" s="57"/>
    </row>
    <row r="99" s="17" customFormat="1" ht="12" spans="1:7">
      <c r="A99" s="67" t="s">
        <v>1930</v>
      </c>
      <c r="B99" s="51" t="s">
        <v>1931</v>
      </c>
      <c r="C99" s="55" t="s">
        <v>1932</v>
      </c>
      <c r="D99" s="67" t="s">
        <v>1930</v>
      </c>
      <c r="E99" s="68" t="s">
        <v>1933</v>
      </c>
      <c r="F99" s="69" t="s">
        <v>1934</v>
      </c>
      <c r="G99" s="70" t="s">
        <v>1935</v>
      </c>
    </row>
    <row r="100" s="17" customFormat="1" ht="12" spans="1:6">
      <c r="A100" s="67"/>
      <c r="B100" s="51" t="s">
        <v>1936</v>
      </c>
      <c r="C100" s="55" t="s">
        <v>1937</v>
      </c>
      <c r="D100" s="67"/>
      <c r="E100" s="68" t="s">
        <v>1938</v>
      </c>
      <c r="F100" s="69" t="s">
        <v>1939</v>
      </c>
    </row>
    <row r="101" s="17" customFormat="1" ht="12" spans="1:6">
      <c r="A101" s="67"/>
      <c r="B101" s="51" t="s">
        <v>1940</v>
      </c>
      <c r="C101" s="17" t="s">
        <v>1941</v>
      </c>
      <c r="D101" s="67"/>
      <c r="E101" s="68" t="s">
        <v>1942</v>
      </c>
      <c r="F101" s="69" t="s">
        <v>1943</v>
      </c>
    </row>
    <row r="102" s="17" customFormat="1" ht="12" spans="1:6">
      <c r="A102" s="67"/>
      <c r="B102" s="51" t="s">
        <v>1944</v>
      </c>
      <c r="C102" s="17" t="s">
        <v>1945</v>
      </c>
      <c r="D102" s="67"/>
      <c r="E102" s="68" t="s">
        <v>1946</v>
      </c>
      <c r="F102" s="69" t="s">
        <v>1947</v>
      </c>
    </row>
    <row r="103" s="17" customFormat="1" ht="12" spans="1:6">
      <c r="A103" s="67"/>
      <c r="B103" s="51" t="s">
        <v>1948</v>
      </c>
      <c r="C103" s="17" t="s">
        <v>1949</v>
      </c>
      <c r="D103" s="67"/>
      <c r="E103" s="68" t="s">
        <v>1950</v>
      </c>
      <c r="F103" s="69" t="s">
        <v>1951</v>
      </c>
    </row>
    <row r="104" s="17" customFormat="1" ht="12" spans="1:6">
      <c r="A104" s="67"/>
      <c r="B104" s="51" t="s">
        <v>1952</v>
      </c>
      <c r="C104" s="17" t="s">
        <v>1953</v>
      </c>
      <c r="D104" s="67"/>
      <c r="E104" s="68" t="s">
        <v>1954</v>
      </c>
      <c r="F104" s="69" t="s">
        <v>1955</v>
      </c>
    </row>
    <row r="105" s="17" customFormat="1" ht="12" spans="1:6">
      <c r="A105" s="67"/>
      <c r="B105" s="51" t="s">
        <v>1956</v>
      </c>
      <c r="C105" s="55" t="s">
        <v>1957</v>
      </c>
      <c r="D105" s="67"/>
      <c r="E105" s="68" t="s">
        <v>1958</v>
      </c>
      <c r="F105" s="69" t="s">
        <v>1959</v>
      </c>
    </row>
    <row r="106" s="17" customFormat="1" ht="12" spans="1:6">
      <c r="A106" s="67"/>
      <c r="B106" s="51" t="s">
        <v>1960</v>
      </c>
      <c r="C106" s="55" t="s">
        <v>1961</v>
      </c>
      <c r="D106" s="67"/>
      <c r="E106" s="68" t="s">
        <v>1962</v>
      </c>
      <c r="F106" s="69" t="s">
        <v>1963</v>
      </c>
    </row>
    <row r="107" s="17" customFormat="1" ht="12" spans="1:6">
      <c r="A107" s="67"/>
      <c r="B107" s="51" t="s">
        <v>1964</v>
      </c>
      <c r="C107" s="55" t="s">
        <v>1965</v>
      </c>
      <c r="D107" s="67"/>
      <c r="E107" s="68" t="s">
        <v>1966</v>
      </c>
      <c r="F107" s="69" t="s">
        <v>1967</v>
      </c>
    </row>
    <row r="108" s="17" customFormat="1" ht="12" spans="1:6">
      <c r="A108" s="67"/>
      <c r="B108" s="51" t="s">
        <v>1968</v>
      </c>
      <c r="C108" s="55" t="s">
        <v>1969</v>
      </c>
      <c r="D108" s="67"/>
      <c r="E108" s="68" t="s">
        <v>1970</v>
      </c>
      <c r="F108" s="69" t="s">
        <v>1971</v>
      </c>
    </row>
    <row r="109" s="17" customFormat="1" ht="12" spans="1:6">
      <c r="A109" s="67"/>
      <c r="B109" s="51" t="s">
        <v>1972</v>
      </c>
      <c r="C109" s="55" t="s">
        <v>1973</v>
      </c>
      <c r="D109" s="67"/>
      <c r="E109" s="68" t="s">
        <v>1974</v>
      </c>
      <c r="F109" s="69" t="s">
        <v>1975</v>
      </c>
    </row>
    <row r="110" s="17" customFormat="1" ht="12" spans="1:6">
      <c r="A110" s="67"/>
      <c r="B110" s="51" t="s">
        <v>1976</v>
      </c>
      <c r="C110" s="55" t="s">
        <v>1977</v>
      </c>
      <c r="D110" s="67"/>
      <c r="E110" s="68" t="s">
        <v>1978</v>
      </c>
      <c r="F110" s="69" t="s">
        <v>1979</v>
      </c>
    </row>
    <row r="111" s="17" customFormat="1" ht="12" spans="1:6">
      <c r="A111" s="67"/>
      <c r="B111" s="51" t="s">
        <v>1980</v>
      </c>
      <c r="C111" s="55" t="s">
        <v>1981</v>
      </c>
      <c r="D111" s="67"/>
      <c r="E111" s="68" t="s">
        <v>1982</v>
      </c>
      <c r="F111" s="69" t="s">
        <v>1983</v>
      </c>
    </row>
    <row r="112" s="17" customFormat="1" ht="12" spans="1:6">
      <c r="A112" s="67"/>
      <c r="B112" s="51" t="s">
        <v>1984</v>
      </c>
      <c r="C112" s="55" t="s">
        <v>1985</v>
      </c>
      <c r="D112" s="67"/>
      <c r="E112" s="68" t="s">
        <v>1986</v>
      </c>
      <c r="F112" s="69" t="s">
        <v>1987</v>
      </c>
    </row>
    <row r="113" s="17" customFormat="1" ht="12" spans="1:6">
      <c r="A113" s="67"/>
      <c r="B113" s="51" t="s">
        <v>1988</v>
      </c>
      <c r="C113" s="55" t="s">
        <v>1989</v>
      </c>
      <c r="D113" s="67"/>
      <c r="E113" s="68" t="s">
        <v>1990</v>
      </c>
      <c r="F113" s="69" t="s">
        <v>1991</v>
      </c>
    </row>
    <row r="114" s="17" customFormat="1" ht="12" spans="1:6">
      <c r="A114" s="67"/>
      <c r="B114" s="51" t="s">
        <v>1992</v>
      </c>
      <c r="C114" s="55" t="s">
        <v>1993</v>
      </c>
      <c r="D114" s="67"/>
      <c r="E114" s="68" t="s">
        <v>1994</v>
      </c>
      <c r="F114" s="69" t="s">
        <v>1995</v>
      </c>
    </row>
    <row r="115" s="17" customFormat="1" ht="12" spans="1:6">
      <c r="A115" s="71" t="s">
        <v>1996</v>
      </c>
      <c r="B115" s="64" t="s">
        <v>1997</v>
      </c>
      <c r="C115" s="57" t="s">
        <v>1998</v>
      </c>
      <c r="D115" s="71" t="s">
        <v>1996</v>
      </c>
      <c r="E115" s="72" t="s">
        <v>1999</v>
      </c>
      <c r="F115" s="73" t="s">
        <v>2000</v>
      </c>
    </row>
    <row r="116" s="17" customFormat="1" ht="12" spans="1:6">
      <c r="A116" s="71"/>
      <c r="B116" s="64" t="s">
        <v>2001</v>
      </c>
      <c r="C116" s="57" t="s">
        <v>2002</v>
      </c>
      <c r="D116" s="71"/>
      <c r="E116" s="72" t="s">
        <v>2003</v>
      </c>
      <c r="F116" s="73" t="s">
        <v>2004</v>
      </c>
    </row>
    <row r="117" s="17" customFormat="1" ht="12" spans="1:6">
      <c r="A117" s="71"/>
      <c r="B117" s="64" t="s">
        <v>2005</v>
      </c>
      <c r="C117" s="57" t="s">
        <v>2006</v>
      </c>
      <c r="D117" s="71"/>
      <c r="E117" s="72" t="s">
        <v>2007</v>
      </c>
      <c r="F117" s="73"/>
    </row>
    <row r="118" s="17" customFormat="1" ht="12" spans="1:6">
      <c r="A118" s="71"/>
      <c r="B118" s="64" t="s">
        <v>2008</v>
      </c>
      <c r="C118" s="57" t="s">
        <v>2009</v>
      </c>
      <c r="D118" s="71"/>
      <c r="E118" s="72" t="s">
        <v>2010</v>
      </c>
      <c r="F118" s="73"/>
    </row>
    <row r="119" s="17" customFormat="1" ht="12" spans="1:6">
      <c r="A119" s="71"/>
      <c r="B119" s="64" t="s">
        <v>2011</v>
      </c>
      <c r="C119" s="57" t="s">
        <v>2012</v>
      </c>
      <c r="D119" s="71"/>
      <c r="E119" s="72" t="s">
        <v>2013</v>
      </c>
      <c r="F119" s="73"/>
    </row>
    <row r="120" s="17" customFormat="1" ht="12" spans="1:6">
      <c r="A120" s="71"/>
      <c r="B120" s="64" t="s">
        <v>2014</v>
      </c>
      <c r="C120" s="57" t="s">
        <v>2015</v>
      </c>
      <c r="D120" s="71"/>
      <c r="E120" s="72" t="s">
        <v>2016</v>
      </c>
      <c r="F120" s="73"/>
    </row>
    <row r="121" s="17" customFormat="1" ht="12" spans="1:6">
      <c r="A121" s="71"/>
      <c r="B121" s="64" t="s">
        <v>2017</v>
      </c>
      <c r="C121" s="57" t="s">
        <v>2018</v>
      </c>
      <c r="D121" s="71"/>
      <c r="E121" s="72" t="s">
        <v>2019</v>
      </c>
      <c r="F121" s="73"/>
    </row>
    <row r="122" s="17" customFormat="1" ht="12" spans="1:6">
      <c r="A122" s="71"/>
      <c r="B122" s="64" t="s">
        <v>2020</v>
      </c>
      <c r="C122" s="57" t="s">
        <v>2021</v>
      </c>
      <c r="D122" s="71"/>
      <c r="E122" s="72" t="s">
        <v>2022</v>
      </c>
      <c r="F122" s="73"/>
    </row>
    <row r="123" s="17" customFormat="1" ht="12" spans="1:6">
      <c r="A123" s="71"/>
      <c r="B123" s="64" t="s">
        <v>2023</v>
      </c>
      <c r="C123" s="57" t="s">
        <v>2024</v>
      </c>
      <c r="D123" s="71"/>
      <c r="E123" s="72" t="s">
        <v>2025</v>
      </c>
      <c r="F123" s="70"/>
    </row>
    <row r="124" s="17" customFormat="1" ht="12" spans="1:6">
      <c r="A124" s="71"/>
      <c r="B124" s="64" t="s">
        <v>2026</v>
      </c>
      <c r="C124" s="57" t="s">
        <v>2027</v>
      </c>
      <c r="D124" s="71"/>
      <c r="E124" s="72" t="s">
        <v>2028</v>
      </c>
      <c r="F124" s="70"/>
    </row>
    <row r="125" s="17" customFormat="1" ht="12" spans="1:6">
      <c r="A125" s="71"/>
      <c r="B125" s="64" t="s">
        <v>2029</v>
      </c>
      <c r="C125" s="57" t="s">
        <v>2030</v>
      </c>
      <c r="D125" s="71"/>
      <c r="E125" s="72" t="s">
        <v>2031</v>
      </c>
      <c r="F125" s="70"/>
    </row>
    <row r="126" s="17" customFormat="1" ht="12" spans="1:6">
      <c r="A126" s="71"/>
      <c r="B126" s="72" t="s">
        <v>2032</v>
      </c>
      <c r="C126" s="73" t="s">
        <v>2033</v>
      </c>
      <c r="D126" s="71"/>
      <c r="E126" s="72" t="s">
        <v>2034</v>
      </c>
      <c r="F126" s="70"/>
    </row>
    <row r="127" s="17" customFormat="1" ht="12" spans="1:6">
      <c r="A127" s="71"/>
      <c r="B127" s="72" t="s">
        <v>2035</v>
      </c>
      <c r="C127" s="73" t="s">
        <v>2036</v>
      </c>
      <c r="D127" s="71"/>
      <c r="E127" s="72" t="s">
        <v>2037</v>
      </c>
      <c r="F127" s="70"/>
    </row>
    <row r="128" s="17" customFormat="1" ht="12" spans="1:6">
      <c r="A128" s="71"/>
      <c r="B128" s="72" t="s">
        <v>2038</v>
      </c>
      <c r="C128" s="73" t="s">
        <v>2039</v>
      </c>
      <c r="D128" s="71"/>
      <c r="E128" s="72" t="s">
        <v>2040</v>
      </c>
      <c r="F128" s="70"/>
    </row>
    <row r="129" s="17" customFormat="1" ht="12" spans="1:6">
      <c r="A129" s="71"/>
      <c r="B129" s="72" t="s">
        <v>2041</v>
      </c>
      <c r="C129" s="73" t="s">
        <v>2042</v>
      </c>
      <c r="D129" s="71"/>
      <c r="E129" s="72" t="s">
        <v>2043</v>
      </c>
      <c r="F129" s="70"/>
    </row>
    <row r="130" s="17" customFormat="1" ht="12" spans="1:6">
      <c r="A130" s="71"/>
      <c r="B130" s="72" t="s">
        <v>2044</v>
      </c>
      <c r="C130" s="73" t="s">
        <v>2045</v>
      </c>
      <c r="D130" s="71"/>
      <c r="E130" s="72" t="s">
        <v>2046</v>
      </c>
      <c r="F130" s="70"/>
    </row>
    <row r="131" s="17" customFormat="1" ht="12" spans="1:5">
      <c r="A131" s="71"/>
      <c r="B131" s="64"/>
      <c r="C131" s="57"/>
      <c r="D131" s="71"/>
      <c r="E131" s="64"/>
    </row>
    <row r="132" s="17" customFormat="1" ht="12" spans="1:5">
      <c r="A132" s="71"/>
      <c r="B132" s="64"/>
      <c r="C132" s="57"/>
      <c r="D132" s="71"/>
      <c r="E132" s="64"/>
    </row>
    <row r="133" s="17" customFormat="1" ht="12" spans="1:5">
      <c r="A133" s="71"/>
      <c r="B133" s="64"/>
      <c r="C133" s="57"/>
      <c r="D133" s="71"/>
      <c r="E133" s="64"/>
    </row>
    <row r="134" s="17" customFormat="1" ht="12" spans="1:5">
      <c r="A134" s="71"/>
      <c r="B134" s="64"/>
      <c r="C134" s="57"/>
      <c r="D134" s="71"/>
      <c r="E134" s="64"/>
    </row>
    <row r="135" s="17" customFormat="1" ht="12" spans="1:5">
      <c r="A135" s="71"/>
      <c r="B135" s="64"/>
      <c r="C135" s="57"/>
      <c r="D135" s="71"/>
      <c r="E135" s="64"/>
    </row>
    <row r="136" s="17" customFormat="1" ht="12" spans="1:5">
      <c r="A136" s="71"/>
      <c r="B136" s="64"/>
      <c r="C136" s="57"/>
      <c r="D136" s="71"/>
      <c r="E136" s="64"/>
    </row>
    <row r="137" s="17" customFormat="1" ht="12" spans="1:5">
      <c r="A137" s="71"/>
      <c r="B137" s="64"/>
      <c r="C137" s="57"/>
      <c r="D137" s="71"/>
      <c r="E137" s="64"/>
    </row>
    <row r="138" s="17" customFormat="1" ht="12" spans="1:5">
      <c r="A138" s="71"/>
      <c r="B138" s="64"/>
      <c r="C138" s="57"/>
      <c r="D138" s="71"/>
      <c r="E138" s="64"/>
    </row>
    <row r="139" s="17" customFormat="1" ht="12" spans="1:5">
      <c r="A139" s="71"/>
      <c r="B139" s="64"/>
      <c r="C139" s="57"/>
      <c r="D139" s="71"/>
      <c r="E139" s="64"/>
    </row>
    <row r="140" s="17" customFormat="1" ht="12" spans="1:5">
      <c r="A140" s="71"/>
      <c r="B140" s="64"/>
      <c r="C140" s="57"/>
      <c r="D140" s="71"/>
      <c r="E140" s="64"/>
    </row>
    <row r="141" s="17" customFormat="1" ht="12" spans="1:5">
      <c r="A141" s="71"/>
      <c r="B141" s="64"/>
      <c r="C141" s="57"/>
      <c r="D141" s="71"/>
      <c r="E141" s="64"/>
    </row>
    <row r="142" s="17" customFormat="1" ht="12" spans="1:5">
      <c r="A142" s="71"/>
      <c r="B142" s="64"/>
      <c r="C142" s="57"/>
      <c r="D142" s="71"/>
      <c r="E142" s="64"/>
    </row>
    <row r="143" s="17" customFormat="1" ht="12" spans="1:5">
      <c r="A143" s="71"/>
      <c r="B143" s="64"/>
      <c r="C143" s="57"/>
      <c r="D143" s="71"/>
      <c r="E143" s="64"/>
    </row>
    <row r="144" s="17" customFormat="1" ht="12" spans="1:5">
      <c r="A144" s="71"/>
      <c r="B144" s="64"/>
      <c r="C144" s="57"/>
      <c r="D144" s="71"/>
      <c r="E144" s="64"/>
    </row>
    <row r="145" s="17" customFormat="1" ht="12" spans="1:5">
      <c r="A145" s="71"/>
      <c r="B145" s="64"/>
      <c r="C145" s="57"/>
      <c r="D145" s="71"/>
      <c r="E145" s="64"/>
    </row>
    <row r="146" s="17" customFormat="1" ht="12" spans="1:5">
      <c r="A146" s="71"/>
      <c r="B146" s="64"/>
      <c r="C146" s="57"/>
      <c r="D146" s="71"/>
      <c r="E146" s="64"/>
    </row>
    <row r="147" s="17" customFormat="1" ht="12" spans="1:5">
      <c r="A147" s="71"/>
      <c r="B147" s="64"/>
      <c r="C147" s="57"/>
      <c r="D147" s="71"/>
      <c r="E147" s="64"/>
    </row>
    <row r="148" s="17" customFormat="1" ht="12" spans="1:5">
      <c r="A148" s="71"/>
      <c r="B148" s="64"/>
      <c r="C148" s="57"/>
      <c r="D148" s="71"/>
      <c r="E148" s="64"/>
    </row>
    <row r="149" s="17" customFormat="1" ht="12" spans="1:5">
      <c r="A149" s="71"/>
      <c r="B149" s="64"/>
      <c r="C149" s="57" t="s">
        <v>2047</v>
      </c>
      <c r="D149" s="71"/>
      <c r="E149" s="64"/>
    </row>
    <row r="150" s="17" customFormat="1" ht="12" spans="1:5">
      <c r="A150" s="71"/>
      <c r="B150" s="64"/>
      <c r="C150" s="57" t="s">
        <v>2048</v>
      </c>
      <c r="D150" s="71"/>
      <c r="E150" s="64"/>
    </row>
    <row r="151" s="17" customFormat="1" ht="12" spans="3:3">
      <c r="C151" s="17" t="s">
        <v>2049</v>
      </c>
    </row>
    <row r="152" s="17" customFormat="1" ht="12" spans="3:3">
      <c r="C152" s="17" t="s">
        <v>2050</v>
      </c>
    </row>
    <row r="153" s="17" customFormat="1" ht="12" spans="3:3">
      <c r="C153" s="17" t="s">
        <v>2051</v>
      </c>
    </row>
    <row r="154" s="17" customFormat="1" spans="3:6">
      <c r="C154" s="17" t="s">
        <v>2052</v>
      </c>
      <c r="F154"/>
    </row>
    <row r="155" s="17" customFormat="1" ht="12" spans="3:8">
      <c r="C155" s="57" t="s">
        <v>2053</v>
      </c>
      <c r="E155" s="64" t="s">
        <v>2054</v>
      </c>
      <c r="F155" s="57" t="s">
        <v>2055</v>
      </c>
      <c r="H155" s="57"/>
    </row>
    <row r="156" s="17" customFormat="1" ht="12" spans="3:8">
      <c r="C156" s="57" t="s">
        <v>2056</v>
      </c>
      <c r="E156" s="64" t="s">
        <v>2057</v>
      </c>
      <c r="F156" s="59" t="s">
        <v>2058</v>
      </c>
      <c r="H156" s="57"/>
    </row>
    <row r="157" s="17" customFormat="1" ht="12" spans="3:6">
      <c r="C157" s="57" t="s">
        <v>2059</v>
      </c>
      <c r="E157" s="64" t="s">
        <v>2060</v>
      </c>
      <c r="F157" s="57" t="s">
        <v>2061</v>
      </c>
    </row>
    <row r="158" s="17" customFormat="1" ht="12" spans="3:6">
      <c r="C158" s="57" t="s">
        <v>2062</v>
      </c>
      <c r="E158" s="64" t="s">
        <v>2063</v>
      </c>
      <c r="F158" s="57" t="s">
        <v>2064</v>
      </c>
    </row>
    <row r="159" s="17" customFormat="1" ht="12" spans="3:8">
      <c r="C159" s="57" t="s">
        <v>2065</v>
      </c>
      <c r="E159" s="64" t="s">
        <v>2066</v>
      </c>
      <c r="F159" s="57" t="s">
        <v>2067</v>
      </c>
      <c r="H159" s="55"/>
    </row>
    <row r="160" s="17" customFormat="1" ht="12" spans="3:8">
      <c r="C160" s="57" t="s">
        <v>2068</v>
      </c>
      <c r="E160" s="64" t="s">
        <v>2069</v>
      </c>
      <c r="F160" s="57" t="s">
        <v>2070</v>
      </c>
      <c r="H160" s="55"/>
    </row>
    <row r="161" s="17" customFormat="1" ht="12" spans="3:6">
      <c r="C161" s="57" t="s">
        <v>2071</v>
      </c>
      <c r="E161" s="17" t="s">
        <v>2072</v>
      </c>
      <c r="F161" s="17" t="s">
        <v>2073</v>
      </c>
    </row>
    <row r="162" s="17" customFormat="1" ht="12" spans="3:6">
      <c r="C162" s="57" t="s">
        <v>2074</v>
      </c>
      <c r="F162" s="55"/>
    </row>
    <row r="163" s="17" customFormat="1" ht="12" spans="3:6">
      <c r="C163" s="57" t="s">
        <v>2075</v>
      </c>
      <c r="E163" s="51" t="s">
        <v>2076</v>
      </c>
      <c r="F163" s="17" t="s">
        <v>2077</v>
      </c>
    </row>
    <row r="164" s="17" customFormat="1" ht="12" spans="3:8">
      <c r="C164" s="57" t="s">
        <v>2078</v>
      </c>
      <c r="E164" s="51" t="s">
        <v>2079</v>
      </c>
      <c r="F164" s="59" t="s">
        <v>2080</v>
      </c>
      <c r="H164" s="55"/>
    </row>
    <row r="165" s="17" customFormat="1" ht="12" spans="3:8">
      <c r="C165" s="55" t="s">
        <v>2081</v>
      </c>
      <c r="E165" s="51" t="s">
        <v>2082</v>
      </c>
      <c r="F165" s="17" t="s">
        <v>2083</v>
      </c>
      <c r="H165" s="55"/>
    </row>
    <row r="166" s="17" customFormat="1" ht="12" spans="3:6">
      <c r="C166" s="55" t="s">
        <v>2084</v>
      </c>
      <c r="E166" s="51" t="s">
        <v>2085</v>
      </c>
      <c r="F166" s="17" t="s">
        <v>2086</v>
      </c>
    </row>
    <row r="167" s="17" customFormat="1" ht="12" spans="3:8">
      <c r="C167" s="55" t="s">
        <v>2087</v>
      </c>
      <c r="E167" s="51" t="s">
        <v>2088</v>
      </c>
      <c r="F167" s="17" t="s">
        <v>2089</v>
      </c>
      <c r="H167" s="55"/>
    </row>
    <row r="168" s="17" customFormat="1" ht="12" spans="3:8">
      <c r="C168" s="55" t="s">
        <v>2090</v>
      </c>
      <c r="E168" s="51" t="s">
        <v>2091</v>
      </c>
      <c r="F168" s="17" t="s">
        <v>2092</v>
      </c>
      <c r="H168" s="55"/>
    </row>
    <row r="169" s="17" customFormat="1" ht="12" spans="3:8">
      <c r="C169" s="55" t="s">
        <v>2093</v>
      </c>
      <c r="E169" s="51" t="s">
        <v>2094</v>
      </c>
      <c r="F169" s="17" t="s">
        <v>2095</v>
      </c>
      <c r="H169" s="55"/>
    </row>
    <row r="170" s="17" customFormat="1" ht="12" spans="3:8">
      <c r="C170" s="55" t="s">
        <v>2096</v>
      </c>
      <c r="F170" s="55"/>
      <c r="H170" s="55"/>
    </row>
    <row r="171" s="17" customFormat="1" ht="12" spans="3:8">
      <c r="C171" s="55" t="s">
        <v>2097</v>
      </c>
      <c r="E171" s="64" t="s">
        <v>2098</v>
      </c>
      <c r="F171" s="57" t="s">
        <v>2099</v>
      </c>
      <c r="H171" s="55"/>
    </row>
    <row r="172" s="17" customFormat="1" ht="12" spans="3:8">
      <c r="C172" s="55" t="s">
        <v>2100</v>
      </c>
      <c r="E172" s="64" t="s">
        <v>2101</v>
      </c>
      <c r="F172" s="57"/>
      <c r="H172" s="55"/>
    </row>
    <row r="173" s="17" customFormat="1" ht="12" spans="3:8">
      <c r="C173" s="55" t="s">
        <v>2102</v>
      </c>
      <c r="E173" s="64" t="s">
        <v>2103</v>
      </c>
      <c r="F173" s="57" t="s">
        <v>2104</v>
      </c>
      <c r="H173" s="55"/>
    </row>
    <row r="174" s="17" customFormat="1" ht="12" spans="3:8">
      <c r="C174" s="55" t="s">
        <v>2105</v>
      </c>
      <c r="E174" s="64" t="s">
        <v>2106</v>
      </c>
      <c r="F174" s="57" t="s">
        <v>2107</v>
      </c>
      <c r="H174" s="55"/>
    </row>
    <row r="175" s="17" customFormat="1" ht="12" spans="3:8">
      <c r="C175" s="57" t="s">
        <v>2108</v>
      </c>
      <c r="E175" s="64" t="s">
        <v>2109</v>
      </c>
      <c r="F175" s="57" t="s">
        <v>2110</v>
      </c>
      <c r="H175" s="55"/>
    </row>
    <row r="176" s="17" customFormat="1" ht="12" spans="3:8">
      <c r="C176" s="57" t="s">
        <v>2111</v>
      </c>
      <c r="E176" s="64" t="s">
        <v>2112</v>
      </c>
      <c r="F176" s="57" t="s">
        <v>2113</v>
      </c>
      <c r="H176" s="55"/>
    </row>
    <row r="177" s="17" customFormat="1" ht="12" spans="3:8">
      <c r="C177" s="57" t="s">
        <v>2114</v>
      </c>
      <c r="E177" s="64" t="s">
        <v>2115</v>
      </c>
      <c r="F177" s="57" t="s">
        <v>2116</v>
      </c>
      <c r="H177" s="55"/>
    </row>
    <row r="178" s="17" customFormat="1" ht="12" spans="3:8">
      <c r="C178" s="57" t="s">
        <v>2117</v>
      </c>
      <c r="F178" s="55"/>
      <c r="H178" s="55"/>
    </row>
    <row r="179" s="17" customFormat="1" ht="12" spans="3:8">
      <c r="C179" s="57" t="s">
        <v>2118</v>
      </c>
      <c r="E179" s="51" t="s">
        <v>2119</v>
      </c>
      <c r="F179" s="17" t="s">
        <v>2120</v>
      </c>
      <c r="H179" s="55"/>
    </row>
    <row r="180" s="17" customFormat="1" ht="12" spans="3:8">
      <c r="C180" s="57" t="s">
        <v>2121</v>
      </c>
      <c r="E180" s="51" t="s">
        <v>2122</v>
      </c>
      <c r="H180" s="55"/>
    </row>
    <row r="181" s="17" customFormat="1" ht="12" spans="3:8">
      <c r="C181" s="57" t="s">
        <v>2123</v>
      </c>
      <c r="E181" s="51" t="s">
        <v>2124</v>
      </c>
      <c r="F181" s="17" t="s">
        <v>2125</v>
      </c>
      <c r="H181" s="55"/>
    </row>
    <row r="182" s="17" customFormat="1" ht="12" spans="3:8">
      <c r="C182" s="57" t="s">
        <v>2126</v>
      </c>
      <c r="E182" s="51" t="s">
        <v>2127</v>
      </c>
      <c r="F182" s="63" t="s">
        <v>2128</v>
      </c>
      <c r="H182" s="55"/>
    </row>
    <row r="183" s="17" customFormat="1" ht="12" spans="3:8">
      <c r="C183" s="57" t="s">
        <v>2129</v>
      </c>
      <c r="F183" s="55"/>
      <c r="H183" s="55"/>
    </row>
    <row r="184" s="17" customFormat="1" ht="12" spans="3:8">
      <c r="C184" s="57" t="s">
        <v>2130</v>
      </c>
      <c r="E184" s="64" t="s">
        <v>2131</v>
      </c>
      <c r="F184" s="57" t="s">
        <v>2132</v>
      </c>
      <c r="H184" s="55"/>
    </row>
    <row r="185" s="17" customFormat="1" ht="12" spans="3:6">
      <c r="C185" s="55" t="s">
        <v>2133</v>
      </c>
      <c r="E185" s="64" t="s">
        <v>2134</v>
      </c>
      <c r="F185" s="57" t="s">
        <v>2135</v>
      </c>
    </row>
    <row r="186" s="17" customFormat="1" ht="12" spans="3:6">
      <c r="C186" s="55" t="s">
        <v>2136</v>
      </c>
      <c r="E186" s="64" t="s">
        <v>2137</v>
      </c>
      <c r="F186" s="57" t="s">
        <v>2138</v>
      </c>
    </row>
    <row r="187" s="17" customFormat="1" ht="12" spans="3:6">
      <c r="C187" s="55" t="s">
        <v>2139</v>
      </c>
      <c r="F187" s="55"/>
    </row>
    <row r="188" s="17" customFormat="1" ht="12" spans="3:6">
      <c r="C188" s="55" t="s">
        <v>2140</v>
      </c>
      <c r="E188" s="51" t="s">
        <v>2141</v>
      </c>
      <c r="F188" s="55" t="s">
        <v>2142</v>
      </c>
    </row>
    <row r="189" s="17" customFormat="1" ht="12" spans="3:6">
      <c r="C189" s="55" t="s">
        <v>2143</v>
      </c>
      <c r="E189" s="51" t="s">
        <v>2144</v>
      </c>
      <c r="F189" s="55" t="s">
        <v>2145</v>
      </c>
    </row>
    <row r="190" s="17" customFormat="1" ht="12" spans="3:6">
      <c r="C190" s="55" t="s">
        <v>2146</v>
      </c>
      <c r="E190" s="51" t="s">
        <v>2147</v>
      </c>
      <c r="F190" s="55" t="s">
        <v>2148</v>
      </c>
    </row>
    <row r="191" s="17" customFormat="1" ht="12" spans="3:6">
      <c r="C191" s="55" t="s">
        <v>2149</v>
      </c>
      <c r="E191" s="51" t="s">
        <v>2150</v>
      </c>
      <c r="F191" s="55" t="s">
        <v>2151</v>
      </c>
    </row>
    <row r="192" s="17" customFormat="1" ht="12" spans="3:6">
      <c r="C192" s="55" t="s">
        <v>2152</v>
      </c>
      <c r="E192" s="51" t="s">
        <v>2153</v>
      </c>
      <c r="F192" s="55" t="s">
        <v>2154</v>
      </c>
    </row>
    <row r="193" s="17" customFormat="1" ht="12" spans="3:6">
      <c r="C193" s="55" t="s">
        <v>2155</v>
      </c>
      <c r="E193" s="51" t="s">
        <v>2156</v>
      </c>
      <c r="F193" s="55" t="s">
        <v>2157</v>
      </c>
    </row>
    <row r="194" s="17" customFormat="1" ht="12" spans="3:6">
      <c r="C194" s="55" t="s">
        <v>2158</v>
      </c>
      <c r="E194" s="51" t="s">
        <v>2159</v>
      </c>
      <c r="F194" s="55" t="s">
        <v>2160</v>
      </c>
    </row>
    <row r="195" s="17" customFormat="1" ht="12" spans="3:6">
      <c r="C195" s="55" t="s">
        <v>2161</v>
      </c>
      <c r="E195" s="51" t="s">
        <v>2162</v>
      </c>
      <c r="F195" s="55" t="s">
        <v>2163</v>
      </c>
    </row>
    <row r="196" s="17" customFormat="1" ht="12" spans="3:6">
      <c r="C196" s="55" t="s">
        <v>2164</v>
      </c>
      <c r="E196" s="51" t="s">
        <v>2165</v>
      </c>
      <c r="F196" s="55" t="s">
        <v>2166</v>
      </c>
    </row>
    <row r="197" s="17" customFormat="1" ht="12" spans="3:6">
      <c r="C197" s="55" t="s">
        <v>2167</v>
      </c>
      <c r="E197" s="51" t="s">
        <v>2168</v>
      </c>
      <c r="F197" s="55" t="s">
        <v>2169</v>
      </c>
    </row>
    <row r="198" s="17" customFormat="1" ht="12" spans="3:8">
      <c r="C198" s="55" t="s">
        <v>2170</v>
      </c>
      <c r="E198" s="51" t="s">
        <v>2171</v>
      </c>
      <c r="F198" s="55" t="s">
        <v>2172</v>
      </c>
      <c r="H198" s="75"/>
    </row>
    <row r="199" s="17" customFormat="1" ht="12" spans="3:6">
      <c r="C199" s="55" t="s">
        <v>2173</v>
      </c>
      <c r="E199" s="51" t="s">
        <v>2174</v>
      </c>
      <c r="F199" s="55" t="s">
        <v>2175</v>
      </c>
    </row>
    <row r="200" s="17" customFormat="1" ht="12" spans="3:6">
      <c r="C200" s="55" t="s">
        <v>2176</v>
      </c>
      <c r="E200" s="51" t="s">
        <v>2177</v>
      </c>
      <c r="F200" s="55" t="s">
        <v>2178</v>
      </c>
    </row>
    <row r="201" s="17" customFormat="1" ht="12" spans="3:6">
      <c r="C201" s="55" t="s">
        <v>2179</v>
      </c>
      <c r="E201" s="51" t="s">
        <v>2180</v>
      </c>
      <c r="F201" s="55" t="s">
        <v>2181</v>
      </c>
    </row>
    <row r="202" s="17" customFormat="1" ht="12" spans="3:6">
      <c r="C202" s="55" t="s">
        <v>2182</v>
      </c>
      <c r="E202" s="51" t="s">
        <v>2183</v>
      </c>
      <c r="F202" s="55" t="s">
        <v>2184</v>
      </c>
    </row>
    <row r="203" s="17" customFormat="1" ht="12" spans="3:6">
      <c r="C203" s="55" t="s">
        <v>2185</v>
      </c>
      <c r="E203" s="51" t="s">
        <v>2186</v>
      </c>
      <c r="F203" s="55" t="s">
        <v>2187</v>
      </c>
    </row>
    <row r="204" s="17" customFormat="1" ht="12" spans="3:6">
      <c r="C204" s="55" t="s">
        <v>2188</v>
      </c>
      <c r="E204" s="64" t="s">
        <v>2189</v>
      </c>
      <c r="F204" s="57" t="s">
        <v>2190</v>
      </c>
    </row>
    <row r="205" s="17" customFormat="1" ht="12" spans="3:6">
      <c r="C205" s="55" t="s">
        <v>2191</v>
      </c>
      <c r="E205" s="64" t="s">
        <v>2192</v>
      </c>
      <c r="F205" s="57" t="s">
        <v>2193</v>
      </c>
    </row>
    <row r="206" s="17" customFormat="1" ht="12" spans="3:6">
      <c r="C206" s="55" t="s">
        <v>2194</v>
      </c>
      <c r="F206" s="57"/>
    </row>
    <row r="207" s="17" customFormat="1" ht="12" spans="3:3">
      <c r="C207" s="55" t="s">
        <v>2195</v>
      </c>
    </row>
    <row r="208" s="17" customFormat="1" ht="12" spans="3:3">
      <c r="C208" s="55" t="s">
        <v>2196</v>
      </c>
    </row>
    <row r="209" s="17" customFormat="1" ht="12" spans="3:3">
      <c r="C209" s="55" t="s">
        <v>2197</v>
      </c>
    </row>
    <row r="210" s="17" customFormat="1" ht="12" spans="3:3">
      <c r="C210" s="55" t="s">
        <v>2198</v>
      </c>
    </row>
    <row r="211" s="17" customFormat="1" ht="12" spans="3:3">
      <c r="C211" s="55" t="s">
        <v>2199</v>
      </c>
    </row>
    <row r="212" s="17" customFormat="1" ht="12" spans="3:3">
      <c r="C212" s="55" t="s">
        <v>2200</v>
      </c>
    </row>
    <row r="213" s="17" customFormat="1" ht="12" spans="3:3">
      <c r="C213" s="55" t="s">
        <v>2201</v>
      </c>
    </row>
    <row r="214" s="17" customFormat="1" ht="12" spans="3:3">
      <c r="C214" s="55" t="s">
        <v>2202</v>
      </c>
    </row>
    <row r="215" s="17" customFormat="1" ht="12" spans="3:3">
      <c r="C215" s="55" t="s">
        <v>2203</v>
      </c>
    </row>
    <row r="216" s="17" customFormat="1" ht="12" spans="3:3">
      <c r="C216" s="55" t="s">
        <v>2204</v>
      </c>
    </row>
    <row r="217" s="17" customFormat="1" ht="12" spans="3:3">
      <c r="C217" s="55" t="s">
        <v>2205</v>
      </c>
    </row>
    <row r="218" s="17" customFormat="1" ht="12" spans="3:3">
      <c r="C218" s="55" t="s">
        <v>2206</v>
      </c>
    </row>
    <row r="219" s="17" customFormat="1" ht="12" spans="3:3">
      <c r="C219" s="55" t="s">
        <v>2207</v>
      </c>
    </row>
    <row r="220" s="17" customFormat="1" ht="12" spans="3:3">
      <c r="C220" s="55" t="s">
        <v>2208</v>
      </c>
    </row>
    <row r="221" s="17" customFormat="1" ht="12"/>
    <row r="222" s="17" customFormat="1" ht="12"/>
    <row r="223" s="17" customFormat="1" ht="12"/>
    <row r="224" s="17" customFormat="1" ht="12"/>
    <row r="225" s="17" customFormat="1" ht="12"/>
    <row r="226" s="17" customFormat="1" ht="12" spans="1:6">
      <c r="A226" s="54"/>
      <c r="C226" s="17" t="s">
        <v>2209</v>
      </c>
      <c r="F226" s="17" t="s">
        <v>2210</v>
      </c>
    </row>
    <row r="227" s="17" customFormat="1" ht="12" spans="1:6">
      <c r="A227" s="54"/>
      <c r="C227" s="17" t="s">
        <v>2211</v>
      </c>
      <c r="F227" s="17" t="s">
        <v>2212</v>
      </c>
    </row>
    <row r="228" s="17" customFormat="1" ht="12" spans="1:6">
      <c r="A228" s="54"/>
      <c r="C228" s="17" t="s">
        <v>2213</v>
      </c>
      <c r="F228" s="17" t="s">
        <v>2214</v>
      </c>
    </row>
    <row r="229" s="17" customFormat="1" ht="12" spans="1:3">
      <c r="A229" s="54"/>
      <c r="C229" s="17" t="s">
        <v>2215</v>
      </c>
    </row>
    <row r="230" s="17" customFormat="1" ht="12" spans="1:3">
      <c r="A230" s="54"/>
      <c r="C230" s="17" t="s">
        <v>2216</v>
      </c>
    </row>
    <row r="231" s="17" customFormat="1" ht="12" spans="1:3">
      <c r="A231" s="54"/>
      <c r="C231" s="17" t="s">
        <v>2217</v>
      </c>
    </row>
    <row r="232" s="17" customFormat="1" ht="12" spans="1:3">
      <c r="A232" s="54"/>
      <c r="C232" s="17" t="s">
        <v>2218</v>
      </c>
    </row>
    <row r="233" s="17" customFormat="1" ht="12" spans="1:3">
      <c r="A233" s="54"/>
      <c r="C233" s="17" t="s">
        <v>2219</v>
      </c>
    </row>
    <row r="234" s="17" customFormat="1" ht="12" spans="1:3">
      <c r="A234" s="54"/>
      <c r="C234" s="17" t="s">
        <v>2220</v>
      </c>
    </row>
    <row r="235" s="17" customFormat="1" ht="12" spans="1:3">
      <c r="A235" s="54"/>
      <c r="C235" s="17" t="s">
        <v>2221</v>
      </c>
    </row>
    <row r="236" s="17" customFormat="1" ht="12" spans="1:3">
      <c r="A236" s="54"/>
      <c r="C236" s="17" t="s">
        <v>2222</v>
      </c>
    </row>
    <row r="237" s="17" customFormat="1" ht="12" spans="1:3">
      <c r="A237" s="54"/>
      <c r="C237" s="17" t="s">
        <v>2223</v>
      </c>
    </row>
    <row r="238" s="17" customFormat="1" ht="12" spans="1:3">
      <c r="A238" s="54"/>
      <c r="C238" s="17" t="s">
        <v>2224</v>
      </c>
    </row>
    <row r="239" s="17" customFormat="1" ht="12" spans="1:3">
      <c r="A239" s="54"/>
      <c r="C239" s="17" t="s">
        <v>2225</v>
      </c>
    </row>
    <row r="240" s="17" customFormat="1" ht="12" spans="1:1">
      <c r="A240" s="54"/>
    </row>
    <row r="241" s="17" customFormat="1" ht="12" spans="1:1">
      <c r="A241" s="54"/>
    </row>
    <row r="242" s="17" customFormat="1" ht="12" spans="1:6">
      <c r="A242" s="54"/>
      <c r="C242" s="57" t="s">
        <v>2226</v>
      </c>
      <c r="F242" s="57" t="s">
        <v>2227</v>
      </c>
    </row>
    <row r="243" s="17" customFormat="1" ht="12" spans="1:6">
      <c r="A243" s="54"/>
      <c r="C243" s="57" t="s">
        <v>2228</v>
      </c>
      <c r="F243" s="57" t="s">
        <v>2229</v>
      </c>
    </row>
    <row r="244" s="17" customFormat="1" ht="12" spans="1:6">
      <c r="A244" s="54"/>
      <c r="C244" s="57" t="s">
        <v>2230</v>
      </c>
      <c r="F244" s="57" t="s">
        <v>2231</v>
      </c>
    </row>
    <row r="245" s="17" customFormat="1" ht="12" spans="1:3">
      <c r="A245" s="54"/>
      <c r="C245" s="57" t="s">
        <v>2232</v>
      </c>
    </row>
    <row r="246" s="17" customFormat="1" ht="12" spans="1:3">
      <c r="A246" s="54"/>
      <c r="C246" s="57" t="s">
        <v>2233</v>
      </c>
    </row>
    <row r="247" s="17" customFormat="1" ht="12" spans="1:3">
      <c r="A247" s="54"/>
      <c r="C247" s="57" t="s">
        <v>2234</v>
      </c>
    </row>
    <row r="248" s="17" customFormat="1" ht="12" spans="1:3">
      <c r="A248" s="54"/>
      <c r="C248" s="57" t="s">
        <v>2235</v>
      </c>
    </row>
    <row r="249" s="17" customFormat="1" ht="12" spans="1:3">
      <c r="A249" s="54"/>
      <c r="C249" s="57" t="s">
        <v>2236</v>
      </c>
    </row>
    <row r="250" s="17" customFormat="1" ht="12" spans="1:3">
      <c r="A250" s="54"/>
      <c r="C250" s="57" t="s">
        <v>2237</v>
      </c>
    </row>
    <row r="251" s="17" customFormat="1" ht="12" spans="1:3">
      <c r="A251" s="54"/>
      <c r="C251" s="57" t="s">
        <v>2238</v>
      </c>
    </row>
    <row r="252" s="17" customFormat="1" ht="12" spans="1:3">
      <c r="A252" s="54"/>
      <c r="C252" s="57" t="s">
        <v>2239</v>
      </c>
    </row>
    <row r="253" s="17" customFormat="1" ht="12" spans="1:3">
      <c r="A253" s="54"/>
      <c r="C253" s="57" t="s">
        <v>2240</v>
      </c>
    </row>
    <row r="254" s="17" customFormat="1" ht="12" spans="1:3">
      <c r="A254" s="54"/>
      <c r="C254" s="57"/>
    </row>
    <row r="255" s="17" customFormat="1" ht="12" spans="1:6">
      <c r="A255" s="54"/>
      <c r="C255" s="57"/>
      <c r="F255" s="57"/>
    </row>
    <row r="256" s="17" customFormat="1" ht="12" spans="1:6">
      <c r="A256" s="54"/>
      <c r="C256" s="57"/>
      <c r="F256" s="57"/>
    </row>
    <row r="257" s="17" customFormat="1" ht="12" spans="1:6">
      <c r="A257" s="54"/>
      <c r="C257" s="57" t="s">
        <v>2241</v>
      </c>
      <c r="F257" s="57"/>
    </row>
    <row r="258" s="17" customFormat="1" ht="12" spans="1:6">
      <c r="A258" s="54"/>
      <c r="C258" s="17" t="s">
        <v>2242</v>
      </c>
      <c r="F258" s="17" t="s">
        <v>2243</v>
      </c>
    </row>
    <row r="259" s="17" customFormat="1" ht="12" spans="1:6">
      <c r="A259" s="54"/>
      <c r="C259" s="17" t="s">
        <v>2244</v>
      </c>
      <c r="F259" s="17" t="s">
        <v>2245</v>
      </c>
    </row>
    <row r="260" s="17" customFormat="1" ht="12" spans="1:6">
      <c r="A260" s="54"/>
      <c r="C260" s="17" t="s">
        <v>2246</v>
      </c>
      <c r="F260" s="17" t="s">
        <v>2247</v>
      </c>
    </row>
    <row r="261" s="17" customFormat="1" ht="12" spans="1:3">
      <c r="A261" s="54"/>
      <c r="C261" s="17" t="s">
        <v>2248</v>
      </c>
    </row>
    <row r="262" s="17" customFormat="1" ht="12" spans="1:3">
      <c r="A262" s="54"/>
      <c r="C262" s="17" t="s">
        <v>2249</v>
      </c>
    </row>
    <row r="263" s="17" customFormat="1" ht="12" spans="1:3">
      <c r="A263" s="54"/>
      <c r="C263" s="17" t="s">
        <v>2250</v>
      </c>
    </row>
    <row r="264" s="17" customFormat="1" ht="12" spans="1:3">
      <c r="A264" s="54"/>
      <c r="C264" s="17" t="s">
        <v>2251</v>
      </c>
    </row>
    <row r="265" s="17" customFormat="1" ht="12" spans="1:3">
      <c r="A265" s="54"/>
      <c r="C265" s="17" t="s">
        <v>2252</v>
      </c>
    </row>
    <row r="266" s="17" customFormat="1" ht="12" spans="1:3">
      <c r="A266" s="54"/>
      <c r="C266" s="17" t="s">
        <v>2253</v>
      </c>
    </row>
    <row r="267" s="17" customFormat="1" ht="12" spans="1:3">
      <c r="A267" s="54"/>
      <c r="C267" s="17" t="s">
        <v>2254</v>
      </c>
    </row>
    <row r="268" s="17" customFormat="1" ht="12" spans="1:3">
      <c r="A268" s="54"/>
      <c r="C268" s="17" t="s">
        <v>2255</v>
      </c>
    </row>
    <row r="269" s="17" customFormat="1" ht="12" spans="1:1">
      <c r="A269" s="54"/>
    </row>
    <row r="270" s="17" customFormat="1" ht="12" spans="1:1">
      <c r="A270" s="54"/>
    </row>
    <row r="271" s="17" customFormat="1" ht="12" spans="1:1">
      <c r="A271" s="54"/>
    </row>
    <row r="272" s="17" customFormat="1" ht="12" spans="1:1">
      <c r="A272" s="54"/>
    </row>
    <row r="273" s="17" customFormat="1" ht="12" spans="1:1">
      <c r="A273" s="54"/>
    </row>
    <row r="274" s="17" customFormat="1" ht="12" spans="1:6">
      <c r="A274" s="54"/>
      <c r="C274" s="57" t="s">
        <v>2256</v>
      </c>
      <c r="F274" s="57" t="s">
        <v>2257</v>
      </c>
    </row>
    <row r="275" s="17" customFormat="1" ht="12" spans="1:6">
      <c r="A275" s="54"/>
      <c r="C275" s="57" t="s">
        <v>2258</v>
      </c>
      <c r="F275" s="57" t="s">
        <v>2259</v>
      </c>
    </row>
    <row r="276" s="17" customFormat="1" ht="12" spans="1:6">
      <c r="A276" s="54"/>
      <c r="C276" s="57" t="s">
        <v>2260</v>
      </c>
      <c r="F276" s="57" t="s">
        <v>2261</v>
      </c>
    </row>
    <row r="277" s="17" customFormat="1" ht="12" spans="1:3">
      <c r="A277" s="54"/>
      <c r="C277" s="57" t="s">
        <v>2262</v>
      </c>
    </row>
    <row r="278" s="17" customFormat="1" ht="12" spans="1:3">
      <c r="A278" s="54"/>
      <c r="C278" s="57" t="s">
        <v>2263</v>
      </c>
    </row>
    <row r="279" s="17" customFormat="1" ht="12" spans="1:3">
      <c r="A279" s="54"/>
      <c r="C279" s="57" t="s">
        <v>2264</v>
      </c>
    </row>
    <row r="280" s="17" customFormat="1" ht="12" spans="1:3">
      <c r="A280" s="54"/>
      <c r="C280" s="57" t="s">
        <v>2265</v>
      </c>
    </row>
    <row r="281" s="17" customFormat="1" ht="12" spans="1:3">
      <c r="A281" s="54"/>
      <c r="C281" s="57" t="s">
        <v>2266</v>
      </c>
    </row>
    <row r="282" s="17" customFormat="1" ht="12" spans="1:3">
      <c r="A282" s="54"/>
      <c r="C282" s="57" t="s">
        <v>2267</v>
      </c>
    </row>
    <row r="283" s="17" customFormat="1" ht="12" spans="1:3">
      <c r="A283" s="54"/>
      <c r="C283" s="57" t="s">
        <v>2268</v>
      </c>
    </row>
    <row r="284" s="17" customFormat="1" ht="12" spans="1:3">
      <c r="A284" s="54"/>
      <c r="C284" s="57" t="s">
        <v>2269</v>
      </c>
    </row>
    <row r="285" s="17" customFormat="1" ht="12" spans="1:3">
      <c r="A285" s="54"/>
      <c r="C285" s="57" t="s">
        <v>2270</v>
      </c>
    </row>
    <row r="286" s="17" customFormat="1" ht="12" spans="1:3">
      <c r="A286" s="54"/>
      <c r="C286" s="57"/>
    </row>
    <row r="287" s="17" customFormat="1" ht="12" spans="1:3">
      <c r="A287" s="54"/>
      <c r="C287" s="57"/>
    </row>
    <row r="288" s="17" customFormat="1" ht="12" spans="1:3">
      <c r="A288" s="54"/>
      <c r="C288" s="57"/>
    </row>
    <row r="289" s="17" customFormat="1" ht="12" spans="1:3">
      <c r="A289" s="54"/>
      <c r="C289" s="57" t="s">
        <v>2271</v>
      </c>
    </row>
    <row r="290" s="17" customFormat="1" ht="12"/>
    <row r="291" s="17" customFormat="1" ht="12"/>
    <row r="292" s="17" customFormat="1" ht="12"/>
    <row r="293" s="17" customFormat="1" ht="12"/>
    <row r="294" s="17" customFormat="1" ht="12"/>
    <row r="295" s="17" customFormat="1" ht="12" spans="3:3">
      <c r="C295" s="1" t="s">
        <v>2272</v>
      </c>
    </row>
    <row r="296" s="17" customFormat="1" ht="12" spans="3:3">
      <c r="C296" s="1" t="s">
        <v>2273</v>
      </c>
    </row>
    <row r="297" s="17" customFormat="1" ht="12" spans="3:3">
      <c r="C297" s="1" t="s">
        <v>2274</v>
      </c>
    </row>
    <row r="298" s="17" customFormat="1" ht="12" spans="3:3">
      <c r="C298" s="1" t="s">
        <v>2275</v>
      </c>
    </row>
    <row r="299" s="17" customFormat="1" ht="12" spans="3:3">
      <c r="C299" s="1" t="s">
        <v>2276</v>
      </c>
    </row>
    <row r="300" s="17" customFormat="1" ht="12" spans="3:3">
      <c r="C300" s="1" t="s">
        <v>2277</v>
      </c>
    </row>
    <row r="301" s="17" customFormat="1" ht="12"/>
    <row r="302" s="17" customFormat="1" ht="12"/>
    <row r="303" s="17" customFormat="1" ht="12"/>
    <row r="304" s="17" customFormat="1" ht="12"/>
    <row r="305" s="17" customFormat="1" ht="12"/>
    <row r="306" s="17" customFormat="1" ht="12"/>
    <row r="307" s="17" customFormat="1" spans="3:3">
      <c r="C307"/>
    </row>
    <row r="308" s="17" customFormat="1" spans="3:3">
      <c r="C308"/>
    </row>
    <row r="309" s="17" customFormat="1" ht="12" spans="3:3">
      <c r="C309" s="1" t="s">
        <v>2278</v>
      </c>
    </row>
    <row r="310" s="17" customFormat="1" ht="12" spans="3:3">
      <c r="C310" s="1" t="s">
        <v>2279</v>
      </c>
    </row>
    <row r="311" spans="3:3">
      <c r="C311" s="1" t="s">
        <v>2280</v>
      </c>
    </row>
    <row r="312" spans="3:3">
      <c r="C312" s="1" t="s">
        <v>2281</v>
      </c>
    </row>
    <row r="313" spans="3:3">
      <c r="C313" s="1" t="s">
        <v>2282</v>
      </c>
    </row>
    <row r="314" spans="3:3">
      <c r="C314" s="1" t="s">
        <v>2283</v>
      </c>
    </row>
    <row r="315" spans="3:3">
      <c r="C315" s="1" t="s">
        <v>2284</v>
      </c>
    </row>
  </sheetData>
  <mergeCells count="21">
    <mergeCell ref="A3:A18"/>
    <mergeCell ref="A19:A34"/>
    <mergeCell ref="A35:A50"/>
    <mergeCell ref="A51:A66"/>
    <mergeCell ref="A67:A82"/>
    <mergeCell ref="A83:A98"/>
    <mergeCell ref="A99:A114"/>
    <mergeCell ref="A115:A130"/>
    <mergeCell ref="A226:A241"/>
    <mergeCell ref="A242:A257"/>
    <mergeCell ref="A258:A273"/>
    <mergeCell ref="A274:A289"/>
    <mergeCell ref="D3:D18"/>
    <mergeCell ref="D19:D34"/>
    <mergeCell ref="D35:D50"/>
    <mergeCell ref="D51:D66"/>
    <mergeCell ref="D67:D82"/>
    <mergeCell ref="D83:D98"/>
    <mergeCell ref="D99:D114"/>
    <mergeCell ref="D115:D130"/>
    <mergeCell ref="G88:G89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602"/>
  <sheetViews>
    <sheetView topLeftCell="M280" workbookViewId="0">
      <selection activeCell="S294" sqref="S294:S300"/>
    </sheetView>
  </sheetViews>
  <sheetFormatPr defaultColWidth="9" defaultRowHeight="13.5"/>
  <cols>
    <col min="1" max="1" width="6.875" customWidth="1"/>
    <col min="3" max="3" width="50.25" style="44" customWidth="1"/>
    <col min="4" max="4" width="4.625" customWidth="1"/>
    <col min="5" max="5" width="7" style="2" customWidth="1"/>
    <col min="6" max="6" width="7.625" style="2" customWidth="1"/>
    <col min="7" max="7" width="51.375" style="2" customWidth="1"/>
    <col min="8" max="9" width="9.375" style="2" customWidth="1"/>
    <col min="10" max="10" width="66.875" style="2" customWidth="1"/>
    <col min="11" max="11" width="7.625" customWidth="1"/>
    <col min="12" max="12" width="39.625" customWidth="1"/>
    <col min="15" max="15" width="53.5" customWidth="1"/>
    <col min="16" max="16" width="36.375" customWidth="1"/>
    <col min="19" max="19" width="36.375" customWidth="1"/>
    <col min="20" max="20" width="6.25" customWidth="1"/>
    <col min="21" max="21" width="10" customWidth="1"/>
    <col min="22" max="22" width="31.875" customWidth="1"/>
    <col min="23" max="23" width="8" customWidth="1"/>
    <col min="24" max="24" width="9.5" customWidth="1"/>
    <col min="25" max="25" width="28.375" customWidth="1"/>
    <col min="26" max="26" width="9.5" customWidth="1"/>
    <col min="27" max="27" width="30.5" customWidth="1"/>
  </cols>
  <sheetData>
    <row r="1" s="1" customFormat="1" ht="12" spans="5:27">
      <c r="E1" s="11"/>
      <c r="F1" s="11"/>
      <c r="G1" s="40" t="s">
        <v>2285</v>
      </c>
      <c r="H1" s="40"/>
      <c r="I1" s="1" t="s">
        <v>2286</v>
      </c>
      <c r="J1" s="1" t="s">
        <v>2287</v>
      </c>
      <c r="K1" s="22"/>
      <c r="N1" s="1" t="s">
        <v>2288</v>
      </c>
      <c r="O1" s="1" t="s">
        <v>2289</v>
      </c>
      <c r="R1" s="1" t="s">
        <v>2290</v>
      </c>
      <c r="S1" s="1" t="s">
        <v>2287</v>
      </c>
      <c r="U1" s="1" t="s">
        <v>2291</v>
      </c>
      <c r="V1" s="1" t="s">
        <v>2292</v>
      </c>
      <c r="X1" s="45" t="s">
        <v>2286</v>
      </c>
      <c r="Y1" s="1" t="s">
        <v>2293</v>
      </c>
      <c r="Z1" s="1" t="s">
        <v>2294</v>
      </c>
      <c r="AA1" s="1" t="s">
        <v>2295</v>
      </c>
    </row>
    <row r="2" s="1" customFormat="1" ht="12" spans="5:27">
      <c r="E2" s="11"/>
      <c r="F2" s="11"/>
      <c r="G2" s="40" t="s">
        <v>2296</v>
      </c>
      <c r="H2" s="11"/>
      <c r="J2" s="21" t="s">
        <v>2297</v>
      </c>
      <c r="K2" s="22"/>
      <c r="L2" s="21" t="s">
        <v>2298</v>
      </c>
      <c r="O2" s="21" t="s">
        <v>2299</v>
      </c>
      <c r="P2" s="21"/>
      <c r="S2" s="21" t="s">
        <v>2300</v>
      </c>
      <c r="V2" s="1" t="s">
        <v>2301</v>
      </c>
      <c r="Y2" s="1" t="s">
        <v>2302</v>
      </c>
      <c r="AA2" s="1" t="s">
        <v>2303</v>
      </c>
    </row>
    <row r="3" s="1" customFormat="1" ht="12" spans="5:10">
      <c r="E3" s="11"/>
      <c r="F3" s="11"/>
      <c r="G3" s="11"/>
      <c r="H3" s="11"/>
      <c r="I3" s="11"/>
      <c r="J3" s="11"/>
    </row>
    <row r="4" s="1" customFormat="1" ht="12" spans="5:26">
      <c r="E4" s="11"/>
      <c r="F4" s="11"/>
      <c r="G4" s="11"/>
      <c r="H4" s="11"/>
      <c r="I4" s="11" t="s">
        <v>2304</v>
      </c>
      <c r="J4" s="11"/>
      <c r="M4" s="1" t="s">
        <v>2305</v>
      </c>
      <c r="Q4" s="1" t="s">
        <v>2304</v>
      </c>
      <c r="T4" s="1" t="s">
        <v>2306</v>
      </c>
      <c r="W4" s="1" t="s">
        <v>2304</v>
      </c>
      <c r="Z4" s="1" t="s">
        <v>1108</v>
      </c>
    </row>
    <row r="5" s="1" customFormat="1" ht="12" spans="1:20">
      <c r="A5" s="1" t="s">
        <v>1563</v>
      </c>
      <c r="B5" s="1" t="s">
        <v>1564</v>
      </c>
      <c r="C5" s="1" t="s">
        <v>2</v>
      </c>
      <c r="E5" s="11">
        <v>800</v>
      </c>
      <c r="F5" s="11"/>
      <c r="G5" s="11"/>
      <c r="H5" s="11"/>
      <c r="I5" s="11"/>
      <c r="J5" s="11"/>
      <c r="M5" s="1">
        <v>400</v>
      </c>
      <c r="O5" s="11" t="s">
        <v>2307</v>
      </c>
      <c r="P5" s="1" t="s">
        <v>2308</v>
      </c>
      <c r="T5" s="1">
        <v>100</v>
      </c>
    </row>
    <row r="6" s="1" customFormat="1" ht="12" spans="1:27">
      <c r="A6" s="24" t="s">
        <v>1567</v>
      </c>
      <c r="B6" s="25" t="s">
        <v>1568</v>
      </c>
      <c r="C6" s="1" t="str">
        <f>IO点表!C3</f>
        <v>#1扫码阻挡气缸缩回位</v>
      </c>
      <c r="D6" s="26">
        <v>0</v>
      </c>
      <c r="E6" s="11">
        <f>IF(D5=15,(E5+1),E5)</f>
        <v>800</v>
      </c>
      <c r="F6" s="11" t="str">
        <f>E6&amp;"."&amp;MID(B6,6,2)</f>
        <v>800.00</v>
      </c>
      <c r="G6" s="11" t="str">
        <f>C6&amp;G$1&amp;"["&amp;B6&amp;"]"</f>
        <v>#1扫码阻挡气缸缩回位标志[0000.00]</v>
      </c>
      <c r="H6" s="11">
        <v>1000</v>
      </c>
      <c r="I6" s="11" t="str">
        <f>I$4&amp;H6</f>
        <v>T1000</v>
      </c>
      <c r="J6" s="11" t="str">
        <f>C6&amp;J$2&amp;"["&amp;B6&amp;"]"</f>
        <v>#1扫码阻挡气缸缩回位感应延时[0000.00]</v>
      </c>
      <c r="K6" s="1" t="str">
        <f>(E6+100)&amp;"."&amp;MID(B6,6,2)</f>
        <v>900.00</v>
      </c>
      <c r="L6" s="1" t="str">
        <f t="shared" ref="L6:L37" si="0">C6&amp;L$2</f>
        <v>#1扫码阻挡气缸缩回位[lamp]</v>
      </c>
      <c r="M6" s="1">
        <f>IF(D5=15,(M5+1),M5)</f>
        <v>400</v>
      </c>
      <c r="N6" s="1" t="str">
        <f>M$4&amp;M6&amp;MID(B6,5,3)</f>
        <v>W400.00</v>
      </c>
      <c r="O6" s="11" t="str">
        <f>"["&amp;N6&amp;"]"&amp;C6&amp;"异常"&amp;","&amp;"请检查"&amp;"["&amp;B6&amp;"]"</f>
        <v>[W400.00]#1扫码阻挡气缸缩回位异常,请检查[0000.00]</v>
      </c>
      <c r="P6" s="1" t="str">
        <f>C6&amp;O$2</f>
        <v>#1扫码阻挡气缸缩回位[alm]</v>
      </c>
      <c r="Q6" s="1">
        <v>100</v>
      </c>
      <c r="R6" s="1" t="str">
        <f>Q$4&amp;Q6</f>
        <v>T100</v>
      </c>
      <c r="S6" s="1" t="str">
        <f>C6&amp;S$2</f>
        <v>#1扫码阻挡气缸缩回位报警延时</v>
      </c>
      <c r="T6" s="1">
        <f>IF(D5=15,(T5+1),T5)</f>
        <v>100</v>
      </c>
      <c r="U6" s="1" t="str">
        <f>T$4&amp;T6&amp;"."&amp;MID(B6,6,2)</f>
        <v>H100.00</v>
      </c>
      <c r="V6" s="1" t="str">
        <f>C6&amp;V$2</f>
        <v>#1扫码阻挡气缸缩回位屏蔽</v>
      </c>
      <c r="W6" s="1">
        <v>1000</v>
      </c>
      <c r="X6" s="1" t="str">
        <f>W$4&amp;W6</f>
        <v>T1000</v>
      </c>
      <c r="Y6" s="1" t="str">
        <f>C6&amp;Y$2</f>
        <v>#1扫码阻挡气缸缩回位延时</v>
      </c>
      <c r="Z6" s="1" t="s">
        <v>2309</v>
      </c>
      <c r="AA6" s="1" t="str">
        <f>C6&amp;AA$2</f>
        <v>#1扫码阻挡气缸缩回位延时设定值</v>
      </c>
    </row>
    <row r="7" s="1" customFormat="1" ht="12" spans="1:27">
      <c r="A7" s="24"/>
      <c r="B7" s="25" t="s">
        <v>1572</v>
      </c>
      <c r="C7" s="1" t="str">
        <f>IO点表!C4</f>
        <v>#1扫码阻挡气缸伸出位</v>
      </c>
      <c r="D7" s="26">
        <f>IF(D6=15,0,(D6+1))</f>
        <v>1</v>
      </c>
      <c r="E7" s="11">
        <f t="shared" ref="E7:E61" si="1">IF(D6=15,(E6+1),E6)</f>
        <v>800</v>
      </c>
      <c r="F7" s="11" t="str">
        <f t="shared" ref="F7:F69" si="2">E7&amp;"."&amp;MID(B7,6,2)</f>
        <v>800.01</v>
      </c>
      <c r="G7" s="11" t="str">
        <f t="shared" ref="G7:G70" si="3">C7&amp;G$1&amp;"["&amp;B7&amp;"]"</f>
        <v>#1扫码阻挡气缸伸出位标志[0000.01]</v>
      </c>
      <c r="H7" s="11">
        <f>H6+1</f>
        <v>1001</v>
      </c>
      <c r="I7" s="11" t="str">
        <f t="shared" ref="I7:I70" si="4">I$4&amp;H7</f>
        <v>T1001</v>
      </c>
      <c r="J7" s="11" t="str">
        <f t="shared" ref="J7:J70" si="5">C7&amp;J$2&amp;"["&amp;B7&amp;"]"</f>
        <v>#1扫码阻挡气缸伸出位感应延时[0000.01]</v>
      </c>
      <c r="K7" s="1" t="str">
        <f t="shared" ref="K7:K70" si="6">(E7+100)&amp;"."&amp;MID(B7,6,2)</f>
        <v>900.01</v>
      </c>
      <c r="L7" s="1" t="str">
        <f t="shared" si="0"/>
        <v>#1扫码阻挡气缸伸出位[lamp]</v>
      </c>
      <c r="M7" s="1">
        <f t="shared" ref="M7:M23" si="7">IF(D6=15,(M6+1),M6)</f>
        <v>400</v>
      </c>
      <c r="N7" s="1" t="str">
        <f t="shared" ref="N7:N23" si="8">M$4&amp;M7&amp;MID(B7,5,3)</f>
        <v>W400.01</v>
      </c>
      <c r="O7" s="11" t="str">
        <f t="shared" ref="O7:O70" si="9">"["&amp;N7&amp;"]"&amp;C7&amp;"异常"&amp;","&amp;"请检查"&amp;"["&amp;B7&amp;"]"</f>
        <v>[W400.01]#1扫码阻挡气缸伸出位异常,请检查[0000.01]</v>
      </c>
      <c r="P7" s="1" t="str">
        <f t="shared" ref="P7:P70" si="10">C7&amp;O$2</f>
        <v>#1扫码阻挡气缸伸出位[alm]</v>
      </c>
      <c r="Q7" s="1">
        <f>Q6+1</f>
        <v>101</v>
      </c>
      <c r="R7" s="1" t="str">
        <f>Q$4&amp;Q7</f>
        <v>T101</v>
      </c>
      <c r="S7" s="1" t="str">
        <f>C7&amp;S$2</f>
        <v>#1扫码阻挡气缸伸出位报警延时</v>
      </c>
      <c r="T7" s="1">
        <f t="shared" ref="T7:T70" si="11">IF(D6=15,(T6+1),T6)</f>
        <v>100</v>
      </c>
      <c r="U7" s="1" t="str">
        <f t="shared" ref="U7:U70" si="12">T$4&amp;T7&amp;"."&amp;MID(B7,6,2)</f>
        <v>H100.01</v>
      </c>
      <c r="V7" s="1" t="str">
        <f t="shared" ref="V7:V70" si="13">C7&amp;V$2</f>
        <v>#1扫码阻挡气缸伸出位屏蔽</v>
      </c>
      <c r="W7" s="1">
        <f>W6+1</f>
        <v>1001</v>
      </c>
      <c r="X7" s="1" t="str">
        <f t="shared" ref="X7:X70" si="14">W$4&amp;W7</f>
        <v>T1001</v>
      </c>
      <c r="Y7" s="1" t="str">
        <f t="shared" ref="Y7:Y70" si="15">C7&amp;Y$2</f>
        <v>#1扫码阻挡气缸伸出位延时</v>
      </c>
      <c r="Z7" s="1" t="s">
        <v>2310</v>
      </c>
      <c r="AA7" s="1" t="str">
        <f t="shared" ref="AA7:AA70" si="16">C7&amp;AA$2</f>
        <v>#1扫码阻挡气缸伸出位延时设定值</v>
      </c>
    </row>
    <row r="8" s="1" customFormat="1" ht="12" spans="1:27">
      <c r="A8" s="24"/>
      <c r="B8" s="25" t="s">
        <v>1576</v>
      </c>
      <c r="C8" s="1" t="str">
        <f>IO点表!C5</f>
        <v>#1隔离气缸缩回位</v>
      </c>
      <c r="D8" s="26">
        <f t="shared" ref="D8:D71" si="17">IF(D7=15,0,(D7+1))</f>
        <v>2</v>
      </c>
      <c r="E8" s="11">
        <f t="shared" si="1"/>
        <v>800</v>
      </c>
      <c r="F8" s="11" t="str">
        <f t="shared" si="2"/>
        <v>800.02</v>
      </c>
      <c r="G8" s="11" t="str">
        <f t="shared" si="3"/>
        <v>#1隔离气缸缩回位标志[0000.02]</v>
      </c>
      <c r="H8" s="11">
        <f>H7+1</f>
        <v>1002</v>
      </c>
      <c r="I8" s="11" t="str">
        <f t="shared" si="4"/>
        <v>T1002</v>
      </c>
      <c r="J8" s="11" t="str">
        <f t="shared" si="5"/>
        <v>#1隔离气缸缩回位感应延时[0000.02]</v>
      </c>
      <c r="K8" s="1" t="str">
        <f t="shared" si="6"/>
        <v>900.02</v>
      </c>
      <c r="L8" s="1" t="str">
        <f t="shared" si="0"/>
        <v>#1隔离气缸缩回位[lamp]</v>
      </c>
      <c r="M8" s="1">
        <f t="shared" si="7"/>
        <v>400</v>
      </c>
      <c r="N8" s="1" t="str">
        <f t="shared" si="8"/>
        <v>W400.02</v>
      </c>
      <c r="O8" s="11" t="str">
        <f t="shared" si="9"/>
        <v>[W400.02]#1隔离气缸缩回位异常,请检查[0000.02]</v>
      </c>
      <c r="P8" s="1" t="str">
        <f t="shared" si="10"/>
        <v>#1隔离气缸缩回位[alm]</v>
      </c>
      <c r="Q8" s="1">
        <f t="shared" ref="Q8:Q71" si="18">Q7+1</f>
        <v>102</v>
      </c>
      <c r="R8" s="1" t="str">
        <f t="shared" ref="R8:R71" si="19">Q$4&amp;Q8</f>
        <v>T102</v>
      </c>
      <c r="S8" s="1" t="str">
        <f>C8&amp;S$2</f>
        <v>#1隔离气缸缩回位报警延时</v>
      </c>
      <c r="T8" s="1">
        <f t="shared" si="11"/>
        <v>100</v>
      </c>
      <c r="U8" s="1" t="str">
        <f t="shared" si="12"/>
        <v>H100.02</v>
      </c>
      <c r="V8" s="1" t="str">
        <f t="shared" si="13"/>
        <v>#1隔离气缸缩回位屏蔽</v>
      </c>
      <c r="W8" s="1">
        <f>W7+1</f>
        <v>1002</v>
      </c>
      <c r="X8" s="1" t="str">
        <f t="shared" si="14"/>
        <v>T1002</v>
      </c>
      <c r="Y8" s="1" t="str">
        <f t="shared" si="15"/>
        <v>#1隔离气缸缩回位延时</v>
      </c>
      <c r="Z8" s="1" t="s">
        <v>2311</v>
      </c>
      <c r="AA8" s="1" t="str">
        <f t="shared" si="16"/>
        <v>#1隔离气缸缩回位延时设定值</v>
      </c>
    </row>
    <row r="9" s="1" customFormat="1" ht="12" spans="1:27">
      <c r="A9" s="24"/>
      <c r="B9" s="25" t="s">
        <v>1580</v>
      </c>
      <c r="C9" s="1">
        <f>IO点表!C6</f>
        <v>0</v>
      </c>
      <c r="D9" s="26">
        <f t="shared" si="17"/>
        <v>3</v>
      </c>
      <c r="E9" s="11">
        <f t="shared" si="1"/>
        <v>800</v>
      </c>
      <c r="F9" s="11" t="str">
        <f t="shared" si="2"/>
        <v>800.03</v>
      </c>
      <c r="G9" s="11" t="str">
        <f t="shared" si="3"/>
        <v>0标志[0000.03]</v>
      </c>
      <c r="H9" s="11">
        <f t="shared" ref="H9:H72" si="20">H8+1</f>
        <v>1003</v>
      </c>
      <c r="I9" s="11" t="str">
        <f t="shared" si="4"/>
        <v>T1003</v>
      </c>
      <c r="J9" s="11" t="str">
        <f t="shared" si="5"/>
        <v>0感应延时[0000.03]</v>
      </c>
      <c r="K9" s="1" t="str">
        <f t="shared" si="6"/>
        <v>900.03</v>
      </c>
      <c r="L9" s="1" t="str">
        <f t="shared" si="0"/>
        <v>0[lamp]</v>
      </c>
      <c r="M9" s="1">
        <f t="shared" si="7"/>
        <v>400</v>
      </c>
      <c r="N9" s="1" t="str">
        <f t="shared" si="8"/>
        <v>W400.03</v>
      </c>
      <c r="O9" s="11" t="str">
        <f t="shared" si="9"/>
        <v>[W400.03]0异常,请检查[0000.03]</v>
      </c>
      <c r="P9" s="1" t="str">
        <f t="shared" si="10"/>
        <v>0[alm]</v>
      </c>
      <c r="Q9" s="1">
        <f t="shared" si="18"/>
        <v>103</v>
      </c>
      <c r="R9" s="1" t="str">
        <f t="shared" si="19"/>
        <v>T103</v>
      </c>
      <c r="S9" s="1" t="str">
        <f>C9&amp;S$2</f>
        <v>0报警延时</v>
      </c>
      <c r="T9" s="1">
        <f t="shared" si="11"/>
        <v>100</v>
      </c>
      <c r="U9" s="1" t="str">
        <f t="shared" si="12"/>
        <v>H100.03</v>
      </c>
      <c r="V9" s="1" t="str">
        <f t="shared" si="13"/>
        <v>0屏蔽</v>
      </c>
      <c r="W9" s="1">
        <f>W8+1</f>
        <v>1003</v>
      </c>
      <c r="X9" s="1" t="str">
        <f t="shared" si="14"/>
        <v>T1003</v>
      </c>
      <c r="Y9" s="1" t="str">
        <f t="shared" si="15"/>
        <v>0延时</v>
      </c>
      <c r="Z9" s="1" t="s">
        <v>2312</v>
      </c>
      <c r="AA9" s="1" t="str">
        <f t="shared" si="16"/>
        <v>0延时设定值</v>
      </c>
    </row>
    <row r="10" s="1" customFormat="1" ht="12" spans="1:27">
      <c r="A10" s="24"/>
      <c r="B10" s="25" t="s">
        <v>1583</v>
      </c>
      <c r="C10" s="1" t="str">
        <f>IO点表!C7</f>
        <v>#2扫码阻挡气缸缩回位</v>
      </c>
      <c r="D10" s="26">
        <f t="shared" si="17"/>
        <v>4</v>
      </c>
      <c r="E10" s="11">
        <f t="shared" si="1"/>
        <v>800</v>
      </c>
      <c r="F10" s="11" t="str">
        <f t="shared" si="2"/>
        <v>800.04</v>
      </c>
      <c r="G10" s="11" t="str">
        <f t="shared" si="3"/>
        <v>#2扫码阻挡气缸缩回位标志[0000.04]</v>
      </c>
      <c r="H10" s="11">
        <f t="shared" si="20"/>
        <v>1004</v>
      </c>
      <c r="I10" s="11" t="str">
        <f t="shared" si="4"/>
        <v>T1004</v>
      </c>
      <c r="J10" s="11" t="str">
        <f t="shared" si="5"/>
        <v>#2扫码阻挡气缸缩回位感应延时[0000.04]</v>
      </c>
      <c r="K10" s="1" t="str">
        <f t="shared" si="6"/>
        <v>900.04</v>
      </c>
      <c r="L10" s="1" t="str">
        <f t="shared" si="0"/>
        <v>#2扫码阻挡气缸缩回位[lamp]</v>
      </c>
      <c r="M10" s="1">
        <f t="shared" si="7"/>
        <v>400</v>
      </c>
      <c r="N10" s="1" t="str">
        <f t="shared" si="8"/>
        <v>W400.04</v>
      </c>
      <c r="O10" s="11" t="str">
        <f t="shared" si="9"/>
        <v>[W400.04]#2扫码阻挡气缸缩回位异常,请检查[0000.04]</v>
      </c>
      <c r="P10" s="1" t="str">
        <f t="shared" si="10"/>
        <v>#2扫码阻挡气缸缩回位[alm]</v>
      </c>
      <c r="Q10" s="1">
        <f t="shared" si="18"/>
        <v>104</v>
      </c>
      <c r="R10" s="1" t="str">
        <f t="shared" si="19"/>
        <v>T104</v>
      </c>
      <c r="S10" s="1" t="str">
        <f t="shared" ref="S10:S73" si="21">C10&amp;S$2</f>
        <v>#2扫码阻挡气缸缩回位报警延时</v>
      </c>
      <c r="T10" s="1">
        <f t="shared" si="11"/>
        <v>100</v>
      </c>
      <c r="U10" s="1" t="str">
        <f t="shared" si="12"/>
        <v>H100.04</v>
      </c>
      <c r="V10" s="1" t="str">
        <f t="shared" si="13"/>
        <v>#2扫码阻挡气缸缩回位屏蔽</v>
      </c>
      <c r="W10" s="1">
        <f>W9+1</f>
        <v>1004</v>
      </c>
      <c r="X10" s="1" t="str">
        <f t="shared" si="14"/>
        <v>T1004</v>
      </c>
      <c r="Y10" s="1" t="str">
        <f t="shared" si="15"/>
        <v>#2扫码阻挡气缸缩回位延时</v>
      </c>
      <c r="Z10" s="1" t="s">
        <v>2313</v>
      </c>
      <c r="AA10" s="1" t="str">
        <f t="shared" si="16"/>
        <v>#2扫码阻挡气缸缩回位延时设定值</v>
      </c>
    </row>
    <row r="11" s="1" customFormat="1" ht="12" spans="1:27">
      <c r="A11" s="24"/>
      <c r="B11" s="25" t="s">
        <v>1587</v>
      </c>
      <c r="C11" s="1" t="str">
        <f>IO点表!C8</f>
        <v>#2扫码阻挡气缸伸出位</v>
      </c>
      <c r="D11" s="26">
        <f t="shared" si="17"/>
        <v>5</v>
      </c>
      <c r="E11" s="11">
        <f t="shared" si="1"/>
        <v>800</v>
      </c>
      <c r="F11" s="11" t="str">
        <f t="shared" si="2"/>
        <v>800.05</v>
      </c>
      <c r="G11" s="11" t="str">
        <f t="shared" si="3"/>
        <v>#2扫码阻挡气缸伸出位标志[0000.05]</v>
      </c>
      <c r="H11" s="11">
        <f t="shared" si="20"/>
        <v>1005</v>
      </c>
      <c r="I11" s="11" t="str">
        <f t="shared" si="4"/>
        <v>T1005</v>
      </c>
      <c r="J11" s="11" t="str">
        <f t="shared" si="5"/>
        <v>#2扫码阻挡气缸伸出位感应延时[0000.05]</v>
      </c>
      <c r="K11" s="1" t="str">
        <f t="shared" si="6"/>
        <v>900.05</v>
      </c>
      <c r="L11" s="1" t="str">
        <f t="shared" si="0"/>
        <v>#2扫码阻挡气缸伸出位[lamp]</v>
      </c>
      <c r="M11" s="1">
        <f t="shared" si="7"/>
        <v>400</v>
      </c>
      <c r="N11" s="1" t="str">
        <f t="shared" si="8"/>
        <v>W400.05</v>
      </c>
      <c r="O11" s="11" t="str">
        <f t="shared" si="9"/>
        <v>[W400.05]#2扫码阻挡气缸伸出位异常,请检查[0000.05]</v>
      </c>
      <c r="P11" s="1" t="str">
        <f t="shared" si="10"/>
        <v>#2扫码阻挡气缸伸出位[alm]</v>
      </c>
      <c r="Q11" s="1">
        <f t="shared" si="18"/>
        <v>105</v>
      </c>
      <c r="R11" s="1" t="str">
        <f t="shared" si="19"/>
        <v>T105</v>
      </c>
      <c r="S11" s="1" t="str">
        <f t="shared" si="21"/>
        <v>#2扫码阻挡气缸伸出位报警延时</v>
      </c>
      <c r="T11" s="1">
        <f t="shared" si="11"/>
        <v>100</v>
      </c>
      <c r="U11" s="1" t="str">
        <f t="shared" si="12"/>
        <v>H100.05</v>
      </c>
      <c r="V11" s="1" t="str">
        <f t="shared" si="13"/>
        <v>#2扫码阻挡气缸伸出位屏蔽</v>
      </c>
      <c r="W11" s="1">
        <f t="shared" ref="W11:W74" si="22">W10+1</f>
        <v>1005</v>
      </c>
      <c r="X11" s="1" t="str">
        <f t="shared" si="14"/>
        <v>T1005</v>
      </c>
      <c r="Y11" s="1" t="str">
        <f t="shared" si="15"/>
        <v>#2扫码阻挡气缸伸出位延时</v>
      </c>
      <c r="Z11" s="1" t="s">
        <v>2314</v>
      </c>
      <c r="AA11" s="1" t="str">
        <f t="shared" si="16"/>
        <v>#2扫码阻挡气缸伸出位延时设定值</v>
      </c>
    </row>
    <row r="12" s="1" customFormat="1" ht="12" spans="1:27">
      <c r="A12" s="24"/>
      <c r="B12" s="25" t="s">
        <v>1591</v>
      </c>
      <c r="C12" s="1" t="str">
        <f>IO点表!C9</f>
        <v>#2隔离气缸缩回位</v>
      </c>
      <c r="D12" s="26">
        <f t="shared" si="17"/>
        <v>6</v>
      </c>
      <c r="E12" s="11">
        <f t="shared" si="1"/>
        <v>800</v>
      </c>
      <c r="F12" s="11" t="str">
        <f t="shared" si="2"/>
        <v>800.06</v>
      </c>
      <c r="G12" s="11" t="str">
        <f t="shared" si="3"/>
        <v>#2隔离气缸缩回位标志[0000.06]</v>
      </c>
      <c r="H12" s="11">
        <f t="shared" si="20"/>
        <v>1006</v>
      </c>
      <c r="I12" s="11" t="str">
        <f t="shared" si="4"/>
        <v>T1006</v>
      </c>
      <c r="J12" s="11" t="str">
        <f t="shared" si="5"/>
        <v>#2隔离气缸缩回位感应延时[0000.06]</v>
      </c>
      <c r="K12" s="1" t="str">
        <f t="shared" si="6"/>
        <v>900.06</v>
      </c>
      <c r="L12" s="1" t="str">
        <f t="shared" si="0"/>
        <v>#2隔离气缸缩回位[lamp]</v>
      </c>
      <c r="M12" s="1">
        <f t="shared" si="7"/>
        <v>400</v>
      </c>
      <c r="N12" s="1" t="str">
        <f t="shared" si="8"/>
        <v>W400.06</v>
      </c>
      <c r="O12" s="11" t="str">
        <f t="shared" si="9"/>
        <v>[W400.06]#2隔离气缸缩回位异常,请检查[0000.06]</v>
      </c>
      <c r="P12" s="1" t="str">
        <f t="shared" si="10"/>
        <v>#2隔离气缸缩回位[alm]</v>
      </c>
      <c r="Q12" s="1">
        <f t="shared" si="18"/>
        <v>106</v>
      </c>
      <c r="R12" s="1" t="str">
        <f t="shared" si="19"/>
        <v>T106</v>
      </c>
      <c r="S12" s="1" t="str">
        <f t="shared" si="21"/>
        <v>#2隔离气缸缩回位报警延时</v>
      </c>
      <c r="T12" s="1">
        <f t="shared" si="11"/>
        <v>100</v>
      </c>
      <c r="U12" s="1" t="str">
        <f t="shared" si="12"/>
        <v>H100.06</v>
      </c>
      <c r="V12" s="1" t="str">
        <f t="shared" si="13"/>
        <v>#2隔离气缸缩回位屏蔽</v>
      </c>
      <c r="W12" s="1">
        <f t="shared" si="22"/>
        <v>1006</v>
      </c>
      <c r="X12" s="1" t="str">
        <f t="shared" si="14"/>
        <v>T1006</v>
      </c>
      <c r="Y12" s="1" t="str">
        <f t="shared" si="15"/>
        <v>#2隔离气缸缩回位延时</v>
      </c>
      <c r="Z12" s="1" t="s">
        <v>2315</v>
      </c>
      <c r="AA12" s="1" t="str">
        <f t="shared" si="16"/>
        <v>#2隔离气缸缩回位延时设定值</v>
      </c>
    </row>
    <row r="13" s="1" customFormat="1" ht="12" spans="1:27">
      <c r="A13" s="24"/>
      <c r="B13" s="25" t="s">
        <v>1595</v>
      </c>
      <c r="C13" s="1">
        <f>IO点表!C10</f>
        <v>0</v>
      </c>
      <c r="D13" s="26">
        <f t="shared" si="17"/>
        <v>7</v>
      </c>
      <c r="E13" s="11">
        <f t="shared" si="1"/>
        <v>800</v>
      </c>
      <c r="F13" s="11" t="str">
        <f t="shared" si="2"/>
        <v>800.07</v>
      </c>
      <c r="G13" s="11" t="str">
        <f t="shared" si="3"/>
        <v>0标志[0000.07]</v>
      </c>
      <c r="H13" s="11">
        <f t="shared" si="20"/>
        <v>1007</v>
      </c>
      <c r="I13" s="11" t="str">
        <f t="shared" si="4"/>
        <v>T1007</v>
      </c>
      <c r="J13" s="11" t="str">
        <f t="shared" si="5"/>
        <v>0感应延时[0000.07]</v>
      </c>
      <c r="K13" s="1" t="str">
        <f t="shared" si="6"/>
        <v>900.07</v>
      </c>
      <c r="L13" s="1" t="str">
        <f t="shared" si="0"/>
        <v>0[lamp]</v>
      </c>
      <c r="M13" s="1">
        <f t="shared" si="7"/>
        <v>400</v>
      </c>
      <c r="N13" s="1" t="str">
        <f t="shared" si="8"/>
        <v>W400.07</v>
      </c>
      <c r="O13" s="11" t="str">
        <f t="shared" si="9"/>
        <v>[W400.07]0异常,请检查[0000.07]</v>
      </c>
      <c r="P13" s="1" t="str">
        <f t="shared" si="10"/>
        <v>0[alm]</v>
      </c>
      <c r="Q13" s="1">
        <f t="shared" si="18"/>
        <v>107</v>
      </c>
      <c r="R13" s="1" t="str">
        <f t="shared" si="19"/>
        <v>T107</v>
      </c>
      <c r="S13" s="1" t="str">
        <f t="shared" si="21"/>
        <v>0报警延时</v>
      </c>
      <c r="T13" s="1">
        <f t="shared" si="11"/>
        <v>100</v>
      </c>
      <c r="U13" s="1" t="str">
        <f t="shared" si="12"/>
        <v>H100.07</v>
      </c>
      <c r="V13" s="1" t="str">
        <f t="shared" si="13"/>
        <v>0屏蔽</v>
      </c>
      <c r="W13" s="1">
        <f t="shared" si="22"/>
        <v>1007</v>
      </c>
      <c r="X13" s="1" t="str">
        <f t="shared" si="14"/>
        <v>T1007</v>
      </c>
      <c r="Y13" s="1" t="str">
        <f t="shared" si="15"/>
        <v>0延时</v>
      </c>
      <c r="Z13" s="1" t="s">
        <v>2316</v>
      </c>
      <c r="AA13" s="1" t="str">
        <f t="shared" si="16"/>
        <v>0延时设定值</v>
      </c>
    </row>
    <row r="14" s="1" customFormat="1" ht="12" spans="1:27">
      <c r="A14" s="24"/>
      <c r="B14" s="25" t="s">
        <v>1598</v>
      </c>
      <c r="C14" s="1" t="str">
        <f>IO点表!C11</f>
        <v>#1进料夹爪夹紧位</v>
      </c>
      <c r="D14" s="26">
        <f t="shared" si="17"/>
        <v>8</v>
      </c>
      <c r="E14" s="11">
        <f t="shared" si="1"/>
        <v>800</v>
      </c>
      <c r="F14" s="11" t="str">
        <f t="shared" si="2"/>
        <v>800.08</v>
      </c>
      <c r="G14" s="11" t="str">
        <f t="shared" si="3"/>
        <v>#1进料夹爪夹紧位标志[0000.08]</v>
      </c>
      <c r="H14" s="11">
        <f t="shared" si="20"/>
        <v>1008</v>
      </c>
      <c r="I14" s="11" t="str">
        <f t="shared" si="4"/>
        <v>T1008</v>
      </c>
      <c r="J14" s="11" t="str">
        <f t="shared" si="5"/>
        <v>#1进料夹爪夹紧位感应延时[0000.08]</v>
      </c>
      <c r="K14" s="1" t="str">
        <f t="shared" si="6"/>
        <v>900.08</v>
      </c>
      <c r="L14" s="1" t="str">
        <f t="shared" si="0"/>
        <v>#1进料夹爪夹紧位[lamp]</v>
      </c>
      <c r="M14" s="1">
        <f t="shared" si="7"/>
        <v>400</v>
      </c>
      <c r="N14" s="1" t="str">
        <f t="shared" si="8"/>
        <v>W400.08</v>
      </c>
      <c r="O14" s="11" t="str">
        <f t="shared" si="9"/>
        <v>[W400.08]#1进料夹爪夹紧位异常,请检查[0000.08]</v>
      </c>
      <c r="P14" s="1" t="str">
        <f t="shared" si="10"/>
        <v>#1进料夹爪夹紧位[alm]</v>
      </c>
      <c r="Q14" s="1">
        <f t="shared" si="18"/>
        <v>108</v>
      </c>
      <c r="R14" s="1" t="str">
        <f t="shared" si="19"/>
        <v>T108</v>
      </c>
      <c r="S14" s="1" t="str">
        <f t="shared" si="21"/>
        <v>#1进料夹爪夹紧位报警延时</v>
      </c>
      <c r="T14" s="1">
        <f t="shared" si="11"/>
        <v>100</v>
      </c>
      <c r="U14" s="1" t="str">
        <f t="shared" si="12"/>
        <v>H100.08</v>
      </c>
      <c r="V14" s="1" t="str">
        <f t="shared" si="13"/>
        <v>#1进料夹爪夹紧位屏蔽</v>
      </c>
      <c r="W14" s="1">
        <f t="shared" si="22"/>
        <v>1008</v>
      </c>
      <c r="X14" s="1" t="str">
        <f t="shared" si="14"/>
        <v>T1008</v>
      </c>
      <c r="Y14" s="1" t="str">
        <f t="shared" si="15"/>
        <v>#1进料夹爪夹紧位延时</v>
      </c>
      <c r="Z14" s="1" t="s">
        <v>2317</v>
      </c>
      <c r="AA14" s="1" t="str">
        <f t="shared" si="16"/>
        <v>#1进料夹爪夹紧位延时设定值</v>
      </c>
    </row>
    <row r="15" s="1" customFormat="1" ht="12" spans="1:27">
      <c r="A15" s="24"/>
      <c r="B15" s="25" t="s">
        <v>1602</v>
      </c>
      <c r="C15" s="1" t="str">
        <f>IO点表!C12</f>
        <v>#1进料夹爪松开位</v>
      </c>
      <c r="D15" s="26">
        <f t="shared" si="17"/>
        <v>9</v>
      </c>
      <c r="E15" s="11">
        <f t="shared" si="1"/>
        <v>800</v>
      </c>
      <c r="F15" s="11" t="str">
        <f t="shared" si="2"/>
        <v>800.09</v>
      </c>
      <c r="G15" s="11" t="str">
        <f t="shared" si="3"/>
        <v>#1进料夹爪松开位标志[0000.09]</v>
      </c>
      <c r="H15" s="11">
        <f t="shared" si="20"/>
        <v>1009</v>
      </c>
      <c r="I15" s="11" t="str">
        <f t="shared" si="4"/>
        <v>T1009</v>
      </c>
      <c r="J15" s="11" t="str">
        <f t="shared" si="5"/>
        <v>#1进料夹爪松开位感应延时[0000.09]</v>
      </c>
      <c r="K15" s="1" t="str">
        <f t="shared" si="6"/>
        <v>900.09</v>
      </c>
      <c r="L15" s="1" t="str">
        <f t="shared" si="0"/>
        <v>#1进料夹爪松开位[lamp]</v>
      </c>
      <c r="M15" s="1">
        <f t="shared" si="7"/>
        <v>400</v>
      </c>
      <c r="N15" s="1" t="str">
        <f t="shared" si="8"/>
        <v>W400.09</v>
      </c>
      <c r="O15" s="11" t="str">
        <f t="shared" si="9"/>
        <v>[W400.09]#1进料夹爪松开位异常,请检查[0000.09]</v>
      </c>
      <c r="P15" s="1" t="str">
        <f t="shared" si="10"/>
        <v>#1进料夹爪松开位[alm]</v>
      </c>
      <c r="Q15" s="1">
        <f t="shared" si="18"/>
        <v>109</v>
      </c>
      <c r="R15" s="1" t="str">
        <f t="shared" si="19"/>
        <v>T109</v>
      </c>
      <c r="S15" s="1" t="str">
        <f t="shared" si="21"/>
        <v>#1进料夹爪松开位报警延时</v>
      </c>
      <c r="T15" s="1">
        <f t="shared" si="11"/>
        <v>100</v>
      </c>
      <c r="U15" s="1" t="str">
        <f t="shared" si="12"/>
        <v>H100.09</v>
      </c>
      <c r="V15" s="1" t="str">
        <f t="shared" si="13"/>
        <v>#1进料夹爪松开位屏蔽</v>
      </c>
      <c r="W15" s="1">
        <f t="shared" si="22"/>
        <v>1009</v>
      </c>
      <c r="X15" s="1" t="str">
        <f t="shared" si="14"/>
        <v>T1009</v>
      </c>
      <c r="Y15" s="1" t="str">
        <f t="shared" si="15"/>
        <v>#1进料夹爪松开位延时</v>
      </c>
      <c r="Z15" s="1" t="s">
        <v>2318</v>
      </c>
      <c r="AA15" s="1" t="str">
        <f t="shared" si="16"/>
        <v>#1进料夹爪松开位延时设定值</v>
      </c>
    </row>
    <row r="16" s="1" customFormat="1" ht="12" spans="1:27">
      <c r="A16" s="24"/>
      <c r="B16" s="25" t="s">
        <v>1606</v>
      </c>
      <c r="C16" s="1" t="str">
        <f>IO点表!C13</f>
        <v>#2进料夹爪夹紧位</v>
      </c>
      <c r="D16" s="26">
        <f t="shared" si="17"/>
        <v>10</v>
      </c>
      <c r="E16" s="11">
        <f t="shared" si="1"/>
        <v>800</v>
      </c>
      <c r="F16" s="11" t="str">
        <f t="shared" si="2"/>
        <v>800.10</v>
      </c>
      <c r="G16" s="11" t="str">
        <f t="shared" si="3"/>
        <v>#2进料夹爪夹紧位标志[0000.10]</v>
      </c>
      <c r="H16" s="11">
        <f t="shared" si="20"/>
        <v>1010</v>
      </c>
      <c r="I16" s="11" t="str">
        <f t="shared" si="4"/>
        <v>T1010</v>
      </c>
      <c r="J16" s="11" t="str">
        <f t="shared" si="5"/>
        <v>#2进料夹爪夹紧位感应延时[0000.10]</v>
      </c>
      <c r="K16" s="1" t="str">
        <f t="shared" si="6"/>
        <v>900.10</v>
      </c>
      <c r="L16" s="1" t="str">
        <f t="shared" si="0"/>
        <v>#2进料夹爪夹紧位[lamp]</v>
      </c>
      <c r="M16" s="1">
        <f t="shared" si="7"/>
        <v>400</v>
      </c>
      <c r="N16" s="1" t="str">
        <f t="shared" si="8"/>
        <v>W400.10</v>
      </c>
      <c r="O16" s="11" t="str">
        <f t="shared" si="9"/>
        <v>[W400.10]#2进料夹爪夹紧位异常,请检查[0000.10]</v>
      </c>
      <c r="P16" s="1" t="str">
        <f t="shared" si="10"/>
        <v>#2进料夹爪夹紧位[alm]</v>
      </c>
      <c r="Q16" s="1">
        <f t="shared" si="18"/>
        <v>110</v>
      </c>
      <c r="R16" s="1" t="str">
        <f t="shared" si="19"/>
        <v>T110</v>
      </c>
      <c r="S16" s="1" t="str">
        <f t="shared" si="21"/>
        <v>#2进料夹爪夹紧位报警延时</v>
      </c>
      <c r="T16" s="1">
        <f t="shared" si="11"/>
        <v>100</v>
      </c>
      <c r="U16" s="1" t="str">
        <f t="shared" si="12"/>
        <v>H100.10</v>
      </c>
      <c r="V16" s="1" t="str">
        <f t="shared" si="13"/>
        <v>#2进料夹爪夹紧位屏蔽</v>
      </c>
      <c r="W16" s="1">
        <f t="shared" si="22"/>
        <v>1010</v>
      </c>
      <c r="X16" s="1" t="str">
        <f t="shared" si="14"/>
        <v>T1010</v>
      </c>
      <c r="Y16" s="1" t="str">
        <f t="shared" si="15"/>
        <v>#2进料夹爪夹紧位延时</v>
      </c>
      <c r="Z16" s="1" t="s">
        <v>2319</v>
      </c>
      <c r="AA16" s="1" t="str">
        <f t="shared" si="16"/>
        <v>#2进料夹爪夹紧位延时设定值</v>
      </c>
    </row>
    <row r="17" s="1" customFormat="1" ht="12" spans="1:27">
      <c r="A17" s="24"/>
      <c r="B17" s="25" t="s">
        <v>1610</v>
      </c>
      <c r="C17" s="1" t="str">
        <f>IO点表!C14</f>
        <v>#2进料夹爪松开位</v>
      </c>
      <c r="D17" s="26">
        <f t="shared" si="17"/>
        <v>11</v>
      </c>
      <c r="E17" s="11">
        <f t="shared" si="1"/>
        <v>800</v>
      </c>
      <c r="F17" s="11" t="str">
        <f t="shared" si="2"/>
        <v>800.11</v>
      </c>
      <c r="G17" s="11" t="str">
        <f t="shared" si="3"/>
        <v>#2进料夹爪松开位标志[0000.11]</v>
      </c>
      <c r="H17" s="11">
        <f t="shared" si="20"/>
        <v>1011</v>
      </c>
      <c r="I17" s="11" t="str">
        <f t="shared" si="4"/>
        <v>T1011</v>
      </c>
      <c r="J17" s="11" t="str">
        <f t="shared" si="5"/>
        <v>#2进料夹爪松开位感应延时[0000.11]</v>
      </c>
      <c r="K17" s="1" t="str">
        <f t="shared" si="6"/>
        <v>900.11</v>
      </c>
      <c r="L17" s="1" t="str">
        <f t="shared" si="0"/>
        <v>#2进料夹爪松开位[lamp]</v>
      </c>
      <c r="M17" s="1">
        <f t="shared" si="7"/>
        <v>400</v>
      </c>
      <c r="N17" s="1" t="str">
        <f t="shared" si="8"/>
        <v>W400.11</v>
      </c>
      <c r="O17" s="11" t="str">
        <f t="shared" si="9"/>
        <v>[W400.11]#2进料夹爪松开位异常,请检查[0000.11]</v>
      </c>
      <c r="P17" s="1" t="str">
        <f t="shared" si="10"/>
        <v>#2进料夹爪松开位[alm]</v>
      </c>
      <c r="Q17" s="1">
        <f t="shared" si="18"/>
        <v>111</v>
      </c>
      <c r="R17" s="1" t="str">
        <f t="shared" si="19"/>
        <v>T111</v>
      </c>
      <c r="S17" s="1" t="str">
        <f t="shared" si="21"/>
        <v>#2进料夹爪松开位报警延时</v>
      </c>
      <c r="T17" s="1">
        <f t="shared" si="11"/>
        <v>100</v>
      </c>
      <c r="U17" s="1" t="str">
        <f t="shared" si="12"/>
        <v>H100.11</v>
      </c>
      <c r="V17" s="1" t="str">
        <f t="shared" si="13"/>
        <v>#2进料夹爪松开位屏蔽</v>
      </c>
      <c r="W17" s="1">
        <f t="shared" si="22"/>
        <v>1011</v>
      </c>
      <c r="X17" s="1" t="str">
        <f t="shared" si="14"/>
        <v>T1011</v>
      </c>
      <c r="Y17" s="1" t="str">
        <f t="shared" si="15"/>
        <v>#2进料夹爪松开位延时</v>
      </c>
      <c r="Z17" s="1" t="s">
        <v>2320</v>
      </c>
      <c r="AA17" s="1" t="str">
        <f t="shared" si="16"/>
        <v>#2进料夹爪松开位延时设定值</v>
      </c>
    </row>
    <row r="18" s="1" customFormat="1" ht="12" spans="1:27">
      <c r="A18" s="24"/>
      <c r="B18" s="25" t="s">
        <v>1614</v>
      </c>
      <c r="C18" s="1" t="str">
        <f>IO点表!C15</f>
        <v>进料夹爪变距气缸伸出位</v>
      </c>
      <c r="D18" s="26">
        <f t="shared" si="17"/>
        <v>12</v>
      </c>
      <c r="E18" s="11">
        <f t="shared" si="1"/>
        <v>800</v>
      </c>
      <c r="F18" s="11" t="str">
        <f t="shared" si="2"/>
        <v>800.12</v>
      </c>
      <c r="G18" s="11" t="str">
        <f t="shared" si="3"/>
        <v>进料夹爪变距气缸伸出位标志[0000.12]</v>
      </c>
      <c r="H18" s="11">
        <f t="shared" si="20"/>
        <v>1012</v>
      </c>
      <c r="I18" s="11" t="str">
        <f t="shared" si="4"/>
        <v>T1012</v>
      </c>
      <c r="J18" s="11" t="str">
        <f t="shared" si="5"/>
        <v>进料夹爪变距气缸伸出位感应延时[0000.12]</v>
      </c>
      <c r="K18" s="1" t="str">
        <f t="shared" si="6"/>
        <v>900.12</v>
      </c>
      <c r="L18" s="1" t="str">
        <f t="shared" si="0"/>
        <v>进料夹爪变距气缸伸出位[lamp]</v>
      </c>
      <c r="M18" s="1">
        <f t="shared" si="7"/>
        <v>400</v>
      </c>
      <c r="N18" s="1" t="str">
        <f t="shared" si="8"/>
        <v>W400.12</v>
      </c>
      <c r="O18" s="11" t="str">
        <f t="shared" si="9"/>
        <v>[W400.12]进料夹爪变距气缸伸出位异常,请检查[0000.12]</v>
      </c>
      <c r="P18" s="1" t="str">
        <f t="shared" si="10"/>
        <v>进料夹爪变距气缸伸出位[alm]</v>
      </c>
      <c r="Q18" s="1">
        <f t="shared" si="18"/>
        <v>112</v>
      </c>
      <c r="R18" s="1" t="str">
        <f t="shared" si="19"/>
        <v>T112</v>
      </c>
      <c r="S18" s="1" t="str">
        <f t="shared" si="21"/>
        <v>进料夹爪变距气缸伸出位报警延时</v>
      </c>
      <c r="T18" s="1">
        <f t="shared" si="11"/>
        <v>100</v>
      </c>
      <c r="U18" s="1" t="str">
        <f t="shared" si="12"/>
        <v>H100.12</v>
      </c>
      <c r="V18" s="1" t="str">
        <f t="shared" si="13"/>
        <v>进料夹爪变距气缸伸出位屏蔽</v>
      </c>
      <c r="W18" s="1">
        <f t="shared" si="22"/>
        <v>1012</v>
      </c>
      <c r="X18" s="1" t="str">
        <f t="shared" si="14"/>
        <v>T1012</v>
      </c>
      <c r="Y18" s="1" t="str">
        <f t="shared" si="15"/>
        <v>进料夹爪变距气缸伸出位延时</v>
      </c>
      <c r="Z18" s="1" t="s">
        <v>2321</v>
      </c>
      <c r="AA18" s="1" t="str">
        <f t="shared" si="16"/>
        <v>进料夹爪变距气缸伸出位延时设定值</v>
      </c>
    </row>
    <row r="19" s="1" customFormat="1" ht="12" spans="1:27">
      <c r="A19" s="24"/>
      <c r="B19" s="25" t="s">
        <v>1618</v>
      </c>
      <c r="C19" s="1" t="str">
        <f>IO点表!C16</f>
        <v>进料夹爪变距气缸缩回位</v>
      </c>
      <c r="D19" s="26">
        <f t="shared" si="17"/>
        <v>13</v>
      </c>
      <c r="E19" s="11">
        <f t="shared" si="1"/>
        <v>800</v>
      </c>
      <c r="F19" s="11" t="str">
        <f t="shared" si="2"/>
        <v>800.13</v>
      </c>
      <c r="G19" s="11" t="str">
        <f t="shared" si="3"/>
        <v>进料夹爪变距气缸缩回位标志[0000.13]</v>
      </c>
      <c r="H19" s="11">
        <f t="shared" si="20"/>
        <v>1013</v>
      </c>
      <c r="I19" s="11" t="str">
        <f t="shared" si="4"/>
        <v>T1013</v>
      </c>
      <c r="J19" s="11" t="str">
        <f t="shared" si="5"/>
        <v>进料夹爪变距气缸缩回位感应延时[0000.13]</v>
      </c>
      <c r="K19" s="1" t="str">
        <f t="shared" si="6"/>
        <v>900.13</v>
      </c>
      <c r="L19" s="1" t="str">
        <f t="shared" si="0"/>
        <v>进料夹爪变距气缸缩回位[lamp]</v>
      </c>
      <c r="M19" s="1">
        <f t="shared" si="7"/>
        <v>400</v>
      </c>
      <c r="N19" s="1" t="str">
        <f t="shared" si="8"/>
        <v>W400.13</v>
      </c>
      <c r="O19" s="11" t="str">
        <f t="shared" si="9"/>
        <v>[W400.13]进料夹爪变距气缸缩回位异常,请检查[0000.13]</v>
      </c>
      <c r="P19" s="1" t="str">
        <f t="shared" si="10"/>
        <v>进料夹爪变距气缸缩回位[alm]</v>
      </c>
      <c r="Q19" s="1">
        <f t="shared" si="18"/>
        <v>113</v>
      </c>
      <c r="R19" s="1" t="str">
        <f t="shared" si="19"/>
        <v>T113</v>
      </c>
      <c r="S19" s="1" t="str">
        <f t="shared" si="21"/>
        <v>进料夹爪变距气缸缩回位报警延时</v>
      </c>
      <c r="T19" s="1">
        <f t="shared" si="11"/>
        <v>100</v>
      </c>
      <c r="U19" s="1" t="str">
        <f t="shared" si="12"/>
        <v>H100.13</v>
      </c>
      <c r="V19" s="1" t="str">
        <f t="shared" si="13"/>
        <v>进料夹爪变距气缸缩回位屏蔽</v>
      </c>
      <c r="W19" s="1">
        <f t="shared" si="22"/>
        <v>1013</v>
      </c>
      <c r="X19" s="1" t="str">
        <f t="shared" si="14"/>
        <v>T1013</v>
      </c>
      <c r="Y19" s="1" t="str">
        <f t="shared" si="15"/>
        <v>进料夹爪变距气缸缩回位延时</v>
      </c>
      <c r="Z19" s="1" t="s">
        <v>2322</v>
      </c>
      <c r="AA19" s="1" t="str">
        <f t="shared" si="16"/>
        <v>进料夹爪变距气缸缩回位延时设定值</v>
      </c>
    </row>
    <row r="20" s="1" customFormat="1" ht="12" spans="1:27">
      <c r="A20" s="24"/>
      <c r="B20" s="25" t="s">
        <v>1622</v>
      </c>
      <c r="C20" s="1" t="str">
        <f>IO点表!C17</f>
        <v>#1出料夹爪夹紧位</v>
      </c>
      <c r="D20" s="26">
        <f t="shared" si="17"/>
        <v>14</v>
      </c>
      <c r="E20" s="11">
        <f t="shared" si="1"/>
        <v>800</v>
      </c>
      <c r="F20" s="11" t="str">
        <f t="shared" si="2"/>
        <v>800.14</v>
      </c>
      <c r="G20" s="11" t="str">
        <f t="shared" si="3"/>
        <v>#1出料夹爪夹紧位标志[0000.14]</v>
      </c>
      <c r="H20" s="11">
        <f t="shared" si="20"/>
        <v>1014</v>
      </c>
      <c r="I20" s="11" t="str">
        <f t="shared" si="4"/>
        <v>T1014</v>
      </c>
      <c r="J20" s="11" t="str">
        <f t="shared" si="5"/>
        <v>#1出料夹爪夹紧位感应延时[0000.14]</v>
      </c>
      <c r="K20" s="1" t="str">
        <f t="shared" si="6"/>
        <v>900.14</v>
      </c>
      <c r="L20" s="1" t="str">
        <f t="shared" si="0"/>
        <v>#1出料夹爪夹紧位[lamp]</v>
      </c>
      <c r="M20" s="1">
        <f t="shared" si="7"/>
        <v>400</v>
      </c>
      <c r="N20" s="1" t="str">
        <f t="shared" si="8"/>
        <v>W400.14</v>
      </c>
      <c r="O20" s="11" t="str">
        <f t="shared" si="9"/>
        <v>[W400.14]#1出料夹爪夹紧位异常,请检查[0000.14]</v>
      </c>
      <c r="P20" s="1" t="str">
        <f t="shared" si="10"/>
        <v>#1出料夹爪夹紧位[alm]</v>
      </c>
      <c r="Q20" s="1">
        <f t="shared" si="18"/>
        <v>114</v>
      </c>
      <c r="R20" s="1" t="str">
        <f t="shared" si="19"/>
        <v>T114</v>
      </c>
      <c r="S20" s="1" t="str">
        <f t="shared" si="21"/>
        <v>#1出料夹爪夹紧位报警延时</v>
      </c>
      <c r="T20" s="1">
        <f t="shared" si="11"/>
        <v>100</v>
      </c>
      <c r="U20" s="1" t="str">
        <f t="shared" si="12"/>
        <v>H100.14</v>
      </c>
      <c r="V20" s="1" t="str">
        <f t="shared" si="13"/>
        <v>#1出料夹爪夹紧位屏蔽</v>
      </c>
      <c r="W20" s="1">
        <f t="shared" si="22"/>
        <v>1014</v>
      </c>
      <c r="X20" s="1" t="str">
        <f t="shared" si="14"/>
        <v>T1014</v>
      </c>
      <c r="Y20" s="1" t="str">
        <f t="shared" si="15"/>
        <v>#1出料夹爪夹紧位延时</v>
      </c>
      <c r="Z20" s="1" t="s">
        <v>2323</v>
      </c>
      <c r="AA20" s="1" t="str">
        <f t="shared" si="16"/>
        <v>#1出料夹爪夹紧位延时设定值</v>
      </c>
    </row>
    <row r="21" s="1" customFormat="1" ht="12" spans="1:27">
      <c r="A21" s="24"/>
      <c r="B21" s="25" t="s">
        <v>1626</v>
      </c>
      <c r="C21" s="1" t="str">
        <f>IO点表!C18</f>
        <v>#1出料夹爪松开位</v>
      </c>
      <c r="D21" s="26">
        <f t="shared" si="17"/>
        <v>15</v>
      </c>
      <c r="E21" s="11">
        <f t="shared" si="1"/>
        <v>800</v>
      </c>
      <c r="F21" s="11" t="str">
        <f t="shared" si="2"/>
        <v>800.15</v>
      </c>
      <c r="G21" s="11" t="str">
        <f t="shared" si="3"/>
        <v>#1出料夹爪松开位标志[0000.15]</v>
      </c>
      <c r="H21" s="11">
        <f t="shared" si="20"/>
        <v>1015</v>
      </c>
      <c r="I21" s="11" t="str">
        <f t="shared" si="4"/>
        <v>T1015</v>
      </c>
      <c r="J21" s="11" t="str">
        <f t="shared" si="5"/>
        <v>#1出料夹爪松开位感应延时[0000.15]</v>
      </c>
      <c r="K21" s="1" t="str">
        <f t="shared" si="6"/>
        <v>900.15</v>
      </c>
      <c r="L21" s="1" t="str">
        <f t="shared" si="0"/>
        <v>#1出料夹爪松开位[lamp]</v>
      </c>
      <c r="M21" s="1">
        <f t="shared" si="7"/>
        <v>400</v>
      </c>
      <c r="N21" s="1" t="str">
        <f t="shared" si="8"/>
        <v>W400.15</v>
      </c>
      <c r="O21" s="11" t="str">
        <f t="shared" si="9"/>
        <v>[W400.15]#1出料夹爪松开位异常,请检查[0000.15]</v>
      </c>
      <c r="P21" s="1" t="str">
        <f t="shared" si="10"/>
        <v>#1出料夹爪松开位[alm]</v>
      </c>
      <c r="Q21" s="1">
        <f t="shared" si="18"/>
        <v>115</v>
      </c>
      <c r="R21" s="1" t="str">
        <f t="shared" si="19"/>
        <v>T115</v>
      </c>
      <c r="S21" s="1" t="str">
        <f t="shared" si="21"/>
        <v>#1出料夹爪松开位报警延时</v>
      </c>
      <c r="T21" s="1">
        <f t="shared" si="11"/>
        <v>100</v>
      </c>
      <c r="U21" s="1" t="str">
        <f t="shared" si="12"/>
        <v>H100.15</v>
      </c>
      <c r="V21" s="1" t="str">
        <f t="shared" si="13"/>
        <v>#1出料夹爪松开位屏蔽</v>
      </c>
      <c r="W21" s="1">
        <f t="shared" si="22"/>
        <v>1015</v>
      </c>
      <c r="X21" s="1" t="str">
        <f t="shared" si="14"/>
        <v>T1015</v>
      </c>
      <c r="Y21" s="1" t="str">
        <f t="shared" si="15"/>
        <v>#1出料夹爪松开位延时</v>
      </c>
      <c r="Z21" s="1" t="s">
        <v>2324</v>
      </c>
      <c r="AA21" s="1" t="str">
        <f t="shared" si="16"/>
        <v>#1出料夹爪松开位延时设定值</v>
      </c>
    </row>
    <row r="22" s="1" customFormat="1" ht="12" spans="1:27">
      <c r="A22" s="24" t="s">
        <v>1630</v>
      </c>
      <c r="B22" s="25" t="s">
        <v>1631</v>
      </c>
      <c r="C22" s="1" t="str">
        <f>IO点表!C19</f>
        <v>#2出料夹爪夹紧位</v>
      </c>
      <c r="D22" s="26">
        <f t="shared" si="17"/>
        <v>0</v>
      </c>
      <c r="E22" s="11">
        <f t="shared" si="1"/>
        <v>801</v>
      </c>
      <c r="F22" s="11" t="str">
        <f t="shared" si="2"/>
        <v>801.00</v>
      </c>
      <c r="G22" s="11" t="str">
        <f t="shared" si="3"/>
        <v>#2出料夹爪夹紧位标志[0001.00]</v>
      </c>
      <c r="H22" s="11">
        <f t="shared" si="20"/>
        <v>1016</v>
      </c>
      <c r="I22" s="11" t="str">
        <f t="shared" si="4"/>
        <v>T1016</v>
      </c>
      <c r="J22" s="11" t="str">
        <f t="shared" si="5"/>
        <v>#2出料夹爪夹紧位感应延时[0001.00]</v>
      </c>
      <c r="K22" s="1" t="str">
        <f t="shared" si="6"/>
        <v>901.00</v>
      </c>
      <c r="L22" s="1" t="str">
        <f t="shared" si="0"/>
        <v>#2出料夹爪夹紧位[lamp]</v>
      </c>
      <c r="M22" s="1">
        <f t="shared" si="7"/>
        <v>401</v>
      </c>
      <c r="N22" s="1" t="str">
        <f t="shared" si="8"/>
        <v>W401.00</v>
      </c>
      <c r="O22" s="11" t="str">
        <f t="shared" si="9"/>
        <v>[W401.00]#2出料夹爪夹紧位异常,请检查[0001.00]</v>
      </c>
      <c r="P22" s="1" t="str">
        <f t="shared" si="10"/>
        <v>#2出料夹爪夹紧位[alm]</v>
      </c>
      <c r="Q22" s="1">
        <f t="shared" si="18"/>
        <v>116</v>
      </c>
      <c r="R22" s="1" t="str">
        <f t="shared" si="19"/>
        <v>T116</v>
      </c>
      <c r="S22" s="1" t="str">
        <f t="shared" si="21"/>
        <v>#2出料夹爪夹紧位报警延时</v>
      </c>
      <c r="T22" s="1">
        <f t="shared" si="11"/>
        <v>101</v>
      </c>
      <c r="U22" s="1" t="str">
        <f t="shared" si="12"/>
        <v>H101.00</v>
      </c>
      <c r="V22" s="1" t="str">
        <f t="shared" si="13"/>
        <v>#2出料夹爪夹紧位屏蔽</v>
      </c>
      <c r="W22" s="1">
        <f t="shared" si="22"/>
        <v>1016</v>
      </c>
      <c r="X22" s="1" t="str">
        <f t="shared" si="14"/>
        <v>T1016</v>
      </c>
      <c r="Y22" s="1" t="str">
        <f t="shared" si="15"/>
        <v>#2出料夹爪夹紧位延时</v>
      </c>
      <c r="Z22" s="1" t="s">
        <v>2325</v>
      </c>
      <c r="AA22" s="1" t="str">
        <f t="shared" si="16"/>
        <v>#2出料夹爪夹紧位延时设定值</v>
      </c>
    </row>
    <row r="23" s="1" customFormat="1" ht="12" spans="1:27">
      <c r="A23" s="24"/>
      <c r="B23" s="25" t="s">
        <v>1635</v>
      </c>
      <c r="C23" s="1" t="str">
        <f>IO点表!C20</f>
        <v>#2出料夹爪松开位</v>
      </c>
      <c r="D23" s="26">
        <f t="shared" si="17"/>
        <v>1</v>
      </c>
      <c r="E23" s="11">
        <f t="shared" si="1"/>
        <v>801</v>
      </c>
      <c r="F23" s="11" t="str">
        <f t="shared" si="2"/>
        <v>801.01</v>
      </c>
      <c r="G23" s="11" t="str">
        <f t="shared" si="3"/>
        <v>#2出料夹爪松开位标志[0001.01]</v>
      </c>
      <c r="H23" s="11">
        <f t="shared" si="20"/>
        <v>1017</v>
      </c>
      <c r="I23" s="11" t="str">
        <f t="shared" si="4"/>
        <v>T1017</v>
      </c>
      <c r="J23" s="11" t="str">
        <f t="shared" si="5"/>
        <v>#2出料夹爪松开位感应延时[0001.01]</v>
      </c>
      <c r="K23" s="1" t="str">
        <f t="shared" si="6"/>
        <v>901.01</v>
      </c>
      <c r="L23" s="1" t="str">
        <f t="shared" si="0"/>
        <v>#2出料夹爪松开位[lamp]</v>
      </c>
      <c r="M23" s="1">
        <f t="shared" si="7"/>
        <v>401</v>
      </c>
      <c r="N23" s="1" t="str">
        <f t="shared" si="8"/>
        <v>W401.01</v>
      </c>
      <c r="O23" s="11" t="str">
        <f t="shared" si="9"/>
        <v>[W401.01]#2出料夹爪松开位异常,请检查[0001.01]</v>
      </c>
      <c r="P23" s="1" t="str">
        <f t="shared" si="10"/>
        <v>#2出料夹爪松开位[alm]</v>
      </c>
      <c r="Q23" s="1">
        <f t="shared" si="18"/>
        <v>117</v>
      </c>
      <c r="R23" s="1" t="str">
        <f t="shared" si="19"/>
        <v>T117</v>
      </c>
      <c r="S23" s="1" t="str">
        <f t="shared" si="21"/>
        <v>#2出料夹爪松开位报警延时</v>
      </c>
      <c r="T23" s="1">
        <f t="shared" si="11"/>
        <v>101</v>
      </c>
      <c r="U23" s="1" t="str">
        <f t="shared" si="12"/>
        <v>H101.01</v>
      </c>
      <c r="V23" s="1" t="str">
        <f t="shared" si="13"/>
        <v>#2出料夹爪松开位屏蔽</v>
      </c>
      <c r="W23" s="1">
        <f t="shared" si="22"/>
        <v>1017</v>
      </c>
      <c r="X23" s="1" t="str">
        <f t="shared" si="14"/>
        <v>T1017</v>
      </c>
      <c r="Y23" s="1" t="str">
        <f t="shared" si="15"/>
        <v>#2出料夹爪松开位延时</v>
      </c>
      <c r="Z23" s="1" t="s">
        <v>2326</v>
      </c>
      <c r="AA23" s="1" t="str">
        <f t="shared" si="16"/>
        <v>#2出料夹爪松开位延时设定值</v>
      </c>
    </row>
    <row r="24" s="1" customFormat="1" ht="12" spans="1:27">
      <c r="A24" s="24"/>
      <c r="B24" s="25" t="s">
        <v>1639</v>
      </c>
      <c r="C24" s="1" t="str">
        <f>IO点表!C21</f>
        <v>出料夹爪变距气缸伸出位</v>
      </c>
      <c r="D24" s="26">
        <f t="shared" si="17"/>
        <v>2</v>
      </c>
      <c r="E24" s="11">
        <f t="shared" si="1"/>
        <v>801</v>
      </c>
      <c r="F24" s="11" t="str">
        <f t="shared" si="2"/>
        <v>801.02</v>
      </c>
      <c r="G24" s="11" t="str">
        <f t="shared" si="3"/>
        <v>出料夹爪变距气缸伸出位标志[0001.02]</v>
      </c>
      <c r="H24" s="11">
        <f t="shared" si="20"/>
        <v>1018</v>
      </c>
      <c r="I24" s="11" t="str">
        <f t="shared" si="4"/>
        <v>T1018</v>
      </c>
      <c r="J24" s="11" t="str">
        <f t="shared" si="5"/>
        <v>出料夹爪变距气缸伸出位感应延时[0001.02]</v>
      </c>
      <c r="K24" s="1" t="str">
        <f t="shared" si="6"/>
        <v>901.02</v>
      </c>
      <c r="L24" s="1" t="str">
        <f t="shared" si="0"/>
        <v>出料夹爪变距气缸伸出位[lamp]</v>
      </c>
      <c r="M24" s="1">
        <f t="shared" ref="M24:M87" si="23">IF(D23=15,(M23+1),M23)</f>
        <v>401</v>
      </c>
      <c r="N24" s="1" t="str">
        <f t="shared" ref="N24:N87" si="24">M$4&amp;M24&amp;MID(B24,5,3)</f>
        <v>W401.02</v>
      </c>
      <c r="O24" s="11" t="str">
        <f t="shared" si="9"/>
        <v>[W401.02]出料夹爪变距气缸伸出位异常,请检查[0001.02]</v>
      </c>
      <c r="P24" s="1" t="str">
        <f t="shared" si="10"/>
        <v>出料夹爪变距气缸伸出位[alm]</v>
      </c>
      <c r="Q24" s="1">
        <f t="shared" si="18"/>
        <v>118</v>
      </c>
      <c r="R24" s="1" t="str">
        <f t="shared" si="19"/>
        <v>T118</v>
      </c>
      <c r="S24" s="1" t="str">
        <f t="shared" si="21"/>
        <v>出料夹爪变距气缸伸出位报警延时</v>
      </c>
      <c r="T24" s="1">
        <f t="shared" si="11"/>
        <v>101</v>
      </c>
      <c r="U24" s="1" t="str">
        <f t="shared" si="12"/>
        <v>H101.02</v>
      </c>
      <c r="V24" s="1" t="str">
        <f t="shared" si="13"/>
        <v>出料夹爪变距气缸伸出位屏蔽</v>
      </c>
      <c r="W24" s="1">
        <f t="shared" si="22"/>
        <v>1018</v>
      </c>
      <c r="X24" s="1" t="str">
        <f t="shared" si="14"/>
        <v>T1018</v>
      </c>
      <c r="Y24" s="1" t="str">
        <f t="shared" si="15"/>
        <v>出料夹爪变距气缸伸出位延时</v>
      </c>
      <c r="Z24" s="1" t="s">
        <v>2327</v>
      </c>
      <c r="AA24" s="1" t="str">
        <f t="shared" si="16"/>
        <v>出料夹爪变距气缸伸出位延时设定值</v>
      </c>
    </row>
    <row r="25" s="1" customFormat="1" ht="12" spans="1:27">
      <c r="A25" s="24"/>
      <c r="B25" s="25" t="s">
        <v>1643</v>
      </c>
      <c r="C25" s="1" t="str">
        <f>IO点表!C22</f>
        <v>出料夹爪变距气缸缩回位</v>
      </c>
      <c r="D25" s="26">
        <f t="shared" si="17"/>
        <v>3</v>
      </c>
      <c r="E25" s="11">
        <f t="shared" si="1"/>
        <v>801</v>
      </c>
      <c r="F25" s="11" t="str">
        <f t="shared" si="2"/>
        <v>801.03</v>
      </c>
      <c r="G25" s="11" t="str">
        <f t="shared" si="3"/>
        <v>出料夹爪变距气缸缩回位标志[0001.03]</v>
      </c>
      <c r="H25" s="11">
        <f t="shared" si="20"/>
        <v>1019</v>
      </c>
      <c r="I25" s="11" t="str">
        <f t="shared" si="4"/>
        <v>T1019</v>
      </c>
      <c r="J25" s="11" t="str">
        <f t="shared" si="5"/>
        <v>出料夹爪变距气缸缩回位感应延时[0001.03]</v>
      </c>
      <c r="K25" s="1" t="str">
        <f t="shared" si="6"/>
        <v>901.03</v>
      </c>
      <c r="L25" s="1" t="str">
        <f t="shared" si="0"/>
        <v>出料夹爪变距气缸缩回位[lamp]</v>
      </c>
      <c r="M25" s="1">
        <f t="shared" si="23"/>
        <v>401</v>
      </c>
      <c r="N25" s="1" t="str">
        <f t="shared" si="24"/>
        <v>W401.03</v>
      </c>
      <c r="O25" s="11" t="str">
        <f t="shared" si="9"/>
        <v>[W401.03]出料夹爪变距气缸缩回位异常,请检查[0001.03]</v>
      </c>
      <c r="P25" s="1" t="str">
        <f t="shared" si="10"/>
        <v>出料夹爪变距气缸缩回位[alm]</v>
      </c>
      <c r="Q25" s="1">
        <f t="shared" si="18"/>
        <v>119</v>
      </c>
      <c r="R25" s="1" t="str">
        <f t="shared" si="19"/>
        <v>T119</v>
      </c>
      <c r="S25" s="1" t="str">
        <f t="shared" si="21"/>
        <v>出料夹爪变距气缸缩回位报警延时</v>
      </c>
      <c r="T25" s="1">
        <f t="shared" si="11"/>
        <v>101</v>
      </c>
      <c r="U25" s="1" t="str">
        <f t="shared" si="12"/>
        <v>H101.03</v>
      </c>
      <c r="V25" s="1" t="str">
        <f t="shared" si="13"/>
        <v>出料夹爪变距气缸缩回位屏蔽</v>
      </c>
      <c r="W25" s="1">
        <f t="shared" si="22"/>
        <v>1019</v>
      </c>
      <c r="X25" s="1" t="str">
        <f t="shared" si="14"/>
        <v>T1019</v>
      </c>
      <c r="Y25" s="1" t="str">
        <f t="shared" si="15"/>
        <v>出料夹爪变距气缸缩回位延时</v>
      </c>
      <c r="Z25" s="1" t="s">
        <v>2328</v>
      </c>
      <c r="AA25" s="1" t="str">
        <f t="shared" si="16"/>
        <v>出料夹爪变距气缸缩回位延时设定值</v>
      </c>
    </row>
    <row r="26" s="1" customFormat="1" ht="12" spans="1:27">
      <c r="A26" s="24"/>
      <c r="B26" s="25" t="s">
        <v>1647</v>
      </c>
      <c r="C26" s="1" t="str">
        <f>IO点表!C23</f>
        <v>#1腔体平移一级气缸缩回位</v>
      </c>
      <c r="D26" s="26">
        <f t="shared" si="17"/>
        <v>4</v>
      </c>
      <c r="E26" s="11">
        <f t="shared" si="1"/>
        <v>801</v>
      </c>
      <c r="F26" s="11" t="str">
        <f t="shared" si="2"/>
        <v>801.04</v>
      </c>
      <c r="G26" s="11" t="str">
        <f t="shared" si="3"/>
        <v>#1腔体平移一级气缸缩回位标志[0001.04]</v>
      </c>
      <c r="H26" s="11">
        <f t="shared" si="20"/>
        <v>1020</v>
      </c>
      <c r="I26" s="11" t="str">
        <f t="shared" si="4"/>
        <v>T1020</v>
      </c>
      <c r="J26" s="11" t="str">
        <f t="shared" si="5"/>
        <v>#1腔体平移一级气缸缩回位感应延时[0001.04]</v>
      </c>
      <c r="K26" s="1" t="str">
        <f t="shared" si="6"/>
        <v>901.04</v>
      </c>
      <c r="L26" s="1" t="str">
        <f t="shared" si="0"/>
        <v>#1腔体平移一级气缸缩回位[lamp]</v>
      </c>
      <c r="M26" s="1">
        <f t="shared" si="23"/>
        <v>401</v>
      </c>
      <c r="N26" s="1" t="str">
        <f t="shared" si="24"/>
        <v>W401.04</v>
      </c>
      <c r="O26" s="11" t="str">
        <f t="shared" si="9"/>
        <v>[W401.04]#1腔体平移一级气缸缩回位异常,请检查[0001.04]</v>
      </c>
      <c r="P26" s="1" t="str">
        <f t="shared" si="10"/>
        <v>#1腔体平移一级气缸缩回位[alm]</v>
      </c>
      <c r="Q26" s="1">
        <f t="shared" si="18"/>
        <v>120</v>
      </c>
      <c r="R26" s="1" t="str">
        <f t="shared" si="19"/>
        <v>T120</v>
      </c>
      <c r="S26" s="1" t="str">
        <f t="shared" si="21"/>
        <v>#1腔体平移一级气缸缩回位报警延时</v>
      </c>
      <c r="T26" s="1">
        <f t="shared" si="11"/>
        <v>101</v>
      </c>
      <c r="U26" s="1" t="str">
        <f t="shared" si="12"/>
        <v>H101.04</v>
      </c>
      <c r="V26" s="1" t="str">
        <f t="shared" si="13"/>
        <v>#1腔体平移一级气缸缩回位屏蔽</v>
      </c>
      <c r="W26" s="1">
        <f t="shared" si="22"/>
        <v>1020</v>
      </c>
      <c r="X26" s="1" t="str">
        <f t="shared" si="14"/>
        <v>T1020</v>
      </c>
      <c r="Y26" s="1" t="str">
        <f t="shared" si="15"/>
        <v>#1腔体平移一级气缸缩回位延时</v>
      </c>
      <c r="Z26" s="1" t="s">
        <v>2329</v>
      </c>
      <c r="AA26" s="1" t="str">
        <f t="shared" si="16"/>
        <v>#1腔体平移一级气缸缩回位延时设定值</v>
      </c>
    </row>
    <row r="27" s="1" customFormat="1" ht="12" spans="1:27">
      <c r="A27" s="24"/>
      <c r="B27" s="25" t="s">
        <v>1651</v>
      </c>
      <c r="C27" s="1" t="str">
        <f>IO点表!C24</f>
        <v>#1腔体平移一级气缸伸出位</v>
      </c>
      <c r="D27" s="26">
        <f t="shared" si="17"/>
        <v>5</v>
      </c>
      <c r="E27" s="11">
        <f t="shared" si="1"/>
        <v>801</v>
      </c>
      <c r="F27" s="11" t="str">
        <f t="shared" si="2"/>
        <v>801.05</v>
      </c>
      <c r="G27" s="11" t="str">
        <f t="shared" si="3"/>
        <v>#1腔体平移一级气缸伸出位标志[0001.05]</v>
      </c>
      <c r="H27" s="11">
        <f t="shared" si="20"/>
        <v>1021</v>
      </c>
      <c r="I27" s="11" t="str">
        <f t="shared" si="4"/>
        <v>T1021</v>
      </c>
      <c r="J27" s="11" t="str">
        <f t="shared" si="5"/>
        <v>#1腔体平移一级气缸伸出位感应延时[0001.05]</v>
      </c>
      <c r="K27" s="1" t="str">
        <f t="shared" si="6"/>
        <v>901.05</v>
      </c>
      <c r="L27" s="1" t="str">
        <f t="shared" si="0"/>
        <v>#1腔体平移一级气缸伸出位[lamp]</v>
      </c>
      <c r="M27" s="1">
        <f t="shared" si="23"/>
        <v>401</v>
      </c>
      <c r="N27" s="1" t="str">
        <f t="shared" si="24"/>
        <v>W401.05</v>
      </c>
      <c r="O27" s="11" t="str">
        <f t="shared" si="9"/>
        <v>[W401.05]#1腔体平移一级气缸伸出位异常,请检查[0001.05]</v>
      </c>
      <c r="P27" s="1" t="str">
        <f t="shared" si="10"/>
        <v>#1腔体平移一级气缸伸出位[alm]</v>
      </c>
      <c r="Q27" s="1">
        <f t="shared" si="18"/>
        <v>121</v>
      </c>
      <c r="R27" s="1" t="str">
        <f t="shared" si="19"/>
        <v>T121</v>
      </c>
      <c r="S27" s="1" t="str">
        <f t="shared" si="21"/>
        <v>#1腔体平移一级气缸伸出位报警延时</v>
      </c>
      <c r="T27" s="1">
        <f t="shared" si="11"/>
        <v>101</v>
      </c>
      <c r="U27" s="1" t="str">
        <f t="shared" si="12"/>
        <v>H101.05</v>
      </c>
      <c r="V27" s="1" t="str">
        <f t="shared" si="13"/>
        <v>#1腔体平移一级气缸伸出位屏蔽</v>
      </c>
      <c r="W27" s="1">
        <f t="shared" si="22"/>
        <v>1021</v>
      </c>
      <c r="X27" s="1" t="str">
        <f t="shared" si="14"/>
        <v>T1021</v>
      </c>
      <c r="Y27" s="1" t="str">
        <f t="shared" si="15"/>
        <v>#1腔体平移一级气缸伸出位延时</v>
      </c>
      <c r="Z27" s="1" t="s">
        <v>2330</v>
      </c>
      <c r="AA27" s="1" t="str">
        <f t="shared" si="16"/>
        <v>#1腔体平移一级气缸伸出位延时设定值</v>
      </c>
    </row>
    <row r="28" s="1" customFormat="1" ht="12" spans="1:27">
      <c r="A28" s="24"/>
      <c r="B28" s="25" t="s">
        <v>1655</v>
      </c>
      <c r="C28" s="1" t="str">
        <f>IO点表!C25</f>
        <v>#1腔体平移二级气缸缩回位</v>
      </c>
      <c r="D28" s="26">
        <f t="shared" si="17"/>
        <v>6</v>
      </c>
      <c r="E28" s="11">
        <f t="shared" si="1"/>
        <v>801</v>
      </c>
      <c r="F28" s="11" t="str">
        <f t="shared" si="2"/>
        <v>801.06</v>
      </c>
      <c r="G28" s="11" t="str">
        <f t="shared" si="3"/>
        <v>#1腔体平移二级气缸缩回位标志[0001.06]</v>
      </c>
      <c r="H28" s="11">
        <f t="shared" si="20"/>
        <v>1022</v>
      </c>
      <c r="I28" s="11" t="str">
        <f t="shared" si="4"/>
        <v>T1022</v>
      </c>
      <c r="J28" s="11" t="str">
        <f t="shared" si="5"/>
        <v>#1腔体平移二级气缸缩回位感应延时[0001.06]</v>
      </c>
      <c r="K28" s="1" t="str">
        <f t="shared" si="6"/>
        <v>901.06</v>
      </c>
      <c r="L28" s="1" t="str">
        <f t="shared" si="0"/>
        <v>#1腔体平移二级气缸缩回位[lamp]</v>
      </c>
      <c r="M28" s="1">
        <f t="shared" si="23"/>
        <v>401</v>
      </c>
      <c r="N28" s="1" t="str">
        <f t="shared" si="24"/>
        <v>W401.06</v>
      </c>
      <c r="O28" s="11" t="str">
        <f t="shared" si="9"/>
        <v>[W401.06]#1腔体平移二级气缸缩回位异常,请检查[0001.06]</v>
      </c>
      <c r="P28" s="1" t="str">
        <f t="shared" si="10"/>
        <v>#1腔体平移二级气缸缩回位[alm]</v>
      </c>
      <c r="Q28" s="1">
        <f t="shared" si="18"/>
        <v>122</v>
      </c>
      <c r="R28" s="1" t="str">
        <f t="shared" si="19"/>
        <v>T122</v>
      </c>
      <c r="S28" s="1" t="str">
        <f t="shared" si="21"/>
        <v>#1腔体平移二级气缸缩回位报警延时</v>
      </c>
      <c r="T28" s="1">
        <f t="shared" si="11"/>
        <v>101</v>
      </c>
      <c r="U28" s="1" t="str">
        <f t="shared" si="12"/>
        <v>H101.06</v>
      </c>
      <c r="V28" s="1" t="str">
        <f t="shared" si="13"/>
        <v>#1腔体平移二级气缸缩回位屏蔽</v>
      </c>
      <c r="W28" s="1">
        <f t="shared" si="22"/>
        <v>1022</v>
      </c>
      <c r="X28" s="1" t="str">
        <f t="shared" si="14"/>
        <v>T1022</v>
      </c>
      <c r="Y28" s="1" t="str">
        <f t="shared" si="15"/>
        <v>#1腔体平移二级气缸缩回位延时</v>
      </c>
      <c r="Z28" s="1" t="s">
        <v>2331</v>
      </c>
      <c r="AA28" s="1" t="str">
        <f t="shared" si="16"/>
        <v>#1腔体平移二级气缸缩回位延时设定值</v>
      </c>
    </row>
    <row r="29" s="1" customFormat="1" ht="12" spans="1:27">
      <c r="A29" s="24"/>
      <c r="B29" s="25" t="s">
        <v>1659</v>
      </c>
      <c r="C29" s="1" t="str">
        <f>IO点表!C26</f>
        <v>#1腔体平移二级气缸伸出位</v>
      </c>
      <c r="D29" s="26">
        <f t="shared" si="17"/>
        <v>7</v>
      </c>
      <c r="E29" s="11">
        <f t="shared" si="1"/>
        <v>801</v>
      </c>
      <c r="F29" s="11" t="str">
        <f t="shared" si="2"/>
        <v>801.07</v>
      </c>
      <c r="G29" s="11" t="str">
        <f t="shared" si="3"/>
        <v>#1腔体平移二级气缸伸出位标志[0001.07]</v>
      </c>
      <c r="H29" s="11">
        <f t="shared" si="20"/>
        <v>1023</v>
      </c>
      <c r="I29" s="11" t="str">
        <f t="shared" si="4"/>
        <v>T1023</v>
      </c>
      <c r="J29" s="11" t="str">
        <f t="shared" si="5"/>
        <v>#1腔体平移二级气缸伸出位感应延时[0001.07]</v>
      </c>
      <c r="K29" s="1" t="str">
        <f t="shared" si="6"/>
        <v>901.07</v>
      </c>
      <c r="L29" s="1" t="str">
        <f t="shared" si="0"/>
        <v>#1腔体平移二级气缸伸出位[lamp]</v>
      </c>
      <c r="M29" s="1">
        <f t="shared" si="23"/>
        <v>401</v>
      </c>
      <c r="N29" s="1" t="str">
        <f t="shared" si="24"/>
        <v>W401.07</v>
      </c>
      <c r="O29" s="11" t="str">
        <f t="shared" si="9"/>
        <v>[W401.07]#1腔体平移二级气缸伸出位异常,请检查[0001.07]</v>
      </c>
      <c r="P29" s="1" t="str">
        <f t="shared" si="10"/>
        <v>#1腔体平移二级气缸伸出位[alm]</v>
      </c>
      <c r="Q29" s="1">
        <f t="shared" si="18"/>
        <v>123</v>
      </c>
      <c r="R29" s="1" t="str">
        <f t="shared" si="19"/>
        <v>T123</v>
      </c>
      <c r="S29" s="1" t="str">
        <f t="shared" si="21"/>
        <v>#1腔体平移二级气缸伸出位报警延时</v>
      </c>
      <c r="T29" s="1">
        <f t="shared" si="11"/>
        <v>101</v>
      </c>
      <c r="U29" s="1" t="str">
        <f t="shared" si="12"/>
        <v>H101.07</v>
      </c>
      <c r="V29" s="1" t="str">
        <f t="shared" si="13"/>
        <v>#1腔体平移二级气缸伸出位屏蔽</v>
      </c>
      <c r="W29" s="1">
        <f t="shared" si="22"/>
        <v>1023</v>
      </c>
      <c r="X29" s="1" t="str">
        <f t="shared" si="14"/>
        <v>T1023</v>
      </c>
      <c r="Y29" s="1" t="str">
        <f t="shared" si="15"/>
        <v>#1腔体平移二级气缸伸出位延时</v>
      </c>
      <c r="Z29" s="1" t="s">
        <v>2332</v>
      </c>
      <c r="AA29" s="1" t="str">
        <f t="shared" si="16"/>
        <v>#1腔体平移二级气缸伸出位延时设定值</v>
      </c>
    </row>
    <row r="30" s="1" customFormat="1" ht="12" spans="1:27">
      <c r="A30" s="24"/>
      <c r="B30" s="25" t="s">
        <v>1663</v>
      </c>
      <c r="C30" s="1" t="str">
        <f>IO点表!C27</f>
        <v>#1腔体顶伸气缸上升位</v>
      </c>
      <c r="D30" s="26">
        <f t="shared" si="17"/>
        <v>8</v>
      </c>
      <c r="E30" s="11">
        <f t="shared" si="1"/>
        <v>801</v>
      </c>
      <c r="F30" s="11" t="str">
        <f t="shared" si="2"/>
        <v>801.08</v>
      </c>
      <c r="G30" s="11" t="str">
        <f t="shared" si="3"/>
        <v>#1腔体顶伸气缸上升位标志[0001.08]</v>
      </c>
      <c r="H30" s="11">
        <f t="shared" si="20"/>
        <v>1024</v>
      </c>
      <c r="I30" s="11" t="str">
        <f t="shared" si="4"/>
        <v>T1024</v>
      </c>
      <c r="J30" s="11" t="str">
        <f t="shared" si="5"/>
        <v>#1腔体顶伸气缸上升位感应延时[0001.08]</v>
      </c>
      <c r="K30" s="1" t="str">
        <f t="shared" si="6"/>
        <v>901.08</v>
      </c>
      <c r="L30" s="1" t="str">
        <f t="shared" si="0"/>
        <v>#1腔体顶伸气缸上升位[lamp]</v>
      </c>
      <c r="M30" s="1">
        <f t="shared" si="23"/>
        <v>401</v>
      </c>
      <c r="N30" s="1" t="str">
        <f t="shared" si="24"/>
        <v>W401.08</v>
      </c>
      <c r="O30" s="11" t="str">
        <f t="shared" si="9"/>
        <v>[W401.08]#1腔体顶伸气缸上升位异常,请检查[0001.08]</v>
      </c>
      <c r="P30" s="1" t="str">
        <f t="shared" si="10"/>
        <v>#1腔体顶伸气缸上升位[alm]</v>
      </c>
      <c r="Q30" s="1">
        <f t="shared" si="18"/>
        <v>124</v>
      </c>
      <c r="R30" s="1" t="str">
        <f t="shared" si="19"/>
        <v>T124</v>
      </c>
      <c r="S30" s="1" t="str">
        <f t="shared" si="21"/>
        <v>#1腔体顶伸气缸上升位报警延时</v>
      </c>
      <c r="T30" s="1">
        <f t="shared" si="11"/>
        <v>101</v>
      </c>
      <c r="U30" s="1" t="str">
        <f t="shared" si="12"/>
        <v>H101.08</v>
      </c>
      <c r="V30" s="1" t="str">
        <f t="shared" si="13"/>
        <v>#1腔体顶伸气缸上升位屏蔽</v>
      </c>
      <c r="W30" s="1">
        <f t="shared" si="22"/>
        <v>1024</v>
      </c>
      <c r="X30" s="1" t="str">
        <f t="shared" si="14"/>
        <v>T1024</v>
      </c>
      <c r="Y30" s="1" t="str">
        <f t="shared" si="15"/>
        <v>#1腔体顶伸气缸上升位延时</v>
      </c>
      <c r="Z30" s="1" t="s">
        <v>2333</v>
      </c>
      <c r="AA30" s="1" t="str">
        <f t="shared" si="16"/>
        <v>#1腔体顶伸气缸上升位延时设定值</v>
      </c>
    </row>
    <row r="31" s="1" customFormat="1" ht="12" spans="1:27">
      <c r="A31" s="24"/>
      <c r="B31" s="25" t="s">
        <v>1667</v>
      </c>
      <c r="C31" s="1" t="str">
        <f>IO点表!C28</f>
        <v>#1腔体顶伸气缸下降位</v>
      </c>
      <c r="D31" s="26">
        <f t="shared" si="17"/>
        <v>9</v>
      </c>
      <c r="E31" s="11">
        <f t="shared" si="1"/>
        <v>801</v>
      </c>
      <c r="F31" s="11" t="str">
        <f t="shared" si="2"/>
        <v>801.09</v>
      </c>
      <c r="G31" s="11" t="str">
        <f t="shared" si="3"/>
        <v>#1腔体顶伸气缸下降位标志[0001.09]</v>
      </c>
      <c r="H31" s="11">
        <f t="shared" si="20"/>
        <v>1025</v>
      </c>
      <c r="I31" s="11" t="str">
        <f t="shared" si="4"/>
        <v>T1025</v>
      </c>
      <c r="J31" s="11" t="str">
        <f t="shared" si="5"/>
        <v>#1腔体顶伸气缸下降位感应延时[0001.09]</v>
      </c>
      <c r="K31" s="1" t="str">
        <f t="shared" si="6"/>
        <v>901.09</v>
      </c>
      <c r="L31" s="1" t="str">
        <f t="shared" si="0"/>
        <v>#1腔体顶伸气缸下降位[lamp]</v>
      </c>
      <c r="M31" s="1">
        <f t="shared" si="23"/>
        <v>401</v>
      </c>
      <c r="N31" s="1" t="str">
        <f t="shared" si="24"/>
        <v>W401.09</v>
      </c>
      <c r="O31" s="11" t="str">
        <f t="shared" si="9"/>
        <v>[W401.09]#1腔体顶伸气缸下降位异常,请检查[0001.09]</v>
      </c>
      <c r="P31" s="1" t="str">
        <f t="shared" si="10"/>
        <v>#1腔体顶伸气缸下降位[alm]</v>
      </c>
      <c r="Q31" s="1">
        <f t="shared" si="18"/>
        <v>125</v>
      </c>
      <c r="R31" s="1" t="str">
        <f t="shared" si="19"/>
        <v>T125</v>
      </c>
      <c r="S31" s="1" t="str">
        <f t="shared" si="21"/>
        <v>#1腔体顶伸气缸下降位报警延时</v>
      </c>
      <c r="T31" s="1">
        <f t="shared" si="11"/>
        <v>101</v>
      </c>
      <c r="U31" s="1" t="str">
        <f t="shared" si="12"/>
        <v>H101.09</v>
      </c>
      <c r="V31" s="1" t="str">
        <f t="shared" si="13"/>
        <v>#1腔体顶伸气缸下降位屏蔽</v>
      </c>
      <c r="W31" s="1">
        <f t="shared" si="22"/>
        <v>1025</v>
      </c>
      <c r="X31" s="1" t="str">
        <f t="shared" si="14"/>
        <v>T1025</v>
      </c>
      <c r="Y31" s="1" t="str">
        <f t="shared" si="15"/>
        <v>#1腔体顶伸气缸下降位延时</v>
      </c>
      <c r="Z31" s="1" t="s">
        <v>2334</v>
      </c>
      <c r="AA31" s="1" t="str">
        <f t="shared" si="16"/>
        <v>#1腔体顶伸气缸下降位延时设定值</v>
      </c>
    </row>
    <row r="32" s="1" customFormat="1" ht="12" spans="1:27">
      <c r="A32" s="24"/>
      <c r="B32" s="25" t="s">
        <v>1671</v>
      </c>
      <c r="C32" s="1" t="str">
        <f>IO点表!C29</f>
        <v>#1腔体氦检阀开到位</v>
      </c>
      <c r="D32" s="26">
        <f t="shared" si="17"/>
        <v>10</v>
      </c>
      <c r="E32" s="11">
        <f t="shared" si="1"/>
        <v>801</v>
      </c>
      <c r="F32" s="11" t="str">
        <f t="shared" si="2"/>
        <v>801.10</v>
      </c>
      <c r="G32" s="11" t="str">
        <f t="shared" si="3"/>
        <v>#1腔体氦检阀开到位标志[0001.10]</v>
      </c>
      <c r="H32" s="11">
        <f t="shared" si="20"/>
        <v>1026</v>
      </c>
      <c r="I32" s="11" t="str">
        <f t="shared" si="4"/>
        <v>T1026</v>
      </c>
      <c r="J32" s="11" t="str">
        <f t="shared" si="5"/>
        <v>#1腔体氦检阀开到位感应延时[0001.10]</v>
      </c>
      <c r="K32" s="1" t="str">
        <f t="shared" si="6"/>
        <v>901.10</v>
      </c>
      <c r="L32" s="1" t="str">
        <f t="shared" si="0"/>
        <v>#1腔体氦检阀开到位[lamp]</v>
      </c>
      <c r="M32" s="1">
        <f t="shared" si="23"/>
        <v>401</v>
      </c>
      <c r="N32" s="1" t="str">
        <f t="shared" si="24"/>
        <v>W401.10</v>
      </c>
      <c r="O32" s="11" t="str">
        <f t="shared" si="9"/>
        <v>[W401.10]#1腔体氦检阀开到位异常,请检查[0001.10]</v>
      </c>
      <c r="P32" s="1" t="str">
        <f t="shared" si="10"/>
        <v>#1腔体氦检阀开到位[alm]</v>
      </c>
      <c r="Q32" s="1">
        <f t="shared" si="18"/>
        <v>126</v>
      </c>
      <c r="R32" s="1" t="str">
        <f t="shared" si="19"/>
        <v>T126</v>
      </c>
      <c r="S32" s="1" t="str">
        <f t="shared" si="21"/>
        <v>#1腔体氦检阀开到位报警延时</v>
      </c>
      <c r="T32" s="1">
        <f t="shared" si="11"/>
        <v>101</v>
      </c>
      <c r="U32" s="1" t="str">
        <f t="shared" si="12"/>
        <v>H101.10</v>
      </c>
      <c r="V32" s="1" t="str">
        <f t="shared" si="13"/>
        <v>#1腔体氦检阀开到位屏蔽</v>
      </c>
      <c r="W32" s="1">
        <f t="shared" si="22"/>
        <v>1026</v>
      </c>
      <c r="X32" s="1" t="str">
        <f t="shared" si="14"/>
        <v>T1026</v>
      </c>
      <c r="Y32" s="1" t="str">
        <f t="shared" si="15"/>
        <v>#1腔体氦检阀开到位延时</v>
      </c>
      <c r="Z32" s="1" t="s">
        <v>2335</v>
      </c>
      <c r="AA32" s="1" t="str">
        <f t="shared" si="16"/>
        <v>#1腔体氦检阀开到位延时设定值</v>
      </c>
    </row>
    <row r="33" s="1" customFormat="1" ht="12" spans="1:27">
      <c r="A33" s="24"/>
      <c r="B33" s="25" t="s">
        <v>1675</v>
      </c>
      <c r="C33" s="1" t="str">
        <f>IO点表!C30</f>
        <v>#1腔体氦检阀关到位</v>
      </c>
      <c r="D33" s="26">
        <f t="shared" si="17"/>
        <v>11</v>
      </c>
      <c r="E33" s="11">
        <f t="shared" si="1"/>
        <v>801</v>
      </c>
      <c r="F33" s="11" t="str">
        <f t="shared" si="2"/>
        <v>801.11</v>
      </c>
      <c r="G33" s="11" t="str">
        <f t="shared" si="3"/>
        <v>#1腔体氦检阀关到位标志[0001.11]</v>
      </c>
      <c r="H33" s="11">
        <f t="shared" si="20"/>
        <v>1027</v>
      </c>
      <c r="I33" s="11" t="str">
        <f t="shared" si="4"/>
        <v>T1027</v>
      </c>
      <c r="J33" s="11" t="str">
        <f t="shared" si="5"/>
        <v>#1腔体氦检阀关到位感应延时[0001.11]</v>
      </c>
      <c r="K33" s="1" t="str">
        <f t="shared" si="6"/>
        <v>901.11</v>
      </c>
      <c r="L33" s="1" t="str">
        <f t="shared" si="0"/>
        <v>#1腔体氦检阀关到位[lamp]</v>
      </c>
      <c r="M33" s="1">
        <f t="shared" si="23"/>
        <v>401</v>
      </c>
      <c r="N33" s="1" t="str">
        <f t="shared" si="24"/>
        <v>W401.11</v>
      </c>
      <c r="O33" s="11" t="str">
        <f t="shared" si="9"/>
        <v>[W401.11]#1腔体氦检阀关到位异常,请检查[0001.11]</v>
      </c>
      <c r="P33" s="1" t="str">
        <f t="shared" si="10"/>
        <v>#1腔体氦检阀关到位[alm]</v>
      </c>
      <c r="Q33" s="1">
        <f t="shared" si="18"/>
        <v>127</v>
      </c>
      <c r="R33" s="1" t="str">
        <f t="shared" si="19"/>
        <v>T127</v>
      </c>
      <c r="S33" s="1" t="str">
        <f t="shared" si="21"/>
        <v>#1腔体氦检阀关到位报警延时</v>
      </c>
      <c r="T33" s="1">
        <f t="shared" si="11"/>
        <v>101</v>
      </c>
      <c r="U33" s="1" t="str">
        <f t="shared" si="12"/>
        <v>H101.11</v>
      </c>
      <c r="V33" s="1" t="str">
        <f t="shared" si="13"/>
        <v>#1腔体氦检阀关到位屏蔽</v>
      </c>
      <c r="W33" s="1">
        <f t="shared" si="22"/>
        <v>1027</v>
      </c>
      <c r="X33" s="1" t="str">
        <f t="shared" si="14"/>
        <v>T1027</v>
      </c>
      <c r="Y33" s="1" t="str">
        <f t="shared" si="15"/>
        <v>#1腔体氦检阀关到位延时</v>
      </c>
      <c r="Z33" s="1" t="s">
        <v>2336</v>
      </c>
      <c r="AA33" s="1" t="str">
        <f t="shared" si="16"/>
        <v>#1腔体氦检阀关到位延时设定值</v>
      </c>
    </row>
    <row r="34" s="1" customFormat="1" ht="12" spans="1:27">
      <c r="A34" s="24"/>
      <c r="B34" s="25" t="s">
        <v>1680</v>
      </c>
      <c r="C34" s="1">
        <f>IO点表!C31</f>
        <v>0</v>
      </c>
      <c r="D34" s="26">
        <f t="shared" si="17"/>
        <v>12</v>
      </c>
      <c r="E34" s="11">
        <f t="shared" si="1"/>
        <v>801</v>
      </c>
      <c r="F34" s="11" t="str">
        <f t="shared" si="2"/>
        <v>801.12</v>
      </c>
      <c r="G34" s="11" t="str">
        <f t="shared" si="3"/>
        <v>0标志[0001.12]</v>
      </c>
      <c r="H34" s="11">
        <f t="shared" si="20"/>
        <v>1028</v>
      </c>
      <c r="I34" s="11" t="str">
        <f t="shared" si="4"/>
        <v>T1028</v>
      </c>
      <c r="J34" s="11" t="str">
        <f t="shared" si="5"/>
        <v>0感应延时[0001.12]</v>
      </c>
      <c r="K34" s="1" t="str">
        <f t="shared" si="6"/>
        <v>901.12</v>
      </c>
      <c r="L34" s="1" t="str">
        <f t="shared" si="0"/>
        <v>0[lamp]</v>
      </c>
      <c r="M34" s="1">
        <f t="shared" si="23"/>
        <v>401</v>
      </c>
      <c r="N34" s="1" t="str">
        <f t="shared" si="24"/>
        <v>W401.12</v>
      </c>
      <c r="O34" s="11" t="str">
        <f t="shared" si="9"/>
        <v>[W401.12]0异常,请检查[0001.12]</v>
      </c>
      <c r="P34" s="1" t="str">
        <f t="shared" si="10"/>
        <v>0[alm]</v>
      </c>
      <c r="Q34" s="1">
        <f t="shared" si="18"/>
        <v>128</v>
      </c>
      <c r="R34" s="1" t="str">
        <f t="shared" si="19"/>
        <v>T128</v>
      </c>
      <c r="S34" s="1" t="str">
        <f t="shared" si="21"/>
        <v>0报警延时</v>
      </c>
      <c r="T34" s="1">
        <f t="shared" si="11"/>
        <v>101</v>
      </c>
      <c r="U34" s="1" t="str">
        <f t="shared" si="12"/>
        <v>H101.12</v>
      </c>
      <c r="V34" s="1" t="str">
        <f t="shared" si="13"/>
        <v>0屏蔽</v>
      </c>
      <c r="W34" s="1">
        <f t="shared" si="22"/>
        <v>1028</v>
      </c>
      <c r="X34" s="1" t="str">
        <f t="shared" si="14"/>
        <v>T1028</v>
      </c>
      <c r="Y34" s="1" t="str">
        <f t="shared" si="15"/>
        <v>0延时</v>
      </c>
      <c r="Z34" s="1" t="s">
        <v>2337</v>
      </c>
      <c r="AA34" s="1" t="str">
        <f t="shared" si="16"/>
        <v>0延时设定值</v>
      </c>
    </row>
    <row r="35" s="1" customFormat="1" ht="12" spans="1:27">
      <c r="A35" s="24"/>
      <c r="B35" s="25" t="s">
        <v>1683</v>
      </c>
      <c r="C35" s="1">
        <f>IO点表!C32</f>
        <v>0</v>
      </c>
      <c r="D35" s="26">
        <f t="shared" si="17"/>
        <v>13</v>
      </c>
      <c r="E35" s="11">
        <f t="shared" si="1"/>
        <v>801</v>
      </c>
      <c r="F35" s="11" t="str">
        <f t="shared" si="2"/>
        <v>801.13</v>
      </c>
      <c r="G35" s="11" t="str">
        <f t="shared" si="3"/>
        <v>0标志[0001.13]</v>
      </c>
      <c r="H35" s="11">
        <f t="shared" si="20"/>
        <v>1029</v>
      </c>
      <c r="I35" s="11" t="str">
        <f t="shared" si="4"/>
        <v>T1029</v>
      </c>
      <c r="J35" s="11" t="str">
        <f t="shared" si="5"/>
        <v>0感应延时[0001.13]</v>
      </c>
      <c r="K35" s="1" t="str">
        <f t="shared" si="6"/>
        <v>901.13</v>
      </c>
      <c r="L35" s="1" t="str">
        <f t="shared" si="0"/>
        <v>0[lamp]</v>
      </c>
      <c r="M35" s="1">
        <f t="shared" si="23"/>
        <v>401</v>
      </c>
      <c r="N35" s="1" t="str">
        <f t="shared" si="24"/>
        <v>W401.13</v>
      </c>
      <c r="O35" s="11" t="str">
        <f t="shared" si="9"/>
        <v>[W401.13]0异常,请检查[0001.13]</v>
      </c>
      <c r="P35" s="1" t="str">
        <f t="shared" si="10"/>
        <v>0[alm]</v>
      </c>
      <c r="Q35" s="1">
        <f t="shared" si="18"/>
        <v>129</v>
      </c>
      <c r="R35" s="1" t="str">
        <f t="shared" si="19"/>
        <v>T129</v>
      </c>
      <c r="S35" s="1" t="str">
        <f t="shared" si="21"/>
        <v>0报警延时</v>
      </c>
      <c r="T35" s="1">
        <f t="shared" si="11"/>
        <v>101</v>
      </c>
      <c r="U35" s="1" t="str">
        <f t="shared" si="12"/>
        <v>H101.13</v>
      </c>
      <c r="V35" s="1" t="str">
        <f t="shared" si="13"/>
        <v>0屏蔽</v>
      </c>
      <c r="W35" s="1">
        <f t="shared" si="22"/>
        <v>1029</v>
      </c>
      <c r="X35" s="1" t="str">
        <f t="shared" si="14"/>
        <v>T1029</v>
      </c>
      <c r="Y35" s="1" t="str">
        <f t="shared" si="15"/>
        <v>0延时</v>
      </c>
      <c r="Z35" s="1" t="s">
        <v>2338</v>
      </c>
      <c r="AA35" s="1" t="str">
        <f t="shared" si="16"/>
        <v>0延时设定值</v>
      </c>
    </row>
    <row r="36" s="1" customFormat="1" ht="12" spans="1:27">
      <c r="A36" s="24"/>
      <c r="B36" s="25" t="s">
        <v>1686</v>
      </c>
      <c r="C36" s="1">
        <f>IO点表!C33</f>
        <v>0</v>
      </c>
      <c r="D36" s="26">
        <f t="shared" si="17"/>
        <v>14</v>
      </c>
      <c r="E36" s="11">
        <f t="shared" si="1"/>
        <v>801</v>
      </c>
      <c r="F36" s="11" t="str">
        <f t="shared" si="2"/>
        <v>801.14</v>
      </c>
      <c r="G36" s="11" t="str">
        <f t="shared" si="3"/>
        <v>0标志[0001.14]</v>
      </c>
      <c r="H36" s="11">
        <f t="shared" si="20"/>
        <v>1030</v>
      </c>
      <c r="I36" s="11" t="str">
        <f t="shared" si="4"/>
        <v>T1030</v>
      </c>
      <c r="J36" s="11" t="str">
        <f t="shared" si="5"/>
        <v>0感应延时[0001.14]</v>
      </c>
      <c r="K36" s="1" t="str">
        <f t="shared" si="6"/>
        <v>901.14</v>
      </c>
      <c r="L36" s="1" t="str">
        <f t="shared" si="0"/>
        <v>0[lamp]</v>
      </c>
      <c r="M36" s="1">
        <f t="shared" si="23"/>
        <v>401</v>
      </c>
      <c r="N36" s="1" t="str">
        <f t="shared" si="24"/>
        <v>W401.14</v>
      </c>
      <c r="O36" s="11" t="str">
        <f t="shared" si="9"/>
        <v>[W401.14]0异常,请检查[0001.14]</v>
      </c>
      <c r="P36" s="1" t="str">
        <f t="shared" si="10"/>
        <v>0[alm]</v>
      </c>
      <c r="Q36" s="1">
        <f t="shared" si="18"/>
        <v>130</v>
      </c>
      <c r="R36" s="1" t="str">
        <f t="shared" si="19"/>
        <v>T130</v>
      </c>
      <c r="S36" s="1" t="str">
        <f t="shared" si="21"/>
        <v>0报警延时</v>
      </c>
      <c r="T36" s="1">
        <f t="shared" si="11"/>
        <v>101</v>
      </c>
      <c r="U36" s="1" t="str">
        <f t="shared" si="12"/>
        <v>H101.14</v>
      </c>
      <c r="V36" s="1" t="str">
        <f t="shared" si="13"/>
        <v>0屏蔽</v>
      </c>
      <c r="W36" s="1">
        <f t="shared" si="22"/>
        <v>1030</v>
      </c>
      <c r="X36" s="1" t="str">
        <f t="shared" si="14"/>
        <v>T1030</v>
      </c>
      <c r="Y36" s="1" t="str">
        <f t="shared" si="15"/>
        <v>0延时</v>
      </c>
      <c r="Z36" s="1" t="s">
        <v>2339</v>
      </c>
      <c r="AA36" s="1" t="str">
        <f t="shared" si="16"/>
        <v>0延时设定值</v>
      </c>
    </row>
    <row r="37" s="1" customFormat="1" ht="12" spans="1:27">
      <c r="A37" s="24"/>
      <c r="B37" s="25" t="s">
        <v>1689</v>
      </c>
      <c r="C37" s="1">
        <f>IO点表!C34</f>
        <v>0</v>
      </c>
      <c r="D37" s="26">
        <f t="shared" si="17"/>
        <v>15</v>
      </c>
      <c r="E37" s="11">
        <f t="shared" si="1"/>
        <v>801</v>
      </c>
      <c r="F37" s="11" t="str">
        <f t="shared" si="2"/>
        <v>801.15</v>
      </c>
      <c r="G37" s="11" t="str">
        <f t="shared" si="3"/>
        <v>0标志[0001.15]</v>
      </c>
      <c r="H37" s="11">
        <f t="shared" si="20"/>
        <v>1031</v>
      </c>
      <c r="I37" s="11" t="str">
        <f t="shared" si="4"/>
        <v>T1031</v>
      </c>
      <c r="J37" s="11" t="str">
        <f t="shared" si="5"/>
        <v>0感应延时[0001.15]</v>
      </c>
      <c r="K37" s="1" t="str">
        <f t="shared" si="6"/>
        <v>901.15</v>
      </c>
      <c r="L37" s="1" t="str">
        <f t="shared" si="0"/>
        <v>0[lamp]</v>
      </c>
      <c r="M37" s="1">
        <f t="shared" si="23"/>
        <v>401</v>
      </c>
      <c r="N37" s="1" t="str">
        <f t="shared" si="24"/>
        <v>W401.15</v>
      </c>
      <c r="O37" s="11" t="str">
        <f t="shared" si="9"/>
        <v>[W401.15]0异常,请检查[0001.15]</v>
      </c>
      <c r="P37" s="1" t="str">
        <f t="shared" si="10"/>
        <v>0[alm]</v>
      </c>
      <c r="Q37" s="1">
        <f t="shared" si="18"/>
        <v>131</v>
      </c>
      <c r="R37" s="1" t="str">
        <f t="shared" si="19"/>
        <v>T131</v>
      </c>
      <c r="S37" s="1" t="str">
        <f t="shared" si="21"/>
        <v>0报警延时</v>
      </c>
      <c r="T37" s="1">
        <f t="shared" si="11"/>
        <v>101</v>
      </c>
      <c r="U37" s="1" t="str">
        <f t="shared" si="12"/>
        <v>H101.15</v>
      </c>
      <c r="V37" s="1" t="str">
        <f t="shared" si="13"/>
        <v>0屏蔽</v>
      </c>
      <c r="W37" s="1">
        <f t="shared" si="22"/>
        <v>1031</v>
      </c>
      <c r="X37" s="1" t="str">
        <f t="shared" si="14"/>
        <v>T1031</v>
      </c>
      <c r="Y37" s="1" t="str">
        <f t="shared" si="15"/>
        <v>0延时</v>
      </c>
      <c r="Z37" s="1" t="s">
        <v>2340</v>
      </c>
      <c r="AA37" s="1" t="str">
        <f t="shared" si="16"/>
        <v>0延时设定值</v>
      </c>
    </row>
    <row r="38" s="1" customFormat="1" ht="12" spans="1:27">
      <c r="A38" s="24" t="s">
        <v>1692</v>
      </c>
      <c r="B38" s="25" t="s">
        <v>1693</v>
      </c>
      <c r="C38" s="1">
        <f>IO点表!C35</f>
        <v>0</v>
      </c>
      <c r="D38" s="26">
        <f t="shared" si="17"/>
        <v>0</v>
      </c>
      <c r="E38" s="11">
        <f t="shared" si="1"/>
        <v>802</v>
      </c>
      <c r="F38" s="11" t="str">
        <f t="shared" si="2"/>
        <v>802.00</v>
      </c>
      <c r="G38" s="11" t="str">
        <f t="shared" si="3"/>
        <v>0标志[0002.00]</v>
      </c>
      <c r="H38" s="11">
        <f t="shared" si="20"/>
        <v>1032</v>
      </c>
      <c r="I38" s="11" t="str">
        <f t="shared" si="4"/>
        <v>T1032</v>
      </c>
      <c r="J38" s="11" t="str">
        <f t="shared" si="5"/>
        <v>0感应延时[0002.00]</v>
      </c>
      <c r="K38" s="1" t="str">
        <f t="shared" si="6"/>
        <v>902.00</v>
      </c>
      <c r="L38" s="1" t="str">
        <f t="shared" ref="L38:L69" si="25">C38&amp;L$2</f>
        <v>0[lamp]</v>
      </c>
      <c r="M38" s="1">
        <f t="shared" si="23"/>
        <v>402</v>
      </c>
      <c r="N38" s="1" t="str">
        <f t="shared" si="24"/>
        <v>W402.00</v>
      </c>
      <c r="O38" s="11" t="str">
        <f t="shared" si="9"/>
        <v>[W402.00]0异常,请检查[0002.00]</v>
      </c>
      <c r="P38" s="1" t="str">
        <f t="shared" si="10"/>
        <v>0[alm]</v>
      </c>
      <c r="Q38" s="1">
        <f t="shared" si="18"/>
        <v>132</v>
      </c>
      <c r="R38" s="1" t="str">
        <f t="shared" si="19"/>
        <v>T132</v>
      </c>
      <c r="S38" s="1" t="str">
        <f t="shared" si="21"/>
        <v>0报警延时</v>
      </c>
      <c r="T38" s="1">
        <f t="shared" si="11"/>
        <v>102</v>
      </c>
      <c r="U38" s="1" t="str">
        <f t="shared" si="12"/>
        <v>H102.00</v>
      </c>
      <c r="V38" s="1" t="str">
        <f t="shared" si="13"/>
        <v>0屏蔽</v>
      </c>
      <c r="W38" s="1">
        <f t="shared" si="22"/>
        <v>1032</v>
      </c>
      <c r="X38" s="1" t="str">
        <f t="shared" si="14"/>
        <v>T1032</v>
      </c>
      <c r="Y38" s="1" t="str">
        <f t="shared" si="15"/>
        <v>0延时</v>
      </c>
      <c r="Z38" s="1" t="s">
        <v>2341</v>
      </c>
      <c r="AA38" s="1" t="str">
        <f t="shared" si="16"/>
        <v>0延时设定值</v>
      </c>
    </row>
    <row r="39" s="1" customFormat="1" ht="12" spans="1:27">
      <c r="A39" s="24"/>
      <c r="B39" s="25" t="s">
        <v>1696</v>
      </c>
      <c r="C39" s="1" t="str">
        <f>IO点表!C36</f>
        <v>#2腔体平移一级气缸缩回位</v>
      </c>
      <c r="D39" s="26">
        <f t="shared" si="17"/>
        <v>1</v>
      </c>
      <c r="E39" s="11">
        <f t="shared" si="1"/>
        <v>802</v>
      </c>
      <c r="F39" s="11" t="str">
        <f t="shared" si="2"/>
        <v>802.01</v>
      </c>
      <c r="G39" s="11" t="str">
        <f t="shared" si="3"/>
        <v>#2腔体平移一级气缸缩回位标志[0002.01]</v>
      </c>
      <c r="H39" s="11">
        <f t="shared" si="20"/>
        <v>1033</v>
      </c>
      <c r="I39" s="11" t="str">
        <f t="shared" si="4"/>
        <v>T1033</v>
      </c>
      <c r="J39" s="11" t="str">
        <f t="shared" si="5"/>
        <v>#2腔体平移一级气缸缩回位感应延时[0002.01]</v>
      </c>
      <c r="K39" s="1" t="str">
        <f t="shared" si="6"/>
        <v>902.01</v>
      </c>
      <c r="L39" s="1" t="str">
        <f t="shared" si="25"/>
        <v>#2腔体平移一级气缸缩回位[lamp]</v>
      </c>
      <c r="M39" s="1">
        <f t="shared" si="23"/>
        <v>402</v>
      </c>
      <c r="N39" s="1" t="str">
        <f t="shared" si="24"/>
        <v>W402.01</v>
      </c>
      <c r="O39" s="11" t="str">
        <f t="shared" si="9"/>
        <v>[W402.01]#2腔体平移一级气缸缩回位异常,请检查[0002.01]</v>
      </c>
      <c r="P39" s="1" t="str">
        <f t="shared" si="10"/>
        <v>#2腔体平移一级气缸缩回位[alm]</v>
      </c>
      <c r="Q39" s="1">
        <f t="shared" si="18"/>
        <v>133</v>
      </c>
      <c r="R39" s="1" t="str">
        <f t="shared" si="19"/>
        <v>T133</v>
      </c>
      <c r="S39" s="1" t="str">
        <f t="shared" si="21"/>
        <v>#2腔体平移一级气缸缩回位报警延时</v>
      </c>
      <c r="T39" s="1">
        <f t="shared" si="11"/>
        <v>102</v>
      </c>
      <c r="U39" s="1" t="str">
        <f t="shared" si="12"/>
        <v>H102.01</v>
      </c>
      <c r="V39" s="1" t="str">
        <f t="shared" si="13"/>
        <v>#2腔体平移一级气缸缩回位屏蔽</v>
      </c>
      <c r="W39" s="1">
        <f t="shared" si="22"/>
        <v>1033</v>
      </c>
      <c r="X39" s="1" t="str">
        <f t="shared" si="14"/>
        <v>T1033</v>
      </c>
      <c r="Y39" s="1" t="str">
        <f t="shared" si="15"/>
        <v>#2腔体平移一级气缸缩回位延时</v>
      </c>
      <c r="Z39" s="1" t="s">
        <v>2342</v>
      </c>
      <c r="AA39" s="1" t="str">
        <f t="shared" si="16"/>
        <v>#2腔体平移一级气缸缩回位延时设定值</v>
      </c>
    </row>
    <row r="40" s="1" customFormat="1" ht="12" spans="1:27">
      <c r="A40" s="24"/>
      <c r="B40" s="25" t="s">
        <v>1700</v>
      </c>
      <c r="C40" s="1" t="str">
        <f>IO点表!C37</f>
        <v>#2腔体平移一级气缸伸出位</v>
      </c>
      <c r="D40" s="26">
        <f t="shared" si="17"/>
        <v>2</v>
      </c>
      <c r="E40" s="11">
        <f t="shared" si="1"/>
        <v>802</v>
      </c>
      <c r="F40" s="11" t="str">
        <f t="shared" si="2"/>
        <v>802.02</v>
      </c>
      <c r="G40" s="11" t="str">
        <f t="shared" si="3"/>
        <v>#2腔体平移一级气缸伸出位标志[0002.02]</v>
      </c>
      <c r="H40" s="11">
        <f t="shared" si="20"/>
        <v>1034</v>
      </c>
      <c r="I40" s="11" t="str">
        <f t="shared" si="4"/>
        <v>T1034</v>
      </c>
      <c r="J40" s="11" t="str">
        <f t="shared" si="5"/>
        <v>#2腔体平移一级气缸伸出位感应延时[0002.02]</v>
      </c>
      <c r="K40" s="1" t="str">
        <f t="shared" si="6"/>
        <v>902.02</v>
      </c>
      <c r="L40" s="1" t="str">
        <f t="shared" si="25"/>
        <v>#2腔体平移一级气缸伸出位[lamp]</v>
      </c>
      <c r="M40" s="1">
        <f t="shared" si="23"/>
        <v>402</v>
      </c>
      <c r="N40" s="1" t="str">
        <f t="shared" si="24"/>
        <v>W402.02</v>
      </c>
      <c r="O40" s="11" t="str">
        <f t="shared" si="9"/>
        <v>[W402.02]#2腔体平移一级气缸伸出位异常,请检查[0002.02]</v>
      </c>
      <c r="P40" s="1" t="str">
        <f t="shared" si="10"/>
        <v>#2腔体平移一级气缸伸出位[alm]</v>
      </c>
      <c r="Q40" s="1">
        <f t="shared" si="18"/>
        <v>134</v>
      </c>
      <c r="R40" s="1" t="str">
        <f t="shared" si="19"/>
        <v>T134</v>
      </c>
      <c r="S40" s="1" t="str">
        <f t="shared" si="21"/>
        <v>#2腔体平移一级气缸伸出位报警延时</v>
      </c>
      <c r="T40" s="1">
        <f t="shared" si="11"/>
        <v>102</v>
      </c>
      <c r="U40" s="1" t="str">
        <f t="shared" si="12"/>
        <v>H102.02</v>
      </c>
      <c r="V40" s="1" t="str">
        <f t="shared" si="13"/>
        <v>#2腔体平移一级气缸伸出位屏蔽</v>
      </c>
      <c r="W40" s="1">
        <f t="shared" si="22"/>
        <v>1034</v>
      </c>
      <c r="X40" s="1" t="str">
        <f t="shared" si="14"/>
        <v>T1034</v>
      </c>
      <c r="Y40" s="1" t="str">
        <f t="shared" si="15"/>
        <v>#2腔体平移一级气缸伸出位延时</v>
      </c>
      <c r="Z40" s="1" t="s">
        <v>2343</v>
      </c>
      <c r="AA40" s="1" t="str">
        <f t="shared" si="16"/>
        <v>#2腔体平移一级气缸伸出位延时设定值</v>
      </c>
    </row>
    <row r="41" s="1" customFormat="1" ht="12" spans="1:27">
      <c r="A41" s="24"/>
      <c r="B41" s="25" t="s">
        <v>1704</v>
      </c>
      <c r="C41" s="1" t="str">
        <f>IO点表!C38</f>
        <v>#2腔体平移二级气缸缩回位</v>
      </c>
      <c r="D41" s="26">
        <f t="shared" si="17"/>
        <v>3</v>
      </c>
      <c r="E41" s="11">
        <f t="shared" si="1"/>
        <v>802</v>
      </c>
      <c r="F41" s="11" t="str">
        <f t="shared" si="2"/>
        <v>802.03</v>
      </c>
      <c r="G41" s="11" t="str">
        <f t="shared" si="3"/>
        <v>#2腔体平移二级气缸缩回位标志[0002.03]</v>
      </c>
      <c r="H41" s="11">
        <f t="shared" si="20"/>
        <v>1035</v>
      </c>
      <c r="I41" s="11" t="str">
        <f t="shared" si="4"/>
        <v>T1035</v>
      </c>
      <c r="J41" s="11" t="str">
        <f t="shared" si="5"/>
        <v>#2腔体平移二级气缸缩回位感应延时[0002.03]</v>
      </c>
      <c r="K41" s="1" t="str">
        <f t="shared" si="6"/>
        <v>902.03</v>
      </c>
      <c r="L41" s="1" t="str">
        <f t="shared" si="25"/>
        <v>#2腔体平移二级气缸缩回位[lamp]</v>
      </c>
      <c r="M41" s="1">
        <f t="shared" si="23"/>
        <v>402</v>
      </c>
      <c r="N41" s="1" t="str">
        <f t="shared" si="24"/>
        <v>W402.03</v>
      </c>
      <c r="O41" s="11" t="str">
        <f t="shared" si="9"/>
        <v>[W402.03]#2腔体平移二级气缸缩回位异常,请检查[0002.03]</v>
      </c>
      <c r="P41" s="1" t="str">
        <f t="shared" si="10"/>
        <v>#2腔体平移二级气缸缩回位[alm]</v>
      </c>
      <c r="Q41" s="1">
        <f t="shared" si="18"/>
        <v>135</v>
      </c>
      <c r="R41" s="1" t="str">
        <f t="shared" si="19"/>
        <v>T135</v>
      </c>
      <c r="S41" s="1" t="str">
        <f t="shared" si="21"/>
        <v>#2腔体平移二级气缸缩回位报警延时</v>
      </c>
      <c r="T41" s="1">
        <f t="shared" si="11"/>
        <v>102</v>
      </c>
      <c r="U41" s="1" t="str">
        <f t="shared" si="12"/>
        <v>H102.03</v>
      </c>
      <c r="V41" s="1" t="str">
        <f t="shared" si="13"/>
        <v>#2腔体平移二级气缸缩回位屏蔽</v>
      </c>
      <c r="W41" s="1">
        <f t="shared" si="22"/>
        <v>1035</v>
      </c>
      <c r="X41" s="1" t="str">
        <f t="shared" si="14"/>
        <v>T1035</v>
      </c>
      <c r="Y41" s="1" t="str">
        <f t="shared" si="15"/>
        <v>#2腔体平移二级气缸缩回位延时</v>
      </c>
      <c r="Z41" s="1" t="s">
        <v>2344</v>
      </c>
      <c r="AA41" s="1" t="str">
        <f t="shared" si="16"/>
        <v>#2腔体平移二级气缸缩回位延时设定值</v>
      </c>
    </row>
    <row r="42" s="1" customFormat="1" ht="12" spans="1:27">
      <c r="A42" s="24"/>
      <c r="B42" s="25" t="s">
        <v>1708</v>
      </c>
      <c r="C42" s="1" t="str">
        <f>IO点表!C39</f>
        <v>#2腔体平移二级气缸伸出位</v>
      </c>
      <c r="D42" s="26">
        <f t="shared" si="17"/>
        <v>4</v>
      </c>
      <c r="E42" s="11">
        <f t="shared" si="1"/>
        <v>802</v>
      </c>
      <c r="F42" s="11" t="str">
        <f t="shared" si="2"/>
        <v>802.04</v>
      </c>
      <c r="G42" s="11" t="str">
        <f t="shared" si="3"/>
        <v>#2腔体平移二级气缸伸出位标志[0002.04]</v>
      </c>
      <c r="H42" s="11">
        <f t="shared" si="20"/>
        <v>1036</v>
      </c>
      <c r="I42" s="11" t="str">
        <f t="shared" si="4"/>
        <v>T1036</v>
      </c>
      <c r="J42" s="11" t="str">
        <f t="shared" si="5"/>
        <v>#2腔体平移二级气缸伸出位感应延时[0002.04]</v>
      </c>
      <c r="K42" s="1" t="str">
        <f t="shared" si="6"/>
        <v>902.04</v>
      </c>
      <c r="L42" s="1" t="str">
        <f t="shared" si="25"/>
        <v>#2腔体平移二级气缸伸出位[lamp]</v>
      </c>
      <c r="M42" s="1">
        <f t="shared" si="23"/>
        <v>402</v>
      </c>
      <c r="N42" s="1" t="str">
        <f t="shared" si="24"/>
        <v>W402.04</v>
      </c>
      <c r="O42" s="11" t="str">
        <f t="shared" si="9"/>
        <v>[W402.04]#2腔体平移二级气缸伸出位异常,请检查[0002.04]</v>
      </c>
      <c r="P42" s="1" t="str">
        <f t="shared" si="10"/>
        <v>#2腔体平移二级气缸伸出位[alm]</v>
      </c>
      <c r="Q42" s="1">
        <f t="shared" si="18"/>
        <v>136</v>
      </c>
      <c r="R42" s="1" t="str">
        <f t="shared" si="19"/>
        <v>T136</v>
      </c>
      <c r="S42" s="1" t="str">
        <f t="shared" si="21"/>
        <v>#2腔体平移二级气缸伸出位报警延时</v>
      </c>
      <c r="T42" s="1">
        <f t="shared" si="11"/>
        <v>102</v>
      </c>
      <c r="U42" s="1" t="str">
        <f t="shared" si="12"/>
        <v>H102.04</v>
      </c>
      <c r="V42" s="1" t="str">
        <f t="shared" si="13"/>
        <v>#2腔体平移二级气缸伸出位屏蔽</v>
      </c>
      <c r="W42" s="1">
        <f t="shared" si="22"/>
        <v>1036</v>
      </c>
      <c r="X42" s="1" t="str">
        <f t="shared" si="14"/>
        <v>T1036</v>
      </c>
      <c r="Y42" s="1" t="str">
        <f t="shared" si="15"/>
        <v>#2腔体平移二级气缸伸出位延时</v>
      </c>
      <c r="Z42" s="1" t="s">
        <v>2345</v>
      </c>
      <c r="AA42" s="1" t="str">
        <f t="shared" si="16"/>
        <v>#2腔体平移二级气缸伸出位延时设定值</v>
      </c>
    </row>
    <row r="43" s="1" customFormat="1" ht="12" spans="1:27">
      <c r="A43" s="24"/>
      <c r="B43" s="25" t="s">
        <v>1712</v>
      </c>
      <c r="C43" s="1" t="str">
        <f>IO点表!C40</f>
        <v>#2腔体顶伸气缸上升位</v>
      </c>
      <c r="D43" s="26">
        <f t="shared" si="17"/>
        <v>5</v>
      </c>
      <c r="E43" s="11">
        <f t="shared" si="1"/>
        <v>802</v>
      </c>
      <c r="F43" s="11" t="str">
        <f t="shared" si="2"/>
        <v>802.05</v>
      </c>
      <c r="G43" s="11" t="str">
        <f t="shared" si="3"/>
        <v>#2腔体顶伸气缸上升位标志[0002.05]</v>
      </c>
      <c r="H43" s="11">
        <f t="shared" si="20"/>
        <v>1037</v>
      </c>
      <c r="I43" s="11" t="str">
        <f t="shared" si="4"/>
        <v>T1037</v>
      </c>
      <c r="J43" s="11" t="str">
        <f t="shared" si="5"/>
        <v>#2腔体顶伸气缸上升位感应延时[0002.05]</v>
      </c>
      <c r="K43" s="1" t="str">
        <f t="shared" si="6"/>
        <v>902.05</v>
      </c>
      <c r="L43" s="1" t="str">
        <f t="shared" si="25"/>
        <v>#2腔体顶伸气缸上升位[lamp]</v>
      </c>
      <c r="M43" s="1">
        <f t="shared" si="23"/>
        <v>402</v>
      </c>
      <c r="N43" s="1" t="str">
        <f t="shared" si="24"/>
        <v>W402.05</v>
      </c>
      <c r="O43" s="11" t="str">
        <f t="shared" si="9"/>
        <v>[W402.05]#2腔体顶伸气缸上升位异常,请检查[0002.05]</v>
      </c>
      <c r="P43" s="1" t="str">
        <f t="shared" si="10"/>
        <v>#2腔体顶伸气缸上升位[alm]</v>
      </c>
      <c r="Q43" s="1">
        <f t="shared" si="18"/>
        <v>137</v>
      </c>
      <c r="R43" s="1" t="str">
        <f t="shared" si="19"/>
        <v>T137</v>
      </c>
      <c r="S43" s="1" t="str">
        <f t="shared" si="21"/>
        <v>#2腔体顶伸气缸上升位报警延时</v>
      </c>
      <c r="T43" s="1">
        <f t="shared" si="11"/>
        <v>102</v>
      </c>
      <c r="U43" s="1" t="str">
        <f t="shared" si="12"/>
        <v>H102.05</v>
      </c>
      <c r="V43" s="1" t="str">
        <f t="shared" si="13"/>
        <v>#2腔体顶伸气缸上升位屏蔽</v>
      </c>
      <c r="W43" s="1">
        <f t="shared" si="22"/>
        <v>1037</v>
      </c>
      <c r="X43" s="1" t="str">
        <f t="shared" si="14"/>
        <v>T1037</v>
      </c>
      <c r="Y43" s="1" t="str">
        <f t="shared" si="15"/>
        <v>#2腔体顶伸气缸上升位延时</v>
      </c>
      <c r="Z43" s="1" t="s">
        <v>2346</v>
      </c>
      <c r="AA43" s="1" t="str">
        <f t="shared" si="16"/>
        <v>#2腔体顶伸气缸上升位延时设定值</v>
      </c>
    </row>
    <row r="44" s="1" customFormat="1" ht="12" spans="1:27">
      <c r="A44" s="24"/>
      <c r="B44" s="25" t="s">
        <v>1716</v>
      </c>
      <c r="C44" s="1" t="str">
        <f>IO点表!C41</f>
        <v>#2腔体顶伸气缸下降位</v>
      </c>
      <c r="D44" s="26">
        <f t="shared" si="17"/>
        <v>6</v>
      </c>
      <c r="E44" s="11">
        <f t="shared" si="1"/>
        <v>802</v>
      </c>
      <c r="F44" s="11" t="str">
        <f t="shared" si="2"/>
        <v>802.06</v>
      </c>
      <c r="G44" s="11" t="str">
        <f t="shared" si="3"/>
        <v>#2腔体顶伸气缸下降位标志[0002.06]</v>
      </c>
      <c r="H44" s="11">
        <f t="shared" si="20"/>
        <v>1038</v>
      </c>
      <c r="I44" s="11" t="str">
        <f t="shared" si="4"/>
        <v>T1038</v>
      </c>
      <c r="J44" s="11" t="str">
        <f t="shared" si="5"/>
        <v>#2腔体顶伸气缸下降位感应延时[0002.06]</v>
      </c>
      <c r="K44" s="1" t="str">
        <f t="shared" si="6"/>
        <v>902.06</v>
      </c>
      <c r="L44" s="1" t="str">
        <f t="shared" si="25"/>
        <v>#2腔体顶伸气缸下降位[lamp]</v>
      </c>
      <c r="M44" s="1">
        <f t="shared" si="23"/>
        <v>402</v>
      </c>
      <c r="N44" s="1" t="str">
        <f t="shared" si="24"/>
        <v>W402.06</v>
      </c>
      <c r="O44" s="11" t="str">
        <f t="shared" si="9"/>
        <v>[W402.06]#2腔体顶伸气缸下降位异常,请检查[0002.06]</v>
      </c>
      <c r="P44" s="1" t="str">
        <f t="shared" si="10"/>
        <v>#2腔体顶伸气缸下降位[alm]</v>
      </c>
      <c r="Q44" s="1">
        <f t="shared" si="18"/>
        <v>138</v>
      </c>
      <c r="R44" s="1" t="str">
        <f t="shared" si="19"/>
        <v>T138</v>
      </c>
      <c r="S44" s="1" t="str">
        <f t="shared" si="21"/>
        <v>#2腔体顶伸气缸下降位报警延时</v>
      </c>
      <c r="T44" s="1">
        <f t="shared" si="11"/>
        <v>102</v>
      </c>
      <c r="U44" s="1" t="str">
        <f t="shared" si="12"/>
        <v>H102.06</v>
      </c>
      <c r="V44" s="1" t="str">
        <f t="shared" si="13"/>
        <v>#2腔体顶伸气缸下降位屏蔽</v>
      </c>
      <c r="W44" s="1">
        <f t="shared" si="22"/>
        <v>1038</v>
      </c>
      <c r="X44" s="1" t="str">
        <f t="shared" si="14"/>
        <v>T1038</v>
      </c>
      <c r="Y44" s="1" t="str">
        <f t="shared" si="15"/>
        <v>#2腔体顶伸气缸下降位延时</v>
      </c>
      <c r="Z44" s="1" t="s">
        <v>2347</v>
      </c>
      <c r="AA44" s="1" t="str">
        <f t="shared" si="16"/>
        <v>#2腔体顶伸气缸下降位延时设定值</v>
      </c>
    </row>
    <row r="45" s="1" customFormat="1" ht="12" spans="1:27">
      <c r="A45" s="24"/>
      <c r="B45" s="25" t="s">
        <v>1720</v>
      </c>
      <c r="C45" s="1" t="str">
        <f>IO点表!C42</f>
        <v>#2腔体氦检阀开到位</v>
      </c>
      <c r="D45" s="26">
        <f t="shared" si="17"/>
        <v>7</v>
      </c>
      <c r="E45" s="11">
        <f t="shared" si="1"/>
        <v>802</v>
      </c>
      <c r="F45" s="11" t="str">
        <f t="shared" si="2"/>
        <v>802.07</v>
      </c>
      <c r="G45" s="11" t="str">
        <f t="shared" si="3"/>
        <v>#2腔体氦检阀开到位标志[0002.07]</v>
      </c>
      <c r="H45" s="11">
        <f t="shared" si="20"/>
        <v>1039</v>
      </c>
      <c r="I45" s="11" t="str">
        <f t="shared" si="4"/>
        <v>T1039</v>
      </c>
      <c r="J45" s="11" t="str">
        <f t="shared" si="5"/>
        <v>#2腔体氦检阀开到位感应延时[0002.07]</v>
      </c>
      <c r="K45" s="1" t="str">
        <f t="shared" si="6"/>
        <v>902.07</v>
      </c>
      <c r="L45" s="1" t="str">
        <f t="shared" si="25"/>
        <v>#2腔体氦检阀开到位[lamp]</v>
      </c>
      <c r="M45" s="1">
        <f t="shared" si="23"/>
        <v>402</v>
      </c>
      <c r="N45" s="1" t="str">
        <f t="shared" si="24"/>
        <v>W402.07</v>
      </c>
      <c r="O45" s="11" t="str">
        <f t="shared" si="9"/>
        <v>[W402.07]#2腔体氦检阀开到位异常,请检查[0002.07]</v>
      </c>
      <c r="P45" s="1" t="str">
        <f t="shared" si="10"/>
        <v>#2腔体氦检阀开到位[alm]</v>
      </c>
      <c r="Q45" s="1">
        <f t="shared" si="18"/>
        <v>139</v>
      </c>
      <c r="R45" s="1" t="str">
        <f t="shared" si="19"/>
        <v>T139</v>
      </c>
      <c r="S45" s="1" t="str">
        <f t="shared" si="21"/>
        <v>#2腔体氦检阀开到位报警延时</v>
      </c>
      <c r="T45" s="1">
        <f t="shared" si="11"/>
        <v>102</v>
      </c>
      <c r="U45" s="1" t="str">
        <f t="shared" si="12"/>
        <v>H102.07</v>
      </c>
      <c r="V45" s="1" t="str">
        <f t="shared" si="13"/>
        <v>#2腔体氦检阀开到位屏蔽</v>
      </c>
      <c r="W45" s="1">
        <f t="shared" si="22"/>
        <v>1039</v>
      </c>
      <c r="X45" s="1" t="str">
        <f t="shared" si="14"/>
        <v>T1039</v>
      </c>
      <c r="Y45" s="1" t="str">
        <f t="shared" si="15"/>
        <v>#2腔体氦检阀开到位延时</v>
      </c>
      <c r="Z45" s="1" t="s">
        <v>2348</v>
      </c>
      <c r="AA45" s="1" t="str">
        <f t="shared" si="16"/>
        <v>#2腔体氦检阀开到位延时设定值</v>
      </c>
    </row>
    <row r="46" s="1" customFormat="1" ht="12" spans="1:27">
      <c r="A46" s="24"/>
      <c r="B46" s="25" t="s">
        <v>1724</v>
      </c>
      <c r="C46" s="1" t="str">
        <f>IO点表!C43</f>
        <v>#2腔体氦检阀关到位</v>
      </c>
      <c r="D46" s="26">
        <f t="shared" si="17"/>
        <v>8</v>
      </c>
      <c r="E46" s="11">
        <f t="shared" si="1"/>
        <v>802</v>
      </c>
      <c r="F46" s="11" t="str">
        <f t="shared" si="2"/>
        <v>802.08</v>
      </c>
      <c r="G46" s="11" t="str">
        <f t="shared" si="3"/>
        <v>#2腔体氦检阀关到位标志[0002.08]</v>
      </c>
      <c r="H46" s="11">
        <f t="shared" si="20"/>
        <v>1040</v>
      </c>
      <c r="I46" s="11" t="str">
        <f t="shared" si="4"/>
        <v>T1040</v>
      </c>
      <c r="J46" s="11" t="str">
        <f t="shared" si="5"/>
        <v>#2腔体氦检阀关到位感应延时[0002.08]</v>
      </c>
      <c r="K46" s="1" t="str">
        <f t="shared" si="6"/>
        <v>902.08</v>
      </c>
      <c r="L46" s="1" t="str">
        <f t="shared" si="25"/>
        <v>#2腔体氦检阀关到位[lamp]</v>
      </c>
      <c r="M46" s="1">
        <f t="shared" si="23"/>
        <v>402</v>
      </c>
      <c r="N46" s="1" t="str">
        <f t="shared" si="24"/>
        <v>W402.08</v>
      </c>
      <c r="O46" s="11" t="str">
        <f t="shared" si="9"/>
        <v>[W402.08]#2腔体氦检阀关到位异常,请检查[0002.08]</v>
      </c>
      <c r="P46" s="1" t="str">
        <f t="shared" si="10"/>
        <v>#2腔体氦检阀关到位[alm]</v>
      </c>
      <c r="Q46" s="1">
        <f t="shared" si="18"/>
        <v>140</v>
      </c>
      <c r="R46" s="1" t="str">
        <f t="shared" si="19"/>
        <v>T140</v>
      </c>
      <c r="S46" s="1" t="str">
        <f t="shared" si="21"/>
        <v>#2腔体氦检阀关到位报警延时</v>
      </c>
      <c r="T46" s="1">
        <f t="shared" si="11"/>
        <v>102</v>
      </c>
      <c r="U46" s="1" t="str">
        <f t="shared" si="12"/>
        <v>H102.08</v>
      </c>
      <c r="V46" s="1" t="str">
        <f t="shared" si="13"/>
        <v>#2腔体氦检阀关到位屏蔽</v>
      </c>
      <c r="W46" s="1">
        <f t="shared" si="22"/>
        <v>1040</v>
      </c>
      <c r="X46" s="1" t="str">
        <f t="shared" si="14"/>
        <v>T1040</v>
      </c>
      <c r="Y46" s="1" t="str">
        <f t="shared" si="15"/>
        <v>#2腔体氦检阀关到位延时</v>
      </c>
      <c r="Z46" s="1" t="s">
        <v>2349</v>
      </c>
      <c r="AA46" s="1" t="str">
        <f t="shared" si="16"/>
        <v>#2腔体氦检阀关到位延时设定值</v>
      </c>
    </row>
    <row r="47" s="1" customFormat="1" ht="12" spans="1:27">
      <c r="A47" s="24"/>
      <c r="B47" s="25" t="s">
        <v>1728</v>
      </c>
      <c r="C47" s="1">
        <f>IO点表!C44</f>
        <v>0</v>
      </c>
      <c r="D47" s="26">
        <f t="shared" si="17"/>
        <v>9</v>
      </c>
      <c r="E47" s="11">
        <f t="shared" si="1"/>
        <v>802</v>
      </c>
      <c r="F47" s="11" t="str">
        <f t="shared" si="2"/>
        <v>802.09</v>
      </c>
      <c r="G47" s="11" t="str">
        <f t="shared" si="3"/>
        <v>0标志[0002.09]</v>
      </c>
      <c r="H47" s="11">
        <f t="shared" si="20"/>
        <v>1041</v>
      </c>
      <c r="I47" s="11" t="str">
        <f t="shared" si="4"/>
        <v>T1041</v>
      </c>
      <c r="J47" s="11" t="str">
        <f t="shared" si="5"/>
        <v>0感应延时[0002.09]</v>
      </c>
      <c r="K47" s="1" t="str">
        <f t="shared" si="6"/>
        <v>902.09</v>
      </c>
      <c r="L47" s="1" t="str">
        <f t="shared" si="25"/>
        <v>0[lamp]</v>
      </c>
      <c r="M47" s="1">
        <f t="shared" si="23"/>
        <v>402</v>
      </c>
      <c r="N47" s="1" t="str">
        <f t="shared" si="24"/>
        <v>W402.09</v>
      </c>
      <c r="O47" s="11" t="str">
        <f t="shared" si="9"/>
        <v>[W402.09]0异常,请检查[0002.09]</v>
      </c>
      <c r="P47" s="1" t="str">
        <f t="shared" si="10"/>
        <v>0[alm]</v>
      </c>
      <c r="Q47" s="1">
        <f t="shared" si="18"/>
        <v>141</v>
      </c>
      <c r="R47" s="1" t="str">
        <f t="shared" si="19"/>
        <v>T141</v>
      </c>
      <c r="S47" s="1" t="str">
        <f t="shared" si="21"/>
        <v>0报警延时</v>
      </c>
      <c r="T47" s="1">
        <f t="shared" si="11"/>
        <v>102</v>
      </c>
      <c r="U47" s="1" t="str">
        <f t="shared" si="12"/>
        <v>H102.09</v>
      </c>
      <c r="V47" s="1" t="str">
        <f t="shared" si="13"/>
        <v>0屏蔽</v>
      </c>
      <c r="W47" s="1">
        <f t="shared" si="22"/>
        <v>1041</v>
      </c>
      <c r="X47" s="1" t="str">
        <f t="shared" si="14"/>
        <v>T1041</v>
      </c>
      <c r="Y47" s="1" t="str">
        <f t="shared" si="15"/>
        <v>0延时</v>
      </c>
      <c r="Z47" s="1" t="s">
        <v>2350</v>
      </c>
      <c r="AA47" s="1" t="str">
        <f t="shared" si="16"/>
        <v>0延时设定值</v>
      </c>
    </row>
    <row r="48" s="1" customFormat="1" ht="12" spans="1:27">
      <c r="A48" s="24"/>
      <c r="B48" s="25" t="s">
        <v>1731</v>
      </c>
      <c r="C48" s="1">
        <f>IO点表!C45</f>
        <v>0</v>
      </c>
      <c r="D48" s="26">
        <f t="shared" si="17"/>
        <v>10</v>
      </c>
      <c r="E48" s="11">
        <f t="shared" si="1"/>
        <v>802</v>
      </c>
      <c r="F48" s="11" t="str">
        <f t="shared" si="2"/>
        <v>802.10</v>
      </c>
      <c r="G48" s="11" t="str">
        <f t="shared" si="3"/>
        <v>0标志[0002.10]</v>
      </c>
      <c r="H48" s="11">
        <f t="shared" si="20"/>
        <v>1042</v>
      </c>
      <c r="I48" s="11" t="str">
        <f t="shared" si="4"/>
        <v>T1042</v>
      </c>
      <c r="J48" s="11" t="str">
        <f t="shared" si="5"/>
        <v>0感应延时[0002.10]</v>
      </c>
      <c r="K48" s="1" t="str">
        <f t="shared" si="6"/>
        <v>902.10</v>
      </c>
      <c r="L48" s="1" t="str">
        <f t="shared" si="25"/>
        <v>0[lamp]</v>
      </c>
      <c r="M48" s="1">
        <f t="shared" si="23"/>
        <v>402</v>
      </c>
      <c r="N48" s="1" t="str">
        <f t="shared" si="24"/>
        <v>W402.10</v>
      </c>
      <c r="O48" s="11" t="str">
        <f t="shared" si="9"/>
        <v>[W402.10]0异常,请检查[0002.10]</v>
      </c>
      <c r="P48" s="1" t="str">
        <f t="shared" si="10"/>
        <v>0[alm]</v>
      </c>
      <c r="Q48" s="1">
        <f t="shared" si="18"/>
        <v>142</v>
      </c>
      <c r="R48" s="1" t="str">
        <f t="shared" si="19"/>
        <v>T142</v>
      </c>
      <c r="S48" s="1" t="str">
        <f t="shared" si="21"/>
        <v>0报警延时</v>
      </c>
      <c r="T48" s="1">
        <f t="shared" si="11"/>
        <v>102</v>
      </c>
      <c r="U48" s="1" t="str">
        <f t="shared" si="12"/>
        <v>H102.10</v>
      </c>
      <c r="V48" s="1" t="str">
        <f t="shared" si="13"/>
        <v>0屏蔽</v>
      </c>
      <c r="W48" s="1">
        <f t="shared" si="22"/>
        <v>1042</v>
      </c>
      <c r="X48" s="1" t="str">
        <f t="shared" si="14"/>
        <v>T1042</v>
      </c>
      <c r="Y48" s="1" t="str">
        <f t="shared" si="15"/>
        <v>0延时</v>
      </c>
      <c r="Z48" s="1" t="s">
        <v>2351</v>
      </c>
      <c r="AA48" s="1" t="str">
        <f t="shared" si="16"/>
        <v>0延时设定值</v>
      </c>
    </row>
    <row r="49" s="1" customFormat="1" ht="12" spans="1:27">
      <c r="A49" s="24"/>
      <c r="B49" s="25" t="s">
        <v>1734</v>
      </c>
      <c r="C49" s="1">
        <f>IO点表!C46</f>
        <v>0</v>
      </c>
      <c r="D49" s="26">
        <f t="shared" si="17"/>
        <v>11</v>
      </c>
      <c r="E49" s="11">
        <f t="shared" si="1"/>
        <v>802</v>
      </c>
      <c r="F49" s="11" t="str">
        <f t="shared" si="2"/>
        <v>802.11</v>
      </c>
      <c r="G49" s="11" t="str">
        <f t="shared" si="3"/>
        <v>0标志[0002.11]</v>
      </c>
      <c r="H49" s="11">
        <f t="shared" si="20"/>
        <v>1043</v>
      </c>
      <c r="I49" s="11" t="str">
        <f t="shared" si="4"/>
        <v>T1043</v>
      </c>
      <c r="J49" s="11" t="str">
        <f t="shared" si="5"/>
        <v>0感应延时[0002.11]</v>
      </c>
      <c r="K49" s="1" t="str">
        <f t="shared" si="6"/>
        <v>902.11</v>
      </c>
      <c r="L49" s="1" t="str">
        <f t="shared" si="25"/>
        <v>0[lamp]</v>
      </c>
      <c r="M49" s="1">
        <f t="shared" si="23"/>
        <v>402</v>
      </c>
      <c r="N49" s="1" t="str">
        <f t="shared" si="24"/>
        <v>W402.11</v>
      </c>
      <c r="O49" s="11" t="str">
        <f t="shared" si="9"/>
        <v>[W402.11]0异常,请检查[0002.11]</v>
      </c>
      <c r="P49" s="1" t="str">
        <f t="shared" si="10"/>
        <v>0[alm]</v>
      </c>
      <c r="Q49" s="1">
        <f t="shared" si="18"/>
        <v>143</v>
      </c>
      <c r="R49" s="1" t="str">
        <f t="shared" si="19"/>
        <v>T143</v>
      </c>
      <c r="S49" s="1" t="str">
        <f t="shared" si="21"/>
        <v>0报警延时</v>
      </c>
      <c r="T49" s="1">
        <f t="shared" si="11"/>
        <v>102</v>
      </c>
      <c r="U49" s="1" t="str">
        <f t="shared" si="12"/>
        <v>H102.11</v>
      </c>
      <c r="V49" s="1" t="str">
        <f t="shared" si="13"/>
        <v>0屏蔽</v>
      </c>
      <c r="W49" s="1">
        <f t="shared" si="22"/>
        <v>1043</v>
      </c>
      <c r="X49" s="1" t="str">
        <f t="shared" si="14"/>
        <v>T1043</v>
      </c>
      <c r="Y49" s="1" t="str">
        <f t="shared" si="15"/>
        <v>0延时</v>
      </c>
      <c r="Z49" s="1" t="s">
        <v>2352</v>
      </c>
      <c r="AA49" s="1" t="str">
        <f t="shared" si="16"/>
        <v>0延时设定值</v>
      </c>
    </row>
    <row r="50" s="1" customFormat="1" ht="12" spans="1:27">
      <c r="A50" s="24"/>
      <c r="B50" s="25" t="s">
        <v>1737</v>
      </c>
      <c r="C50" s="1">
        <f>IO点表!C47</f>
        <v>0</v>
      </c>
      <c r="D50" s="26">
        <f t="shared" si="17"/>
        <v>12</v>
      </c>
      <c r="E50" s="11">
        <f t="shared" si="1"/>
        <v>802</v>
      </c>
      <c r="F50" s="11" t="str">
        <f t="shared" si="2"/>
        <v>802.12</v>
      </c>
      <c r="G50" s="11" t="str">
        <f t="shared" si="3"/>
        <v>0标志[0002.12]</v>
      </c>
      <c r="H50" s="11">
        <f t="shared" si="20"/>
        <v>1044</v>
      </c>
      <c r="I50" s="11" t="str">
        <f t="shared" si="4"/>
        <v>T1044</v>
      </c>
      <c r="J50" s="11" t="str">
        <f t="shared" si="5"/>
        <v>0感应延时[0002.12]</v>
      </c>
      <c r="K50" s="1" t="str">
        <f t="shared" si="6"/>
        <v>902.12</v>
      </c>
      <c r="L50" s="1" t="str">
        <f t="shared" si="25"/>
        <v>0[lamp]</v>
      </c>
      <c r="M50" s="1">
        <f t="shared" si="23"/>
        <v>402</v>
      </c>
      <c r="N50" s="1" t="str">
        <f t="shared" si="24"/>
        <v>W402.12</v>
      </c>
      <c r="O50" s="11" t="str">
        <f t="shared" si="9"/>
        <v>[W402.12]0异常,请检查[0002.12]</v>
      </c>
      <c r="P50" s="1" t="str">
        <f t="shared" si="10"/>
        <v>0[alm]</v>
      </c>
      <c r="Q50" s="1">
        <f t="shared" si="18"/>
        <v>144</v>
      </c>
      <c r="R50" s="1" t="str">
        <f t="shared" si="19"/>
        <v>T144</v>
      </c>
      <c r="S50" s="1" t="str">
        <f t="shared" si="21"/>
        <v>0报警延时</v>
      </c>
      <c r="T50" s="1">
        <f t="shared" si="11"/>
        <v>102</v>
      </c>
      <c r="U50" s="1" t="str">
        <f t="shared" si="12"/>
        <v>H102.12</v>
      </c>
      <c r="V50" s="1" t="str">
        <f t="shared" si="13"/>
        <v>0屏蔽</v>
      </c>
      <c r="W50" s="1">
        <f t="shared" si="22"/>
        <v>1044</v>
      </c>
      <c r="X50" s="1" t="str">
        <f t="shared" si="14"/>
        <v>T1044</v>
      </c>
      <c r="Y50" s="1" t="str">
        <f t="shared" si="15"/>
        <v>0延时</v>
      </c>
      <c r="Z50" s="1" t="s">
        <v>2353</v>
      </c>
      <c r="AA50" s="1" t="str">
        <f t="shared" si="16"/>
        <v>0延时设定值</v>
      </c>
    </row>
    <row r="51" s="1" customFormat="1" ht="12" spans="1:27">
      <c r="A51" s="24"/>
      <c r="B51" s="25" t="s">
        <v>1740</v>
      </c>
      <c r="C51" s="1">
        <f>IO点表!C48</f>
        <v>0</v>
      </c>
      <c r="D51" s="26">
        <f t="shared" si="17"/>
        <v>13</v>
      </c>
      <c r="E51" s="11">
        <f t="shared" si="1"/>
        <v>802</v>
      </c>
      <c r="F51" s="11" t="str">
        <f t="shared" si="2"/>
        <v>802.13</v>
      </c>
      <c r="G51" s="11" t="str">
        <f t="shared" si="3"/>
        <v>0标志[0002.13]</v>
      </c>
      <c r="H51" s="11">
        <f t="shared" si="20"/>
        <v>1045</v>
      </c>
      <c r="I51" s="11" t="str">
        <f t="shared" si="4"/>
        <v>T1045</v>
      </c>
      <c r="J51" s="11" t="str">
        <f t="shared" si="5"/>
        <v>0感应延时[0002.13]</v>
      </c>
      <c r="K51" s="1" t="str">
        <f t="shared" si="6"/>
        <v>902.13</v>
      </c>
      <c r="L51" s="1" t="str">
        <f t="shared" si="25"/>
        <v>0[lamp]</v>
      </c>
      <c r="M51" s="1">
        <f t="shared" si="23"/>
        <v>402</v>
      </c>
      <c r="N51" s="1" t="str">
        <f t="shared" si="24"/>
        <v>W402.13</v>
      </c>
      <c r="O51" s="11" t="str">
        <f t="shared" si="9"/>
        <v>[W402.13]0异常,请检查[0002.13]</v>
      </c>
      <c r="P51" s="1" t="str">
        <f t="shared" si="10"/>
        <v>0[alm]</v>
      </c>
      <c r="Q51" s="1">
        <f t="shared" si="18"/>
        <v>145</v>
      </c>
      <c r="R51" s="1" t="str">
        <f t="shared" si="19"/>
        <v>T145</v>
      </c>
      <c r="S51" s="1" t="str">
        <f t="shared" si="21"/>
        <v>0报警延时</v>
      </c>
      <c r="T51" s="1">
        <f t="shared" si="11"/>
        <v>102</v>
      </c>
      <c r="U51" s="1" t="str">
        <f t="shared" si="12"/>
        <v>H102.13</v>
      </c>
      <c r="V51" s="1" t="str">
        <f t="shared" si="13"/>
        <v>0屏蔽</v>
      </c>
      <c r="W51" s="1">
        <f t="shared" si="22"/>
        <v>1045</v>
      </c>
      <c r="X51" s="1" t="str">
        <f t="shared" si="14"/>
        <v>T1045</v>
      </c>
      <c r="Y51" s="1" t="str">
        <f t="shared" si="15"/>
        <v>0延时</v>
      </c>
      <c r="Z51" s="1" t="s">
        <v>2354</v>
      </c>
      <c r="AA51" s="1" t="str">
        <f t="shared" si="16"/>
        <v>0延时设定值</v>
      </c>
    </row>
    <row r="52" s="1" customFormat="1" ht="12" spans="1:27">
      <c r="A52" s="24"/>
      <c r="B52" s="25" t="s">
        <v>1743</v>
      </c>
      <c r="C52" s="1" t="str">
        <f>IO点表!C49</f>
        <v>#3腔体平移一级气缸缩回位</v>
      </c>
      <c r="D52" s="26">
        <f t="shared" si="17"/>
        <v>14</v>
      </c>
      <c r="E52" s="11">
        <f t="shared" si="1"/>
        <v>802</v>
      </c>
      <c r="F52" s="11" t="str">
        <f t="shared" si="2"/>
        <v>802.14</v>
      </c>
      <c r="G52" s="11" t="str">
        <f t="shared" si="3"/>
        <v>#3腔体平移一级气缸缩回位标志[0002.14]</v>
      </c>
      <c r="H52" s="11">
        <f t="shared" si="20"/>
        <v>1046</v>
      </c>
      <c r="I52" s="11" t="str">
        <f t="shared" si="4"/>
        <v>T1046</v>
      </c>
      <c r="J52" s="11" t="str">
        <f t="shared" si="5"/>
        <v>#3腔体平移一级气缸缩回位感应延时[0002.14]</v>
      </c>
      <c r="K52" s="1" t="str">
        <f t="shared" si="6"/>
        <v>902.14</v>
      </c>
      <c r="L52" s="1" t="str">
        <f t="shared" si="25"/>
        <v>#3腔体平移一级气缸缩回位[lamp]</v>
      </c>
      <c r="M52" s="1">
        <f t="shared" si="23"/>
        <v>402</v>
      </c>
      <c r="N52" s="1" t="str">
        <f t="shared" si="24"/>
        <v>W402.14</v>
      </c>
      <c r="O52" s="11" t="str">
        <f t="shared" si="9"/>
        <v>[W402.14]#3腔体平移一级气缸缩回位异常,请检查[0002.14]</v>
      </c>
      <c r="P52" s="1" t="str">
        <f t="shared" si="10"/>
        <v>#3腔体平移一级气缸缩回位[alm]</v>
      </c>
      <c r="Q52" s="1">
        <f t="shared" si="18"/>
        <v>146</v>
      </c>
      <c r="R52" s="1" t="str">
        <f t="shared" si="19"/>
        <v>T146</v>
      </c>
      <c r="S52" s="1" t="str">
        <f t="shared" si="21"/>
        <v>#3腔体平移一级气缸缩回位报警延时</v>
      </c>
      <c r="T52" s="1">
        <f t="shared" si="11"/>
        <v>102</v>
      </c>
      <c r="U52" s="1" t="str">
        <f t="shared" si="12"/>
        <v>H102.14</v>
      </c>
      <c r="V52" s="1" t="str">
        <f t="shared" si="13"/>
        <v>#3腔体平移一级气缸缩回位屏蔽</v>
      </c>
      <c r="W52" s="1">
        <f t="shared" si="22"/>
        <v>1046</v>
      </c>
      <c r="X52" s="1" t="str">
        <f t="shared" si="14"/>
        <v>T1046</v>
      </c>
      <c r="Y52" s="1" t="str">
        <f t="shared" si="15"/>
        <v>#3腔体平移一级气缸缩回位延时</v>
      </c>
      <c r="Z52" s="1" t="s">
        <v>2355</v>
      </c>
      <c r="AA52" s="1" t="str">
        <f t="shared" si="16"/>
        <v>#3腔体平移一级气缸缩回位延时设定值</v>
      </c>
    </row>
    <row r="53" s="1" customFormat="1" ht="12" spans="1:27">
      <c r="A53" s="24"/>
      <c r="B53" s="25" t="s">
        <v>1747</v>
      </c>
      <c r="C53" s="1" t="str">
        <f>IO点表!C50</f>
        <v>#3腔体平移一级气缸伸出位</v>
      </c>
      <c r="D53" s="26">
        <f t="shared" si="17"/>
        <v>15</v>
      </c>
      <c r="E53" s="11">
        <f t="shared" si="1"/>
        <v>802</v>
      </c>
      <c r="F53" s="11" t="str">
        <f t="shared" si="2"/>
        <v>802.15</v>
      </c>
      <c r="G53" s="11" t="str">
        <f t="shared" si="3"/>
        <v>#3腔体平移一级气缸伸出位标志[0002.15]</v>
      </c>
      <c r="H53" s="11">
        <f t="shared" si="20"/>
        <v>1047</v>
      </c>
      <c r="I53" s="11" t="str">
        <f t="shared" si="4"/>
        <v>T1047</v>
      </c>
      <c r="J53" s="11" t="str">
        <f t="shared" si="5"/>
        <v>#3腔体平移一级气缸伸出位感应延时[0002.15]</v>
      </c>
      <c r="K53" s="1" t="str">
        <f t="shared" si="6"/>
        <v>902.15</v>
      </c>
      <c r="L53" s="1" t="str">
        <f t="shared" si="25"/>
        <v>#3腔体平移一级气缸伸出位[lamp]</v>
      </c>
      <c r="M53" s="1">
        <f t="shared" si="23"/>
        <v>402</v>
      </c>
      <c r="N53" s="1" t="str">
        <f t="shared" si="24"/>
        <v>W402.15</v>
      </c>
      <c r="O53" s="11" t="str">
        <f t="shared" si="9"/>
        <v>[W402.15]#3腔体平移一级气缸伸出位异常,请检查[0002.15]</v>
      </c>
      <c r="P53" s="1" t="str">
        <f t="shared" si="10"/>
        <v>#3腔体平移一级气缸伸出位[alm]</v>
      </c>
      <c r="Q53" s="1">
        <f t="shared" si="18"/>
        <v>147</v>
      </c>
      <c r="R53" s="1" t="str">
        <f t="shared" si="19"/>
        <v>T147</v>
      </c>
      <c r="S53" s="1" t="str">
        <f t="shared" si="21"/>
        <v>#3腔体平移一级气缸伸出位报警延时</v>
      </c>
      <c r="T53" s="1">
        <f t="shared" si="11"/>
        <v>102</v>
      </c>
      <c r="U53" s="1" t="str">
        <f t="shared" si="12"/>
        <v>H102.15</v>
      </c>
      <c r="V53" s="1" t="str">
        <f t="shared" si="13"/>
        <v>#3腔体平移一级气缸伸出位屏蔽</v>
      </c>
      <c r="W53" s="1">
        <f t="shared" si="22"/>
        <v>1047</v>
      </c>
      <c r="X53" s="1" t="str">
        <f t="shared" si="14"/>
        <v>T1047</v>
      </c>
      <c r="Y53" s="1" t="str">
        <f t="shared" si="15"/>
        <v>#3腔体平移一级气缸伸出位延时</v>
      </c>
      <c r="Z53" s="1" t="s">
        <v>2356</v>
      </c>
      <c r="AA53" s="1" t="str">
        <f t="shared" si="16"/>
        <v>#3腔体平移一级气缸伸出位延时设定值</v>
      </c>
    </row>
    <row r="54" s="1" customFormat="1" ht="12" spans="1:27">
      <c r="A54" s="24" t="s">
        <v>1751</v>
      </c>
      <c r="B54" s="25" t="s">
        <v>1752</v>
      </c>
      <c r="C54" s="1" t="str">
        <f>IO点表!C51</f>
        <v>#3腔体平移二级气缸缩回位</v>
      </c>
      <c r="D54" s="26">
        <f t="shared" si="17"/>
        <v>0</v>
      </c>
      <c r="E54" s="11">
        <f t="shared" si="1"/>
        <v>803</v>
      </c>
      <c r="F54" s="11" t="str">
        <f t="shared" si="2"/>
        <v>803.00</v>
      </c>
      <c r="G54" s="11" t="str">
        <f t="shared" si="3"/>
        <v>#3腔体平移二级气缸缩回位标志[0003.00]</v>
      </c>
      <c r="H54" s="11">
        <f t="shared" si="20"/>
        <v>1048</v>
      </c>
      <c r="I54" s="11" t="str">
        <f t="shared" si="4"/>
        <v>T1048</v>
      </c>
      <c r="J54" s="11" t="str">
        <f t="shared" si="5"/>
        <v>#3腔体平移二级气缸缩回位感应延时[0003.00]</v>
      </c>
      <c r="K54" s="1" t="str">
        <f t="shared" si="6"/>
        <v>903.00</v>
      </c>
      <c r="L54" s="1" t="str">
        <f t="shared" si="25"/>
        <v>#3腔体平移二级气缸缩回位[lamp]</v>
      </c>
      <c r="M54" s="1">
        <f t="shared" si="23"/>
        <v>403</v>
      </c>
      <c r="N54" s="1" t="str">
        <f t="shared" si="24"/>
        <v>W403.00</v>
      </c>
      <c r="O54" s="11" t="str">
        <f t="shared" si="9"/>
        <v>[W403.00]#3腔体平移二级气缸缩回位异常,请检查[0003.00]</v>
      </c>
      <c r="P54" s="1" t="str">
        <f t="shared" si="10"/>
        <v>#3腔体平移二级气缸缩回位[alm]</v>
      </c>
      <c r="Q54" s="1">
        <f t="shared" si="18"/>
        <v>148</v>
      </c>
      <c r="R54" s="1" t="str">
        <f t="shared" si="19"/>
        <v>T148</v>
      </c>
      <c r="S54" s="1" t="str">
        <f t="shared" si="21"/>
        <v>#3腔体平移二级气缸缩回位报警延时</v>
      </c>
      <c r="T54" s="1">
        <f t="shared" si="11"/>
        <v>103</v>
      </c>
      <c r="U54" s="1" t="str">
        <f t="shared" si="12"/>
        <v>H103.00</v>
      </c>
      <c r="V54" s="1" t="str">
        <f t="shared" si="13"/>
        <v>#3腔体平移二级气缸缩回位屏蔽</v>
      </c>
      <c r="W54" s="1">
        <f t="shared" si="22"/>
        <v>1048</v>
      </c>
      <c r="X54" s="1" t="str">
        <f t="shared" si="14"/>
        <v>T1048</v>
      </c>
      <c r="Y54" s="1" t="str">
        <f t="shared" si="15"/>
        <v>#3腔体平移二级气缸缩回位延时</v>
      </c>
      <c r="Z54" s="1" t="s">
        <v>2357</v>
      </c>
      <c r="AA54" s="1" t="str">
        <f t="shared" si="16"/>
        <v>#3腔体平移二级气缸缩回位延时设定值</v>
      </c>
    </row>
    <row r="55" s="1" customFormat="1" ht="12" spans="1:27">
      <c r="A55" s="24"/>
      <c r="B55" s="25" t="s">
        <v>1756</v>
      </c>
      <c r="C55" s="1" t="str">
        <f>IO点表!C52</f>
        <v>#3腔体平移二级气缸伸出位</v>
      </c>
      <c r="D55" s="26">
        <f t="shared" si="17"/>
        <v>1</v>
      </c>
      <c r="E55" s="11">
        <f t="shared" si="1"/>
        <v>803</v>
      </c>
      <c r="F55" s="11" t="str">
        <f t="shared" si="2"/>
        <v>803.01</v>
      </c>
      <c r="G55" s="11" t="str">
        <f t="shared" si="3"/>
        <v>#3腔体平移二级气缸伸出位标志[0003.01]</v>
      </c>
      <c r="H55" s="11">
        <f t="shared" si="20"/>
        <v>1049</v>
      </c>
      <c r="I55" s="11" t="str">
        <f t="shared" si="4"/>
        <v>T1049</v>
      </c>
      <c r="J55" s="11" t="str">
        <f t="shared" si="5"/>
        <v>#3腔体平移二级气缸伸出位感应延时[0003.01]</v>
      </c>
      <c r="K55" s="1" t="str">
        <f t="shared" si="6"/>
        <v>903.01</v>
      </c>
      <c r="L55" s="1" t="str">
        <f t="shared" si="25"/>
        <v>#3腔体平移二级气缸伸出位[lamp]</v>
      </c>
      <c r="M55" s="1">
        <f t="shared" si="23"/>
        <v>403</v>
      </c>
      <c r="N55" s="1" t="str">
        <f t="shared" si="24"/>
        <v>W403.01</v>
      </c>
      <c r="O55" s="11" t="str">
        <f t="shared" si="9"/>
        <v>[W403.01]#3腔体平移二级气缸伸出位异常,请检查[0003.01]</v>
      </c>
      <c r="P55" s="1" t="str">
        <f t="shared" si="10"/>
        <v>#3腔体平移二级气缸伸出位[alm]</v>
      </c>
      <c r="Q55" s="1">
        <f t="shared" si="18"/>
        <v>149</v>
      </c>
      <c r="R55" s="1" t="str">
        <f t="shared" si="19"/>
        <v>T149</v>
      </c>
      <c r="S55" s="1" t="str">
        <f t="shared" si="21"/>
        <v>#3腔体平移二级气缸伸出位报警延时</v>
      </c>
      <c r="T55" s="1">
        <f t="shared" si="11"/>
        <v>103</v>
      </c>
      <c r="U55" s="1" t="str">
        <f t="shared" si="12"/>
        <v>H103.01</v>
      </c>
      <c r="V55" s="1" t="str">
        <f t="shared" si="13"/>
        <v>#3腔体平移二级气缸伸出位屏蔽</v>
      </c>
      <c r="W55" s="1">
        <f t="shared" si="22"/>
        <v>1049</v>
      </c>
      <c r="X55" s="1" t="str">
        <f t="shared" si="14"/>
        <v>T1049</v>
      </c>
      <c r="Y55" s="1" t="str">
        <f t="shared" si="15"/>
        <v>#3腔体平移二级气缸伸出位延时</v>
      </c>
      <c r="Z55" s="1" t="s">
        <v>2358</v>
      </c>
      <c r="AA55" s="1" t="str">
        <f t="shared" si="16"/>
        <v>#3腔体平移二级气缸伸出位延时设定值</v>
      </c>
    </row>
    <row r="56" s="1" customFormat="1" ht="12" spans="1:27">
      <c r="A56" s="24"/>
      <c r="B56" s="25" t="s">
        <v>1760</v>
      </c>
      <c r="C56" s="1" t="str">
        <f>IO点表!C53</f>
        <v>#3腔体顶伸气缸上升位</v>
      </c>
      <c r="D56" s="26">
        <f t="shared" si="17"/>
        <v>2</v>
      </c>
      <c r="E56" s="11">
        <f t="shared" si="1"/>
        <v>803</v>
      </c>
      <c r="F56" s="11" t="str">
        <f t="shared" si="2"/>
        <v>803.02</v>
      </c>
      <c r="G56" s="11" t="str">
        <f t="shared" si="3"/>
        <v>#3腔体顶伸气缸上升位标志[0003.02]</v>
      </c>
      <c r="H56" s="11">
        <f t="shared" si="20"/>
        <v>1050</v>
      </c>
      <c r="I56" s="11" t="str">
        <f t="shared" si="4"/>
        <v>T1050</v>
      </c>
      <c r="J56" s="11" t="str">
        <f t="shared" si="5"/>
        <v>#3腔体顶伸气缸上升位感应延时[0003.02]</v>
      </c>
      <c r="K56" s="1" t="str">
        <f t="shared" si="6"/>
        <v>903.02</v>
      </c>
      <c r="L56" s="1" t="str">
        <f t="shared" si="25"/>
        <v>#3腔体顶伸气缸上升位[lamp]</v>
      </c>
      <c r="M56" s="1">
        <f t="shared" si="23"/>
        <v>403</v>
      </c>
      <c r="N56" s="1" t="str">
        <f t="shared" si="24"/>
        <v>W403.02</v>
      </c>
      <c r="O56" s="11" t="str">
        <f t="shared" si="9"/>
        <v>[W403.02]#3腔体顶伸气缸上升位异常,请检查[0003.02]</v>
      </c>
      <c r="P56" s="1" t="str">
        <f t="shared" si="10"/>
        <v>#3腔体顶伸气缸上升位[alm]</v>
      </c>
      <c r="Q56" s="1">
        <f t="shared" si="18"/>
        <v>150</v>
      </c>
      <c r="R56" s="1" t="str">
        <f t="shared" si="19"/>
        <v>T150</v>
      </c>
      <c r="S56" s="1" t="str">
        <f t="shared" si="21"/>
        <v>#3腔体顶伸气缸上升位报警延时</v>
      </c>
      <c r="T56" s="1">
        <f t="shared" si="11"/>
        <v>103</v>
      </c>
      <c r="U56" s="1" t="str">
        <f t="shared" si="12"/>
        <v>H103.02</v>
      </c>
      <c r="V56" s="1" t="str">
        <f t="shared" si="13"/>
        <v>#3腔体顶伸气缸上升位屏蔽</v>
      </c>
      <c r="W56" s="1">
        <f t="shared" si="22"/>
        <v>1050</v>
      </c>
      <c r="X56" s="1" t="str">
        <f t="shared" si="14"/>
        <v>T1050</v>
      </c>
      <c r="Y56" s="1" t="str">
        <f t="shared" si="15"/>
        <v>#3腔体顶伸气缸上升位延时</v>
      </c>
      <c r="Z56" s="1" t="s">
        <v>2359</v>
      </c>
      <c r="AA56" s="1" t="str">
        <f t="shared" si="16"/>
        <v>#3腔体顶伸气缸上升位延时设定值</v>
      </c>
    </row>
    <row r="57" s="1" customFormat="1" ht="12" spans="1:27">
      <c r="A57" s="24"/>
      <c r="B57" s="25" t="s">
        <v>1764</v>
      </c>
      <c r="C57" s="1" t="str">
        <f>IO点表!C54</f>
        <v>#3腔体顶伸气缸下降位</v>
      </c>
      <c r="D57" s="26">
        <f t="shared" si="17"/>
        <v>3</v>
      </c>
      <c r="E57" s="11">
        <f t="shared" si="1"/>
        <v>803</v>
      </c>
      <c r="F57" s="11" t="str">
        <f t="shared" si="2"/>
        <v>803.03</v>
      </c>
      <c r="G57" s="11" t="str">
        <f t="shared" si="3"/>
        <v>#3腔体顶伸气缸下降位标志[0003.03]</v>
      </c>
      <c r="H57" s="11">
        <f t="shared" si="20"/>
        <v>1051</v>
      </c>
      <c r="I57" s="11" t="str">
        <f t="shared" si="4"/>
        <v>T1051</v>
      </c>
      <c r="J57" s="11" t="str">
        <f t="shared" si="5"/>
        <v>#3腔体顶伸气缸下降位感应延时[0003.03]</v>
      </c>
      <c r="K57" s="1" t="str">
        <f t="shared" si="6"/>
        <v>903.03</v>
      </c>
      <c r="L57" s="1" t="str">
        <f t="shared" si="25"/>
        <v>#3腔体顶伸气缸下降位[lamp]</v>
      </c>
      <c r="M57" s="1">
        <f t="shared" si="23"/>
        <v>403</v>
      </c>
      <c r="N57" s="1" t="str">
        <f t="shared" si="24"/>
        <v>W403.03</v>
      </c>
      <c r="O57" s="11" t="str">
        <f t="shared" si="9"/>
        <v>[W403.03]#3腔体顶伸气缸下降位异常,请检查[0003.03]</v>
      </c>
      <c r="P57" s="1" t="str">
        <f t="shared" si="10"/>
        <v>#3腔体顶伸气缸下降位[alm]</v>
      </c>
      <c r="Q57" s="1">
        <f t="shared" si="18"/>
        <v>151</v>
      </c>
      <c r="R57" s="1" t="str">
        <f t="shared" si="19"/>
        <v>T151</v>
      </c>
      <c r="S57" s="1" t="str">
        <f t="shared" si="21"/>
        <v>#3腔体顶伸气缸下降位报警延时</v>
      </c>
      <c r="T57" s="1">
        <f t="shared" si="11"/>
        <v>103</v>
      </c>
      <c r="U57" s="1" t="str">
        <f t="shared" si="12"/>
        <v>H103.03</v>
      </c>
      <c r="V57" s="1" t="str">
        <f t="shared" si="13"/>
        <v>#3腔体顶伸气缸下降位屏蔽</v>
      </c>
      <c r="W57" s="1">
        <f t="shared" si="22"/>
        <v>1051</v>
      </c>
      <c r="X57" s="1" t="str">
        <f t="shared" si="14"/>
        <v>T1051</v>
      </c>
      <c r="Y57" s="1" t="str">
        <f t="shared" si="15"/>
        <v>#3腔体顶伸气缸下降位延时</v>
      </c>
      <c r="Z57" s="1" t="s">
        <v>2360</v>
      </c>
      <c r="AA57" s="1" t="str">
        <f t="shared" si="16"/>
        <v>#3腔体顶伸气缸下降位延时设定值</v>
      </c>
    </row>
    <row r="58" s="1" customFormat="1" ht="12" spans="1:27">
      <c r="A58" s="24"/>
      <c r="B58" s="25" t="s">
        <v>1768</v>
      </c>
      <c r="C58" s="1" t="str">
        <f>IO点表!C55</f>
        <v>#3腔体氦检阀开到位</v>
      </c>
      <c r="D58" s="26">
        <f t="shared" si="17"/>
        <v>4</v>
      </c>
      <c r="E58" s="11">
        <f t="shared" si="1"/>
        <v>803</v>
      </c>
      <c r="F58" s="11" t="str">
        <f t="shared" si="2"/>
        <v>803.04</v>
      </c>
      <c r="G58" s="11" t="str">
        <f t="shared" si="3"/>
        <v>#3腔体氦检阀开到位标志[0003.04]</v>
      </c>
      <c r="H58" s="11">
        <f t="shared" si="20"/>
        <v>1052</v>
      </c>
      <c r="I58" s="11" t="str">
        <f t="shared" si="4"/>
        <v>T1052</v>
      </c>
      <c r="J58" s="11" t="str">
        <f t="shared" si="5"/>
        <v>#3腔体氦检阀开到位感应延时[0003.04]</v>
      </c>
      <c r="K58" s="1" t="str">
        <f t="shared" si="6"/>
        <v>903.04</v>
      </c>
      <c r="L58" s="1" t="str">
        <f t="shared" si="25"/>
        <v>#3腔体氦检阀开到位[lamp]</v>
      </c>
      <c r="M58" s="1">
        <f t="shared" si="23"/>
        <v>403</v>
      </c>
      <c r="N58" s="1" t="str">
        <f t="shared" si="24"/>
        <v>W403.04</v>
      </c>
      <c r="O58" s="11" t="str">
        <f t="shared" si="9"/>
        <v>[W403.04]#3腔体氦检阀开到位异常,请检查[0003.04]</v>
      </c>
      <c r="P58" s="1" t="str">
        <f t="shared" si="10"/>
        <v>#3腔体氦检阀开到位[alm]</v>
      </c>
      <c r="Q58" s="1">
        <f t="shared" si="18"/>
        <v>152</v>
      </c>
      <c r="R58" s="1" t="str">
        <f t="shared" si="19"/>
        <v>T152</v>
      </c>
      <c r="S58" s="1" t="str">
        <f t="shared" si="21"/>
        <v>#3腔体氦检阀开到位报警延时</v>
      </c>
      <c r="T58" s="1">
        <f t="shared" si="11"/>
        <v>103</v>
      </c>
      <c r="U58" s="1" t="str">
        <f t="shared" si="12"/>
        <v>H103.04</v>
      </c>
      <c r="V58" s="1" t="str">
        <f t="shared" si="13"/>
        <v>#3腔体氦检阀开到位屏蔽</v>
      </c>
      <c r="W58" s="1">
        <f t="shared" si="22"/>
        <v>1052</v>
      </c>
      <c r="X58" s="1" t="str">
        <f t="shared" si="14"/>
        <v>T1052</v>
      </c>
      <c r="Y58" s="1" t="str">
        <f t="shared" si="15"/>
        <v>#3腔体氦检阀开到位延时</v>
      </c>
      <c r="Z58" s="1" t="s">
        <v>2361</v>
      </c>
      <c r="AA58" s="1" t="str">
        <f t="shared" si="16"/>
        <v>#3腔体氦检阀开到位延时设定值</v>
      </c>
    </row>
    <row r="59" s="1" customFormat="1" ht="12" spans="1:27">
      <c r="A59" s="24"/>
      <c r="B59" s="25" t="s">
        <v>1772</v>
      </c>
      <c r="C59" s="1" t="str">
        <f>IO点表!C56</f>
        <v>#3腔体氦检阀关到位</v>
      </c>
      <c r="D59" s="26">
        <f t="shared" si="17"/>
        <v>5</v>
      </c>
      <c r="E59" s="11">
        <f t="shared" si="1"/>
        <v>803</v>
      </c>
      <c r="F59" s="11" t="str">
        <f t="shared" si="2"/>
        <v>803.05</v>
      </c>
      <c r="G59" s="11" t="str">
        <f t="shared" si="3"/>
        <v>#3腔体氦检阀关到位标志[0003.05]</v>
      </c>
      <c r="H59" s="11">
        <f t="shared" si="20"/>
        <v>1053</v>
      </c>
      <c r="I59" s="11" t="str">
        <f t="shared" si="4"/>
        <v>T1053</v>
      </c>
      <c r="J59" s="11" t="str">
        <f t="shared" si="5"/>
        <v>#3腔体氦检阀关到位感应延时[0003.05]</v>
      </c>
      <c r="K59" s="1" t="str">
        <f t="shared" si="6"/>
        <v>903.05</v>
      </c>
      <c r="L59" s="1" t="str">
        <f t="shared" si="25"/>
        <v>#3腔体氦检阀关到位[lamp]</v>
      </c>
      <c r="M59" s="1">
        <f t="shared" si="23"/>
        <v>403</v>
      </c>
      <c r="N59" s="1" t="str">
        <f t="shared" si="24"/>
        <v>W403.05</v>
      </c>
      <c r="O59" s="11" t="str">
        <f t="shared" si="9"/>
        <v>[W403.05]#3腔体氦检阀关到位异常,请检查[0003.05]</v>
      </c>
      <c r="P59" s="1" t="str">
        <f t="shared" si="10"/>
        <v>#3腔体氦检阀关到位[alm]</v>
      </c>
      <c r="Q59" s="1">
        <f t="shared" si="18"/>
        <v>153</v>
      </c>
      <c r="R59" s="1" t="str">
        <f t="shared" si="19"/>
        <v>T153</v>
      </c>
      <c r="S59" s="1" t="str">
        <f t="shared" si="21"/>
        <v>#3腔体氦检阀关到位报警延时</v>
      </c>
      <c r="T59" s="1">
        <f t="shared" si="11"/>
        <v>103</v>
      </c>
      <c r="U59" s="1" t="str">
        <f t="shared" si="12"/>
        <v>H103.05</v>
      </c>
      <c r="V59" s="1" t="str">
        <f t="shared" si="13"/>
        <v>#3腔体氦检阀关到位屏蔽</v>
      </c>
      <c r="W59" s="1">
        <f t="shared" si="22"/>
        <v>1053</v>
      </c>
      <c r="X59" s="1" t="str">
        <f t="shared" si="14"/>
        <v>T1053</v>
      </c>
      <c r="Y59" s="1" t="str">
        <f t="shared" si="15"/>
        <v>#3腔体氦检阀关到位延时</v>
      </c>
      <c r="Z59" s="1" t="s">
        <v>2362</v>
      </c>
      <c r="AA59" s="1" t="str">
        <f t="shared" si="16"/>
        <v>#3腔体氦检阀关到位延时设定值</v>
      </c>
    </row>
    <row r="60" s="1" customFormat="1" ht="12" spans="1:27">
      <c r="A60" s="24"/>
      <c r="B60" s="25" t="s">
        <v>1775</v>
      </c>
      <c r="C60" s="1" t="str">
        <f>IO点表!C57</f>
        <v>氦检仪准备好了信号</v>
      </c>
      <c r="D60" s="26">
        <f t="shared" si="17"/>
        <v>6</v>
      </c>
      <c r="E60" s="11">
        <f t="shared" si="1"/>
        <v>803</v>
      </c>
      <c r="F60" s="11" t="str">
        <f t="shared" si="2"/>
        <v>803.06</v>
      </c>
      <c r="G60" s="11" t="str">
        <f t="shared" si="3"/>
        <v>氦检仪准备好了信号标志[0003.06]</v>
      </c>
      <c r="H60" s="11">
        <f t="shared" si="20"/>
        <v>1054</v>
      </c>
      <c r="I60" s="11" t="str">
        <f t="shared" si="4"/>
        <v>T1054</v>
      </c>
      <c r="J60" s="11" t="str">
        <f t="shared" si="5"/>
        <v>氦检仪准备好了信号感应延时[0003.06]</v>
      </c>
      <c r="K60" s="1" t="str">
        <f t="shared" si="6"/>
        <v>903.06</v>
      </c>
      <c r="L60" s="1" t="str">
        <f t="shared" si="25"/>
        <v>氦检仪准备好了信号[lamp]</v>
      </c>
      <c r="M60" s="1">
        <f t="shared" si="23"/>
        <v>403</v>
      </c>
      <c r="N60" s="1" t="str">
        <f t="shared" si="24"/>
        <v>W403.06</v>
      </c>
      <c r="O60" s="11" t="str">
        <f t="shared" si="9"/>
        <v>[W403.06]氦检仪准备好了信号异常,请检查[0003.06]</v>
      </c>
      <c r="P60" s="1" t="str">
        <f t="shared" si="10"/>
        <v>氦检仪准备好了信号[alm]</v>
      </c>
      <c r="Q60" s="1">
        <f t="shared" si="18"/>
        <v>154</v>
      </c>
      <c r="R60" s="1" t="str">
        <f t="shared" si="19"/>
        <v>T154</v>
      </c>
      <c r="S60" s="1" t="str">
        <f t="shared" si="21"/>
        <v>氦检仪准备好了信号报警延时</v>
      </c>
      <c r="T60" s="1">
        <f t="shared" si="11"/>
        <v>103</v>
      </c>
      <c r="U60" s="1" t="str">
        <f t="shared" si="12"/>
        <v>H103.06</v>
      </c>
      <c r="V60" s="1" t="str">
        <f t="shared" si="13"/>
        <v>氦检仪准备好了信号屏蔽</v>
      </c>
      <c r="W60" s="1">
        <f t="shared" si="22"/>
        <v>1054</v>
      </c>
      <c r="X60" s="1" t="str">
        <f t="shared" si="14"/>
        <v>T1054</v>
      </c>
      <c r="Y60" s="1" t="str">
        <f t="shared" si="15"/>
        <v>氦检仪准备好了信号延时</v>
      </c>
      <c r="Z60" s="1" t="s">
        <v>2363</v>
      </c>
      <c r="AA60" s="1" t="str">
        <f t="shared" si="16"/>
        <v>氦检仪准备好了信号延时设定值</v>
      </c>
    </row>
    <row r="61" s="1" customFormat="1" ht="12" spans="1:27">
      <c r="A61" s="24"/>
      <c r="B61" s="25" t="s">
        <v>1779</v>
      </c>
      <c r="C61" s="1" t="str">
        <f>IO点表!C58</f>
        <v>氦检仪故障信号</v>
      </c>
      <c r="D61" s="26">
        <f t="shared" si="17"/>
        <v>7</v>
      </c>
      <c r="E61" s="11">
        <f t="shared" si="1"/>
        <v>803</v>
      </c>
      <c r="F61" s="11" t="str">
        <f t="shared" si="2"/>
        <v>803.07</v>
      </c>
      <c r="G61" s="11" t="str">
        <f t="shared" si="3"/>
        <v>氦检仪故障信号标志[0003.07]</v>
      </c>
      <c r="H61" s="11">
        <f t="shared" si="20"/>
        <v>1055</v>
      </c>
      <c r="I61" s="11" t="str">
        <f t="shared" si="4"/>
        <v>T1055</v>
      </c>
      <c r="J61" s="11" t="str">
        <f t="shared" si="5"/>
        <v>氦检仪故障信号感应延时[0003.07]</v>
      </c>
      <c r="K61" s="1" t="str">
        <f t="shared" si="6"/>
        <v>903.07</v>
      </c>
      <c r="L61" s="1" t="str">
        <f t="shared" si="25"/>
        <v>氦检仪故障信号[lamp]</v>
      </c>
      <c r="M61" s="1">
        <f t="shared" si="23"/>
        <v>403</v>
      </c>
      <c r="N61" s="1" t="str">
        <f t="shared" si="24"/>
        <v>W403.07</v>
      </c>
      <c r="O61" s="11" t="str">
        <f t="shared" si="9"/>
        <v>[W403.07]氦检仪故障信号异常,请检查[0003.07]</v>
      </c>
      <c r="P61" s="1" t="str">
        <f t="shared" si="10"/>
        <v>氦检仪故障信号[alm]</v>
      </c>
      <c r="Q61" s="1">
        <f t="shared" si="18"/>
        <v>155</v>
      </c>
      <c r="R61" s="1" t="str">
        <f t="shared" si="19"/>
        <v>T155</v>
      </c>
      <c r="S61" s="1" t="str">
        <f t="shared" si="21"/>
        <v>氦检仪故障信号报警延时</v>
      </c>
      <c r="T61" s="1">
        <f t="shared" si="11"/>
        <v>103</v>
      </c>
      <c r="U61" s="1" t="str">
        <f t="shared" si="12"/>
        <v>H103.07</v>
      </c>
      <c r="V61" s="1" t="str">
        <f t="shared" si="13"/>
        <v>氦检仪故障信号屏蔽</v>
      </c>
      <c r="W61" s="1">
        <f t="shared" si="22"/>
        <v>1055</v>
      </c>
      <c r="X61" s="1" t="str">
        <f t="shared" si="14"/>
        <v>T1055</v>
      </c>
      <c r="Y61" s="1" t="str">
        <f t="shared" si="15"/>
        <v>氦检仪故障信号延时</v>
      </c>
      <c r="Z61" s="1" t="s">
        <v>2364</v>
      </c>
      <c r="AA61" s="1" t="str">
        <f t="shared" si="16"/>
        <v>氦检仪故障信号延时设定值</v>
      </c>
    </row>
    <row r="62" s="1" customFormat="1" ht="12" spans="1:27">
      <c r="A62" s="24"/>
      <c r="B62" s="25" t="s">
        <v>1783</v>
      </c>
      <c r="C62" s="1">
        <f>IO点表!C59</f>
        <v>0</v>
      </c>
      <c r="D62" s="26">
        <f t="shared" si="17"/>
        <v>8</v>
      </c>
      <c r="E62" s="11">
        <f t="shared" ref="E62:E125" si="26">IF(D61=15,(E61+1),E61)</f>
        <v>803</v>
      </c>
      <c r="F62" s="11" t="str">
        <f t="shared" si="2"/>
        <v>803.08</v>
      </c>
      <c r="G62" s="11" t="str">
        <f t="shared" si="3"/>
        <v>0标志[0003.08]</v>
      </c>
      <c r="H62" s="11">
        <f t="shared" si="20"/>
        <v>1056</v>
      </c>
      <c r="I62" s="11" t="str">
        <f t="shared" si="4"/>
        <v>T1056</v>
      </c>
      <c r="J62" s="11" t="str">
        <f t="shared" si="5"/>
        <v>0感应延时[0003.08]</v>
      </c>
      <c r="K62" s="1" t="str">
        <f t="shared" si="6"/>
        <v>903.08</v>
      </c>
      <c r="L62" s="1" t="str">
        <f t="shared" si="25"/>
        <v>0[lamp]</v>
      </c>
      <c r="M62" s="1">
        <f t="shared" si="23"/>
        <v>403</v>
      </c>
      <c r="N62" s="1" t="str">
        <f t="shared" si="24"/>
        <v>W403.08</v>
      </c>
      <c r="O62" s="11" t="str">
        <f t="shared" si="9"/>
        <v>[W403.08]0异常,请检查[0003.08]</v>
      </c>
      <c r="P62" s="1" t="str">
        <f t="shared" si="10"/>
        <v>0[alm]</v>
      </c>
      <c r="Q62" s="1">
        <f t="shared" si="18"/>
        <v>156</v>
      </c>
      <c r="R62" s="1" t="str">
        <f t="shared" si="19"/>
        <v>T156</v>
      </c>
      <c r="S62" s="1" t="str">
        <f t="shared" si="21"/>
        <v>0报警延时</v>
      </c>
      <c r="T62" s="1">
        <f t="shared" si="11"/>
        <v>103</v>
      </c>
      <c r="U62" s="1" t="str">
        <f t="shared" si="12"/>
        <v>H103.08</v>
      </c>
      <c r="V62" s="1" t="str">
        <f t="shared" si="13"/>
        <v>0屏蔽</v>
      </c>
      <c r="W62" s="1">
        <f t="shared" si="22"/>
        <v>1056</v>
      </c>
      <c r="X62" s="1" t="str">
        <f t="shared" si="14"/>
        <v>T1056</v>
      </c>
      <c r="Y62" s="1" t="str">
        <f t="shared" si="15"/>
        <v>0延时</v>
      </c>
      <c r="Z62" s="1" t="s">
        <v>2365</v>
      </c>
      <c r="AA62" s="1" t="str">
        <f t="shared" si="16"/>
        <v>0延时设定值</v>
      </c>
    </row>
    <row r="63" s="1" customFormat="1" ht="12" spans="1:27">
      <c r="A63" s="24"/>
      <c r="B63" s="25" t="s">
        <v>1786</v>
      </c>
      <c r="C63" s="1">
        <f>IO点表!C60</f>
        <v>0</v>
      </c>
      <c r="D63" s="26">
        <f t="shared" si="17"/>
        <v>9</v>
      </c>
      <c r="E63" s="11">
        <f t="shared" si="26"/>
        <v>803</v>
      </c>
      <c r="F63" s="11" t="str">
        <f t="shared" si="2"/>
        <v>803.09</v>
      </c>
      <c r="G63" s="11" t="str">
        <f t="shared" si="3"/>
        <v>0标志[0003.09]</v>
      </c>
      <c r="H63" s="11">
        <f t="shared" si="20"/>
        <v>1057</v>
      </c>
      <c r="I63" s="11" t="str">
        <f t="shared" si="4"/>
        <v>T1057</v>
      </c>
      <c r="J63" s="11" t="str">
        <f t="shared" si="5"/>
        <v>0感应延时[0003.09]</v>
      </c>
      <c r="K63" s="1" t="str">
        <f t="shared" si="6"/>
        <v>903.09</v>
      </c>
      <c r="L63" s="1" t="str">
        <f t="shared" si="25"/>
        <v>0[lamp]</v>
      </c>
      <c r="M63" s="1">
        <f t="shared" si="23"/>
        <v>403</v>
      </c>
      <c r="N63" s="1" t="str">
        <f t="shared" si="24"/>
        <v>W403.09</v>
      </c>
      <c r="O63" s="11" t="str">
        <f t="shared" si="9"/>
        <v>[W403.09]0异常,请检查[0003.09]</v>
      </c>
      <c r="P63" s="1" t="str">
        <f t="shared" si="10"/>
        <v>0[alm]</v>
      </c>
      <c r="Q63" s="1">
        <f t="shared" si="18"/>
        <v>157</v>
      </c>
      <c r="R63" s="1" t="str">
        <f t="shared" si="19"/>
        <v>T157</v>
      </c>
      <c r="S63" s="1" t="str">
        <f t="shared" si="21"/>
        <v>0报警延时</v>
      </c>
      <c r="T63" s="1">
        <f t="shared" si="11"/>
        <v>103</v>
      </c>
      <c r="U63" s="1" t="str">
        <f t="shared" si="12"/>
        <v>H103.09</v>
      </c>
      <c r="V63" s="1" t="str">
        <f t="shared" si="13"/>
        <v>0屏蔽</v>
      </c>
      <c r="W63" s="1">
        <f t="shared" si="22"/>
        <v>1057</v>
      </c>
      <c r="X63" s="1" t="str">
        <f t="shared" si="14"/>
        <v>T1057</v>
      </c>
      <c r="Y63" s="1" t="str">
        <f t="shared" si="15"/>
        <v>0延时</v>
      </c>
      <c r="Z63" s="1" t="s">
        <v>2366</v>
      </c>
      <c r="AA63" s="1" t="str">
        <f t="shared" si="16"/>
        <v>0延时设定值</v>
      </c>
    </row>
    <row r="64" s="1" customFormat="1" ht="12" spans="1:27">
      <c r="A64" s="24"/>
      <c r="B64" s="25" t="s">
        <v>1789</v>
      </c>
      <c r="C64" s="1">
        <f>IO点表!C61</f>
        <v>0</v>
      </c>
      <c r="D64" s="26">
        <f t="shared" si="17"/>
        <v>10</v>
      </c>
      <c r="E64" s="11">
        <f t="shared" si="26"/>
        <v>803</v>
      </c>
      <c r="F64" s="11" t="str">
        <f t="shared" si="2"/>
        <v>803.10</v>
      </c>
      <c r="G64" s="11" t="str">
        <f t="shared" si="3"/>
        <v>0标志[0003.10]</v>
      </c>
      <c r="H64" s="11">
        <f t="shared" si="20"/>
        <v>1058</v>
      </c>
      <c r="I64" s="11" t="str">
        <f t="shared" si="4"/>
        <v>T1058</v>
      </c>
      <c r="J64" s="11" t="str">
        <f t="shared" si="5"/>
        <v>0感应延时[0003.10]</v>
      </c>
      <c r="K64" s="1" t="str">
        <f t="shared" si="6"/>
        <v>903.10</v>
      </c>
      <c r="L64" s="1" t="str">
        <f t="shared" si="25"/>
        <v>0[lamp]</v>
      </c>
      <c r="M64" s="1">
        <f t="shared" si="23"/>
        <v>403</v>
      </c>
      <c r="N64" s="1" t="str">
        <f t="shared" si="24"/>
        <v>W403.10</v>
      </c>
      <c r="O64" s="11" t="str">
        <f t="shared" si="9"/>
        <v>[W403.10]0异常,请检查[0003.10]</v>
      </c>
      <c r="P64" s="1" t="str">
        <f t="shared" si="10"/>
        <v>0[alm]</v>
      </c>
      <c r="Q64" s="1">
        <f t="shared" si="18"/>
        <v>158</v>
      </c>
      <c r="R64" s="1" t="str">
        <f t="shared" si="19"/>
        <v>T158</v>
      </c>
      <c r="S64" s="1" t="str">
        <f t="shared" si="21"/>
        <v>0报警延时</v>
      </c>
      <c r="T64" s="1">
        <f t="shared" si="11"/>
        <v>103</v>
      </c>
      <c r="U64" s="1" t="str">
        <f t="shared" si="12"/>
        <v>H103.10</v>
      </c>
      <c r="V64" s="1" t="str">
        <f t="shared" si="13"/>
        <v>0屏蔽</v>
      </c>
      <c r="W64" s="1">
        <f t="shared" si="22"/>
        <v>1058</v>
      </c>
      <c r="X64" s="1" t="str">
        <f t="shared" si="14"/>
        <v>T1058</v>
      </c>
      <c r="Y64" s="1" t="str">
        <f t="shared" si="15"/>
        <v>0延时</v>
      </c>
      <c r="Z64" s="1" t="s">
        <v>2367</v>
      </c>
      <c r="AA64" s="1" t="str">
        <f t="shared" si="16"/>
        <v>0延时设定值</v>
      </c>
    </row>
    <row r="65" s="1" customFormat="1" ht="12" spans="1:27">
      <c r="A65" s="24"/>
      <c r="B65" s="25" t="s">
        <v>1792</v>
      </c>
      <c r="C65" s="1" t="str">
        <f>IO点表!C62</f>
        <v>进料伺服X轴准备好了信号</v>
      </c>
      <c r="D65" s="26">
        <f t="shared" si="17"/>
        <v>11</v>
      </c>
      <c r="E65" s="11">
        <f t="shared" si="26"/>
        <v>803</v>
      </c>
      <c r="F65" s="11" t="str">
        <f t="shared" si="2"/>
        <v>803.11</v>
      </c>
      <c r="G65" s="11" t="str">
        <f t="shared" si="3"/>
        <v>进料伺服X轴准备好了信号标志[0003.11]</v>
      </c>
      <c r="H65" s="11">
        <f t="shared" si="20"/>
        <v>1059</v>
      </c>
      <c r="I65" s="11" t="str">
        <f t="shared" si="4"/>
        <v>T1059</v>
      </c>
      <c r="J65" s="11" t="str">
        <f t="shared" si="5"/>
        <v>进料伺服X轴准备好了信号感应延时[0003.11]</v>
      </c>
      <c r="K65" s="1" t="str">
        <f t="shared" si="6"/>
        <v>903.11</v>
      </c>
      <c r="L65" s="1" t="str">
        <f t="shared" si="25"/>
        <v>进料伺服X轴准备好了信号[lamp]</v>
      </c>
      <c r="M65" s="1">
        <f t="shared" si="23"/>
        <v>403</v>
      </c>
      <c r="N65" s="1" t="str">
        <f t="shared" si="24"/>
        <v>W403.11</v>
      </c>
      <c r="O65" s="11" t="str">
        <f t="shared" si="9"/>
        <v>[W403.11]进料伺服X轴准备好了信号异常,请检查[0003.11]</v>
      </c>
      <c r="P65" s="1" t="str">
        <f t="shared" si="10"/>
        <v>进料伺服X轴准备好了信号[alm]</v>
      </c>
      <c r="Q65" s="1">
        <f t="shared" si="18"/>
        <v>159</v>
      </c>
      <c r="R65" s="1" t="str">
        <f t="shared" si="19"/>
        <v>T159</v>
      </c>
      <c r="S65" s="1" t="str">
        <f t="shared" si="21"/>
        <v>进料伺服X轴准备好了信号报警延时</v>
      </c>
      <c r="T65" s="1">
        <f t="shared" si="11"/>
        <v>103</v>
      </c>
      <c r="U65" s="1" t="str">
        <f t="shared" si="12"/>
        <v>H103.11</v>
      </c>
      <c r="V65" s="1" t="str">
        <f t="shared" si="13"/>
        <v>进料伺服X轴准备好了信号屏蔽</v>
      </c>
      <c r="W65" s="1">
        <f t="shared" si="22"/>
        <v>1059</v>
      </c>
      <c r="X65" s="1" t="str">
        <f t="shared" si="14"/>
        <v>T1059</v>
      </c>
      <c r="Y65" s="1" t="str">
        <f t="shared" si="15"/>
        <v>进料伺服X轴准备好了信号延时</v>
      </c>
      <c r="Z65" s="1" t="s">
        <v>2368</v>
      </c>
      <c r="AA65" s="1" t="str">
        <f t="shared" si="16"/>
        <v>进料伺服X轴准备好了信号延时设定值</v>
      </c>
    </row>
    <row r="66" s="1" customFormat="1" ht="12" spans="1:27">
      <c r="A66" s="24"/>
      <c r="B66" s="25" t="s">
        <v>1796</v>
      </c>
      <c r="C66" s="1" t="str">
        <f>IO点表!C63</f>
        <v>进料伺服X轴故障信号</v>
      </c>
      <c r="D66" s="26">
        <f t="shared" si="17"/>
        <v>12</v>
      </c>
      <c r="E66" s="11">
        <f t="shared" si="26"/>
        <v>803</v>
      </c>
      <c r="F66" s="11" t="str">
        <f t="shared" si="2"/>
        <v>803.12</v>
      </c>
      <c r="G66" s="11" t="str">
        <f t="shared" si="3"/>
        <v>进料伺服X轴故障信号标志[0003.12]</v>
      </c>
      <c r="H66" s="11">
        <f t="shared" si="20"/>
        <v>1060</v>
      </c>
      <c r="I66" s="11" t="str">
        <f t="shared" si="4"/>
        <v>T1060</v>
      </c>
      <c r="J66" s="11" t="str">
        <f t="shared" si="5"/>
        <v>进料伺服X轴故障信号感应延时[0003.12]</v>
      </c>
      <c r="K66" s="1" t="str">
        <f t="shared" si="6"/>
        <v>903.12</v>
      </c>
      <c r="L66" s="1" t="str">
        <f t="shared" si="25"/>
        <v>进料伺服X轴故障信号[lamp]</v>
      </c>
      <c r="M66" s="1">
        <f t="shared" si="23"/>
        <v>403</v>
      </c>
      <c r="N66" s="1" t="str">
        <f t="shared" si="24"/>
        <v>W403.12</v>
      </c>
      <c r="O66" s="11" t="str">
        <f t="shared" si="9"/>
        <v>[W403.12]进料伺服X轴故障信号异常,请检查[0003.12]</v>
      </c>
      <c r="P66" s="1" t="str">
        <f t="shared" si="10"/>
        <v>进料伺服X轴故障信号[alm]</v>
      </c>
      <c r="Q66" s="1">
        <f t="shared" si="18"/>
        <v>160</v>
      </c>
      <c r="R66" s="1" t="str">
        <f t="shared" si="19"/>
        <v>T160</v>
      </c>
      <c r="S66" s="1" t="str">
        <f t="shared" si="21"/>
        <v>进料伺服X轴故障信号报警延时</v>
      </c>
      <c r="T66" s="1">
        <f t="shared" si="11"/>
        <v>103</v>
      </c>
      <c r="U66" s="1" t="str">
        <f t="shared" si="12"/>
        <v>H103.12</v>
      </c>
      <c r="V66" s="1" t="str">
        <f t="shared" si="13"/>
        <v>进料伺服X轴故障信号屏蔽</v>
      </c>
      <c r="W66" s="1">
        <f t="shared" si="22"/>
        <v>1060</v>
      </c>
      <c r="X66" s="1" t="str">
        <f t="shared" si="14"/>
        <v>T1060</v>
      </c>
      <c r="Y66" s="1" t="str">
        <f t="shared" si="15"/>
        <v>进料伺服X轴故障信号延时</v>
      </c>
      <c r="Z66" s="1" t="s">
        <v>2369</v>
      </c>
      <c r="AA66" s="1" t="str">
        <f t="shared" si="16"/>
        <v>进料伺服X轴故障信号延时设定值</v>
      </c>
    </row>
    <row r="67" s="1" customFormat="1" ht="12" spans="1:27">
      <c r="A67" s="24"/>
      <c r="B67" s="25" t="s">
        <v>1800</v>
      </c>
      <c r="C67" s="1" t="str">
        <f>IO点表!C64</f>
        <v>进料伺服Z轴准备好了信号</v>
      </c>
      <c r="D67" s="26">
        <f t="shared" si="17"/>
        <v>13</v>
      </c>
      <c r="E67" s="11">
        <f t="shared" si="26"/>
        <v>803</v>
      </c>
      <c r="F67" s="11" t="str">
        <f t="shared" si="2"/>
        <v>803.13</v>
      </c>
      <c r="G67" s="11" t="str">
        <f t="shared" si="3"/>
        <v>进料伺服Z轴准备好了信号标志[0003.13]</v>
      </c>
      <c r="H67" s="11">
        <f t="shared" si="20"/>
        <v>1061</v>
      </c>
      <c r="I67" s="11" t="str">
        <f t="shared" si="4"/>
        <v>T1061</v>
      </c>
      <c r="J67" s="11" t="str">
        <f t="shared" si="5"/>
        <v>进料伺服Z轴准备好了信号感应延时[0003.13]</v>
      </c>
      <c r="K67" s="1" t="str">
        <f t="shared" si="6"/>
        <v>903.13</v>
      </c>
      <c r="L67" s="1" t="str">
        <f t="shared" si="25"/>
        <v>进料伺服Z轴准备好了信号[lamp]</v>
      </c>
      <c r="M67" s="1">
        <f t="shared" si="23"/>
        <v>403</v>
      </c>
      <c r="N67" s="1" t="str">
        <f t="shared" si="24"/>
        <v>W403.13</v>
      </c>
      <c r="O67" s="11" t="str">
        <f t="shared" si="9"/>
        <v>[W403.13]进料伺服Z轴准备好了信号异常,请检查[0003.13]</v>
      </c>
      <c r="P67" s="1" t="str">
        <f t="shared" si="10"/>
        <v>进料伺服Z轴准备好了信号[alm]</v>
      </c>
      <c r="Q67" s="1">
        <f t="shared" si="18"/>
        <v>161</v>
      </c>
      <c r="R67" s="1" t="str">
        <f t="shared" si="19"/>
        <v>T161</v>
      </c>
      <c r="S67" s="1" t="str">
        <f t="shared" si="21"/>
        <v>进料伺服Z轴准备好了信号报警延时</v>
      </c>
      <c r="T67" s="1">
        <f t="shared" si="11"/>
        <v>103</v>
      </c>
      <c r="U67" s="1" t="str">
        <f t="shared" si="12"/>
        <v>H103.13</v>
      </c>
      <c r="V67" s="1" t="str">
        <f t="shared" si="13"/>
        <v>进料伺服Z轴准备好了信号屏蔽</v>
      </c>
      <c r="W67" s="1">
        <f t="shared" si="22"/>
        <v>1061</v>
      </c>
      <c r="X67" s="1" t="str">
        <f t="shared" si="14"/>
        <v>T1061</v>
      </c>
      <c r="Y67" s="1" t="str">
        <f t="shared" si="15"/>
        <v>进料伺服Z轴准备好了信号延时</v>
      </c>
      <c r="Z67" s="1" t="s">
        <v>2370</v>
      </c>
      <c r="AA67" s="1" t="str">
        <f t="shared" si="16"/>
        <v>进料伺服Z轴准备好了信号延时设定值</v>
      </c>
    </row>
    <row r="68" s="1" customFormat="1" ht="12" spans="1:27">
      <c r="A68" s="24"/>
      <c r="B68" s="25" t="s">
        <v>1804</v>
      </c>
      <c r="C68" s="1" t="str">
        <f>IO点表!C65</f>
        <v>进料伺服Z轴故障信号</v>
      </c>
      <c r="D68" s="26">
        <f t="shared" si="17"/>
        <v>14</v>
      </c>
      <c r="E68" s="11">
        <f t="shared" si="26"/>
        <v>803</v>
      </c>
      <c r="F68" s="11" t="str">
        <f t="shared" si="2"/>
        <v>803.14</v>
      </c>
      <c r="G68" s="11" t="str">
        <f t="shared" si="3"/>
        <v>进料伺服Z轴故障信号标志[0003.14]</v>
      </c>
      <c r="H68" s="11">
        <f t="shared" si="20"/>
        <v>1062</v>
      </c>
      <c r="I68" s="11" t="str">
        <f t="shared" si="4"/>
        <v>T1062</v>
      </c>
      <c r="J68" s="11" t="str">
        <f t="shared" si="5"/>
        <v>进料伺服Z轴故障信号感应延时[0003.14]</v>
      </c>
      <c r="K68" s="1" t="str">
        <f t="shared" si="6"/>
        <v>903.14</v>
      </c>
      <c r="L68" s="1" t="str">
        <f t="shared" si="25"/>
        <v>进料伺服Z轴故障信号[lamp]</v>
      </c>
      <c r="M68" s="1">
        <f t="shared" si="23"/>
        <v>403</v>
      </c>
      <c r="N68" s="1" t="str">
        <f t="shared" si="24"/>
        <v>W403.14</v>
      </c>
      <c r="O68" s="11" t="str">
        <f t="shared" si="9"/>
        <v>[W403.14]进料伺服Z轴故障信号异常,请检查[0003.14]</v>
      </c>
      <c r="P68" s="1" t="str">
        <f t="shared" si="10"/>
        <v>进料伺服Z轴故障信号[alm]</v>
      </c>
      <c r="Q68" s="1">
        <f t="shared" si="18"/>
        <v>162</v>
      </c>
      <c r="R68" s="1" t="str">
        <f t="shared" si="19"/>
        <v>T162</v>
      </c>
      <c r="S68" s="1" t="str">
        <f t="shared" si="21"/>
        <v>进料伺服Z轴故障信号报警延时</v>
      </c>
      <c r="T68" s="1">
        <f t="shared" si="11"/>
        <v>103</v>
      </c>
      <c r="U68" s="1" t="str">
        <f t="shared" si="12"/>
        <v>H103.14</v>
      </c>
      <c r="V68" s="1" t="str">
        <f t="shared" si="13"/>
        <v>进料伺服Z轴故障信号屏蔽</v>
      </c>
      <c r="W68" s="1">
        <f t="shared" si="22"/>
        <v>1062</v>
      </c>
      <c r="X68" s="1" t="str">
        <f t="shared" si="14"/>
        <v>T1062</v>
      </c>
      <c r="Y68" s="1" t="str">
        <f t="shared" si="15"/>
        <v>进料伺服Z轴故障信号延时</v>
      </c>
      <c r="Z68" s="1" t="s">
        <v>2371</v>
      </c>
      <c r="AA68" s="1" t="str">
        <f t="shared" si="16"/>
        <v>进料伺服Z轴故障信号延时设定值</v>
      </c>
    </row>
    <row r="69" s="1" customFormat="1" ht="12" spans="1:27">
      <c r="A69" s="24"/>
      <c r="B69" s="25" t="s">
        <v>1808</v>
      </c>
      <c r="C69" s="1">
        <f>IO点表!C66</f>
        <v>0</v>
      </c>
      <c r="D69" s="26">
        <f t="shared" si="17"/>
        <v>15</v>
      </c>
      <c r="E69" s="11">
        <f t="shared" si="26"/>
        <v>803</v>
      </c>
      <c r="F69" s="11" t="str">
        <f t="shared" si="2"/>
        <v>803.15</v>
      </c>
      <c r="G69" s="11" t="str">
        <f t="shared" si="3"/>
        <v>0标志[0003.15]</v>
      </c>
      <c r="H69" s="11">
        <f t="shared" si="20"/>
        <v>1063</v>
      </c>
      <c r="I69" s="11" t="str">
        <f t="shared" si="4"/>
        <v>T1063</v>
      </c>
      <c r="J69" s="11" t="str">
        <f t="shared" si="5"/>
        <v>0感应延时[0003.15]</v>
      </c>
      <c r="K69" s="1" t="str">
        <f t="shared" si="6"/>
        <v>903.15</v>
      </c>
      <c r="L69" s="1" t="str">
        <f t="shared" si="25"/>
        <v>0[lamp]</v>
      </c>
      <c r="M69" s="1">
        <f t="shared" si="23"/>
        <v>403</v>
      </c>
      <c r="N69" s="1" t="str">
        <f t="shared" si="24"/>
        <v>W403.15</v>
      </c>
      <c r="O69" s="11" t="str">
        <f t="shared" si="9"/>
        <v>[W403.15]0异常,请检查[0003.15]</v>
      </c>
      <c r="P69" s="1" t="str">
        <f t="shared" si="10"/>
        <v>0[alm]</v>
      </c>
      <c r="Q69" s="1">
        <f t="shared" si="18"/>
        <v>163</v>
      </c>
      <c r="R69" s="1" t="str">
        <f t="shared" si="19"/>
        <v>T163</v>
      </c>
      <c r="S69" s="1" t="str">
        <f t="shared" si="21"/>
        <v>0报警延时</v>
      </c>
      <c r="T69" s="1">
        <f t="shared" si="11"/>
        <v>103</v>
      </c>
      <c r="U69" s="1" t="str">
        <f t="shared" si="12"/>
        <v>H103.15</v>
      </c>
      <c r="V69" s="1" t="str">
        <f t="shared" si="13"/>
        <v>0屏蔽</v>
      </c>
      <c r="W69" s="1">
        <f t="shared" si="22"/>
        <v>1063</v>
      </c>
      <c r="X69" s="1" t="str">
        <f t="shared" si="14"/>
        <v>T1063</v>
      </c>
      <c r="Y69" s="1" t="str">
        <f t="shared" si="15"/>
        <v>0延时</v>
      </c>
      <c r="Z69" s="1" t="s">
        <v>2372</v>
      </c>
      <c r="AA69" s="1" t="str">
        <f t="shared" si="16"/>
        <v>0延时设定值</v>
      </c>
    </row>
    <row r="70" s="1" customFormat="1" ht="12" spans="1:27">
      <c r="A70" s="24" t="s">
        <v>1811</v>
      </c>
      <c r="B70" s="25" t="s">
        <v>1812</v>
      </c>
      <c r="C70" s="1" t="str">
        <f>IO点表!C67</f>
        <v>出料伺服X轴准备好了信号</v>
      </c>
      <c r="D70" s="26">
        <f t="shared" si="17"/>
        <v>0</v>
      </c>
      <c r="E70" s="11">
        <f t="shared" si="26"/>
        <v>804</v>
      </c>
      <c r="F70" s="11" t="str">
        <f t="shared" ref="F70:F133" si="27">E70&amp;"."&amp;MID(B70,6,2)</f>
        <v>804.00</v>
      </c>
      <c r="G70" s="11" t="str">
        <f t="shared" si="3"/>
        <v>出料伺服X轴准备好了信号标志[0004.00]</v>
      </c>
      <c r="H70" s="11">
        <f t="shared" si="20"/>
        <v>1064</v>
      </c>
      <c r="I70" s="11" t="str">
        <f t="shared" si="4"/>
        <v>T1064</v>
      </c>
      <c r="J70" s="11" t="str">
        <f t="shared" si="5"/>
        <v>出料伺服X轴准备好了信号感应延时[0004.00]</v>
      </c>
      <c r="K70" s="1" t="str">
        <f t="shared" si="6"/>
        <v>904.00</v>
      </c>
      <c r="L70" s="1" t="str">
        <f t="shared" ref="L70:L101" si="28">C70&amp;L$2</f>
        <v>出料伺服X轴准备好了信号[lamp]</v>
      </c>
      <c r="M70" s="1">
        <f t="shared" si="23"/>
        <v>404</v>
      </c>
      <c r="N70" s="1" t="str">
        <f t="shared" si="24"/>
        <v>W404.00</v>
      </c>
      <c r="O70" s="11" t="str">
        <f t="shared" si="9"/>
        <v>[W404.00]出料伺服X轴准备好了信号异常,请检查[0004.00]</v>
      </c>
      <c r="P70" s="1" t="str">
        <f t="shared" si="10"/>
        <v>出料伺服X轴准备好了信号[alm]</v>
      </c>
      <c r="Q70" s="1">
        <f t="shared" si="18"/>
        <v>164</v>
      </c>
      <c r="R70" s="1" t="str">
        <f t="shared" si="19"/>
        <v>T164</v>
      </c>
      <c r="S70" s="1" t="str">
        <f t="shared" si="21"/>
        <v>出料伺服X轴准备好了信号报警延时</v>
      </c>
      <c r="T70" s="1">
        <f t="shared" si="11"/>
        <v>104</v>
      </c>
      <c r="U70" s="1" t="str">
        <f t="shared" si="12"/>
        <v>H104.00</v>
      </c>
      <c r="V70" s="1" t="str">
        <f t="shared" si="13"/>
        <v>出料伺服X轴准备好了信号屏蔽</v>
      </c>
      <c r="W70" s="1">
        <f t="shared" si="22"/>
        <v>1064</v>
      </c>
      <c r="X70" s="1" t="str">
        <f t="shared" si="14"/>
        <v>T1064</v>
      </c>
      <c r="Y70" s="1" t="str">
        <f t="shared" si="15"/>
        <v>出料伺服X轴准备好了信号延时</v>
      </c>
      <c r="Z70" s="1" t="s">
        <v>2373</v>
      </c>
      <c r="AA70" s="1" t="str">
        <f t="shared" si="16"/>
        <v>出料伺服X轴准备好了信号延时设定值</v>
      </c>
    </row>
    <row r="71" s="1" customFormat="1" ht="12" spans="1:27">
      <c r="A71" s="24"/>
      <c r="B71" s="25" t="s">
        <v>1816</v>
      </c>
      <c r="C71" s="1" t="str">
        <f>IO点表!C68</f>
        <v>出料伺服X轴故障信号</v>
      </c>
      <c r="D71" s="26">
        <f t="shared" si="17"/>
        <v>1</v>
      </c>
      <c r="E71" s="11">
        <f t="shared" si="26"/>
        <v>804</v>
      </c>
      <c r="F71" s="11" t="str">
        <f t="shared" si="27"/>
        <v>804.01</v>
      </c>
      <c r="G71" s="11" t="str">
        <f t="shared" ref="G71:G134" si="29">C71&amp;G$1&amp;"["&amp;B71&amp;"]"</f>
        <v>出料伺服X轴故障信号标志[0004.01]</v>
      </c>
      <c r="H71" s="11">
        <f t="shared" si="20"/>
        <v>1065</v>
      </c>
      <c r="I71" s="11" t="str">
        <f t="shared" ref="I71:I134" si="30">I$4&amp;H71</f>
        <v>T1065</v>
      </c>
      <c r="J71" s="11" t="str">
        <f t="shared" ref="J71:J134" si="31">C71&amp;J$2&amp;"["&amp;B71&amp;"]"</f>
        <v>出料伺服X轴故障信号感应延时[0004.01]</v>
      </c>
      <c r="K71" s="1" t="str">
        <f t="shared" ref="K71:K134" si="32">(E71+100)&amp;"."&amp;MID(B71,6,2)</f>
        <v>904.01</v>
      </c>
      <c r="L71" s="1" t="str">
        <f t="shared" si="28"/>
        <v>出料伺服X轴故障信号[lamp]</v>
      </c>
      <c r="M71" s="1">
        <f t="shared" si="23"/>
        <v>404</v>
      </c>
      <c r="N71" s="1" t="str">
        <f t="shared" si="24"/>
        <v>W404.01</v>
      </c>
      <c r="O71" s="11" t="str">
        <f t="shared" ref="O71:O122" si="33">"["&amp;N71&amp;"]"&amp;C71&amp;"异常"&amp;","&amp;"请检查"&amp;"["&amp;B71&amp;"]"</f>
        <v>[W404.01]出料伺服X轴故障信号异常,请检查[0004.01]</v>
      </c>
      <c r="P71" s="1" t="str">
        <f t="shared" ref="P71:P134" si="34">C71&amp;O$2</f>
        <v>出料伺服X轴故障信号[alm]</v>
      </c>
      <c r="Q71" s="1">
        <f t="shared" si="18"/>
        <v>165</v>
      </c>
      <c r="R71" s="1" t="str">
        <f t="shared" si="19"/>
        <v>T165</v>
      </c>
      <c r="S71" s="1" t="str">
        <f t="shared" si="21"/>
        <v>出料伺服X轴故障信号报警延时</v>
      </c>
      <c r="T71" s="1">
        <f t="shared" ref="T71:T133" si="35">IF(D70=15,(T70+1),T70)</f>
        <v>104</v>
      </c>
      <c r="U71" s="1" t="str">
        <f t="shared" ref="U71:U133" si="36">T$4&amp;T71&amp;"."&amp;MID(B71,6,2)</f>
        <v>H104.01</v>
      </c>
      <c r="V71" s="1" t="str">
        <f t="shared" ref="V71:V80" si="37">C71&amp;V$2</f>
        <v>出料伺服X轴故障信号屏蔽</v>
      </c>
      <c r="W71" s="1">
        <f t="shared" si="22"/>
        <v>1065</v>
      </c>
      <c r="X71" s="1" t="str">
        <f t="shared" ref="X71:X133" si="38">W$4&amp;W71</f>
        <v>T1065</v>
      </c>
      <c r="Y71" s="1" t="str">
        <f t="shared" ref="Y71:Y133" si="39">C71&amp;Y$2</f>
        <v>出料伺服X轴故障信号延时</v>
      </c>
      <c r="Z71" s="1" t="s">
        <v>2374</v>
      </c>
      <c r="AA71" s="1" t="str">
        <f t="shared" ref="AA71:AA134" si="40">C71&amp;AA$2</f>
        <v>出料伺服X轴故障信号延时设定值</v>
      </c>
    </row>
    <row r="72" s="1" customFormat="1" ht="12" spans="1:27">
      <c r="A72" s="24"/>
      <c r="B72" s="25" t="s">
        <v>1820</v>
      </c>
      <c r="C72" s="1" t="str">
        <f>IO点表!C69</f>
        <v>出料伺服Z轴准备好了信号</v>
      </c>
      <c r="D72" s="26">
        <f t="shared" ref="D72:D135" si="41">IF(D71=15,0,(D71+1))</f>
        <v>2</v>
      </c>
      <c r="E72" s="11">
        <f t="shared" si="26"/>
        <v>804</v>
      </c>
      <c r="F72" s="11" t="str">
        <f t="shared" si="27"/>
        <v>804.02</v>
      </c>
      <c r="G72" s="11" t="str">
        <f t="shared" si="29"/>
        <v>出料伺服Z轴准备好了信号标志[0004.02]</v>
      </c>
      <c r="H72" s="11">
        <f t="shared" si="20"/>
        <v>1066</v>
      </c>
      <c r="I72" s="11" t="str">
        <f t="shared" si="30"/>
        <v>T1066</v>
      </c>
      <c r="J72" s="11" t="str">
        <f t="shared" si="31"/>
        <v>出料伺服Z轴准备好了信号感应延时[0004.02]</v>
      </c>
      <c r="K72" s="1" t="str">
        <f t="shared" si="32"/>
        <v>904.02</v>
      </c>
      <c r="L72" s="1" t="str">
        <f t="shared" si="28"/>
        <v>出料伺服Z轴准备好了信号[lamp]</v>
      </c>
      <c r="M72" s="1">
        <f t="shared" si="23"/>
        <v>404</v>
      </c>
      <c r="N72" s="1" t="str">
        <f t="shared" si="24"/>
        <v>W404.02</v>
      </c>
      <c r="O72" s="11" t="str">
        <f t="shared" si="33"/>
        <v>[W404.02]出料伺服Z轴准备好了信号异常,请检查[0004.02]</v>
      </c>
      <c r="P72" s="1" t="str">
        <f t="shared" si="34"/>
        <v>出料伺服Z轴准备好了信号[alm]</v>
      </c>
      <c r="Q72" s="1">
        <f t="shared" ref="Q72:Q135" si="42">Q71+1</f>
        <v>166</v>
      </c>
      <c r="R72" s="1" t="str">
        <f t="shared" ref="R72:R127" si="43">Q$4&amp;Q72</f>
        <v>T166</v>
      </c>
      <c r="S72" s="1" t="str">
        <f t="shared" si="21"/>
        <v>出料伺服Z轴准备好了信号报警延时</v>
      </c>
      <c r="T72" s="1">
        <f t="shared" si="35"/>
        <v>104</v>
      </c>
      <c r="U72" s="1" t="str">
        <f t="shared" si="36"/>
        <v>H104.02</v>
      </c>
      <c r="V72" s="1" t="str">
        <f t="shared" si="37"/>
        <v>出料伺服Z轴准备好了信号屏蔽</v>
      </c>
      <c r="W72" s="1">
        <f t="shared" si="22"/>
        <v>1066</v>
      </c>
      <c r="X72" s="1" t="str">
        <f t="shared" si="38"/>
        <v>T1066</v>
      </c>
      <c r="Y72" s="1" t="str">
        <f t="shared" si="39"/>
        <v>出料伺服Z轴准备好了信号延时</v>
      </c>
      <c r="Z72" s="1" t="s">
        <v>2375</v>
      </c>
      <c r="AA72" s="1" t="str">
        <f t="shared" si="40"/>
        <v>出料伺服Z轴准备好了信号延时设定值</v>
      </c>
    </row>
    <row r="73" s="1" customFormat="1" ht="12" spans="1:27">
      <c r="A73" s="24"/>
      <c r="B73" s="25" t="s">
        <v>1824</v>
      </c>
      <c r="C73" s="1" t="str">
        <f>IO点表!C70</f>
        <v>出料伺服Z轴故障信号</v>
      </c>
      <c r="D73" s="26">
        <f t="shared" si="41"/>
        <v>3</v>
      </c>
      <c r="E73" s="11">
        <f t="shared" si="26"/>
        <v>804</v>
      </c>
      <c r="F73" s="11" t="str">
        <f t="shared" si="27"/>
        <v>804.03</v>
      </c>
      <c r="G73" s="11" t="str">
        <f t="shared" si="29"/>
        <v>出料伺服Z轴故障信号标志[0004.03]</v>
      </c>
      <c r="H73" s="11">
        <f t="shared" ref="H73:H136" si="44">H72+1</f>
        <v>1067</v>
      </c>
      <c r="I73" s="11" t="str">
        <f t="shared" si="30"/>
        <v>T1067</v>
      </c>
      <c r="J73" s="11" t="str">
        <f t="shared" si="31"/>
        <v>出料伺服Z轴故障信号感应延时[0004.03]</v>
      </c>
      <c r="K73" s="1" t="str">
        <f t="shared" si="32"/>
        <v>904.03</v>
      </c>
      <c r="L73" s="1" t="str">
        <f t="shared" si="28"/>
        <v>出料伺服Z轴故障信号[lamp]</v>
      </c>
      <c r="M73" s="1">
        <f t="shared" si="23"/>
        <v>404</v>
      </c>
      <c r="N73" s="1" t="str">
        <f t="shared" si="24"/>
        <v>W404.03</v>
      </c>
      <c r="O73" s="11" t="str">
        <f t="shared" si="33"/>
        <v>[W404.03]出料伺服Z轴故障信号异常,请检查[0004.03]</v>
      </c>
      <c r="P73" s="1" t="str">
        <f t="shared" si="34"/>
        <v>出料伺服Z轴故障信号[alm]</v>
      </c>
      <c r="Q73" s="1">
        <f t="shared" si="42"/>
        <v>167</v>
      </c>
      <c r="R73" s="1" t="str">
        <f t="shared" si="43"/>
        <v>T167</v>
      </c>
      <c r="S73" s="1" t="str">
        <f t="shared" si="21"/>
        <v>出料伺服Z轴故障信号报警延时</v>
      </c>
      <c r="T73" s="1">
        <f t="shared" si="35"/>
        <v>104</v>
      </c>
      <c r="U73" s="1" t="str">
        <f t="shared" si="36"/>
        <v>H104.03</v>
      </c>
      <c r="V73" s="1" t="str">
        <f t="shared" si="37"/>
        <v>出料伺服Z轴故障信号屏蔽</v>
      </c>
      <c r="W73" s="1">
        <f t="shared" si="22"/>
        <v>1067</v>
      </c>
      <c r="X73" s="1" t="str">
        <f t="shared" si="38"/>
        <v>T1067</v>
      </c>
      <c r="Y73" s="1" t="str">
        <f t="shared" si="39"/>
        <v>出料伺服Z轴故障信号延时</v>
      </c>
      <c r="Z73" s="1" t="s">
        <v>2376</v>
      </c>
      <c r="AA73" s="1" t="str">
        <f t="shared" si="40"/>
        <v>出料伺服Z轴故障信号延时设定值</v>
      </c>
    </row>
    <row r="74" s="1" customFormat="1" ht="12" spans="1:27">
      <c r="A74" s="24"/>
      <c r="B74" s="25" t="s">
        <v>1828</v>
      </c>
      <c r="C74" s="1">
        <f>IO点表!C71</f>
        <v>0</v>
      </c>
      <c r="D74" s="26">
        <f t="shared" si="41"/>
        <v>4</v>
      </c>
      <c r="E74" s="11">
        <f t="shared" si="26"/>
        <v>804</v>
      </c>
      <c r="F74" s="11" t="str">
        <f t="shared" si="27"/>
        <v>804.04</v>
      </c>
      <c r="G74" s="11" t="str">
        <f t="shared" si="29"/>
        <v>0标志[0004.04]</v>
      </c>
      <c r="H74" s="11">
        <f t="shared" si="44"/>
        <v>1068</v>
      </c>
      <c r="I74" s="11" t="str">
        <f t="shared" si="30"/>
        <v>T1068</v>
      </c>
      <c r="J74" s="11" t="str">
        <f t="shared" si="31"/>
        <v>0感应延时[0004.04]</v>
      </c>
      <c r="K74" s="1" t="str">
        <f t="shared" si="32"/>
        <v>904.04</v>
      </c>
      <c r="L74" s="1" t="str">
        <f t="shared" si="28"/>
        <v>0[lamp]</v>
      </c>
      <c r="M74" s="1">
        <f t="shared" si="23"/>
        <v>404</v>
      </c>
      <c r="N74" s="1" t="str">
        <f t="shared" si="24"/>
        <v>W404.04</v>
      </c>
      <c r="O74" s="11" t="str">
        <f t="shared" si="33"/>
        <v>[W404.04]0异常,请检查[0004.04]</v>
      </c>
      <c r="P74" s="1" t="str">
        <f t="shared" si="34"/>
        <v>0[alm]</v>
      </c>
      <c r="Q74" s="1">
        <f t="shared" si="42"/>
        <v>168</v>
      </c>
      <c r="R74" s="1" t="str">
        <f t="shared" si="43"/>
        <v>T168</v>
      </c>
      <c r="S74" s="1" t="str">
        <f t="shared" ref="S74:S137" si="45">C74&amp;S$2</f>
        <v>0报警延时</v>
      </c>
      <c r="T74" s="1">
        <f t="shared" si="35"/>
        <v>104</v>
      </c>
      <c r="U74" s="1" t="str">
        <f t="shared" si="36"/>
        <v>H104.04</v>
      </c>
      <c r="V74" s="1" t="str">
        <f t="shared" si="37"/>
        <v>0屏蔽</v>
      </c>
      <c r="W74" s="1">
        <f t="shared" si="22"/>
        <v>1068</v>
      </c>
      <c r="X74" s="1" t="str">
        <f t="shared" si="38"/>
        <v>T1068</v>
      </c>
      <c r="Y74" s="1" t="str">
        <f t="shared" si="39"/>
        <v>0延时</v>
      </c>
      <c r="Z74" s="1" t="s">
        <v>2377</v>
      </c>
      <c r="AA74" s="1" t="str">
        <f t="shared" si="40"/>
        <v>0延时设定值</v>
      </c>
    </row>
    <row r="75" s="1" customFormat="1" ht="12" spans="1:27">
      <c r="A75" s="24"/>
      <c r="B75" s="25" t="s">
        <v>1831</v>
      </c>
      <c r="C75" s="1" t="str">
        <f>IO点表!C72</f>
        <v>腔体抽真空泵运行信号</v>
      </c>
      <c r="D75" s="26">
        <f t="shared" si="41"/>
        <v>5</v>
      </c>
      <c r="E75" s="11">
        <f t="shared" si="26"/>
        <v>804</v>
      </c>
      <c r="F75" s="11" t="str">
        <f t="shared" si="27"/>
        <v>804.05</v>
      </c>
      <c r="G75" s="11" t="str">
        <f t="shared" si="29"/>
        <v>腔体抽真空泵运行信号标志[0004.05]</v>
      </c>
      <c r="H75" s="11">
        <f t="shared" si="44"/>
        <v>1069</v>
      </c>
      <c r="I75" s="11" t="str">
        <f t="shared" si="30"/>
        <v>T1069</v>
      </c>
      <c r="J75" s="11" t="str">
        <f t="shared" si="31"/>
        <v>腔体抽真空泵运行信号感应延时[0004.05]</v>
      </c>
      <c r="K75" s="1" t="str">
        <f t="shared" si="32"/>
        <v>904.05</v>
      </c>
      <c r="L75" s="1" t="str">
        <f t="shared" si="28"/>
        <v>腔体抽真空泵运行信号[lamp]</v>
      </c>
      <c r="M75" s="1">
        <f t="shared" si="23"/>
        <v>404</v>
      </c>
      <c r="N75" s="1" t="str">
        <f t="shared" si="24"/>
        <v>W404.05</v>
      </c>
      <c r="O75" s="11" t="str">
        <f t="shared" si="33"/>
        <v>[W404.05]腔体抽真空泵运行信号异常,请检查[0004.05]</v>
      </c>
      <c r="P75" s="1" t="str">
        <f t="shared" si="34"/>
        <v>腔体抽真空泵运行信号[alm]</v>
      </c>
      <c r="Q75" s="1">
        <f t="shared" si="42"/>
        <v>169</v>
      </c>
      <c r="R75" s="1" t="str">
        <f t="shared" si="43"/>
        <v>T169</v>
      </c>
      <c r="S75" s="1" t="str">
        <f t="shared" si="45"/>
        <v>腔体抽真空泵运行信号报警延时</v>
      </c>
      <c r="T75" s="1">
        <f t="shared" si="35"/>
        <v>104</v>
      </c>
      <c r="U75" s="1" t="str">
        <f t="shared" si="36"/>
        <v>H104.05</v>
      </c>
      <c r="V75" s="1" t="str">
        <f t="shared" si="37"/>
        <v>腔体抽真空泵运行信号屏蔽</v>
      </c>
      <c r="W75" s="1">
        <f t="shared" ref="W75:W133" si="46">W74+1</f>
        <v>1069</v>
      </c>
      <c r="X75" s="1" t="str">
        <f t="shared" si="38"/>
        <v>T1069</v>
      </c>
      <c r="Y75" s="1" t="str">
        <f t="shared" si="39"/>
        <v>腔体抽真空泵运行信号延时</v>
      </c>
      <c r="Z75" s="1" t="s">
        <v>2378</v>
      </c>
      <c r="AA75" s="1" t="str">
        <f t="shared" si="40"/>
        <v>腔体抽真空泵运行信号延时设定值</v>
      </c>
    </row>
    <row r="76" s="1" customFormat="1" ht="12" spans="1:27">
      <c r="A76" s="24"/>
      <c r="B76" s="25" t="s">
        <v>1835</v>
      </c>
      <c r="C76" s="1" t="str">
        <f>IO点表!C73</f>
        <v>腔体抽真空泵过载信号</v>
      </c>
      <c r="D76" s="26">
        <f t="shared" si="41"/>
        <v>6</v>
      </c>
      <c r="E76" s="11">
        <f t="shared" si="26"/>
        <v>804</v>
      </c>
      <c r="F76" s="11" t="str">
        <f t="shared" si="27"/>
        <v>804.06</v>
      </c>
      <c r="G76" s="11" t="str">
        <f t="shared" si="29"/>
        <v>腔体抽真空泵过载信号标志[0004.06]</v>
      </c>
      <c r="H76" s="11">
        <f t="shared" si="44"/>
        <v>1070</v>
      </c>
      <c r="I76" s="11" t="str">
        <f t="shared" si="30"/>
        <v>T1070</v>
      </c>
      <c r="J76" s="11" t="str">
        <f t="shared" si="31"/>
        <v>腔体抽真空泵过载信号感应延时[0004.06]</v>
      </c>
      <c r="K76" s="1" t="str">
        <f t="shared" si="32"/>
        <v>904.06</v>
      </c>
      <c r="L76" s="1" t="str">
        <f t="shared" si="28"/>
        <v>腔体抽真空泵过载信号[lamp]</v>
      </c>
      <c r="M76" s="1">
        <f t="shared" si="23"/>
        <v>404</v>
      </c>
      <c r="N76" s="1" t="str">
        <f t="shared" si="24"/>
        <v>W404.06</v>
      </c>
      <c r="O76" s="11" t="str">
        <f t="shared" si="33"/>
        <v>[W404.06]腔体抽真空泵过载信号异常,请检查[0004.06]</v>
      </c>
      <c r="P76" s="1" t="str">
        <f t="shared" si="34"/>
        <v>腔体抽真空泵过载信号[alm]</v>
      </c>
      <c r="Q76" s="1">
        <f t="shared" si="42"/>
        <v>170</v>
      </c>
      <c r="R76" s="1" t="str">
        <f t="shared" si="43"/>
        <v>T170</v>
      </c>
      <c r="S76" s="1" t="str">
        <f t="shared" si="45"/>
        <v>腔体抽真空泵过载信号报警延时</v>
      </c>
      <c r="T76" s="1">
        <f t="shared" si="35"/>
        <v>104</v>
      </c>
      <c r="U76" s="1" t="str">
        <f t="shared" si="36"/>
        <v>H104.06</v>
      </c>
      <c r="V76" s="1" t="str">
        <f t="shared" si="37"/>
        <v>腔体抽真空泵过载信号屏蔽</v>
      </c>
      <c r="W76" s="1">
        <f t="shared" si="46"/>
        <v>1070</v>
      </c>
      <c r="X76" s="1" t="str">
        <f t="shared" si="38"/>
        <v>T1070</v>
      </c>
      <c r="Y76" s="1" t="str">
        <f t="shared" si="39"/>
        <v>腔体抽真空泵过载信号延时</v>
      </c>
      <c r="Z76" s="1" t="s">
        <v>2379</v>
      </c>
      <c r="AA76" s="1" t="str">
        <f t="shared" si="40"/>
        <v>腔体抽真空泵过载信号延时设定值</v>
      </c>
    </row>
    <row r="77" s="1" customFormat="1" ht="12" spans="1:27">
      <c r="A77" s="24"/>
      <c r="B77" s="25" t="s">
        <v>1838</v>
      </c>
      <c r="C77" s="1" t="str">
        <f>IO点表!C74</f>
        <v>氦检前置泵运行信号</v>
      </c>
      <c r="D77" s="26">
        <f t="shared" si="41"/>
        <v>7</v>
      </c>
      <c r="E77" s="11">
        <f t="shared" si="26"/>
        <v>804</v>
      </c>
      <c r="F77" s="11" t="str">
        <f t="shared" si="27"/>
        <v>804.07</v>
      </c>
      <c r="G77" s="11" t="str">
        <f t="shared" si="29"/>
        <v>氦检前置泵运行信号标志[0004.07]</v>
      </c>
      <c r="H77" s="11">
        <f t="shared" si="44"/>
        <v>1071</v>
      </c>
      <c r="I77" s="11" t="str">
        <f t="shared" si="30"/>
        <v>T1071</v>
      </c>
      <c r="J77" s="11" t="str">
        <f t="shared" si="31"/>
        <v>氦检前置泵运行信号感应延时[0004.07]</v>
      </c>
      <c r="K77" s="1" t="str">
        <f t="shared" si="32"/>
        <v>904.07</v>
      </c>
      <c r="L77" s="1" t="str">
        <f t="shared" si="28"/>
        <v>氦检前置泵运行信号[lamp]</v>
      </c>
      <c r="M77" s="1">
        <f t="shared" si="23"/>
        <v>404</v>
      </c>
      <c r="N77" s="1" t="str">
        <f t="shared" si="24"/>
        <v>W404.07</v>
      </c>
      <c r="O77" s="11" t="str">
        <f t="shared" si="33"/>
        <v>[W404.07]氦检前置泵运行信号异常,请检查[0004.07]</v>
      </c>
      <c r="P77" s="1" t="str">
        <f t="shared" si="34"/>
        <v>氦检前置泵运行信号[alm]</v>
      </c>
      <c r="Q77" s="1">
        <f t="shared" si="42"/>
        <v>171</v>
      </c>
      <c r="R77" s="1" t="str">
        <f t="shared" si="43"/>
        <v>T171</v>
      </c>
      <c r="S77" s="1" t="str">
        <f t="shared" si="45"/>
        <v>氦检前置泵运行信号报警延时</v>
      </c>
      <c r="T77" s="1">
        <f t="shared" si="35"/>
        <v>104</v>
      </c>
      <c r="U77" s="1" t="str">
        <f t="shared" si="36"/>
        <v>H104.07</v>
      </c>
      <c r="V77" s="1" t="str">
        <f t="shared" si="37"/>
        <v>氦检前置泵运行信号屏蔽</v>
      </c>
      <c r="W77" s="1">
        <f t="shared" si="46"/>
        <v>1071</v>
      </c>
      <c r="X77" s="1" t="str">
        <f t="shared" si="38"/>
        <v>T1071</v>
      </c>
      <c r="Y77" s="1" t="str">
        <f t="shared" si="39"/>
        <v>氦检前置泵运行信号延时</v>
      </c>
      <c r="Z77" s="1" t="s">
        <v>2380</v>
      </c>
      <c r="AA77" s="1" t="str">
        <f t="shared" si="40"/>
        <v>氦检前置泵运行信号延时设定值</v>
      </c>
    </row>
    <row r="78" s="1" customFormat="1" ht="12" spans="1:27">
      <c r="A78" s="24"/>
      <c r="B78" s="25" t="s">
        <v>1842</v>
      </c>
      <c r="C78" s="1" t="str">
        <f>IO点表!C75</f>
        <v>氦检前置泵过载信号</v>
      </c>
      <c r="D78" s="26">
        <f t="shared" si="41"/>
        <v>8</v>
      </c>
      <c r="E78" s="11">
        <f t="shared" si="26"/>
        <v>804</v>
      </c>
      <c r="F78" s="11" t="str">
        <f t="shared" si="27"/>
        <v>804.08</v>
      </c>
      <c r="G78" s="11" t="str">
        <f t="shared" si="29"/>
        <v>氦检前置泵过载信号标志[0004.08]</v>
      </c>
      <c r="H78" s="11">
        <f t="shared" si="44"/>
        <v>1072</v>
      </c>
      <c r="I78" s="11" t="str">
        <f t="shared" si="30"/>
        <v>T1072</v>
      </c>
      <c r="J78" s="11" t="str">
        <f t="shared" si="31"/>
        <v>氦检前置泵过载信号感应延时[0004.08]</v>
      </c>
      <c r="K78" s="1" t="str">
        <f t="shared" si="32"/>
        <v>904.08</v>
      </c>
      <c r="L78" s="1" t="str">
        <f t="shared" si="28"/>
        <v>氦检前置泵过载信号[lamp]</v>
      </c>
      <c r="M78" s="1">
        <f t="shared" si="23"/>
        <v>404</v>
      </c>
      <c r="N78" s="1" t="str">
        <f t="shared" si="24"/>
        <v>W404.08</v>
      </c>
      <c r="O78" s="11" t="str">
        <f t="shared" si="33"/>
        <v>[W404.08]氦检前置泵过载信号异常,请检查[0004.08]</v>
      </c>
      <c r="P78" s="1" t="str">
        <f t="shared" si="34"/>
        <v>氦检前置泵过载信号[alm]</v>
      </c>
      <c r="Q78" s="1">
        <f t="shared" si="42"/>
        <v>172</v>
      </c>
      <c r="R78" s="1" t="str">
        <f t="shared" si="43"/>
        <v>T172</v>
      </c>
      <c r="S78" s="1" t="str">
        <f t="shared" si="45"/>
        <v>氦检前置泵过载信号报警延时</v>
      </c>
      <c r="T78" s="1">
        <f t="shared" si="35"/>
        <v>104</v>
      </c>
      <c r="U78" s="1" t="str">
        <f t="shared" si="36"/>
        <v>H104.08</v>
      </c>
      <c r="V78" s="1" t="str">
        <f t="shared" si="37"/>
        <v>氦检前置泵过载信号屏蔽</v>
      </c>
      <c r="W78" s="1">
        <f t="shared" si="46"/>
        <v>1072</v>
      </c>
      <c r="X78" s="1" t="str">
        <f t="shared" si="38"/>
        <v>T1072</v>
      </c>
      <c r="Y78" s="1" t="str">
        <f t="shared" si="39"/>
        <v>氦检前置泵过载信号延时</v>
      </c>
      <c r="Z78" s="1" t="s">
        <v>2381</v>
      </c>
      <c r="AA78" s="1" t="str">
        <f t="shared" si="40"/>
        <v>氦检前置泵过载信号延时设定值</v>
      </c>
    </row>
    <row r="79" s="1" customFormat="1" ht="12" spans="1:27">
      <c r="A79" s="24"/>
      <c r="B79" s="25" t="s">
        <v>1846</v>
      </c>
      <c r="C79" s="1" t="str">
        <f>IO点表!C76</f>
        <v>启动按钮</v>
      </c>
      <c r="D79" s="26">
        <f t="shared" si="41"/>
        <v>9</v>
      </c>
      <c r="E79" s="11">
        <f t="shared" si="26"/>
        <v>804</v>
      </c>
      <c r="F79" s="11" t="str">
        <f t="shared" si="27"/>
        <v>804.09</v>
      </c>
      <c r="G79" s="11" t="str">
        <f t="shared" si="29"/>
        <v>启动按钮标志[0004.09]</v>
      </c>
      <c r="H79" s="11">
        <f t="shared" si="44"/>
        <v>1073</v>
      </c>
      <c r="I79" s="11" t="str">
        <f t="shared" si="30"/>
        <v>T1073</v>
      </c>
      <c r="J79" s="11" t="str">
        <f t="shared" si="31"/>
        <v>启动按钮感应延时[0004.09]</v>
      </c>
      <c r="K79" s="1" t="str">
        <f t="shared" si="32"/>
        <v>904.09</v>
      </c>
      <c r="L79" s="1" t="str">
        <f t="shared" si="28"/>
        <v>启动按钮[lamp]</v>
      </c>
      <c r="M79" s="1">
        <f t="shared" si="23"/>
        <v>404</v>
      </c>
      <c r="N79" s="1" t="str">
        <f t="shared" si="24"/>
        <v>W404.09</v>
      </c>
      <c r="O79" s="11" t="str">
        <f t="shared" si="33"/>
        <v>[W404.09]启动按钮异常,请检查[0004.09]</v>
      </c>
      <c r="P79" s="1" t="str">
        <f t="shared" si="34"/>
        <v>启动按钮[alm]</v>
      </c>
      <c r="Q79" s="1">
        <f t="shared" si="42"/>
        <v>173</v>
      </c>
      <c r="R79" s="1" t="str">
        <f t="shared" si="43"/>
        <v>T173</v>
      </c>
      <c r="S79" s="1" t="str">
        <f t="shared" si="45"/>
        <v>启动按钮报警延时</v>
      </c>
      <c r="T79" s="1">
        <f t="shared" si="35"/>
        <v>104</v>
      </c>
      <c r="U79" s="1" t="str">
        <f t="shared" si="36"/>
        <v>H104.09</v>
      </c>
      <c r="V79" s="1" t="str">
        <f t="shared" si="37"/>
        <v>启动按钮屏蔽</v>
      </c>
      <c r="W79" s="1">
        <f t="shared" si="46"/>
        <v>1073</v>
      </c>
      <c r="X79" s="1" t="str">
        <f t="shared" si="38"/>
        <v>T1073</v>
      </c>
      <c r="Y79" s="1" t="str">
        <f t="shared" si="39"/>
        <v>启动按钮延时</v>
      </c>
      <c r="Z79" s="1" t="s">
        <v>2382</v>
      </c>
      <c r="AA79" s="1" t="str">
        <f t="shared" si="40"/>
        <v>启动按钮延时设定值</v>
      </c>
    </row>
    <row r="80" s="1" customFormat="1" ht="12" spans="1:27">
      <c r="A80" s="24"/>
      <c r="B80" s="25" t="s">
        <v>1850</v>
      </c>
      <c r="C80" s="1" t="str">
        <f>IO点表!C77</f>
        <v>停止按钮</v>
      </c>
      <c r="D80" s="26">
        <f t="shared" si="41"/>
        <v>10</v>
      </c>
      <c r="E80" s="11">
        <f t="shared" si="26"/>
        <v>804</v>
      </c>
      <c r="F80" s="11" t="str">
        <f t="shared" si="27"/>
        <v>804.10</v>
      </c>
      <c r="G80" s="11" t="str">
        <f t="shared" si="29"/>
        <v>停止按钮标志[0004.10]</v>
      </c>
      <c r="H80" s="11">
        <f t="shared" si="44"/>
        <v>1074</v>
      </c>
      <c r="I80" s="11" t="str">
        <f t="shared" si="30"/>
        <v>T1074</v>
      </c>
      <c r="J80" s="11" t="str">
        <f t="shared" si="31"/>
        <v>停止按钮感应延时[0004.10]</v>
      </c>
      <c r="K80" s="1" t="str">
        <f t="shared" si="32"/>
        <v>904.10</v>
      </c>
      <c r="L80" s="1" t="str">
        <f t="shared" si="28"/>
        <v>停止按钮[lamp]</v>
      </c>
      <c r="M80" s="1">
        <f t="shared" si="23"/>
        <v>404</v>
      </c>
      <c r="N80" s="1" t="str">
        <f t="shared" si="24"/>
        <v>W404.10</v>
      </c>
      <c r="O80" s="11" t="str">
        <f t="shared" si="33"/>
        <v>[W404.10]停止按钮异常,请检查[0004.10]</v>
      </c>
      <c r="P80" s="1" t="str">
        <f t="shared" si="34"/>
        <v>停止按钮[alm]</v>
      </c>
      <c r="Q80" s="1">
        <f t="shared" si="42"/>
        <v>174</v>
      </c>
      <c r="R80" s="1" t="str">
        <f t="shared" si="43"/>
        <v>T174</v>
      </c>
      <c r="S80" s="1" t="str">
        <f t="shared" si="45"/>
        <v>停止按钮报警延时</v>
      </c>
      <c r="T80" s="1">
        <f t="shared" si="35"/>
        <v>104</v>
      </c>
      <c r="U80" s="1" t="str">
        <f t="shared" si="36"/>
        <v>H104.10</v>
      </c>
      <c r="V80" s="1" t="str">
        <f t="shared" si="37"/>
        <v>停止按钮屏蔽</v>
      </c>
      <c r="W80" s="1">
        <f t="shared" si="46"/>
        <v>1074</v>
      </c>
      <c r="X80" s="1" t="str">
        <f t="shared" si="38"/>
        <v>T1074</v>
      </c>
      <c r="Y80" s="1" t="str">
        <f t="shared" si="39"/>
        <v>停止按钮延时</v>
      </c>
      <c r="Z80" s="1" t="s">
        <v>2383</v>
      </c>
      <c r="AA80" s="1" t="str">
        <f t="shared" si="40"/>
        <v>停止按钮延时设定值</v>
      </c>
    </row>
    <row r="81" s="1" customFormat="1" ht="12" spans="1:27">
      <c r="A81" s="24"/>
      <c r="B81" s="25" t="s">
        <v>1854</v>
      </c>
      <c r="C81" s="1" t="str">
        <f>IO点表!C78</f>
        <v>复位按钮</v>
      </c>
      <c r="D81" s="26">
        <f t="shared" si="41"/>
        <v>11</v>
      </c>
      <c r="E81" s="11">
        <f t="shared" si="26"/>
        <v>804</v>
      </c>
      <c r="F81" s="11" t="str">
        <f t="shared" si="27"/>
        <v>804.11</v>
      </c>
      <c r="G81" s="11" t="str">
        <f t="shared" si="29"/>
        <v>复位按钮标志[0004.11]</v>
      </c>
      <c r="H81" s="11">
        <f t="shared" si="44"/>
        <v>1075</v>
      </c>
      <c r="I81" s="11" t="str">
        <f t="shared" si="30"/>
        <v>T1075</v>
      </c>
      <c r="J81" s="11" t="str">
        <f t="shared" si="31"/>
        <v>复位按钮感应延时[0004.11]</v>
      </c>
      <c r="K81" s="1" t="str">
        <f t="shared" si="32"/>
        <v>904.11</v>
      </c>
      <c r="L81" s="1" t="str">
        <f t="shared" si="28"/>
        <v>复位按钮[lamp]</v>
      </c>
      <c r="M81" s="1">
        <f t="shared" si="23"/>
        <v>404</v>
      </c>
      <c r="N81" s="1" t="str">
        <f t="shared" si="24"/>
        <v>W404.11</v>
      </c>
      <c r="O81" s="11" t="str">
        <f t="shared" si="33"/>
        <v>[W404.11]复位按钮异常,请检查[0004.11]</v>
      </c>
      <c r="P81" s="1" t="str">
        <f t="shared" si="34"/>
        <v>复位按钮[alm]</v>
      </c>
      <c r="Q81" s="1">
        <f t="shared" si="42"/>
        <v>175</v>
      </c>
      <c r="R81" s="1" t="str">
        <f t="shared" si="43"/>
        <v>T175</v>
      </c>
      <c r="S81" s="1" t="str">
        <f t="shared" si="45"/>
        <v>复位按钮报警延时</v>
      </c>
      <c r="T81" s="1">
        <f t="shared" si="35"/>
        <v>104</v>
      </c>
      <c r="U81" s="1" t="str">
        <f t="shared" si="36"/>
        <v>H104.11</v>
      </c>
      <c r="V81" s="1" t="str">
        <f t="shared" ref="V81:V95" si="47">C81&amp;V$2</f>
        <v>复位按钮屏蔽</v>
      </c>
      <c r="W81" s="1">
        <f t="shared" si="46"/>
        <v>1075</v>
      </c>
      <c r="X81" s="1" t="str">
        <f t="shared" si="38"/>
        <v>T1075</v>
      </c>
      <c r="Y81" s="1" t="str">
        <f t="shared" si="39"/>
        <v>复位按钮延时</v>
      </c>
      <c r="Z81" s="1" t="s">
        <v>2384</v>
      </c>
      <c r="AA81" s="1" t="str">
        <f t="shared" si="40"/>
        <v>复位按钮延时设定值</v>
      </c>
    </row>
    <row r="82" s="1" customFormat="1" ht="12" spans="1:27">
      <c r="A82" s="24"/>
      <c r="B82" s="25" t="s">
        <v>1858</v>
      </c>
      <c r="C82" s="1" t="str">
        <f>IO点表!C79</f>
        <v>急停按钮</v>
      </c>
      <c r="D82" s="26">
        <f t="shared" si="41"/>
        <v>12</v>
      </c>
      <c r="E82" s="11">
        <f t="shared" si="26"/>
        <v>804</v>
      </c>
      <c r="F82" s="11" t="str">
        <f t="shared" si="27"/>
        <v>804.12</v>
      </c>
      <c r="G82" s="11" t="str">
        <f t="shared" si="29"/>
        <v>急停按钮标志[0004.12]</v>
      </c>
      <c r="H82" s="11">
        <f t="shared" si="44"/>
        <v>1076</v>
      </c>
      <c r="I82" s="11" t="str">
        <f t="shared" si="30"/>
        <v>T1076</v>
      </c>
      <c r="J82" s="11" t="str">
        <f t="shared" si="31"/>
        <v>急停按钮感应延时[0004.12]</v>
      </c>
      <c r="K82" s="1" t="str">
        <f t="shared" si="32"/>
        <v>904.12</v>
      </c>
      <c r="L82" s="1" t="str">
        <f t="shared" si="28"/>
        <v>急停按钮[lamp]</v>
      </c>
      <c r="M82" s="1">
        <f t="shared" si="23"/>
        <v>404</v>
      </c>
      <c r="N82" s="1" t="str">
        <f t="shared" si="24"/>
        <v>W404.12</v>
      </c>
      <c r="O82" s="11" t="str">
        <f t="shared" si="33"/>
        <v>[W404.12]急停按钮异常,请检查[0004.12]</v>
      </c>
      <c r="P82" s="1" t="str">
        <f t="shared" si="34"/>
        <v>急停按钮[alm]</v>
      </c>
      <c r="Q82" s="1">
        <f t="shared" si="42"/>
        <v>176</v>
      </c>
      <c r="R82" s="1" t="str">
        <f t="shared" si="43"/>
        <v>T176</v>
      </c>
      <c r="S82" s="1" t="str">
        <f t="shared" si="45"/>
        <v>急停按钮报警延时</v>
      </c>
      <c r="T82" s="1">
        <f t="shared" si="35"/>
        <v>104</v>
      </c>
      <c r="U82" s="1" t="str">
        <f t="shared" si="36"/>
        <v>H104.12</v>
      </c>
      <c r="V82" s="1" t="str">
        <f t="shared" si="47"/>
        <v>急停按钮屏蔽</v>
      </c>
      <c r="W82" s="1">
        <f t="shared" si="46"/>
        <v>1076</v>
      </c>
      <c r="X82" s="1" t="str">
        <f t="shared" si="38"/>
        <v>T1076</v>
      </c>
      <c r="Y82" s="1" t="str">
        <f t="shared" si="39"/>
        <v>急停按钮延时</v>
      </c>
      <c r="Z82" s="1" t="s">
        <v>2385</v>
      </c>
      <c r="AA82" s="1" t="str">
        <f t="shared" si="40"/>
        <v>急停按钮延时设定值</v>
      </c>
    </row>
    <row r="83" s="1" customFormat="1" ht="12" spans="1:27">
      <c r="A83" s="24"/>
      <c r="B83" s="25" t="s">
        <v>1862</v>
      </c>
      <c r="C83" s="1" t="str">
        <f>IO点表!C80</f>
        <v>手自动选择</v>
      </c>
      <c r="D83" s="26">
        <f t="shared" si="41"/>
        <v>13</v>
      </c>
      <c r="E83" s="11">
        <f t="shared" si="26"/>
        <v>804</v>
      </c>
      <c r="F83" s="11" t="str">
        <f t="shared" si="27"/>
        <v>804.13</v>
      </c>
      <c r="G83" s="11" t="str">
        <f t="shared" si="29"/>
        <v>手自动选择标志[0004.13]</v>
      </c>
      <c r="H83" s="11">
        <f t="shared" si="44"/>
        <v>1077</v>
      </c>
      <c r="I83" s="11" t="str">
        <f t="shared" si="30"/>
        <v>T1077</v>
      </c>
      <c r="J83" s="11" t="str">
        <f t="shared" si="31"/>
        <v>手自动选择感应延时[0004.13]</v>
      </c>
      <c r="K83" s="1" t="str">
        <f t="shared" si="32"/>
        <v>904.13</v>
      </c>
      <c r="L83" s="1" t="str">
        <f t="shared" si="28"/>
        <v>手自动选择[lamp]</v>
      </c>
      <c r="M83" s="1">
        <f t="shared" si="23"/>
        <v>404</v>
      </c>
      <c r="N83" s="1" t="str">
        <f t="shared" si="24"/>
        <v>W404.13</v>
      </c>
      <c r="O83" s="11" t="str">
        <f t="shared" si="33"/>
        <v>[W404.13]手自动选择异常,请检查[0004.13]</v>
      </c>
      <c r="P83" s="1" t="str">
        <f t="shared" si="34"/>
        <v>手自动选择[alm]</v>
      </c>
      <c r="Q83" s="1">
        <f t="shared" si="42"/>
        <v>177</v>
      </c>
      <c r="R83" s="1" t="str">
        <f t="shared" si="43"/>
        <v>T177</v>
      </c>
      <c r="S83" s="1" t="str">
        <f t="shared" si="45"/>
        <v>手自动选择报警延时</v>
      </c>
      <c r="T83" s="1">
        <f t="shared" si="35"/>
        <v>104</v>
      </c>
      <c r="U83" s="1" t="str">
        <f t="shared" si="36"/>
        <v>H104.13</v>
      </c>
      <c r="V83" s="1" t="str">
        <f t="shared" si="47"/>
        <v>手自动选择屏蔽</v>
      </c>
      <c r="W83" s="1">
        <f t="shared" si="46"/>
        <v>1077</v>
      </c>
      <c r="X83" s="1" t="str">
        <f t="shared" si="38"/>
        <v>T1077</v>
      </c>
      <c r="Y83" s="1" t="str">
        <f t="shared" si="39"/>
        <v>手自动选择延时</v>
      </c>
      <c r="Z83" s="1" t="s">
        <v>2386</v>
      </c>
      <c r="AA83" s="1" t="str">
        <f t="shared" si="40"/>
        <v>手自动选择延时设定值</v>
      </c>
    </row>
    <row r="84" s="1" customFormat="1" ht="12" spans="1:27">
      <c r="A84" s="24"/>
      <c r="B84" s="25" t="s">
        <v>1866</v>
      </c>
      <c r="C84" s="1" t="str">
        <f>IO点表!C81</f>
        <v>#1进料夹爪防下坠感应</v>
      </c>
      <c r="D84" s="26">
        <f t="shared" si="41"/>
        <v>14</v>
      </c>
      <c r="E84" s="11">
        <f t="shared" si="26"/>
        <v>804</v>
      </c>
      <c r="F84" s="11" t="str">
        <f t="shared" si="27"/>
        <v>804.14</v>
      </c>
      <c r="G84" s="11" t="str">
        <f t="shared" si="29"/>
        <v>#1进料夹爪防下坠感应标志[0004.14]</v>
      </c>
      <c r="H84" s="11">
        <f t="shared" si="44"/>
        <v>1078</v>
      </c>
      <c r="I84" s="11" t="str">
        <f t="shared" si="30"/>
        <v>T1078</v>
      </c>
      <c r="J84" s="11" t="str">
        <f t="shared" si="31"/>
        <v>#1进料夹爪防下坠感应感应延时[0004.14]</v>
      </c>
      <c r="K84" s="1" t="str">
        <f t="shared" si="32"/>
        <v>904.14</v>
      </c>
      <c r="L84" s="1" t="str">
        <f t="shared" si="28"/>
        <v>#1进料夹爪防下坠感应[lamp]</v>
      </c>
      <c r="M84" s="1">
        <f t="shared" si="23"/>
        <v>404</v>
      </c>
      <c r="N84" s="1" t="str">
        <f t="shared" si="24"/>
        <v>W404.14</v>
      </c>
      <c r="O84" s="11" t="str">
        <f t="shared" si="33"/>
        <v>[W404.14]#1进料夹爪防下坠感应异常,请检查[0004.14]</v>
      </c>
      <c r="P84" s="1" t="str">
        <f t="shared" si="34"/>
        <v>#1进料夹爪防下坠感应[alm]</v>
      </c>
      <c r="Q84" s="1">
        <f t="shared" si="42"/>
        <v>178</v>
      </c>
      <c r="R84" s="1" t="str">
        <f t="shared" si="43"/>
        <v>T178</v>
      </c>
      <c r="S84" s="1" t="str">
        <f t="shared" si="45"/>
        <v>#1进料夹爪防下坠感应报警延时</v>
      </c>
      <c r="T84" s="1">
        <f t="shared" si="35"/>
        <v>104</v>
      </c>
      <c r="U84" s="1" t="str">
        <f t="shared" si="36"/>
        <v>H104.14</v>
      </c>
      <c r="V84" s="1" t="str">
        <f t="shared" si="47"/>
        <v>#1进料夹爪防下坠感应屏蔽</v>
      </c>
      <c r="W84" s="1">
        <f t="shared" si="46"/>
        <v>1078</v>
      </c>
      <c r="X84" s="1" t="str">
        <f t="shared" si="38"/>
        <v>T1078</v>
      </c>
      <c r="Y84" s="1" t="str">
        <f t="shared" si="39"/>
        <v>#1进料夹爪防下坠感应延时</v>
      </c>
      <c r="Z84" s="1" t="s">
        <v>2387</v>
      </c>
      <c r="AA84" s="1" t="str">
        <f t="shared" si="40"/>
        <v>#1进料夹爪防下坠感应延时设定值</v>
      </c>
    </row>
    <row r="85" s="1" customFormat="1" ht="12" spans="1:27">
      <c r="A85" s="24"/>
      <c r="B85" s="25" t="s">
        <v>1870</v>
      </c>
      <c r="C85" s="1" t="str">
        <f>IO点表!C82</f>
        <v>#2进料夹爪防下坠感应</v>
      </c>
      <c r="D85" s="26">
        <f t="shared" si="41"/>
        <v>15</v>
      </c>
      <c r="E85" s="11">
        <f t="shared" si="26"/>
        <v>804</v>
      </c>
      <c r="F85" s="11" t="str">
        <f t="shared" si="27"/>
        <v>804.15</v>
      </c>
      <c r="G85" s="11" t="str">
        <f t="shared" si="29"/>
        <v>#2进料夹爪防下坠感应标志[0004.15]</v>
      </c>
      <c r="H85" s="11">
        <f t="shared" si="44"/>
        <v>1079</v>
      </c>
      <c r="I85" s="11" t="str">
        <f t="shared" si="30"/>
        <v>T1079</v>
      </c>
      <c r="J85" s="11" t="str">
        <f t="shared" si="31"/>
        <v>#2进料夹爪防下坠感应感应延时[0004.15]</v>
      </c>
      <c r="K85" s="1" t="str">
        <f t="shared" si="32"/>
        <v>904.15</v>
      </c>
      <c r="L85" s="1" t="str">
        <f t="shared" si="28"/>
        <v>#2进料夹爪防下坠感应[lamp]</v>
      </c>
      <c r="M85" s="1">
        <f t="shared" si="23"/>
        <v>404</v>
      </c>
      <c r="N85" s="1" t="str">
        <f t="shared" si="24"/>
        <v>W404.15</v>
      </c>
      <c r="O85" s="11" t="str">
        <f t="shared" si="33"/>
        <v>[W404.15]#2进料夹爪防下坠感应异常,请检查[0004.15]</v>
      </c>
      <c r="P85" s="1" t="str">
        <f t="shared" si="34"/>
        <v>#2进料夹爪防下坠感应[alm]</v>
      </c>
      <c r="Q85" s="1">
        <f t="shared" si="42"/>
        <v>179</v>
      </c>
      <c r="R85" s="1" t="str">
        <f t="shared" si="43"/>
        <v>T179</v>
      </c>
      <c r="S85" s="1" t="str">
        <f t="shared" si="45"/>
        <v>#2进料夹爪防下坠感应报警延时</v>
      </c>
      <c r="T85" s="1">
        <f t="shared" si="35"/>
        <v>104</v>
      </c>
      <c r="U85" s="1" t="str">
        <f t="shared" si="36"/>
        <v>H104.15</v>
      </c>
      <c r="V85" s="1" t="str">
        <f t="shared" si="47"/>
        <v>#2进料夹爪防下坠感应屏蔽</v>
      </c>
      <c r="W85" s="1">
        <f t="shared" si="46"/>
        <v>1079</v>
      </c>
      <c r="X85" s="1" t="str">
        <f t="shared" si="38"/>
        <v>T1079</v>
      </c>
      <c r="Y85" s="1" t="str">
        <f t="shared" si="39"/>
        <v>#2进料夹爪防下坠感应延时</v>
      </c>
      <c r="Z85" s="1" t="s">
        <v>2388</v>
      </c>
      <c r="AA85" s="1" t="str">
        <f t="shared" si="40"/>
        <v>#2进料夹爪防下坠感应延时设定值</v>
      </c>
    </row>
    <row r="86" s="1" customFormat="1" ht="12" spans="1:27">
      <c r="A86" s="24" t="s">
        <v>1874</v>
      </c>
      <c r="B86" s="25" t="s">
        <v>1875</v>
      </c>
      <c r="C86" s="1" t="str">
        <f>IO点表!C83</f>
        <v>#1出料夹爪防下坠感应</v>
      </c>
      <c r="D86" s="26">
        <f t="shared" si="41"/>
        <v>0</v>
      </c>
      <c r="E86" s="11">
        <f t="shared" si="26"/>
        <v>805</v>
      </c>
      <c r="F86" s="11" t="str">
        <f t="shared" si="27"/>
        <v>805.00</v>
      </c>
      <c r="G86" s="11" t="str">
        <f t="shared" si="29"/>
        <v>#1出料夹爪防下坠感应标志[0005.00]</v>
      </c>
      <c r="H86" s="11">
        <f t="shared" si="44"/>
        <v>1080</v>
      </c>
      <c r="I86" s="11" t="str">
        <f t="shared" si="30"/>
        <v>T1080</v>
      </c>
      <c r="J86" s="11" t="str">
        <f t="shared" si="31"/>
        <v>#1出料夹爪防下坠感应感应延时[0005.00]</v>
      </c>
      <c r="K86" s="1" t="str">
        <f t="shared" si="32"/>
        <v>905.00</v>
      </c>
      <c r="L86" s="1" t="str">
        <f t="shared" si="28"/>
        <v>#1出料夹爪防下坠感应[lamp]</v>
      </c>
      <c r="M86" s="1">
        <f t="shared" si="23"/>
        <v>405</v>
      </c>
      <c r="N86" s="1" t="str">
        <f t="shared" si="24"/>
        <v>W405.00</v>
      </c>
      <c r="O86" s="11" t="str">
        <f t="shared" si="33"/>
        <v>[W405.00]#1出料夹爪防下坠感应异常,请检查[0005.00]</v>
      </c>
      <c r="P86" s="1" t="str">
        <f t="shared" si="34"/>
        <v>#1出料夹爪防下坠感应[alm]</v>
      </c>
      <c r="Q86" s="1">
        <f t="shared" si="42"/>
        <v>180</v>
      </c>
      <c r="R86" s="1" t="str">
        <f t="shared" si="43"/>
        <v>T180</v>
      </c>
      <c r="S86" s="1" t="str">
        <f t="shared" si="45"/>
        <v>#1出料夹爪防下坠感应报警延时</v>
      </c>
      <c r="T86" s="1">
        <f t="shared" si="35"/>
        <v>105</v>
      </c>
      <c r="U86" s="1" t="str">
        <f t="shared" si="36"/>
        <v>H105.00</v>
      </c>
      <c r="V86" s="1" t="str">
        <f t="shared" si="47"/>
        <v>#1出料夹爪防下坠感应屏蔽</v>
      </c>
      <c r="W86" s="1">
        <f t="shared" si="46"/>
        <v>1080</v>
      </c>
      <c r="X86" s="1" t="str">
        <f t="shared" si="38"/>
        <v>T1080</v>
      </c>
      <c r="Y86" s="1" t="str">
        <f t="shared" si="39"/>
        <v>#1出料夹爪防下坠感应延时</v>
      </c>
      <c r="Z86" s="1" t="s">
        <v>2389</v>
      </c>
      <c r="AA86" s="1" t="str">
        <f t="shared" si="40"/>
        <v>#1出料夹爪防下坠感应延时设定值</v>
      </c>
    </row>
    <row r="87" s="1" customFormat="1" ht="12" spans="1:27">
      <c r="A87" s="24"/>
      <c r="B87" s="25" t="s">
        <v>1879</v>
      </c>
      <c r="C87" s="1" t="str">
        <f>IO点表!C84</f>
        <v>#2出料夹爪防下坠感应</v>
      </c>
      <c r="D87" s="26">
        <f t="shared" si="41"/>
        <v>1</v>
      </c>
      <c r="E87" s="11">
        <f t="shared" si="26"/>
        <v>805</v>
      </c>
      <c r="F87" s="11" t="str">
        <f t="shared" si="27"/>
        <v>805.01</v>
      </c>
      <c r="G87" s="11" t="str">
        <f t="shared" si="29"/>
        <v>#2出料夹爪防下坠感应标志[0005.01]</v>
      </c>
      <c r="H87" s="11">
        <f t="shared" si="44"/>
        <v>1081</v>
      </c>
      <c r="I87" s="11" t="str">
        <f t="shared" si="30"/>
        <v>T1081</v>
      </c>
      <c r="J87" s="11" t="str">
        <f t="shared" si="31"/>
        <v>#2出料夹爪防下坠感应感应延时[0005.01]</v>
      </c>
      <c r="K87" s="1" t="str">
        <f t="shared" si="32"/>
        <v>905.01</v>
      </c>
      <c r="L87" s="1" t="str">
        <f t="shared" si="28"/>
        <v>#2出料夹爪防下坠感应[lamp]</v>
      </c>
      <c r="M87" s="1">
        <f t="shared" si="23"/>
        <v>405</v>
      </c>
      <c r="N87" s="1" t="str">
        <f t="shared" si="24"/>
        <v>W405.01</v>
      </c>
      <c r="O87" s="11" t="str">
        <f t="shared" si="33"/>
        <v>[W405.01]#2出料夹爪防下坠感应异常,请检查[0005.01]</v>
      </c>
      <c r="P87" s="1" t="str">
        <f t="shared" si="34"/>
        <v>#2出料夹爪防下坠感应[alm]</v>
      </c>
      <c r="Q87" s="1">
        <f t="shared" si="42"/>
        <v>181</v>
      </c>
      <c r="R87" s="1" t="str">
        <f t="shared" si="43"/>
        <v>T181</v>
      </c>
      <c r="S87" s="1" t="str">
        <f t="shared" si="45"/>
        <v>#2出料夹爪防下坠感应报警延时</v>
      </c>
      <c r="T87" s="1">
        <f t="shared" si="35"/>
        <v>105</v>
      </c>
      <c r="U87" s="1" t="str">
        <f t="shared" si="36"/>
        <v>H105.01</v>
      </c>
      <c r="V87" s="1" t="str">
        <f t="shared" si="47"/>
        <v>#2出料夹爪防下坠感应屏蔽</v>
      </c>
      <c r="W87" s="1">
        <f t="shared" si="46"/>
        <v>1081</v>
      </c>
      <c r="X87" s="1" t="str">
        <f t="shared" si="38"/>
        <v>T1081</v>
      </c>
      <c r="Y87" s="1" t="str">
        <f t="shared" si="39"/>
        <v>#2出料夹爪防下坠感应延时</v>
      </c>
      <c r="Z87" s="1" t="s">
        <v>2390</v>
      </c>
      <c r="AA87" s="1" t="str">
        <f t="shared" si="40"/>
        <v>#2出料夹爪防下坠感应延时设定值</v>
      </c>
    </row>
    <row r="88" s="1" customFormat="1" ht="12" spans="1:27">
      <c r="A88" s="24"/>
      <c r="B88" s="25" t="s">
        <v>1883</v>
      </c>
      <c r="C88" s="1">
        <f>IO点表!C85</f>
        <v>0</v>
      </c>
      <c r="D88" s="26">
        <f t="shared" si="41"/>
        <v>2</v>
      </c>
      <c r="E88" s="11">
        <f t="shared" si="26"/>
        <v>805</v>
      </c>
      <c r="F88" s="11" t="str">
        <f t="shared" si="27"/>
        <v>805.02</v>
      </c>
      <c r="G88" s="11" t="str">
        <f t="shared" si="29"/>
        <v>0标志[0005.02]</v>
      </c>
      <c r="H88" s="11">
        <f t="shared" si="44"/>
        <v>1082</v>
      </c>
      <c r="I88" s="11" t="str">
        <f t="shared" si="30"/>
        <v>T1082</v>
      </c>
      <c r="J88" s="11" t="str">
        <f t="shared" si="31"/>
        <v>0感应延时[0005.02]</v>
      </c>
      <c r="K88" s="1" t="str">
        <f t="shared" si="32"/>
        <v>905.02</v>
      </c>
      <c r="L88" s="1" t="str">
        <f t="shared" si="28"/>
        <v>0[lamp]</v>
      </c>
      <c r="M88" s="1">
        <f t="shared" ref="M88:M151" si="48">IF(D87=15,(M87+1),M87)</f>
        <v>405</v>
      </c>
      <c r="N88" s="1" t="str">
        <f t="shared" ref="N88:N151" si="49">M$4&amp;M88&amp;MID(B88,5,3)</f>
        <v>W405.02</v>
      </c>
      <c r="O88" s="11" t="str">
        <f t="shared" si="33"/>
        <v>[W405.02]0异常,请检查[0005.02]</v>
      </c>
      <c r="P88" s="1" t="str">
        <f t="shared" si="34"/>
        <v>0[alm]</v>
      </c>
      <c r="Q88" s="1">
        <f t="shared" si="42"/>
        <v>182</v>
      </c>
      <c r="R88" s="1" t="str">
        <f t="shared" si="43"/>
        <v>T182</v>
      </c>
      <c r="S88" s="1" t="str">
        <f t="shared" si="45"/>
        <v>0报警延时</v>
      </c>
      <c r="T88" s="1">
        <f t="shared" si="35"/>
        <v>105</v>
      </c>
      <c r="U88" s="1" t="str">
        <f t="shared" si="36"/>
        <v>H105.02</v>
      </c>
      <c r="V88" s="1" t="str">
        <f t="shared" si="47"/>
        <v>0屏蔽</v>
      </c>
      <c r="W88" s="1">
        <f t="shared" si="46"/>
        <v>1082</v>
      </c>
      <c r="X88" s="1" t="str">
        <f t="shared" si="38"/>
        <v>T1082</v>
      </c>
      <c r="Y88" s="1" t="str">
        <f t="shared" si="39"/>
        <v>0延时</v>
      </c>
      <c r="Z88" s="1" t="s">
        <v>2391</v>
      </c>
      <c r="AA88" s="1" t="str">
        <f t="shared" si="40"/>
        <v>0延时设定值</v>
      </c>
    </row>
    <row r="89" s="1" customFormat="1" ht="12" spans="1:27">
      <c r="A89" s="24"/>
      <c r="B89" s="25" t="s">
        <v>1886</v>
      </c>
      <c r="C89" s="1" t="str">
        <f>IO点表!C86</f>
        <v>进料对接输入</v>
      </c>
      <c r="D89" s="26">
        <f t="shared" si="41"/>
        <v>3</v>
      </c>
      <c r="E89" s="11">
        <f t="shared" si="26"/>
        <v>805</v>
      </c>
      <c r="F89" s="11" t="str">
        <f t="shared" si="27"/>
        <v>805.03</v>
      </c>
      <c r="G89" s="11" t="str">
        <f t="shared" si="29"/>
        <v>进料对接输入标志[0005.03]</v>
      </c>
      <c r="H89" s="11">
        <f t="shared" si="44"/>
        <v>1083</v>
      </c>
      <c r="I89" s="11" t="str">
        <f t="shared" si="30"/>
        <v>T1083</v>
      </c>
      <c r="J89" s="11" t="str">
        <f t="shared" si="31"/>
        <v>进料对接输入感应延时[0005.03]</v>
      </c>
      <c r="K89" s="1" t="str">
        <f t="shared" si="32"/>
        <v>905.03</v>
      </c>
      <c r="L89" s="1" t="str">
        <f t="shared" si="28"/>
        <v>进料对接输入[lamp]</v>
      </c>
      <c r="M89" s="1">
        <f t="shared" si="48"/>
        <v>405</v>
      </c>
      <c r="N89" s="1" t="str">
        <f t="shared" si="49"/>
        <v>W405.03</v>
      </c>
      <c r="O89" s="11" t="str">
        <f t="shared" si="33"/>
        <v>[W405.03]进料对接输入异常,请检查[0005.03]</v>
      </c>
      <c r="P89" s="1" t="str">
        <f t="shared" si="34"/>
        <v>进料对接输入[alm]</v>
      </c>
      <c r="Q89" s="1">
        <f t="shared" si="42"/>
        <v>183</v>
      </c>
      <c r="R89" s="1" t="str">
        <f t="shared" si="43"/>
        <v>T183</v>
      </c>
      <c r="S89" s="1" t="str">
        <f t="shared" si="45"/>
        <v>进料对接输入报警延时</v>
      </c>
      <c r="T89" s="1">
        <f t="shared" si="35"/>
        <v>105</v>
      </c>
      <c r="U89" s="1" t="str">
        <f t="shared" si="36"/>
        <v>H105.03</v>
      </c>
      <c r="V89" s="1" t="str">
        <f t="shared" si="47"/>
        <v>进料对接输入屏蔽</v>
      </c>
      <c r="W89" s="1">
        <f t="shared" si="46"/>
        <v>1083</v>
      </c>
      <c r="X89" s="1" t="str">
        <f t="shared" si="38"/>
        <v>T1083</v>
      </c>
      <c r="Y89" s="1" t="str">
        <f t="shared" si="39"/>
        <v>进料对接输入延时</v>
      </c>
      <c r="Z89" s="1" t="s">
        <v>2392</v>
      </c>
      <c r="AA89" s="1" t="str">
        <f t="shared" si="40"/>
        <v>进料对接输入延时设定值</v>
      </c>
    </row>
    <row r="90" s="1" customFormat="1" ht="12" spans="1:27">
      <c r="A90" s="24"/>
      <c r="B90" s="25" t="s">
        <v>1890</v>
      </c>
      <c r="C90" s="1" t="str">
        <f>IO点表!C87</f>
        <v>出料对接输入</v>
      </c>
      <c r="D90" s="26">
        <f t="shared" si="41"/>
        <v>4</v>
      </c>
      <c r="E90" s="11">
        <f t="shared" si="26"/>
        <v>805</v>
      </c>
      <c r="F90" s="11" t="str">
        <f t="shared" si="27"/>
        <v>805.04</v>
      </c>
      <c r="G90" s="11" t="str">
        <f t="shared" si="29"/>
        <v>出料对接输入标志[0005.04]</v>
      </c>
      <c r="H90" s="11">
        <f t="shared" si="44"/>
        <v>1084</v>
      </c>
      <c r="I90" s="11" t="str">
        <f t="shared" si="30"/>
        <v>T1084</v>
      </c>
      <c r="J90" s="11" t="str">
        <f t="shared" si="31"/>
        <v>出料对接输入感应延时[0005.04]</v>
      </c>
      <c r="K90" s="1" t="str">
        <f t="shared" si="32"/>
        <v>905.04</v>
      </c>
      <c r="L90" s="1" t="str">
        <f t="shared" si="28"/>
        <v>出料对接输入[lamp]</v>
      </c>
      <c r="M90" s="1">
        <f t="shared" si="48"/>
        <v>405</v>
      </c>
      <c r="N90" s="1" t="str">
        <f t="shared" si="49"/>
        <v>W405.04</v>
      </c>
      <c r="O90" s="11" t="str">
        <f t="shared" si="33"/>
        <v>[W405.04]出料对接输入异常,请检查[0005.04]</v>
      </c>
      <c r="P90" s="1" t="str">
        <f t="shared" si="34"/>
        <v>出料对接输入[alm]</v>
      </c>
      <c r="Q90" s="1">
        <f t="shared" si="42"/>
        <v>184</v>
      </c>
      <c r="R90" s="1" t="str">
        <f t="shared" si="43"/>
        <v>T184</v>
      </c>
      <c r="S90" s="1" t="str">
        <f t="shared" si="45"/>
        <v>出料对接输入报警延时</v>
      </c>
      <c r="T90" s="1">
        <f t="shared" si="35"/>
        <v>105</v>
      </c>
      <c r="U90" s="1" t="str">
        <f t="shared" si="36"/>
        <v>H105.04</v>
      </c>
      <c r="V90" s="1" t="str">
        <f t="shared" si="47"/>
        <v>出料对接输入屏蔽</v>
      </c>
      <c r="W90" s="1">
        <f t="shared" si="46"/>
        <v>1084</v>
      </c>
      <c r="X90" s="1" t="str">
        <f t="shared" si="38"/>
        <v>T1084</v>
      </c>
      <c r="Y90" s="1" t="str">
        <f t="shared" si="39"/>
        <v>出料对接输入延时</v>
      </c>
      <c r="Z90" s="1" t="s">
        <v>2393</v>
      </c>
      <c r="AA90" s="1" t="str">
        <f t="shared" si="40"/>
        <v>出料对接输入延时设定值</v>
      </c>
    </row>
    <row r="91" s="1" customFormat="1" ht="12" spans="1:27">
      <c r="A91" s="24"/>
      <c r="B91" s="25" t="s">
        <v>1894</v>
      </c>
      <c r="C91" s="1">
        <f>IO点表!C88</f>
        <v>0</v>
      </c>
      <c r="D91" s="26">
        <f t="shared" si="41"/>
        <v>5</v>
      </c>
      <c r="E91" s="11">
        <f t="shared" si="26"/>
        <v>805</v>
      </c>
      <c r="F91" s="11" t="str">
        <f t="shared" si="27"/>
        <v>805.05</v>
      </c>
      <c r="G91" s="11" t="str">
        <f t="shared" si="29"/>
        <v>0标志[0005.05]</v>
      </c>
      <c r="H91" s="11">
        <f t="shared" si="44"/>
        <v>1085</v>
      </c>
      <c r="I91" s="11" t="str">
        <f t="shared" si="30"/>
        <v>T1085</v>
      </c>
      <c r="J91" s="11" t="str">
        <f t="shared" si="31"/>
        <v>0感应延时[0005.05]</v>
      </c>
      <c r="K91" s="1" t="str">
        <f t="shared" si="32"/>
        <v>905.05</v>
      </c>
      <c r="L91" s="1" t="str">
        <f t="shared" si="28"/>
        <v>0[lamp]</v>
      </c>
      <c r="M91" s="1">
        <f t="shared" si="48"/>
        <v>405</v>
      </c>
      <c r="N91" s="1" t="str">
        <f t="shared" si="49"/>
        <v>W405.05</v>
      </c>
      <c r="O91" s="11" t="str">
        <f t="shared" si="33"/>
        <v>[W405.05]0异常,请检查[0005.05]</v>
      </c>
      <c r="P91" s="1" t="str">
        <f t="shared" si="34"/>
        <v>0[alm]</v>
      </c>
      <c r="Q91" s="1">
        <f t="shared" si="42"/>
        <v>185</v>
      </c>
      <c r="R91" s="1" t="str">
        <f t="shared" si="43"/>
        <v>T185</v>
      </c>
      <c r="S91" s="1" t="str">
        <f t="shared" si="45"/>
        <v>0报警延时</v>
      </c>
      <c r="T91" s="1">
        <f t="shared" si="35"/>
        <v>105</v>
      </c>
      <c r="U91" s="1" t="str">
        <f t="shared" si="36"/>
        <v>H105.05</v>
      </c>
      <c r="V91" s="1" t="str">
        <f t="shared" si="47"/>
        <v>0屏蔽</v>
      </c>
      <c r="W91" s="1">
        <f t="shared" si="46"/>
        <v>1085</v>
      </c>
      <c r="X91" s="1" t="str">
        <f t="shared" si="38"/>
        <v>T1085</v>
      </c>
      <c r="Y91" s="1" t="str">
        <f t="shared" si="39"/>
        <v>0延时</v>
      </c>
      <c r="Z91" s="1" t="s">
        <v>2394</v>
      </c>
      <c r="AA91" s="1" t="str">
        <f t="shared" si="40"/>
        <v>0延时设定值</v>
      </c>
    </row>
    <row r="92" s="1" customFormat="1" ht="12" spans="1:27">
      <c r="A92" s="24"/>
      <c r="B92" s="25" t="s">
        <v>1899</v>
      </c>
      <c r="C92" s="1">
        <f>IO点表!C89</f>
        <v>0</v>
      </c>
      <c r="D92" s="26">
        <f t="shared" si="41"/>
        <v>6</v>
      </c>
      <c r="E92" s="11">
        <f t="shared" si="26"/>
        <v>805</v>
      </c>
      <c r="F92" s="11" t="str">
        <f t="shared" si="27"/>
        <v>805.06</v>
      </c>
      <c r="G92" s="11" t="str">
        <f t="shared" si="29"/>
        <v>0标志[0005.06]</v>
      </c>
      <c r="H92" s="11">
        <f t="shared" si="44"/>
        <v>1086</v>
      </c>
      <c r="I92" s="11" t="str">
        <f t="shared" si="30"/>
        <v>T1086</v>
      </c>
      <c r="J92" s="11" t="str">
        <f t="shared" si="31"/>
        <v>0感应延时[0005.06]</v>
      </c>
      <c r="K92" s="1" t="str">
        <f t="shared" si="32"/>
        <v>905.06</v>
      </c>
      <c r="L92" s="1" t="str">
        <f t="shared" si="28"/>
        <v>0[lamp]</v>
      </c>
      <c r="M92" s="1">
        <f t="shared" si="48"/>
        <v>405</v>
      </c>
      <c r="N92" s="1" t="str">
        <f t="shared" si="49"/>
        <v>W405.06</v>
      </c>
      <c r="O92" s="11" t="str">
        <f t="shared" si="33"/>
        <v>[W405.06]0异常,请检查[0005.06]</v>
      </c>
      <c r="P92" s="1" t="str">
        <f t="shared" si="34"/>
        <v>0[alm]</v>
      </c>
      <c r="Q92" s="1">
        <f t="shared" si="42"/>
        <v>186</v>
      </c>
      <c r="R92" s="1" t="str">
        <f t="shared" si="43"/>
        <v>T186</v>
      </c>
      <c r="S92" s="1" t="str">
        <f t="shared" si="45"/>
        <v>0报警延时</v>
      </c>
      <c r="T92" s="1">
        <f t="shared" si="35"/>
        <v>105</v>
      </c>
      <c r="U92" s="1" t="str">
        <f t="shared" si="36"/>
        <v>H105.06</v>
      </c>
      <c r="V92" s="1" t="str">
        <f t="shared" si="47"/>
        <v>0屏蔽</v>
      </c>
      <c r="W92" s="1">
        <f t="shared" si="46"/>
        <v>1086</v>
      </c>
      <c r="X92" s="1" t="str">
        <f t="shared" si="38"/>
        <v>T1086</v>
      </c>
      <c r="Y92" s="1" t="str">
        <f t="shared" si="39"/>
        <v>0延时</v>
      </c>
      <c r="Z92" s="1" t="s">
        <v>2395</v>
      </c>
      <c r="AA92" s="1" t="str">
        <f t="shared" si="40"/>
        <v>0延时设定值</v>
      </c>
    </row>
    <row r="93" s="1" customFormat="1" ht="12" spans="1:27">
      <c r="A93" s="24"/>
      <c r="B93" s="25" t="s">
        <v>1903</v>
      </c>
      <c r="C93" s="1" t="str">
        <f>IO点表!C90</f>
        <v>设备总气压信号</v>
      </c>
      <c r="D93" s="26">
        <f t="shared" si="41"/>
        <v>7</v>
      </c>
      <c r="E93" s="11">
        <f t="shared" si="26"/>
        <v>805</v>
      </c>
      <c r="F93" s="11" t="str">
        <f t="shared" si="27"/>
        <v>805.07</v>
      </c>
      <c r="G93" s="11" t="str">
        <f t="shared" si="29"/>
        <v>设备总气压信号标志[0005.07]</v>
      </c>
      <c r="H93" s="11">
        <f t="shared" si="44"/>
        <v>1087</v>
      </c>
      <c r="I93" s="11" t="str">
        <f t="shared" si="30"/>
        <v>T1087</v>
      </c>
      <c r="J93" s="11" t="str">
        <f t="shared" si="31"/>
        <v>设备总气压信号感应延时[0005.07]</v>
      </c>
      <c r="K93" s="1" t="str">
        <f t="shared" si="32"/>
        <v>905.07</v>
      </c>
      <c r="L93" s="1" t="str">
        <f t="shared" si="28"/>
        <v>设备总气压信号[lamp]</v>
      </c>
      <c r="M93" s="1">
        <f t="shared" si="48"/>
        <v>405</v>
      </c>
      <c r="N93" s="1" t="str">
        <f t="shared" si="49"/>
        <v>W405.07</v>
      </c>
      <c r="O93" s="11" t="str">
        <f t="shared" si="33"/>
        <v>[W405.07]设备总气压信号异常,请检查[0005.07]</v>
      </c>
      <c r="P93" s="1" t="str">
        <f t="shared" si="34"/>
        <v>设备总气压信号[alm]</v>
      </c>
      <c r="Q93" s="1">
        <f t="shared" si="42"/>
        <v>187</v>
      </c>
      <c r="R93" s="1" t="str">
        <f t="shared" si="43"/>
        <v>T187</v>
      </c>
      <c r="S93" s="1" t="str">
        <f t="shared" si="45"/>
        <v>设备总气压信号报警延时</v>
      </c>
      <c r="T93" s="1">
        <f t="shared" si="35"/>
        <v>105</v>
      </c>
      <c r="U93" s="1" t="str">
        <f t="shared" si="36"/>
        <v>H105.07</v>
      </c>
      <c r="V93" s="1" t="str">
        <f t="shared" si="47"/>
        <v>设备总气压信号屏蔽</v>
      </c>
      <c r="W93" s="1">
        <f t="shared" si="46"/>
        <v>1087</v>
      </c>
      <c r="X93" s="1" t="str">
        <f t="shared" si="38"/>
        <v>T1087</v>
      </c>
      <c r="Y93" s="1" t="str">
        <f t="shared" si="39"/>
        <v>设备总气压信号延时</v>
      </c>
      <c r="Z93" s="1" t="s">
        <v>2396</v>
      </c>
      <c r="AA93" s="1" t="str">
        <f t="shared" si="40"/>
        <v>设备总气压信号延时设定值</v>
      </c>
    </row>
    <row r="94" s="1" customFormat="1" ht="12" spans="1:27">
      <c r="A94" s="24"/>
      <c r="B94" s="25" t="s">
        <v>1906</v>
      </c>
      <c r="C94" s="1" t="str">
        <f>IO点表!C91</f>
        <v>#1来料位有料感应</v>
      </c>
      <c r="D94" s="26">
        <f t="shared" si="41"/>
        <v>8</v>
      </c>
      <c r="E94" s="11">
        <f t="shared" si="26"/>
        <v>805</v>
      </c>
      <c r="F94" s="11" t="str">
        <f t="shared" si="27"/>
        <v>805.08</v>
      </c>
      <c r="G94" s="11" t="str">
        <f t="shared" si="29"/>
        <v>#1来料位有料感应标志[0005.08]</v>
      </c>
      <c r="H94" s="11">
        <f t="shared" si="44"/>
        <v>1088</v>
      </c>
      <c r="I94" s="11" t="str">
        <f t="shared" si="30"/>
        <v>T1088</v>
      </c>
      <c r="J94" s="11" t="str">
        <f t="shared" si="31"/>
        <v>#1来料位有料感应感应延时[0005.08]</v>
      </c>
      <c r="K94" s="1" t="str">
        <f t="shared" si="32"/>
        <v>905.08</v>
      </c>
      <c r="L94" s="1" t="str">
        <f t="shared" si="28"/>
        <v>#1来料位有料感应[lamp]</v>
      </c>
      <c r="M94" s="1">
        <f t="shared" si="48"/>
        <v>405</v>
      </c>
      <c r="N94" s="1" t="str">
        <f t="shared" si="49"/>
        <v>W405.08</v>
      </c>
      <c r="O94" s="11" t="str">
        <f t="shared" si="33"/>
        <v>[W405.08]#1来料位有料感应异常,请检查[0005.08]</v>
      </c>
      <c r="P94" s="1" t="str">
        <f t="shared" si="34"/>
        <v>#1来料位有料感应[alm]</v>
      </c>
      <c r="Q94" s="1">
        <f t="shared" si="42"/>
        <v>188</v>
      </c>
      <c r="R94" s="1" t="str">
        <f t="shared" si="43"/>
        <v>T188</v>
      </c>
      <c r="S94" s="1" t="str">
        <f t="shared" si="45"/>
        <v>#1来料位有料感应报警延时</v>
      </c>
      <c r="T94" s="1">
        <f t="shared" si="35"/>
        <v>105</v>
      </c>
      <c r="U94" s="1" t="str">
        <f t="shared" si="36"/>
        <v>H105.08</v>
      </c>
      <c r="V94" s="1" t="str">
        <f t="shared" si="47"/>
        <v>#1来料位有料感应屏蔽</v>
      </c>
      <c r="W94" s="1">
        <f t="shared" si="46"/>
        <v>1088</v>
      </c>
      <c r="X94" s="1" t="str">
        <f t="shared" si="38"/>
        <v>T1088</v>
      </c>
      <c r="Y94" s="1" t="str">
        <f t="shared" si="39"/>
        <v>#1来料位有料感应延时</v>
      </c>
      <c r="Z94" s="1" t="s">
        <v>2397</v>
      </c>
      <c r="AA94" s="1" t="str">
        <f t="shared" si="40"/>
        <v>#1来料位有料感应延时设定值</v>
      </c>
    </row>
    <row r="95" s="1" customFormat="1" ht="12" spans="1:27">
      <c r="A95" s="24"/>
      <c r="B95" s="25" t="s">
        <v>1909</v>
      </c>
      <c r="C95" s="1" t="str">
        <f>IO点表!C92</f>
        <v>#2来料位有料感应</v>
      </c>
      <c r="D95" s="26">
        <f t="shared" si="41"/>
        <v>9</v>
      </c>
      <c r="E95" s="11">
        <f t="shared" si="26"/>
        <v>805</v>
      </c>
      <c r="F95" s="11" t="str">
        <f t="shared" si="27"/>
        <v>805.09</v>
      </c>
      <c r="G95" s="11" t="str">
        <f t="shared" si="29"/>
        <v>#2来料位有料感应标志[0005.09]</v>
      </c>
      <c r="H95" s="11">
        <f t="shared" si="44"/>
        <v>1089</v>
      </c>
      <c r="I95" s="11" t="str">
        <f t="shared" si="30"/>
        <v>T1089</v>
      </c>
      <c r="J95" s="11" t="str">
        <f t="shared" si="31"/>
        <v>#2来料位有料感应感应延时[0005.09]</v>
      </c>
      <c r="K95" s="1" t="str">
        <f t="shared" si="32"/>
        <v>905.09</v>
      </c>
      <c r="L95" s="1" t="str">
        <f t="shared" si="28"/>
        <v>#2来料位有料感应[lamp]</v>
      </c>
      <c r="M95" s="1">
        <f t="shared" si="48"/>
        <v>405</v>
      </c>
      <c r="N95" s="1" t="str">
        <f t="shared" si="49"/>
        <v>W405.09</v>
      </c>
      <c r="O95" s="11" t="str">
        <f t="shared" si="33"/>
        <v>[W405.09]#2来料位有料感应异常,请检查[0005.09]</v>
      </c>
      <c r="P95" s="1" t="str">
        <f t="shared" si="34"/>
        <v>#2来料位有料感应[alm]</v>
      </c>
      <c r="Q95" s="1">
        <f t="shared" si="42"/>
        <v>189</v>
      </c>
      <c r="R95" s="1" t="str">
        <f t="shared" si="43"/>
        <v>T189</v>
      </c>
      <c r="S95" s="1" t="str">
        <f t="shared" si="45"/>
        <v>#2来料位有料感应报警延时</v>
      </c>
      <c r="T95" s="1">
        <f t="shared" si="35"/>
        <v>105</v>
      </c>
      <c r="U95" s="1" t="str">
        <f t="shared" si="36"/>
        <v>H105.09</v>
      </c>
      <c r="V95" s="1" t="str">
        <f t="shared" si="47"/>
        <v>#2来料位有料感应屏蔽</v>
      </c>
      <c r="W95" s="1">
        <f t="shared" si="46"/>
        <v>1089</v>
      </c>
      <c r="X95" s="1" t="str">
        <f t="shared" si="38"/>
        <v>T1089</v>
      </c>
      <c r="Y95" s="1" t="str">
        <f t="shared" si="39"/>
        <v>#2来料位有料感应延时</v>
      </c>
      <c r="Z95" s="1" t="s">
        <v>2398</v>
      </c>
      <c r="AA95" s="1" t="str">
        <f t="shared" si="40"/>
        <v>#2来料位有料感应延时设定值</v>
      </c>
    </row>
    <row r="96" s="1" customFormat="1" ht="12" spans="1:27">
      <c r="A96" s="24"/>
      <c r="B96" s="25" t="s">
        <v>1912</v>
      </c>
      <c r="C96" s="1" t="str">
        <f>IO点表!C93</f>
        <v>#1隔离位有料感应</v>
      </c>
      <c r="D96" s="26">
        <f t="shared" si="41"/>
        <v>10</v>
      </c>
      <c r="E96" s="11">
        <f t="shared" si="26"/>
        <v>805</v>
      </c>
      <c r="F96" s="11" t="str">
        <f t="shared" si="27"/>
        <v>805.10</v>
      </c>
      <c r="G96" s="11" t="str">
        <f t="shared" si="29"/>
        <v>#1隔离位有料感应标志[0005.10]</v>
      </c>
      <c r="H96" s="11">
        <f t="shared" si="44"/>
        <v>1090</v>
      </c>
      <c r="I96" s="11" t="str">
        <f t="shared" si="30"/>
        <v>T1090</v>
      </c>
      <c r="J96" s="11" t="str">
        <f t="shared" si="31"/>
        <v>#1隔离位有料感应感应延时[0005.10]</v>
      </c>
      <c r="K96" s="1" t="str">
        <f t="shared" si="32"/>
        <v>905.10</v>
      </c>
      <c r="L96" s="1" t="str">
        <f t="shared" si="28"/>
        <v>#1隔离位有料感应[lamp]</v>
      </c>
      <c r="M96" s="1">
        <f t="shared" si="48"/>
        <v>405</v>
      </c>
      <c r="N96" s="1" t="str">
        <f t="shared" si="49"/>
        <v>W405.10</v>
      </c>
      <c r="O96" s="11" t="str">
        <f t="shared" si="33"/>
        <v>[W405.10]#1隔离位有料感应异常,请检查[0005.10]</v>
      </c>
      <c r="P96" s="1" t="str">
        <f t="shared" si="34"/>
        <v>#1隔离位有料感应[alm]</v>
      </c>
      <c r="Q96" s="1">
        <f t="shared" si="42"/>
        <v>190</v>
      </c>
      <c r="R96" s="1" t="str">
        <f t="shared" si="43"/>
        <v>T190</v>
      </c>
      <c r="S96" s="1" t="str">
        <f t="shared" si="45"/>
        <v>#1隔离位有料感应报警延时</v>
      </c>
      <c r="T96" s="1">
        <f t="shared" si="35"/>
        <v>105</v>
      </c>
      <c r="U96" s="1" t="str">
        <f t="shared" si="36"/>
        <v>H105.10</v>
      </c>
      <c r="V96" s="1" t="str">
        <f t="shared" ref="V96:V133" si="50">C96&amp;V$2</f>
        <v>#1隔离位有料感应屏蔽</v>
      </c>
      <c r="W96" s="1">
        <f t="shared" si="46"/>
        <v>1090</v>
      </c>
      <c r="X96" s="1" t="str">
        <f t="shared" si="38"/>
        <v>T1090</v>
      </c>
      <c r="Y96" s="1" t="str">
        <f t="shared" si="39"/>
        <v>#1隔离位有料感应延时</v>
      </c>
      <c r="Z96" s="1" t="s">
        <v>2399</v>
      </c>
      <c r="AA96" s="1" t="str">
        <f t="shared" si="40"/>
        <v>#1隔离位有料感应延时设定值</v>
      </c>
    </row>
    <row r="97" s="1" customFormat="1" ht="12" spans="1:27">
      <c r="A97" s="24"/>
      <c r="B97" s="25" t="s">
        <v>1915</v>
      </c>
      <c r="C97" s="1" t="str">
        <f>IO点表!C94</f>
        <v>#2隔离位有料感应</v>
      </c>
      <c r="D97" s="26">
        <f t="shared" si="41"/>
        <v>11</v>
      </c>
      <c r="E97" s="11">
        <f t="shared" si="26"/>
        <v>805</v>
      </c>
      <c r="F97" s="11" t="str">
        <f t="shared" si="27"/>
        <v>805.11</v>
      </c>
      <c r="G97" s="11" t="str">
        <f t="shared" si="29"/>
        <v>#2隔离位有料感应标志[0005.11]</v>
      </c>
      <c r="H97" s="11">
        <f t="shared" si="44"/>
        <v>1091</v>
      </c>
      <c r="I97" s="11" t="str">
        <f t="shared" si="30"/>
        <v>T1091</v>
      </c>
      <c r="J97" s="11" t="str">
        <f t="shared" si="31"/>
        <v>#2隔离位有料感应感应延时[0005.11]</v>
      </c>
      <c r="K97" s="1" t="str">
        <f t="shared" si="32"/>
        <v>905.11</v>
      </c>
      <c r="L97" s="1" t="str">
        <f t="shared" si="28"/>
        <v>#2隔离位有料感应[lamp]</v>
      </c>
      <c r="M97" s="1">
        <f t="shared" si="48"/>
        <v>405</v>
      </c>
      <c r="N97" s="1" t="str">
        <f t="shared" si="49"/>
        <v>W405.11</v>
      </c>
      <c r="O97" s="11" t="str">
        <f t="shared" si="33"/>
        <v>[W405.11]#2隔离位有料感应异常,请检查[0005.11]</v>
      </c>
      <c r="P97" s="1" t="str">
        <f t="shared" si="34"/>
        <v>#2隔离位有料感应[alm]</v>
      </c>
      <c r="Q97" s="1">
        <f t="shared" si="42"/>
        <v>191</v>
      </c>
      <c r="R97" s="1" t="str">
        <f t="shared" si="43"/>
        <v>T191</v>
      </c>
      <c r="S97" s="1" t="str">
        <f t="shared" si="45"/>
        <v>#2隔离位有料感应报警延时</v>
      </c>
      <c r="T97" s="1">
        <f t="shared" si="35"/>
        <v>105</v>
      </c>
      <c r="U97" s="1" t="str">
        <f t="shared" si="36"/>
        <v>H105.11</v>
      </c>
      <c r="V97" s="1" t="str">
        <f t="shared" si="50"/>
        <v>#2隔离位有料感应屏蔽</v>
      </c>
      <c r="W97" s="1">
        <f t="shared" si="46"/>
        <v>1091</v>
      </c>
      <c r="X97" s="1" t="str">
        <f t="shared" si="38"/>
        <v>T1091</v>
      </c>
      <c r="Y97" s="1" t="str">
        <f t="shared" si="39"/>
        <v>#2隔离位有料感应延时</v>
      </c>
      <c r="Z97" s="1" t="s">
        <v>2400</v>
      </c>
      <c r="AA97" s="1" t="str">
        <f t="shared" si="40"/>
        <v>#2隔离位有料感应延时设定值</v>
      </c>
    </row>
    <row r="98" s="1" customFormat="1" ht="12" spans="1:27">
      <c r="A98" s="24"/>
      <c r="B98" s="25" t="s">
        <v>1918</v>
      </c>
      <c r="C98" s="1" t="str">
        <f>IO点表!C95</f>
        <v>#1扫码位有料感应</v>
      </c>
      <c r="D98" s="26">
        <f t="shared" si="41"/>
        <v>12</v>
      </c>
      <c r="E98" s="11">
        <f t="shared" si="26"/>
        <v>805</v>
      </c>
      <c r="F98" s="11" t="str">
        <f t="shared" si="27"/>
        <v>805.12</v>
      </c>
      <c r="G98" s="11" t="str">
        <f t="shared" si="29"/>
        <v>#1扫码位有料感应标志[0005.12]</v>
      </c>
      <c r="H98" s="11">
        <f t="shared" si="44"/>
        <v>1092</v>
      </c>
      <c r="I98" s="11" t="str">
        <f t="shared" si="30"/>
        <v>T1092</v>
      </c>
      <c r="J98" s="11" t="str">
        <f t="shared" si="31"/>
        <v>#1扫码位有料感应感应延时[0005.12]</v>
      </c>
      <c r="K98" s="1" t="str">
        <f t="shared" si="32"/>
        <v>905.12</v>
      </c>
      <c r="L98" s="1" t="str">
        <f t="shared" si="28"/>
        <v>#1扫码位有料感应[lamp]</v>
      </c>
      <c r="M98" s="1">
        <f t="shared" si="48"/>
        <v>405</v>
      </c>
      <c r="N98" s="1" t="str">
        <f t="shared" si="49"/>
        <v>W405.12</v>
      </c>
      <c r="O98" s="11" t="str">
        <f t="shared" si="33"/>
        <v>[W405.12]#1扫码位有料感应异常,请检查[0005.12]</v>
      </c>
      <c r="P98" s="1" t="str">
        <f t="shared" si="34"/>
        <v>#1扫码位有料感应[alm]</v>
      </c>
      <c r="Q98" s="1">
        <f t="shared" si="42"/>
        <v>192</v>
      </c>
      <c r="R98" s="1" t="str">
        <f t="shared" si="43"/>
        <v>T192</v>
      </c>
      <c r="S98" s="1" t="str">
        <f t="shared" si="45"/>
        <v>#1扫码位有料感应报警延时</v>
      </c>
      <c r="T98" s="1">
        <f t="shared" si="35"/>
        <v>105</v>
      </c>
      <c r="U98" s="1" t="str">
        <f t="shared" si="36"/>
        <v>H105.12</v>
      </c>
      <c r="V98" s="1" t="str">
        <f t="shared" si="50"/>
        <v>#1扫码位有料感应屏蔽</v>
      </c>
      <c r="W98" s="1">
        <f t="shared" si="46"/>
        <v>1092</v>
      </c>
      <c r="X98" s="1" t="str">
        <f t="shared" si="38"/>
        <v>T1092</v>
      </c>
      <c r="Y98" s="1" t="str">
        <f t="shared" si="39"/>
        <v>#1扫码位有料感应延时</v>
      </c>
      <c r="Z98" s="1" t="s">
        <v>2401</v>
      </c>
      <c r="AA98" s="1" t="str">
        <f t="shared" si="40"/>
        <v>#1扫码位有料感应延时设定值</v>
      </c>
    </row>
    <row r="99" s="1" customFormat="1" ht="12" spans="1:27">
      <c r="A99" s="24"/>
      <c r="B99" s="25" t="s">
        <v>1921</v>
      </c>
      <c r="C99" s="1" t="str">
        <f>IO点表!C96</f>
        <v>#2扫码位有料感应</v>
      </c>
      <c r="D99" s="26">
        <f t="shared" si="41"/>
        <v>13</v>
      </c>
      <c r="E99" s="11">
        <f t="shared" si="26"/>
        <v>805</v>
      </c>
      <c r="F99" s="11" t="str">
        <f t="shared" si="27"/>
        <v>805.13</v>
      </c>
      <c r="G99" s="11" t="str">
        <f t="shared" si="29"/>
        <v>#2扫码位有料感应标志[0005.13]</v>
      </c>
      <c r="H99" s="11">
        <f t="shared" si="44"/>
        <v>1093</v>
      </c>
      <c r="I99" s="11" t="str">
        <f t="shared" si="30"/>
        <v>T1093</v>
      </c>
      <c r="J99" s="11" t="str">
        <f t="shared" si="31"/>
        <v>#2扫码位有料感应感应延时[0005.13]</v>
      </c>
      <c r="K99" s="1" t="str">
        <f t="shared" si="32"/>
        <v>905.13</v>
      </c>
      <c r="L99" s="1" t="str">
        <f t="shared" si="28"/>
        <v>#2扫码位有料感应[lamp]</v>
      </c>
      <c r="M99" s="1">
        <f t="shared" si="48"/>
        <v>405</v>
      </c>
      <c r="N99" s="1" t="str">
        <f t="shared" si="49"/>
        <v>W405.13</v>
      </c>
      <c r="O99" s="11" t="str">
        <f t="shared" si="33"/>
        <v>[W405.13]#2扫码位有料感应异常,请检查[0005.13]</v>
      </c>
      <c r="P99" s="1" t="str">
        <f t="shared" si="34"/>
        <v>#2扫码位有料感应[alm]</v>
      </c>
      <c r="Q99" s="1">
        <f t="shared" si="42"/>
        <v>193</v>
      </c>
      <c r="R99" s="1" t="str">
        <f t="shared" si="43"/>
        <v>T193</v>
      </c>
      <c r="S99" s="1" t="str">
        <f t="shared" si="45"/>
        <v>#2扫码位有料感应报警延时</v>
      </c>
      <c r="T99" s="1">
        <f t="shared" si="35"/>
        <v>105</v>
      </c>
      <c r="U99" s="1" t="str">
        <f t="shared" si="36"/>
        <v>H105.13</v>
      </c>
      <c r="V99" s="1" t="str">
        <f t="shared" si="50"/>
        <v>#2扫码位有料感应屏蔽</v>
      </c>
      <c r="W99" s="1">
        <f t="shared" si="46"/>
        <v>1093</v>
      </c>
      <c r="X99" s="1" t="str">
        <f t="shared" si="38"/>
        <v>T1093</v>
      </c>
      <c r="Y99" s="1" t="str">
        <f t="shared" si="39"/>
        <v>#2扫码位有料感应延时</v>
      </c>
      <c r="Z99" s="1" t="s">
        <v>2402</v>
      </c>
      <c r="AA99" s="1" t="str">
        <f t="shared" si="40"/>
        <v>#2扫码位有料感应延时设定值</v>
      </c>
    </row>
    <row r="100" s="1" customFormat="1" ht="12" spans="1:27">
      <c r="A100" s="24"/>
      <c r="B100" s="25" t="s">
        <v>1924</v>
      </c>
      <c r="C100" s="1" t="str">
        <f>IO点表!C97</f>
        <v>#1-1进料位有料感应</v>
      </c>
      <c r="D100" s="26">
        <f t="shared" si="41"/>
        <v>14</v>
      </c>
      <c r="E100" s="11">
        <f t="shared" si="26"/>
        <v>805</v>
      </c>
      <c r="F100" s="11" t="str">
        <f t="shared" si="27"/>
        <v>805.14</v>
      </c>
      <c r="G100" s="11" t="str">
        <f t="shared" si="29"/>
        <v>#1-1进料位有料感应标志[0005.14]</v>
      </c>
      <c r="H100" s="11">
        <f t="shared" si="44"/>
        <v>1094</v>
      </c>
      <c r="I100" s="11" t="str">
        <f t="shared" si="30"/>
        <v>T1094</v>
      </c>
      <c r="J100" s="11" t="str">
        <f t="shared" si="31"/>
        <v>#1-1进料位有料感应感应延时[0005.14]</v>
      </c>
      <c r="K100" s="1" t="str">
        <f t="shared" si="32"/>
        <v>905.14</v>
      </c>
      <c r="L100" s="1" t="str">
        <f t="shared" si="28"/>
        <v>#1-1进料位有料感应[lamp]</v>
      </c>
      <c r="M100" s="1">
        <f t="shared" si="48"/>
        <v>405</v>
      </c>
      <c r="N100" s="1" t="str">
        <f t="shared" si="49"/>
        <v>W405.14</v>
      </c>
      <c r="O100" s="11" t="str">
        <f t="shared" si="33"/>
        <v>[W405.14]#1-1进料位有料感应异常,请检查[0005.14]</v>
      </c>
      <c r="P100" s="1" t="str">
        <f t="shared" si="34"/>
        <v>#1-1进料位有料感应[alm]</v>
      </c>
      <c r="Q100" s="1">
        <f t="shared" si="42"/>
        <v>194</v>
      </c>
      <c r="R100" s="1" t="str">
        <f t="shared" si="43"/>
        <v>T194</v>
      </c>
      <c r="S100" s="1" t="str">
        <f t="shared" si="45"/>
        <v>#1-1进料位有料感应报警延时</v>
      </c>
      <c r="T100" s="1">
        <f t="shared" si="35"/>
        <v>105</v>
      </c>
      <c r="U100" s="1" t="str">
        <f t="shared" si="36"/>
        <v>H105.14</v>
      </c>
      <c r="V100" s="1" t="str">
        <f t="shared" si="50"/>
        <v>#1-1进料位有料感应屏蔽</v>
      </c>
      <c r="W100" s="1">
        <f t="shared" si="46"/>
        <v>1094</v>
      </c>
      <c r="X100" s="1" t="str">
        <f t="shared" si="38"/>
        <v>T1094</v>
      </c>
      <c r="Y100" s="1" t="str">
        <f t="shared" si="39"/>
        <v>#1-1进料位有料感应延时</v>
      </c>
      <c r="Z100" s="1" t="s">
        <v>2403</v>
      </c>
      <c r="AA100" s="1" t="str">
        <f t="shared" si="40"/>
        <v>#1-1进料位有料感应延时设定值</v>
      </c>
    </row>
    <row r="101" s="1" customFormat="1" ht="12" spans="1:27">
      <c r="A101" s="24"/>
      <c r="B101" s="25" t="s">
        <v>1927</v>
      </c>
      <c r="C101" s="1" t="str">
        <f>IO点表!C98</f>
        <v>#1-2进料位有料感应</v>
      </c>
      <c r="D101" s="26">
        <f t="shared" si="41"/>
        <v>15</v>
      </c>
      <c r="E101" s="11">
        <f t="shared" si="26"/>
        <v>805</v>
      </c>
      <c r="F101" s="11" t="str">
        <f t="shared" si="27"/>
        <v>805.15</v>
      </c>
      <c r="G101" s="11" t="str">
        <f t="shared" si="29"/>
        <v>#1-2进料位有料感应标志[0005.15]</v>
      </c>
      <c r="H101" s="11">
        <f t="shared" si="44"/>
        <v>1095</v>
      </c>
      <c r="I101" s="11" t="str">
        <f t="shared" si="30"/>
        <v>T1095</v>
      </c>
      <c r="J101" s="11" t="str">
        <f t="shared" si="31"/>
        <v>#1-2进料位有料感应感应延时[0005.15]</v>
      </c>
      <c r="K101" s="1" t="str">
        <f t="shared" si="32"/>
        <v>905.15</v>
      </c>
      <c r="L101" s="1" t="str">
        <f t="shared" si="28"/>
        <v>#1-2进料位有料感应[lamp]</v>
      </c>
      <c r="M101" s="1">
        <f t="shared" si="48"/>
        <v>405</v>
      </c>
      <c r="N101" s="1" t="str">
        <f t="shared" si="49"/>
        <v>W405.15</v>
      </c>
      <c r="O101" s="11" t="str">
        <f t="shared" si="33"/>
        <v>[W405.15]#1-2进料位有料感应异常,请检查[0005.15]</v>
      </c>
      <c r="P101" s="1" t="str">
        <f t="shared" si="34"/>
        <v>#1-2进料位有料感应[alm]</v>
      </c>
      <c r="Q101" s="1">
        <f t="shared" si="42"/>
        <v>195</v>
      </c>
      <c r="R101" s="1" t="str">
        <f t="shared" si="43"/>
        <v>T195</v>
      </c>
      <c r="S101" s="1" t="str">
        <f t="shared" si="45"/>
        <v>#1-2进料位有料感应报警延时</v>
      </c>
      <c r="T101" s="1">
        <f t="shared" si="35"/>
        <v>105</v>
      </c>
      <c r="U101" s="1" t="str">
        <f t="shared" si="36"/>
        <v>H105.15</v>
      </c>
      <c r="V101" s="1" t="str">
        <f t="shared" si="50"/>
        <v>#1-2进料位有料感应屏蔽</v>
      </c>
      <c r="W101" s="1">
        <f t="shared" si="46"/>
        <v>1095</v>
      </c>
      <c r="X101" s="1" t="str">
        <f t="shared" si="38"/>
        <v>T1095</v>
      </c>
      <c r="Y101" s="1" t="str">
        <f t="shared" si="39"/>
        <v>#1-2进料位有料感应延时</v>
      </c>
      <c r="Z101" s="1" t="s">
        <v>2404</v>
      </c>
      <c r="AA101" s="1" t="str">
        <f t="shared" si="40"/>
        <v>#1-2进料位有料感应延时设定值</v>
      </c>
    </row>
    <row r="102" s="42" customFormat="1" ht="12" spans="1:27">
      <c r="A102" s="24"/>
      <c r="B102" s="25" t="s">
        <v>1931</v>
      </c>
      <c r="C102" s="1" t="str">
        <f>IO点表!C99</f>
        <v>#2-1进料位有料感应</v>
      </c>
      <c r="D102" s="26">
        <f t="shared" si="41"/>
        <v>0</v>
      </c>
      <c r="E102" s="11">
        <f t="shared" si="26"/>
        <v>806</v>
      </c>
      <c r="F102" s="11" t="str">
        <f t="shared" si="27"/>
        <v>806.00</v>
      </c>
      <c r="G102" s="11" t="str">
        <f t="shared" si="29"/>
        <v>#2-1进料位有料感应标志[0006.00]</v>
      </c>
      <c r="H102" s="11">
        <f t="shared" si="44"/>
        <v>1096</v>
      </c>
      <c r="I102" s="11" t="str">
        <f t="shared" si="30"/>
        <v>T1096</v>
      </c>
      <c r="J102" s="11" t="str">
        <f t="shared" si="31"/>
        <v>#2-1进料位有料感应感应延时[0006.00]</v>
      </c>
      <c r="K102" s="1" t="str">
        <f t="shared" si="32"/>
        <v>906.00</v>
      </c>
      <c r="L102" s="1" t="str">
        <f t="shared" ref="L102:L133" si="51">C102&amp;L$2</f>
        <v>#2-1进料位有料感应[lamp]</v>
      </c>
      <c r="M102" s="1">
        <f t="shared" si="48"/>
        <v>406</v>
      </c>
      <c r="N102" s="1" t="str">
        <f t="shared" si="49"/>
        <v>W406.00</v>
      </c>
      <c r="O102" s="11" t="str">
        <f t="shared" si="33"/>
        <v>[W406.00]#2-1进料位有料感应异常,请检查[0006.00]</v>
      </c>
      <c r="P102" s="1" t="str">
        <f t="shared" si="34"/>
        <v>#2-1进料位有料感应[alm]</v>
      </c>
      <c r="Q102" s="1">
        <f t="shared" si="42"/>
        <v>196</v>
      </c>
      <c r="R102" s="1" t="str">
        <f t="shared" si="43"/>
        <v>T196</v>
      </c>
      <c r="S102" s="1" t="str">
        <f t="shared" si="45"/>
        <v>#2-1进料位有料感应报警延时</v>
      </c>
      <c r="T102" s="1">
        <f t="shared" si="35"/>
        <v>106</v>
      </c>
      <c r="U102" s="1" t="str">
        <f t="shared" si="36"/>
        <v>H106.00</v>
      </c>
      <c r="V102" s="1" t="str">
        <f t="shared" si="50"/>
        <v>#2-1进料位有料感应屏蔽</v>
      </c>
      <c r="W102" s="1">
        <f t="shared" si="46"/>
        <v>1096</v>
      </c>
      <c r="X102" s="1" t="str">
        <f t="shared" si="38"/>
        <v>T1096</v>
      </c>
      <c r="Y102" s="1" t="str">
        <f t="shared" si="39"/>
        <v>#2-1进料位有料感应延时</v>
      </c>
      <c r="Z102" s="1" t="s">
        <v>2405</v>
      </c>
      <c r="AA102" s="1" t="str">
        <f t="shared" si="40"/>
        <v>#2-1进料位有料感应延时设定值</v>
      </c>
    </row>
    <row r="103" s="1" customFormat="1" ht="12" spans="1:27">
      <c r="A103" s="24"/>
      <c r="B103" s="25" t="s">
        <v>1936</v>
      </c>
      <c r="C103" s="1" t="str">
        <f>IO点表!C100</f>
        <v>#2-2进料位有料感应</v>
      </c>
      <c r="D103" s="26">
        <f t="shared" si="41"/>
        <v>1</v>
      </c>
      <c r="E103" s="11">
        <f t="shared" si="26"/>
        <v>806</v>
      </c>
      <c r="F103" s="11" t="str">
        <f t="shared" si="27"/>
        <v>806.01</v>
      </c>
      <c r="G103" s="11" t="str">
        <f t="shared" si="29"/>
        <v>#2-2进料位有料感应标志[0006.01]</v>
      </c>
      <c r="H103" s="11">
        <f t="shared" si="44"/>
        <v>1097</v>
      </c>
      <c r="I103" s="11" t="str">
        <f t="shared" si="30"/>
        <v>T1097</v>
      </c>
      <c r="J103" s="11" t="str">
        <f t="shared" si="31"/>
        <v>#2-2进料位有料感应感应延时[0006.01]</v>
      </c>
      <c r="K103" s="1" t="str">
        <f t="shared" si="32"/>
        <v>906.01</v>
      </c>
      <c r="L103" s="1" t="str">
        <f t="shared" si="51"/>
        <v>#2-2进料位有料感应[lamp]</v>
      </c>
      <c r="M103" s="1">
        <f t="shared" si="48"/>
        <v>406</v>
      </c>
      <c r="N103" s="1" t="str">
        <f t="shared" si="49"/>
        <v>W406.01</v>
      </c>
      <c r="O103" s="11" t="str">
        <f t="shared" si="33"/>
        <v>[W406.01]#2-2进料位有料感应异常,请检查[0006.01]</v>
      </c>
      <c r="P103" s="1" t="str">
        <f t="shared" si="34"/>
        <v>#2-2进料位有料感应[alm]</v>
      </c>
      <c r="Q103" s="1">
        <f t="shared" si="42"/>
        <v>197</v>
      </c>
      <c r="R103" s="1" t="str">
        <f t="shared" si="43"/>
        <v>T197</v>
      </c>
      <c r="S103" s="1" t="str">
        <f t="shared" si="45"/>
        <v>#2-2进料位有料感应报警延时</v>
      </c>
      <c r="T103" s="1">
        <f t="shared" si="35"/>
        <v>106</v>
      </c>
      <c r="U103" s="1" t="str">
        <f t="shared" si="36"/>
        <v>H106.01</v>
      </c>
      <c r="V103" s="1" t="str">
        <f t="shared" si="50"/>
        <v>#2-2进料位有料感应屏蔽</v>
      </c>
      <c r="W103" s="1">
        <f t="shared" si="46"/>
        <v>1097</v>
      </c>
      <c r="X103" s="1" t="str">
        <f t="shared" si="38"/>
        <v>T1097</v>
      </c>
      <c r="Y103" s="1" t="str">
        <f t="shared" si="39"/>
        <v>#2-2进料位有料感应延时</v>
      </c>
      <c r="Z103" s="1" t="s">
        <v>2406</v>
      </c>
      <c r="AA103" s="1" t="str">
        <f t="shared" si="40"/>
        <v>#2-2进料位有料感应延时设定值</v>
      </c>
    </row>
    <row r="104" s="1" customFormat="1" ht="12" spans="1:27">
      <c r="A104" s="24"/>
      <c r="B104" s="25" t="s">
        <v>1940</v>
      </c>
      <c r="C104" s="1" t="str">
        <f>IO点表!C101</f>
        <v>进料夹爪柔性感应</v>
      </c>
      <c r="D104" s="26">
        <f t="shared" si="41"/>
        <v>2</v>
      </c>
      <c r="E104" s="11">
        <f t="shared" si="26"/>
        <v>806</v>
      </c>
      <c r="F104" s="11" t="str">
        <f t="shared" si="27"/>
        <v>806.02</v>
      </c>
      <c r="G104" s="11" t="str">
        <f t="shared" si="29"/>
        <v>进料夹爪柔性感应标志[0006.02]</v>
      </c>
      <c r="H104" s="11">
        <f t="shared" si="44"/>
        <v>1098</v>
      </c>
      <c r="I104" s="11" t="str">
        <f t="shared" si="30"/>
        <v>T1098</v>
      </c>
      <c r="J104" s="11" t="str">
        <f t="shared" si="31"/>
        <v>进料夹爪柔性感应感应延时[0006.02]</v>
      </c>
      <c r="K104" s="1" t="str">
        <f t="shared" si="32"/>
        <v>906.02</v>
      </c>
      <c r="L104" s="1" t="str">
        <f t="shared" si="51"/>
        <v>进料夹爪柔性感应[lamp]</v>
      </c>
      <c r="M104" s="1">
        <f t="shared" si="48"/>
        <v>406</v>
      </c>
      <c r="N104" s="1" t="str">
        <f t="shared" si="49"/>
        <v>W406.02</v>
      </c>
      <c r="O104" s="11" t="str">
        <f t="shared" si="33"/>
        <v>[W406.02]进料夹爪柔性感应异常,请检查[0006.02]</v>
      </c>
      <c r="P104" s="1" t="str">
        <f t="shared" si="34"/>
        <v>进料夹爪柔性感应[alm]</v>
      </c>
      <c r="Q104" s="1">
        <f t="shared" si="42"/>
        <v>198</v>
      </c>
      <c r="R104" s="1" t="str">
        <f t="shared" si="43"/>
        <v>T198</v>
      </c>
      <c r="S104" s="1" t="str">
        <f t="shared" si="45"/>
        <v>进料夹爪柔性感应报警延时</v>
      </c>
      <c r="T104" s="1">
        <f t="shared" si="35"/>
        <v>106</v>
      </c>
      <c r="U104" s="1" t="str">
        <f t="shared" si="36"/>
        <v>H106.02</v>
      </c>
      <c r="V104" s="1" t="str">
        <f t="shared" si="50"/>
        <v>进料夹爪柔性感应屏蔽</v>
      </c>
      <c r="W104" s="1">
        <f t="shared" si="46"/>
        <v>1098</v>
      </c>
      <c r="X104" s="1" t="str">
        <f t="shared" si="38"/>
        <v>T1098</v>
      </c>
      <c r="Y104" s="1" t="str">
        <f t="shared" si="39"/>
        <v>进料夹爪柔性感应延时</v>
      </c>
      <c r="Z104" s="1" t="s">
        <v>2407</v>
      </c>
      <c r="AA104" s="1" t="str">
        <f t="shared" si="40"/>
        <v>进料夹爪柔性感应延时设定值</v>
      </c>
    </row>
    <row r="105" s="1" customFormat="1" ht="12" spans="1:27">
      <c r="A105" s="24"/>
      <c r="B105" s="25" t="s">
        <v>1944</v>
      </c>
      <c r="C105" s="1" t="str">
        <f>IO点表!C102</f>
        <v>出料夹爪柔性感应</v>
      </c>
      <c r="D105" s="26">
        <f t="shared" si="41"/>
        <v>3</v>
      </c>
      <c r="E105" s="11">
        <f t="shared" si="26"/>
        <v>806</v>
      </c>
      <c r="F105" s="11" t="str">
        <f t="shared" si="27"/>
        <v>806.03</v>
      </c>
      <c r="G105" s="11" t="str">
        <f t="shared" si="29"/>
        <v>出料夹爪柔性感应标志[0006.03]</v>
      </c>
      <c r="H105" s="11">
        <f t="shared" si="44"/>
        <v>1099</v>
      </c>
      <c r="I105" s="11" t="str">
        <f t="shared" si="30"/>
        <v>T1099</v>
      </c>
      <c r="J105" s="11" t="str">
        <f t="shared" si="31"/>
        <v>出料夹爪柔性感应感应延时[0006.03]</v>
      </c>
      <c r="K105" s="1" t="str">
        <f t="shared" si="32"/>
        <v>906.03</v>
      </c>
      <c r="L105" s="1" t="str">
        <f t="shared" si="51"/>
        <v>出料夹爪柔性感应[lamp]</v>
      </c>
      <c r="M105" s="1">
        <f t="shared" si="48"/>
        <v>406</v>
      </c>
      <c r="N105" s="1" t="str">
        <f t="shared" si="49"/>
        <v>W406.03</v>
      </c>
      <c r="O105" s="11" t="str">
        <f t="shared" si="33"/>
        <v>[W406.03]出料夹爪柔性感应异常,请检查[0006.03]</v>
      </c>
      <c r="P105" s="1" t="str">
        <f t="shared" si="34"/>
        <v>出料夹爪柔性感应[alm]</v>
      </c>
      <c r="Q105" s="1">
        <f t="shared" si="42"/>
        <v>199</v>
      </c>
      <c r="R105" s="1" t="str">
        <f t="shared" si="43"/>
        <v>T199</v>
      </c>
      <c r="S105" s="1" t="str">
        <f t="shared" si="45"/>
        <v>出料夹爪柔性感应报警延时</v>
      </c>
      <c r="T105" s="1">
        <f t="shared" si="35"/>
        <v>106</v>
      </c>
      <c r="U105" s="1" t="str">
        <f t="shared" si="36"/>
        <v>H106.03</v>
      </c>
      <c r="V105" s="1" t="str">
        <f t="shared" si="50"/>
        <v>出料夹爪柔性感应屏蔽</v>
      </c>
      <c r="W105" s="1">
        <f t="shared" si="46"/>
        <v>1099</v>
      </c>
      <c r="X105" s="1" t="str">
        <f t="shared" si="38"/>
        <v>T1099</v>
      </c>
      <c r="Y105" s="1" t="str">
        <f t="shared" si="39"/>
        <v>出料夹爪柔性感应延时</v>
      </c>
      <c r="Z105" s="1" t="s">
        <v>2408</v>
      </c>
      <c r="AA105" s="1" t="str">
        <f t="shared" si="40"/>
        <v>出料夹爪柔性感应延时设定值</v>
      </c>
    </row>
    <row r="106" s="1" customFormat="1" ht="12" spans="1:27">
      <c r="A106" s="24"/>
      <c r="B106" s="25" t="s">
        <v>1948</v>
      </c>
      <c r="C106" s="1" t="str">
        <f>IO点表!C103</f>
        <v>#1进料夹爪对应腔体有料感应</v>
      </c>
      <c r="D106" s="26">
        <f t="shared" si="41"/>
        <v>4</v>
      </c>
      <c r="E106" s="11">
        <f t="shared" si="26"/>
        <v>806</v>
      </c>
      <c r="F106" s="11" t="str">
        <f t="shared" si="27"/>
        <v>806.04</v>
      </c>
      <c r="G106" s="11" t="str">
        <f t="shared" si="29"/>
        <v>#1进料夹爪对应腔体有料感应标志[0006.04]</v>
      </c>
      <c r="H106" s="11">
        <f t="shared" si="44"/>
        <v>1100</v>
      </c>
      <c r="I106" s="11" t="str">
        <f t="shared" si="30"/>
        <v>T1100</v>
      </c>
      <c r="J106" s="11" t="str">
        <f t="shared" si="31"/>
        <v>#1进料夹爪对应腔体有料感应感应延时[0006.04]</v>
      </c>
      <c r="K106" s="1" t="str">
        <f t="shared" si="32"/>
        <v>906.04</v>
      </c>
      <c r="L106" s="1" t="str">
        <f t="shared" si="51"/>
        <v>#1进料夹爪对应腔体有料感应[lamp]</v>
      </c>
      <c r="M106" s="1">
        <f t="shared" si="48"/>
        <v>406</v>
      </c>
      <c r="N106" s="1" t="str">
        <f t="shared" si="49"/>
        <v>W406.04</v>
      </c>
      <c r="O106" s="11" t="str">
        <f t="shared" si="33"/>
        <v>[W406.04]#1进料夹爪对应腔体有料感应异常,请检查[0006.04]</v>
      </c>
      <c r="P106" s="1" t="str">
        <f t="shared" si="34"/>
        <v>#1进料夹爪对应腔体有料感应[alm]</v>
      </c>
      <c r="Q106" s="1">
        <f t="shared" si="42"/>
        <v>200</v>
      </c>
      <c r="R106" s="1" t="str">
        <f t="shared" si="43"/>
        <v>T200</v>
      </c>
      <c r="S106" s="1" t="str">
        <f t="shared" si="45"/>
        <v>#1进料夹爪对应腔体有料感应报警延时</v>
      </c>
      <c r="T106" s="1">
        <f t="shared" si="35"/>
        <v>106</v>
      </c>
      <c r="U106" s="1" t="str">
        <f t="shared" si="36"/>
        <v>H106.04</v>
      </c>
      <c r="V106" s="1" t="str">
        <f t="shared" si="50"/>
        <v>#1进料夹爪对应腔体有料感应屏蔽</v>
      </c>
      <c r="W106" s="1">
        <f t="shared" si="46"/>
        <v>1100</v>
      </c>
      <c r="X106" s="1" t="str">
        <f t="shared" si="38"/>
        <v>T1100</v>
      </c>
      <c r="Y106" s="1" t="str">
        <f t="shared" si="39"/>
        <v>#1进料夹爪对应腔体有料感应延时</v>
      </c>
      <c r="Z106" s="1" t="s">
        <v>2409</v>
      </c>
      <c r="AA106" s="1" t="str">
        <f t="shared" si="40"/>
        <v>#1进料夹爪对应腔体有料感应延时设定值</v>
      </c>
    </row>
    <row r="107" s="1" customFormat="1" ht="12" spans="1:27">
      <c r="A107" s="24"/>
      <c r="B107" s="25" t="s">
        <v>1952</v>
      </c>
      <c r="C107" s="1" t="str">
        <f>IO点表!C104</f>
        <v>#2进料夹爪对应腔体有料感应</v>
      </c>
      <c r="D107" s="26">
        <f t="shared" si="41"/>
        <v>5</v>
      </c>
      <c r="E107" s="11">
        <f t="shared" si="26"/>
        <v>806</v>
      </c>
      <c r="F107" s="11" t="str">
        <f t="shared" si="27"/>
        <v>806.05</v>
      </c>
      <c r="G107" s="11" t="str">
        <f t="shared" si="29"/>
        <v>#2进料夹爪对应腔体有料感应标志[0006.05]</v>
      </c>
      <c r="H107" s="11">
        <f t="shared" si="44"/>
        <v>1101</v>
      </c>
      <c r="I107" s="11" t="str">
        <f t="shared" si="30"/>
        <v>T1101</v>
      </c>
      <c r="J107" s="11" t="str">
        <f t="shared" si="31"/>
        <v>#2进料夹爪对应腔体有料感应感应延时[0006.05]</v>
      </c>
      <c r="K107" s="1" t="str">
        <f t="shared" si="32"/>
        <v>906.05</v>
      </c>
      <c r="L107" s="1" t="str">
        <f t="shared" si="51"/>
        <v>#2进料夹爪对应腔体有料感应[lamp]</v>
      </c>
      <c r="M107" s="1">
        <f t="shared" si="48"/>
        <v>406</v>
      </c>
      <c r="N107" s="1" t="str">
        <f t="shared" si="49"/>
        <v>W406.05</v>
      </c>
      <c r="O107" s="11" t="str">
        <f t="shared" si="33"/>
        <v>[W406.05]#2进料夹爪对应腔体有料感应异常,请检查[0006.05]</v>
      </c>
      <c r="P107" s="1" t="str">
        <f t="shared" si="34"/>
        <v>#2进料夹爪对应腔体有料感应[alm]</v>
      </c>
      <c r="Q107" s="1">
        <f t="shared" si="42"/>
        <v>201</v>
      </c>
      <c r="R107" s="1" t="str">
        <f t="shared" si="43"/>
        <v>T201</v>
      </c>
      <c r="S107" s="1" t="str">
        <f t="shared" si="45"/>
        <v>#2进料夹爪对应腔体有料感应报警延时</v>
      </c>
      <c r="T107" s="1">
        <f t="shared" si="35"/>
        <v>106</v>
      </c>
      <c r="U107" s="1" t="str">
        <f t="shared" si="36"/>
        <v>H106.05</v>
      </c>
      <c r="V107" s="1" t="str">
        <f t="shared" si="50"/>
        <v>#2进料夹爪对应腔体有料感应屏蔽</v>
      </c>
      <c r="W107" s="1">
        <f t="shared" si="46"/>
        <v>1101</v>
      </c>
      <c r="X107" s="1" t="str">
        <f t="shared" si="38"/>
        <v>T1101</v>
      </c>
      <c r="Y107" s="1" t="str">
        <f t="shared" si="39"/>
        <v>#2进料夹爪对应腔体有料感应延时</v>
      </c>
      <c r="Z107" s="1" t="s">
        <v>2410</v>
      </c>
      <c r="AA107" s="1" t="str">
        <f t="shared" si="40"/>
        <v>#2进料夹爪对应腔体有料感应延时设定值</v>
      </c>
    </row>
    <row r="108" s="1" customFormat="1" ht="12" spans="1:27">
      <c r="A108" s="24"/>
      <c r="B108" s="25" t="s">
        <v>1956</v>
      </c>
      <c r="C108" s="1" t="str">
        <f>IO点表!C105</f>
        <v>扫码NG放料#1位有料感应</v>
      </c>
      <c r="D108" s="26">
        <f t="shared" si="41"/>
        <v>6</v>
      </c>
      <c r="E108" s="11">
        <f t="shared" si="26"/>
        <v>806</v>
      </c>
      <c r="F108" s="11" t="str">
        <f t="shared" si="27"/>
        <v>806.06</v>
      </c>
      <c r="G108" s="11" t="str">
        <f t="shared" si="29"/>
        <v>扫码NG放料#1位有料感应标志[0006.06]</v>
      </c>
      <c r="H108" s="11">
        <f t="shared" si="44"/>
        <v>1102</v>
      </c>
      <c r="I108" s="11" t="str">
        <f t="shared" si="30"/>
        <v>T1102</v>
      </c>
      <c r="J108" s="11" t="str">
        <f t="shared" si="31"/>
        <v>扫码NG放料#1位有料感应感应延时[0006.06]</v>
      </c>
      <c r="K108" s="1" t="str">
        <f t="shared" si="32"/>
        <v>906.06</v>
      </c>
      <c r="L108" s="1" t="str">
        <f t="shared" si="51"/>
        <v>扫码NG放料#1位有料感应[lamp]</v>
      </c>
      <c r="M108" s="1">
        <f t="shared" si="48"/>
        <v>406</v>
      </c>
      <c r="N108" s="1" t="str">
        <f t="shared" si="49"/>
        <v>W406.06</v>
      </c>
      <c r="O108" s="11" t="str">
        <f t="shared" si="33"/>
        <v>[W406.06]扫码NG放料#1位有料感应异常,请检查[0006.06]</v>
      </c>
      <c r="P108" s="1" t="str">
        <f t="shared" si="34"/>
        <v>扫码NG放料#1位有料感应[alm]</v>
      </c>
      <c r="Q108" s="1">
        <f t="shared" si="42"/>
        <v>202</v>
      </c>
      <c r="R108" s="1" t="str">
        <f t="shared" si="43"/>
        <v>T202</v>
      </c>
      <c r="S108" s="1" t="str">
        <f t="shared" si="45"/>
        <v>扫码NG放料#1位有料感应报警延时</v>
      </c>
      <c r="T108" s="1">
        <f t="shared" si="35"/>
        <v>106</v>
      </c>
      <c r="U108" s="1" t="str">
        <f t="shared" si="36"/>
        <v>H106.06</v>
      </c>
      <c r="V108" s="1" t="str">
        <f t="shared" si="50"/>
        <v>扫码NG放料#1位有料感应屏蔽</v>
      </c>
      <c r="W108" s="1">
        <f t="shared" si="46"/>
        <v>1102</v>
      </c>
      <c r="X108" s="1" t="str">
        <f t="shared" si="38"/>
        <v>T1102</v>
      </c>
      <c r="Y108" s="1" t="str">
        <f t="shared" si="39"/>
        <v>扫码NG放料#1位有料感应延时</v>
      </c>
      <c r="Z108" s="1" t="s">
        <v>2411</v>
      </c>
      <c r="AA108" s="1" t="str">
        <f t="shared" si="40"/>
        <v>扫码NG放料#1位有料感应延时设定值</v>
      </c>
    </row>
    <row r="109" s="1" customFormat="1" ht="12" spans="1:27">
      <c r="A109" s="24"/>
      <c r="B109" s="25" t="s">
        <v>1960</v>
      </c>
      <c r="C109" s="1" t="str">
        <f>IO点表!C106</f>
        <v>扫码NG放料#2位有料感应</v>
      </c>
      <c r="D109" s="26">
        <f t="shared" si="41"/>
        <v>7</v>
      </c>
      <c r="E109" s="11">
        <f t="shared" si="26"/>
        <v>806</v>
      </c>
      <c r="F109" s="11" t="str">
        <f t="shared" si="27"/>
        <v>806.07</v>
      </c>
      <c r="G109" s="11" t="str">
        <f t="shared" si="29"/>
        <v>扫码NG放料#2位有料感应标志[0006.07]</v>
      </c>
      <c r="H109" s="11">
        <f t="shared" si="44"/>
        <v>1103</v>
      </c>
      <c r="I109" s="11" t="str">
        <f t="shared" si="30"/>
        <v>T1103</v>
      </c>
      <c r="J109" s="11" t="str">
        <f t="shared" si="31"/>
        <v>扫码NG放料#2位有料感应感应延时[0006.07]</v>
      </c>
      <c r="K109" s="1" t="str">
        <f t="shared" si="32"/>
        <v>906.07</v>
      </c>
      <c r="L109" s="1" t="str">
        <f t="shared" si="51"/>
        <v>扫码NG放料#2位有料感应[lamp]</v>
      </c>
      <c r="M109" s="1">
        <f t="shared" si="48"/>
        <v>406</v>
      </c>
      <c r="N109" s="1" t="str">
        <f t="shared" si="49"/>
        <v>W406.07</v>
      </c>
      <c r="O109" s="11" t="str">
        <f t="shared" si="33"/>
        <v>[W406.07]扫码NG放料#2位有料感应异常,请检查[0006.07]</v>
      </c>
      <c r="P109" s="1" t="str">
        <f t="shared" si="34"/>
        <v>扫码NG放料#2位有料感应[alm]</v>
      </c>
      <c r="Q109" s="1">
        <f t="shared" si="42"/>
        <v>203</v>
      </c>
      <c r="R109" s="1" t="str">
        <f t="shared" si="43"/>
        <v>T203</v>
      </c>
      <c r="S109" s="1" t="str">
        <f t="shared" si="45"/>
        <v>扫码NG放料#2位有料感应报警延时</v>
      </c>
      <c r="T109" s="1">
        <f t="shared" si="35"/>
        <v>106</v>
      </c>
      <c r="U109" s="1" t="str">
        <f t="shared" si="36"/>
        <v>H106.07</v>
      </c>
      <c r="V109" s="1" t="str">
        <f t="shared" si="50"/>
        <v>扫码NG放料#2位有料感应屏蔽</v>
      </c>
      <c r="W109" s="1">
        <f t="shared" si="46"/>
        <v>1103</v>
      </c>
      <c r="X109" s="1" t="str">
        <f t="shared" si="38"/>
        <v>T1103</v>
      </c>
      <c r="Y109" s="1" t="str">
        <f t="shared" si="39"/>
        <v>扫码NG放料#2位有料感应延时</v>
      </c>
      <c r="Z109" s="1" t="s">
        <v>2412</v>
      </c>
      <c r="AA109" s="1" t="str">
        <f t="shared" si="40"/>
        <v>扫码NG放料#2位有料感应延时设定值</v>
      </c>
    </row>
    <row r="110" s="1" customFormat="1" ht="12" spans="1:27">
      <c r="A110" s="24"/>
      <c r="B110" s="25" t="s">
        <v>1964</v>
      </c>
      <c r="C110" s="1" t="str">
        <f>IO点表!C107</f>
        <v>扫码NG料满位有料感应</v>
      </c>
      <c r="D110" s="26">
        <f t="shared" si="41"/>
        <v>8</v>
      </c>
      <c r="E110" s="11">
        <f t="shared" si="26"/>
        <v>806</v>
      </c>
      <c r="F110" s="11" t="str">
        <f t="shared" si="27"/>
        <v>806.08</v>
      </c>
      <c r="G110" s="11" t="str">
        <f t="shared" si="29"/>
        <v>扫码NG料满位有料感应标志[0006.08]</v>
      </c>
      <c r="H110" s="11">
        <f t="shared" si="44"/>
        <v>1104</v>
      </c>
      <c r="I110" s="11" t="str">
        <f t="shared" si="30"/>
        <v>T1104</v>
      </c>
      <c r="J110" s="11" t="str">
        <f t="shared" si="31"/>
        <v>扫码NG料满位有料感应感应延时[0006.08]</v>
      </c>
      <c r="K110" s="1" t="str">
        <f t="shared" si="32"/>
        <v>906.08</v>
      </c>
      <c r="L110" s="1" t="str">
        <f t="shared" si="51"/>
        <v>扫码NG料满位有料感应[lamp]</v>
      </c>
      <c r="M110" s="1">
        <f t="shared" si="48"/>
        <v>406</v>
      </c>
      <c r="N110" s="1" t="str">
        <f t="shared" si="49"/>
        <v>W406.08</v>
      </c>
      <c r="O110" s="11" t="str">
        <f t="shared" si="33"/>
        <v>[W406.08]扫码NG料满位有料感应异常,请检查[0006.08]</v>
      </c>
      <c r="P110" s="1" t="str">
        <f t="shared" si="34"/>
        <v>扫码NG料满位有料感应[alm]</v>
      </c>
      <c r="Q110" s="1">
        <f t="shared" si="42"/>
        <v>204</v>
      </c>
      <c r="R110" s="1" t="str">
        <f t="shared" si="43"/>
        <v>T204</v>
      </c>
      <c r="S110" s="1" t="str">
        <f t="shared" si="45"/>
        <v>扫码NG料满位有料感应报警延时</v>
      </c>
      <c r="T110" s="1">
        <f t="shared" si="35"/>
        <v>106</v>
      </c>
      <c r="U110" s="1" t="str">
        <f t="shared" si="36"/>
        <v>H106.08</v>
      </c>
      <c r="V110" s="1" t="str">
        <f t="shared" si="50"/>
        <v>扫码NG料满位有料感应屏蔽</v>
      </c>
      <c r="W110" s="1">
        <f t="shared" si="46"/>
        <v>1104</v>
      </c>
      <c r="X110" s="1" t="str">
        <f t="shared" si="38"/>
        <v>T1104</v>
      </c>
      <c r="Y110" s="1" t="str">
        <f t="shared" si="39"/>
        <v>扫码NG料满位有料感应延时</v>
      </c>
      <c r="Z110" s="1" t="s">
        <v>2413</v>
      </c>
      <c r="AA110" s="1" t="str">
        <f t="shared" si="40"/>
        <v>扫码NG料满位有料感应延时设定值</v>
      </c>
    </row>
    <row r="111" s="1" customFormat="1" ht="12" spans="1:27">
      <c r="A111" s="24"/>
      <c r="B111" s="25" t="s">
        <v>1968</v>
      </c>
      <c r="C111" s="1" t="str">
        <f>IO点表!C108</f>
        <v>进料配对位有料感应</v>
      </c>
      <c r="D111" s="26">
        <f t="shared" si="41"/>
        <v>9</v>
      </c>
      <c r="E111" s="11">
        <f t="shared" si="26"/>
        <v>806</v>
      </c>
      <c r="F111" s="11" t="str">
        <f t="shared" si="27"/>
        <v>806.09</v>
      </c>
      <c r="G111" s="11" t="str">
        <f t="shared" si="29"/>
        <v>进料配对位有料感应标志[0006.09]</v>
      </c>
      <c r="H111" s="11">
        <f t="shared" si="44"/>
        <v>1105</v>
      </c>
      <c r="I111" s="11" t="str">
        <f t="shared" si="30"/>
        <v>T1105</v>
      </c>
      <c r="J111" s="11" t="str">
        <f t="shared" si="31"/>
        <v>进料配对位有料感应感应延时[0006.09]</v>
      </c>
      <c r="K111" s="1" t="str">
        <f t="shared" si="32"/>
        <v>906.09</v>
      </c>
      <c r="L111" s="1" t="str">
        <f t="shared" si="51"/>
        <v>进料配对位有料感应[lamp]</v>
      </c>
      <c r="M111" s="1">
        <f t="shared" si="48"/>
        <v>406</v>
      </c>
      <c r="N111" s="1" t="str">
        <f t="shared" si="49"/>
        <v>W406.09</v>
      </c>
      <c r="O111" s="11" t="str">
        <f t="shared" si="33"/>
        <v>[W406.09]进料配对位有料感应异常,请检查[0006.09]</v>
      </c>
      <c r="P111" s="1" t="str">
        <f t="shared" si="34"/>
        <v>进料配对位有料感应[alm]</v>
      </c>
      <c r="Q111" s="1">
        <f t="shared" si="42"/>
        <v>205</v>
      </c>
      <c r="R111" s="1" t="str">
        <f t="shared" si="43"/>
        <v>T205</v>
      </c>
      <c r="S111" s="1" t="str">
        <f t="shared" si="45"/>
        <v>进料配对位有料感应报警延时</v>
      </c>
      <c r="T111" s="1">
        <f t="shared" si="35"/>
        <v>106</v>
      </c>
      <c r="U111" s="1" t="str">
        <f t="shared" si="36"/>
        <v>H106.09</v>
      </c>
      <c r="V111" s="1" t="str">
        <f t="shared" si="50"/>
        <v>进料配对位有料感应屏蔽</v>
      </c>
      <c r="W111" s="1">
        <f t="shared" si="46"/>
        <v>1105</v>
      </c>
      <c r="X111" s="1" t="str">
        <f t="shared" si="38"/>
        <v>T1105</v>
      </c>
      <c r="Y111" s="1" t="str">
        <f t="shared" si="39"/>
        <v>进料配对位有料感应延时</v>
      </c>
      <c r="Z111" s="1" t="s">
        <v>2414</v>
      </c>
      <c r="AA111" s="1" t="str">
        <f t="shared" si="40"/>
        <v>进料配对位有料感应延时设定值</v>
      </c>
    </row>
    <row r="112" s="1" customFormat="1" ht="12" spans="1:27">
      <c r="A112" s="24"/>
      <c r="B112" s="25" t="s">
        <v>1972</v>
      </c>
      <c r="C112" s="1" t="str">
        <f>IO点表!C109</f>
        <v>出料配对位有料感应</v>
      </c>
      <c r="D112" s="26">
        <f t="shared" si="41"/>
        <v>10</v>
      </c>
      <c r="E112" s="11">
        <f t="shared" si="26"/>
        <v>806</v>
      </c>
      <c r="F112" s="11" t="str">
        <f t="shared" si="27"/>
        <v>806.10</v>
      </c>
      <c r="G112" s="11" t="str">
        <f t="shared" si="29"/>
        <v>出料配对位有料感应标志[0006.10]</v>
      </c>
      <c r="H112" s="11">
        <f t="shared" si="44"/>
        <v>1106</v>
      </c>
      <c r="I112" s="11" t="str">
        <f t="shared" si="30"/>
        <v>T1106</v>
      </c>
      <c r="J112" s="11" t="str">
        <f t="shared" si="31"/>
        <v>出料配对位有料感应感应延时[0006.10]</v>
      </c>
      <c r="K112" s="1" t="str">
        <f t="shared" si="32"/>
        <v>906.10</v>
      </c>
      <c r="L112" s="1" t="str">
        <f t="shared" si="51"/>
        <v>出料配对位有料感应[lamp]</v>
      </c>
      <c r="M112" s="1">
        <f t="shared" si="48"/>
        <v>406</v>
      </c>
      <c r="N112" s="1" t="str">
        <f t="shared" si="49"/>
        <v>W406.10</v>
      </c>
      <c r="O112" s="11" t="str">
        <f t="shared" si="33"/>
        <v>[W406.10]出料配对位有料感应异常,请检查[0006.10]</v>
      </c>
      <c r="P112" s="1" t="str">
        <f t="shared" si="34"/>
        <v>出料配对位有料感应[alm]</v>
      </c>
      <c r="Q112" s="1">
        <f t="shared" si="42"/>
        <v>206</v>
      </c>
      <c r="R112" s="1" t="str">
        <f t="shared" si="43"/>
        <v>T206</v>
      </c>
      <c r="S112" s="1" t="str">
        <f t="shared" si="45"/>
        <v>出料配对位有料感应报警延时</v>
      </c>
      <c r="T112" s="1">
        <f t="shared" si="35"/>
        <v>106</v>
      </c>
      <c r="U112" s="1" t="str">
        <f t="shared" si="36"/>
        <v>H106.10</v>
      </c>
      <c r="V112" s="1" t="str">
        <f t="shared" si="50"/>
        <v>出料配对位有料感应屏蔽</v>
      </c>
      <c r="W112" s="1">
        <f t="shared" si="46"/>
        <v>1106</v>
      </c>
      <c r="X112" s="1" t="str">
        <f t="shared" si="38"/>
        <v>T1106</v>
      </c>
      <c r="Y112" s="1" t="str">
        <f t="shared" si="39"/>
        <v>出料配对位有料感应延时</v>
      </c>
      <c r="Z112" s="1" t="s">
        <v>2415</v>
      </c>
      <c r="AA112" s="1" t="str">
        <f t="shared" si="40"/>
        <v>出料配对位有料感应延时设定值</v>
      </c>
    </row>
    <row r="113" s="1" customFormat="1" ht="12" spans="1:27">
      <c r="A113" s="24"/>
      <c r="B113" s="25" t="s">
        <v>1976</v>
      </c>
      <c r="C113" s="1" t="str">
        <f>IO点表!C110</f>
        <v>氦检NG放料#1位有料感应</v>
      </c>
      <c r="D113" s="26">
        <f t="shared" si="41"/>
        <v>11</v>
      </c>
      <c r="E113" s="11">
        <f t="shared" si="26"/>
        <v>806</v>
      </c>
      <c r="F113" s="11" t="str">
        <f t="shared" si="27"/>
        <v>806.11</v>
      </c>
      <c r="G113" s="11" t="str">
        <f t="shared" si="29"/>
        <v>氦检NG放料#1位有料感应标志[0006.11]</v>
      </c>
      <c r="H113" s="11">
        <f t="shared" si="44"/>
        <v>1107</v>
      </c>
      <c r="I113" s="11" t="str">
        <f t="shared" si="30"/>
        <v>T1107</v>
      </c>
      <c r="J113" s="11" t="str">
        <f t="shared" si="31"/>
        <v>氦检NG放料#1位有料感应感应延时[0006.11]</v>
      </c>
      <c r="K113" s="1" t="str">
        <f t="shared" si="32"/>
        <v>906.11</v>
      </c>
      <c r="L113" s="1" t="str">
        <f t="shared" si="51"/>
        <v>氦检NG放料#1位有料感应[lamp]</v>
      </c>
      <c r="M113" s="1">
        <f t="shared" si="48"/>
        <v>406</v>
      </c>
      <c r="N113" s="1" t="str">
        <f t="shared" si="49"/>
        <v>W406.11</v>
      </c>
      <c r="O113" s="11" t="str">
        <f t="shared" si="33"/>
        <v>[W406.11]氦检NG放料#1位有料感应异常,请检查[0006.11]</v>
      </c>
      <c r="P113" s="1" t="str">
        <f t="shared" si="34"/>
        <v>氦检NG放料#1位有料感应[alm]</v>
      </c>
      <c r="Q113" s="1">
        <f t="shared" si="42"/>
        <v>207</v>
      </c>
      <c r="R113" s="1" t="str">
        <f t="shared" si="43"/>
        <v>T207</v>
      </c>
      <c r="S113" s="1" t="str">
        <f t="shared" si="45"/>
        <v>氦检NG放料#1位有料感应报警延时</v>
      </c>
      <c r="T113" s="1">
        <f t="shared" si="35"/>
        <v>106</v>
      </c>
      <c r="U113" s="1" t="str">
        <f t="shared" si="36"/>
        <v>H106.11</v>
      </c>
      <c r="V113" s="1" t="str">
        <f t="shared" si="50"/>
        <v>氦检NG放料#1位有料感应屏蔽</v>
      </c>
      <c r="W113" s="1">
        <f t="shared" si="46"/>
        <v>1107</v>
      </c>
      <c r="X113" s="1" t="str">
        <f t="shared" si="38"/>
        <v>T1107</v>
      </c>
      <c r="Y113" s="1" t="str">
        <f t="shared" si="39"/>
        <v>氦检NG放料#1位有料感应延时</v>
      </c>
      <c r="Z113" s="1" t="s">
        <v>2416</v>
      </c>
      <c r="AA113" s="1" t="str">
        <f t="shared" si="40"/>
        <v>氦检NG放料#1位有料感应延时设定值</v>
      </c>
    </row>
    <row r="114" s="1" customFormat="1" ht="12" spans="1:27">
      <c r="A114" s="24"/>
      <c r="B114" s="25" t="s">
        <v>1980</v>
      </c>
      <c r="C114" s="1" t="str">
        <f>IO点表!C111</f>
        <v>氦检NG放料#2位有料感应</v>
      </c>
      <c r="D114" s="26">
        <f t="shared" si="41"/>
        <v>12</v>
      </c>
      <c r="E114" s="11">
        <f t="shared" si="26"/>
        <v>806</v>
      </c>
      <c r="F114" s="11" t="str">
        <f t="shared" si="27"/>
        <v>806.12</v>
      </c>
      <c r="G114" s="11" t="str">
        <f t="shared" si="29"/>
        <v>氦检NG放料#2位有料感应标志[0006.12]</v>
      </c>
      <c r="H114" s="11">
        <f t="shared" si="44"/>
        <v>1108</v>
      </c>
      <c r="I114" s="11" t="str">
        <f t="shared" si="30"/>
        <v>T1108</v>
      </c>
      <c r="J114" s="11" t="str">
        <f t="shared" si="31"/>
        <v>氦检NG放料#2位有料感应感应延时[0006.12]</v>
      </c>
      <c r="K114" s="1" t="str">
        <f t="shared" si="32"/>
        <v>906.12</v>
      </c>
      <c r="L114" s="1" t="str">
        <f t="shared" si="51"/>
        <v>氦检NG放料#2位有料感应[lamp]</v>
      </c>
      <c r="M114" s="1">
        <f t="shared" si="48"/>
        <v>406</v>
      </c>
      <c r="N114" s="1" t="str">
        <f t="shared" si="49"/>
        <v>W406.12</v>
      </c>
      <c r="O114" s="11" t="str">
        <f t="shared" si="33"/>
        <v>[W406.12]氦检NG放料#2位有料感应异常,请检查[0006.12]</v>
      </c>
      <c r="P114" s="1" t="str">
        <f t="shared" si="34"/>
        <v>氦检NG放料#2位有料感应[alm]</v>
      </c>
      <c r="Q114" s="1">
        <f t="shared" si="42"/>
        <v>208</v>
      </c>
      <c r="R114" s="1" t="str">
        <f t="shared" si="43"/>
        <v>T208</v>
      </c>
      <c r="S114" s="1" t="str">
        <f t="shared" si="45"/>
        <v>氦检NG放料#2位有料感应报警延时</v>
      </c>
      <c r="T114" s="1">
        <f t="shared" si="35"/>
        <v>106</v>
      </c>
      <c r="U114" s="1" t="str">
        <f t="shared" si="36"/>
        <v>H106.12</v>
      </c>
      <c r="V114" s="1" t="str">
        <f t="shared" si="50"/>
        <v>氦检NG放料#2位有料感应屏蔽</v>
      </c>
      <c r="W114" s="1">
        <f t="shared" si="46"/>
        <v>1108</v>
      </c>
      <c r="X114" s="1" t="str">
        <f t="shared" si="38"/>
        <v>T1108</v>
      </c>
      <c r="Y114" s="1" t="str">
        <f t="shared" si="39"/>
        <v>氦检NG放料#2位有料感应延时</v>
      </c>
      <c r="Z114" s="1" t="s">
        <v>2417</v>
      </c>
      <c r="AA114" s="1" t="str">
        <f t="shared" si="40"/>
        <v>氦检NG放料#2位有料感应延时设定值</v>
      </c>
    </row>
    <row r="115" s="1" customFormat="1" ht="12" spans="1:27">
      <c r="A115" s="24"/>
      <c r="B115" s="25" t="s">
        <v>1984</v>
      </c>
      <c r="C115" s="1" t="str">
        <f>IO点表!C112</f>
        <v>氦检NG料满位有料感应</v>
      </c>
      <c r="D115" s="26">
        <f t="shared" si="41"/>
        <v>13</v>
      </c>
      <c r="E115" s="11">
        <f t="shared" si="26"/>
        <v>806</v>
      </c>
      <c r="F115" s="11" t="str">
        <f t="shared" si="27"/>
        <v>806.13</v>
      </c>
      <c r="G115" s="11" t="str">
        <f t="shared" si="29"/>
        <v>氦检NG料满位有料感应标志[0006.13]</v>
      </c>
      <c r="H115" s="11">
        <f t="shared" si="44"/>
        <v>1109</v>
      </c>
      <c r="I115" s="11" t="str">
        <f t="shared" si="30"/>
        <v>T1109</v>
      </c>
      <c r="J115" s="11" t="str">
        <f t="shared" si="31"/>
        <v>氦检NG料满位有料感应感应延时[0006.13]</v>
      </c>
      <c r="K115" s="1" t="str">
        <f t="shared" si="32"/>
        <v>906.13</v>
      </c>
      <c r="L115" s="1" t="str">
        <f t="shared" si="51"/>
        <v>氦检NG料满位有料感应[lamp]</v>
      </c>
      <c r="M115" s="1">
        <f t="shared" si="48"/>
        <v>406</v>
      </c>
      <c r="N115" s="1" t="str">
        <f t="shared" si="49"/>
        <v>W406.13</v>
      </c>
      <c r="O115" s="11" t="str">
        <f t="shared" si="33"/>
        <v>[W406.13]氦检NG料满位有料感应异常,请检查[0006.13]</v>
      </c>
      <c r="P115" s="1" t="str">
        <f t="shared" si="34"/>
        <v>氦检NG料满位有料感应[alm]</v>
      </c>
      <c r="Q115" s="1">
        <f t="shared" si="42"/>
        <v>209</v>
      </c>
      <c r="R115" s="1" t="str">
        <f t="shared" si="43"/>
        <v>T209</v>
      </c>
      <c r="S115" s="1" t="str">
        <f t="shared" si="45"/>
        <v>氦检NG料满位有料感应报警延时</v>
      </c>
      <c r="T115" s="1">
        <f t="shared" si="35"/>
        <v>106</v>
      </c>
      <c r="U115" s="1" t="str">
        <f t="shared" si="36"/>
        <v>H106.13</v>
      </c>
      <c r="V115" s="1" t="str">
        <f t="shared" si="50"/>
        <v>氦检NG料满位有料感应屏蔽</v>
      </c>
      <c r="W115" s="1">
        <f t="shared" si="46"/>
        <v>1109</v>
      </c>
      <c r="X115" s="1" t="str">
        <f t="shared" si="38"/>
        <v>T1109</v>
      </c>
      <c r="Y115" s="1" t="str">
        <f t="shared" si="39"/>
        <v>氦检NG料满位有料感应延时</v>
      </c>
      <c r="Z115" s="1" t="s">
        <v>2418</v>
      </c>
      <c r="AA115" s="1" t="str">
        <f t="shared" si="40"/>
        <v>氦检NG料满位有料感应延时设定值</v>
      </c>
    </row>
    <row r="116" s="1" customFormat="1" ht="12" spans="1:27">
      <c r="A116" s="24"/>
      <c r="B116" s="25" t="s">
        <v>1988</v>
      </c>
      <c r="C116" s="1" t="str">
        <f>IO点表!C113</f>
        <v>#1-1出料位有料感应</v>
      </c>
      <c r="D116" s="26">
        <f t="shared" si="41"/>
        <v>14</v>
      </c>
      <c r="E116" s="11">
        <f t="shared" si="26"/>
        <v>806</v>
      </c>
      <c r="F116" s="11" t="str">
        <f t="shared" si="27"/>
        <v>806.14</v>
      </c>
      <c r="G116" s="11" t="str">
        <f t="shared" si="29"/>
        <v>#1-1出料位有料感应标志[0006.14]</v>
      </c>
      <c r="H116" s="11">
        <f t="shared" si="44"/>
        <v>1110</v>
      </c>
      <c r="I116" s="11" t="str">
        <f t="shared" si="30"/>
        <v>T1110</v>
      </c>
      <c r="J116" s="11" t="str">
        <f t="shared" si="31"/>
        <v>#1-1出料位有料感应感应延时[0006.14]</v>
      </c>
      <c r="K116" s="1" t="str">
        <f t="shared" si="32"/>
        <v>906.14</v>
      </c>
      <c r="L116" s="1" t="str">
        <f t="shared" si="51"/>
        <v>#1-1出料位有料感应[lamp]</v>
      </c>
      <c r="M116" s="1">
        <f t="shared" si="48"/>
        <v>406</v>
      </c>
      <c r="N116" s="1" t="str">
        <f t="shared" si="49"/>
        <v>W406.14</v>
      </c>
      <c r="O116" s="11" t="str">
        <f t="shared" si="33"/>
        <v>[W406.14]#1-1出料位有料感应异常,请检查[0006.14]</v>
      </c>
      <c r="P116" s="1" t="str">
        <f t="shared" si="34"/>
        <v>#1-1出料位有料感应[alm]</v>
      </c>
      <c r="Q116" s="1">
        <f t="shared" si="42"/>
        <v>210</v>
      </c>
      <c r="R116" s="1" t="str">
        <f t="shared" si="43"/>
        <v>T210</v>
      </c>
      <c r="S116" s="1" t="str">
        <f t="shared" si="45"/>
        <v>#1-1出料位有料感应报警延时</v>
      </c>
      <c r="T116" s="1">
        <f t="shared" si="35"/>
        <v>106</v>
      </c>
      <c r="U116" s="1" t="str">
        <f t="shared" si="36"/>
        <v>H106.14</v>
      </c>
      <c r="V116" s="1" t="str">
        <f t="shared" si="50"/>
        <v>#1-1出料位有料感应屏蔽</v>
      </c>
      <c r="W116" s="1">
        <f t="shared" si="46"/>
        <v>1110</v>
      </c>
      <c r="X116" s="1" t="str">
        <f t="shared" si="38"/>
        <v>T1110</v>
      </c>
      <c r="Y116" s="1" t="str">
        <f t="shared" si="39"/>
        <v>#1-1出料位有料感应延时</v>
      </c>
      <c r="Z116" s="1" t="s">
        <v>2419</v>
      </c>
      <c r="AA116" s="1" t="str">
        <f t="shared" si="40"/>
        <v>#1-1出料位有料感应延时设定值</v>
      </c>
    </row>
    <row r="117" s="1" customFormat="1" ht="12" spans="1:27">
      <c r="A117" s="24"/>
      <c r="B117" s="25" t="s">
        <v>1992</v>
      </c>
      <c r="C117" s="1" t="str">
        <f>IO点表!C114</f>
        <v>#1-2出料位有料感应</v>
      </c>
      <c r="D117" s="26">
        <f t="shared" si="41"/>
        <v>15</v>
      </c>
      <c r="E117" s="11">
        <f t="shared" si="26"/>
        <v>806</v>
      </c>
      <c r="F117" s="11" t="str">
        <f t="shared" si="27"/>
        <v>806.15</v>
      </c>
      <c r="G117" s="11" t="str">
        <f t="shared" si="29"/>
        <v>#1-2出料位有料感应标志[0006.15]</v>
      </c>
      <c r="H117" s="11">
        <f t="shared" si="44"/>
        <v>1111</v>
      </c>
      <c r="I117" s="11" t="str">
        <f t="shared" si="30"/>
        <v>T1111</v>
      </c>
      <c r="J117" s="11" t="str">
        <f t="shared" si="31"/>
        <v>#1-2出料位有料感应感应延时[0006.15]</v>
      </c>
      <c r="K117" s="1" t="str">
        <f t="shared" si="32"/>
        <v>906.15</v>
      </c>
      <c r="L117" s="1" t="str">
        <f t="shared" si="51"/>
        <v>#1-2出料位有料感应[lamp]</v>
      </c>
      <c r="M117" s="1">
        <f t="shared" si="48"/>
        <v>406</v>
      </c>
      <c r="N117" s="1" t="str">
        <f t="shared" si="49"/>
        <v>W406.15</v>
      </c>
      <c r="O117" s="11" t="str">
        <f t="shared" si="33"/>
        <v>[W406.15]#1-2出料位有料感应异常,请检查[0006.15]</v>
      </c>
      <c r="P117" s="1" t="str">
        <f t="shared" si="34"/>
        <v>#1-2出料位有料感应[alm]</v>
      </c>
      <c r="Q117" s="1">
        <f t="shared" si="42"/>
        <v>211</v>
      </c>
      <c r="R117" s="1" t="str">
        <f t="shared" si="43"/>
        <v>T211</v>
      </c>
      <c r="S117" s="1" t="str">
        <f t="shared" si="45"/>
        <v>#1-2出料位有料感应报警延时</v>
      </c>
      <c r="T117" s="1">
        <f t="shared" si="35"/>
        <v>106</v>
      </c>
      <c r="U117" s="1" t="str">
        <f t="shared" si="36"/>
        <v>H106.15</v>
      </c>
      <c r="V117" s="1" t="str">
        <f t="shared" si="50"/>
        <v>#1-2出料位有料感应屏蔽</v>
      </c>
      <c r="W117" s="1">
        <f t="shared" si="46"/>
        <v>1111</v>
      </c>
      <c r="X117" s="1" t="str">
        <f t="shared" si="38"/>
        <v>T1111</v>
      </c>
      <c r="Y117" s="1" t="str">
        <f t="shared" si="39"/>
        <v>#1-2出料位有料感应延时</v>
      </c>
      <c r="Z117" s="1" t="s">
        <v>2420</v>
      </c>
      <c r="AA117" s="1" t="str">
        <f t="shared" si="40"/>
        <v>#1-2出料位有料感应延时设定值</v>
      </c>
    </row>
    <row r="118" s="1" customFormat="1" ht="12" spans="1:27">
      <c r="A118" s="24"/>
      <c r="B118" s="25" t="s">
        <v>1997</v>
      </c>
      <c r="C118" s="1" t="str">
        <f>IO点表!C115</f>
        <v>#2-1出料位有料感应</v>
      </c>
      <c r="D118" s="26">
        <f t="shared" si="41"/>
        <v>0</v>
      </c>
      <c r="E118" s="11">
        <f t="shared" si="26"/>
        <v>807</v>
      </c>
      <c r="F118" s="11" t="str">
        <f t="shared" si="27"/>
        <v>807.00</v>
      </c>
      <c r="G118" s="11" t="str">
        <f t="shared" si="29"/>
        <v>#2-1出料位有料感应标志[0007.00]</v>
      </c>
      <c r="H118" s="11">
        <f t="shared" si="44"/>
        <v>1112</v>
      </c>
      <c r="I118" s="11" t="str">
        <f t="shared" si="30"/>
        <v>T1112</v>
      </c>
      <c r="J118" s="11" t="str">
        <f t="shared" si="31"/>
        <v>#2-1出料位有料感应感应延时[0007.00]</v>
      </c>
      <c r="K118" s="1" t="str">
        <f t="shared" si="32"/>
        <v>907.00</v>
      </c>
      <c r="L118" s="1" t="str">
        <f t="shared" si="51"/>
        <v>#2-1出料位有料感应[lamp]</v>
      </c>
      <c r="M118" s="1">
        <f t="shared" si="48"/>
        <v>407</v>
      </c>
      <c r="N118" s="1" t="str">
        <f t="shared" si="49"/>
        <v>W407.00</v>
      </c>
      <c r="O118" s="11" t="str">
        <f t="shared" si="33"/>
        <v>[W407.00]#2-1出料位有料感应异常,请检查[0007.00]</v>
      </c>
      <c r="P118" s="1" t="str">
        <f t="shared" si="34"/>
        <v>#2-1出料位有料感应[alm]</v>
      </c>
      <c r="Q118" s="1">
        <f t="shared" si="42"/>
        <v>212</v>
      </c>
      <c r="R118" s="1" t="str">
        <f t="shared" si="43"/>
        <v>T212</v>
      </c>
      <c r="S118" s="1" t="str">
        <f t="shared" si="45"/>
        <v>#2-1出料位有料感应报警延时</v>
      </c>
      <c r="T118" s="1">
        <f t="shared" si="35"/>
        <v>107</v>
      </c>
      <c r="U118" s="1" t="str">
        <f t="shared" si="36"/>
        <v>H107.00</v>
      </c>
      <c r="V118" s="1" t="str">
        <f t="shared" si="50"/>
        <v>#2-1出料位有料感应屏蔽</v>
      </c>
      <c r="W118" s="1">
        <f t="shared" si="46"/>
        <v>1112</v>
      </c>
      <c r="X118" s="1" t="str">
        <f t="shared" si="38"/>
        <v>T1112</v>
      </c>
      <c r="Y118" s="1" t="str">
        <f t="shared" si="39"/>
        <v>#2-1出料位有料感应延时</v>
      </c>
      <c r="Z118" s="1" t="s">
        <v>2421</v>
      </c>
      <c r="AA118" s="1" t="str">
        <f t="shared" si="40"/>
        <v>#2-1出料位有料感应延时设定值</v>
      </c>
    </row>
    <row r="119" s="1" customFormat="1" ht="12" spans="1:27">
      <c r="A119" s="24"/>
      <c r="B119" s="25" t="s">
        <v>2001</v>
      </c>
      <c r="C119" s="1" t="str">
        <f>IO点表!C116</f>
        <v>#2-2出料位有料感应</v>
      </c>
      <c r="D119" s="26">
        <f t="shared" si="41"/>
        <v>1</v>
      </c>
      <c r="E119" s="11">
        <f t="shared" si="26"/>
        <v>807</v>
      </c>
      <c r="F119" s="11" t="str">
        <f t="shared" si="27"/>
        <v>807.01</v>
      </c>
      <c r="G119" s="11" t="str">
        <f t="shared" si="29"/>
        <v>#2-2出料位有料感应标志[0007.01]</v>
      </c>
      <c r="H119" s="11">
        <f t="shared" si="44"/>
        <v>1113</v>
      </c>
      <c r="I119" s="11" t="str">
        <f t="shared" si="30"/>
        <v>T1113</v>
      </c>
      <c r="J119" s="11" t="str">
        <f t="shared" si="31"/>
        <v>#2-2出料位有料感应感应延时[0007.01]</v>
      </c>
      <c r="K119" s="1" t="str">
        <f t="shared" si="32"/>
        <v>907.01</v>
      </c>
      <c r="L119" s="1" t="str">
        <f t="shared" si="51"/>
        <v>#2-2出料位有料感应[lamp]</v>
      </c>
      <c r="M119" s="1">
        <f t="shared" si="48"/>
        <v>407</v>
      </c>
      <c r="N119" s="1" t="str">
        <f t="shared" si="49"/>
        <v>W407.01</v>
      </c>
      <c r="O119" s="11" t="str">
        <f t="shared" si="33"/>
        <v>[W407.01]#2-2出料位有料感应异常,请检查[0007.01]</v>
      </c>
      <c r="P119" s="1" t="str">
        <f t="shared" si="34"/>
        <v>#2-2出料位有料感应[alm]</v>
      </c>
      <c r="Q119" s="1">
        <f t="shared" si="42"/>
        <v>213</v>
      </c>
      <c r="R119" s="1" t="str">
        <f t="shared" si="43"/>
        <v>T213</v>
      </c>
      <c r="S119" s="1" t="str">
        <f t="shared" si="45"/>
        <v>#2-2出料位有料感应报警延时</v>
      </c>
      <c r="T119" s="1">
        <f t="shared" si="35"/>
        <v>107</v>
      </c>
      <c r="U119" s="1" t="str">
        <f t="shared" si="36"/>
        <v>H107.01</v>
      </c>
      <c r="V119" s="1" t="str">
        <f t="shared" si="50"/>
        <v>#2-2出料位有料感应屏蔽</v>
      </c>
      <c r="W119" s="1">
        <f t="shared" si="46"/>
        <v>1113</v>
      </c>
      <c r="X119" s="1" t="str">
        <f t="shared" si="38"/>
        <v>T1113</v>
      </c>
      <c r="Y119" s="1" t="str">
        <f t="shared" si="39"/>
        <v>#2-2出料位有料感应延时</v>
      </c>
      <c r="Z119" s="1" t="s">
        <v>2422</v>
      </c>
      <c r="AA119" s="1" t="str">
        <f t="shared" si="40"/>
        <v>#2-2出料位有料感应延时设定值</v>
      </c>
    </row>
    <row r="120" s="1" customFormat="1" ht="12" spans="1:27">
      <c r="A120" s="24"/>
      <c r="B120" s="25" t="s">
        <v>2005</v>
      </c>
      <c r="C120" s="1" t="str">
        <f>IO点表!C117</f>
        <v>#1门磁开关</v>
      </c>
      <c r="D120" s="26">
        <f t="shared" si="41"/>
        <v>2</v>
      </c>
      <c r="E120" s="11">
        <f t="shared" si="26"/>
        <v>807</v>
      </c>
      <c r="F120" s="11" t="str">
        <f t="shared" si="27"/>
        <v>807.02</v>
      </c>
      <c r="G120" s="11" t="str">
        <f t="shared" si="29"/>
        <v>#1门磁开关标志[0007.02]</v>
      </c>
      <c r="H120" s="11">
        <f t="shared" si="44"/>
        <v>1114</v>
      </c>
      <c r="I120" s="11" t="str">
        <f t="shared" si="30"/>
        <v>T1114</v>
      </c>
      <c r="J120" s="11" t="str">
        <f t="shared" si="31"/>
        <v>#1门磁开关感应延时[0007.02]</v>
      </c>
      <c r="K120" s="1" t="str">
        <f t="shared" si="32"/>
        <v>907.02</v>
      </c>
      <c r="L120" s="1" t="str">
        <f t="shared" si="51"/>
        <v>#1门磁开关[lamp]</v>
      </c>
      <c r="M120" s="1">
        <f t="shared" si="48"/>
        <v>407</v>
      </c>
      <c r="N120" s="1" t="str">
        <f t="shared" si="49"/>
        <v>W407.02</v>
      </c>
      <c r="O120" s="11" t="str">
        <f t="shared" si="33"/>
        <v>[W407.02]#1门磁开关异常,请检查[0007.02]</v>
      </c>
      <c r="P120" s="1" t="str">
        <f t="shared" si="34"/>
        <v>#1门磁开关[alm]</v>
      </c>
      <c r="Q120" s="1">
        <f t="shared" si="42"/>
        <v>214</v>
      </c>
      <c r="R120" s="1" t="str">
        <f t="shared" si="43"/>
        <v>T214</v>
      </c>
      <c r="S120" s="1" t="str">
        <f t="shared" si="45"/>
        <v>#1门磁开关报警延时</v>
      </c>
      <c r="T120" s="1">
        <f t="shared" si="35"/>
        <v>107</v>
      </c>
      <c r="U120" s="1" t="str">
        <f t="shared" si="36"/>
        <v>H107.02</v>
      </c>
      <c r="V120" s="1" t="str">
        <f t="shared" si="50"/>
        <v>#1门磁开关屏蔽</v>
      </c>
      <c r="W120" s="1">
        <f t="shared" si="46"/>
        <v>1114</v>
      </c>
      <c r="X120" s="1" t="str">
        <f t="shared" si="38"/>
        <v>T1114</v>
      </c>
      <c r="Y120" s="1" t="str">
        <f t="shared" si="39"/>
        <v>#1门磁开关延时</v>
      </c>
      <c r="Z120" s="1" t="s">
        <v>2423</v>
      </c>
      <c r="AA120" s="1" t="str">
        <f t="shared" si="40"/>
        <v>#1门磁开关延时设定值</v>
      </c>
    </row>
    <row r="121" s="1" customFormat="1" ht="12" spans="1:27">
      <c r="A121" s="24"/>
      <c r="B121" s="25" t="s">
        <v>2008</v>
      </c>
      <c r="C121" s="1" t="str">
        <f>IO点表!C118</f>
        <v>#2门磁开关</v>
      </c>
      <c r="D121" s="26">
        <f t="shared" si="41"/>
        <v>3</v>
      </c>
      <c r="E121" s="11">
        <f t="shared" si="26"/>
        <v>807</v>
      </c>
      <c r="F121" s="11" t="str">
        <f t="shared" si="27"/>
        <v>807.03</v>
      </c>
      <c r="G121" s="11" t="str">
        <f t="shared" si="29"/>
        <v>#2门磁开关标志[0007.03]</v>
      </c>
      <c r="H121" s="11">
        <f t="shared" si="44"/>
        <v>1115</v>
      </c>
      <c r="I121" s="11" t="str">
        <f t="shared" si="30"/>
        <v>T1115</v>
      </c>
      <c r="J121" s="11" t="str">
        <f t="shared" si="31"/>
        <v>#2门磁开关感应延时[0007.03]</v>
      </c>
      <c r="K121" s="1" t="str">
        <f t="shared" si="32"/>
        <v>907.03</v>
      </c>
      <c r="L121" s="1" t="str">
        <f t="shared" si="51"/>
        <v>#2门磁开关[lamp]</v>
      </c>
      <c r="M121" s="1">
        <f t="shared" si="48"/>
        <v>407</v>
      </c>
      <c r="N121" s="1" t="str">
        <f t="shared" si="49"/>
        <v>W407.03</v>
      </c>
      <c r="O121" s="11" t="str">
        <f t="shared" si="33"/>
        <v>[W407.03]#2门磁开关异常,请检查[0007.03]</v>
      </c>
      <c r="P121" s="1" t="str">
        <f t="shared" si="34"/>
        <v>#2门磁开关[alm]</v>
      </c>
      <c r="Q121" s="1">
        <f t="shared" si="42"/>
        <v>215</v>
      </c>
      <c r="R121" s="1" t="str">
        <f t="shared" si="43"/>
        <v>T215</v>
      </c>
      <c r="S121" s="1" t="str">
        <f t="shared" si="45"/>
        <v>#2门磁开关报警延时</v>
      </c>
      <c r="T121" s="1">
        <f t="shared" si="35"/>
        <v>107</v>
      </c>
      <c r="U121" s="1" t="str">
        <f t="shared" si="36"/>
        <v>H107.03</v>
      </c>
      <c r="V121" s="1" t="str">
        <f t="shared" si="50"/>
        <v>#2门磁开关屏蔽</v>
      </c>
      <c r="W121" s="1">
        <f t="shared" si="46"/>
        <v>1115</v>
      </c>
      <c r="X121" s="1" t="str">
        <f t="shared" si="38"/>
        <v>T1115</v>
      </c>
      <c r="Y121" s="1" t="str">
        <f t="shared" si="39"/>
        <v>#2门磁开关延时</v>
      </c>
      <c r="Z121" s="1" t="s">
        <v>2424</v>
      </c>
      <c r="AA121" s="1" t="str">
        <f t="shared" si="40"/>
        <v>#2门磁开关延时设定值</v>
      </c>
    </row>
    <row r="122" s="1" customFormat="1" ht="12" spans="1:27">
      <c r="A122" s="24"/>
      <c r="B122" s="25" t="s">
        <v>2011</v>
      </c>
      <c r="C122" s="1" t="str">
        <f>IO点表!C119</f>
        <v>#3门磁开关</v>
      </c>
      <c r="D122" s="26">
        <f t="shared" si="41"/>
        <v>4</v>
      </c>
      <c r="E122" s="11">
        <f t="shared" si="26"/>
        <v>807</v>
      </c>
      <c r="F122" s="11" t="str">
        <f t="shared" si="27"/>
        <v>807.04</v>
      </c>
      <c r="G122" s="11" t="str">
        <f t="shared" si="29"/>
        <v>#3门磁开关标志[0007.04]</v>
      </c>
      <c r="H122" s="11">
        <f t="shared" si="44"/>
        <v>1116</v>
      </c>
      <c r="I122" s="11" t="str">
        <f t="shared" si="30"/>
        <v>T1116</v>
      </c>
      <c r="J122" s="11" t="str">
        <f t="shared" si="31"/>
        <v>#3门磁开关感应延时[0007.04]</v>
      </c>
      <c r="K122" s="1" t="str">
        <f t="shared" si="32"/>
        <v>907.04</v>
      </c>
      <c r="L122" s="1" t="str">
        <f t="shared" si="51"/>
        <v>#3门磁开关[lamp]</v>
      </c>
      <c r="M122" s="1">
        <f t="shared" si="48"/>
        <v>407</v>
      </c>
      <c r="N122" s="1" t="str">
        <f t="shared" si="49"/>
        <v>W407.04</v>
      </c>
      <c r="O122" s="11" t="str">
        <f t="shared" si="33"/>
        <v>[W407.04]#3门磁开关异常,请检查[0007.04]</v>
      </c>
      <c r="P122" s="1" t="str">
        <f t="shared" si="34"/>
        <v>#3门磁开关[alm]</v>
      </c>
      <c r="Q122" s="1">
        <f t="shared" si="42"/>
        <v>216</v>
      </c>
      <c r="R122" s="1" t="str">
        <f t="shared" si="43"/>
        <v>T216</v>
      </c>
      <c r="S122" s="1" t="str">
        <f t="shared" si="45"/>
        <v>#3门磁开关报警延时</v>
      </c>
      <c r="T122" s="1">
        <f t="shared" si="35"/>
        <v>107</v>
      </c>
      <c r="U122" s="1" t="str">
        <f t="shared" si="36"/>
        <v>H107.04</v>
      </c>
      <c r="V122" s="1" t="str">
        <f t="shared" si="50"/>
        <v>#3门磁开关屏蔽</v>
      </c>
      <c r="W122" s="1">
        <f t="shared" si="46"/>
        <v>1116</v>
      </c>
      <c r="X122" s="1" t="str">
        <f t="shared" si="38"/>
        <v>T1116</v>
      </c>
      <c r="Y122" s="1" t="str">
        <f t="shared" si="39"/>
        <v>#3门磁开关延时</v>
      </c>
      <c r="Z122" s="1" t="s">
        <v>2425</v>
      </c>
      <c r="AA122" s="1" t="str">
        <f t="shared" si="40"/>
        <v>#3门磁开关延时设定值</v>
      </c>
    </row>
    <row r="123" s="1" customFormat="1" ht="12" spans="1:27">
      <c r="A123" s="24"/>
      <c r="B123" s="25" t="s">
        <v>2014</v>
      </c>
      <c r="C123" s="1" t="str">
        <f>IO点表!C120</f>
        <v>#4门磁开关</v>
      </c>
      <c r="D123" s="26">
        <f t="shared" si="41"/>
        <v>5</v>
      </c>
      <c r="E123" s="11">
        <f t="shared" si="26"/>
        <v>807</v>
      </c>
      <c r="F123" s="11" t="str">
        <f t="shared" si="27"/>
        <v>807.05</v>
      </c>
      <c r="G123" s="11" t="str">
        <f t="shared" si="29"/>
        <v>#4门磁开关标志[0007.05]</v>
      </c>
      <c r="H123" s="11">
        <f t="shared" si="44"/>
        <v>1117</v>
      </c>
      <c r="I123" s="11" t="str">
        <f t="shared" si="30"/>
        <v>T1117</v>
      </c>
      <c r="J123" s="11" t="str">
        <f t="shared" si="31"/>
        <v>#4门磁开关感应延时[0007.05]</v>
      </c>
      <c r="K123" s="1" t="str">
        <f t="shared" si="32"/>
        <v>907.05</v>
      </c>
      <c r="L123" s="1" t="str">
        <f t="shared" si="51"/>
        <v>#4门磁开关[lamp]</v>
      </c>
      <c r="M123" s="1">
        <f t="shared" si="48"/>
        <v>407</v>
      </c>
      <c r="N123" s="1" t="str">
        <f t="shared" si="49"/>
        <v>W407.05</v>
      </c>
      <c r="O123" s="11" t="str">
        <f t="shared" ref="O123:O165" si="52">"["&amp;N123&amp;"]"&amp;C123&amp;"异常"&amp;","&amp;"请检查"&amp;"["&amp;B123&amp;"]"</f>
        <v>[W407.05]#4门磁开关异常,请检查[0007.05]</v>
      </c>
      <c r="P123" s="1" t="str">
        <f t="shared" si="34"/>
        <v>#4门磁开关[alm]</v>
      </c>
      <c r="Q123" s="1">
        <f t="shared" si="42"/>
        <v>217</v>
      </c>
      <c r="R123" s="1" t="str">
        <f t="shared" si="43"/>
        <v>T217</v>
      </c>
      <c r="S123" s="1" t="str">
        <f t="shared" si="45"/>
        <v>#4门磁开关报警延时</v>
      </c>
      <c r="T123" s="1">
        <f t="shared" si="35"/>
        <v>107</v>
      </c>
      <c r="U123" s="1" t="str">
        <f t="shared" si="36"/>
        <v>H107.05</v>
      </c>
      <c r="V123" s="1" t="str">
        <f t="shared" si="50"/>
        <v>#4门磁开关屏蔽</v>
      </c>
      <c r="W123" s="1">
        <f t="shared" si="46"/>
        <v>1117</v>
      </c>
      <c r="X123" s="1" t="str">
        <f t="shared" si="38"/>
        <v>T1117</v>
      </c>
      <c r="Y123" s="1" t="str">
        <f t="shared" si="39"/>
        <v>#4门磁开关延时</v>
      </c>
      <c r="Z123" s="1" t="s">
        <v>2426</v>
      </c>
      <c r="AA123" s="1" t="str">
        <f t="shared" si="40"/>
        <v>#4门磁开关延时设定值</v>
      </c>
    </row>
    <row r="124" s="1" customFormat="1" ht="12" spans="1:27">
      <c r="A124" s="24"/>
      <c r="B124" s="25" t="s">
        <v>2017</v>
      </c>
      <c r="C124" s="1" t="str">
        <f>IO点表!C121</f>
        <v>#5门磁开关</v>
      </c>
      <c r="D124" s="26">
        <f t="shared" si="41"/>
        <v>6</v>
      </c>
      <c r="E124" s="11">
        <f t="shared" si="26"/>
        <v>807</v>
      </c>
      <c r="F124" s="11" t="str">
        <f t="shared" si="27"/>
        <v>807.06</v>
      </c>
      <c r="G124" s="11" t="str">
        <f t="shared" si="29"/>
        <v>#5门磁开关标志[0007.06]</v>
      </c>
      <c r="H124" s="11">
        <f t="shared" si="44"/>
        <v>1118</v>
      </c>
      <c r="I124" s="11" t="str">
        <f t="shared" si="30"/>
        <v>T1118</v>
      </c>
      <c r="J124" s="11" t="str">
        <f t="shared" si="31"/>
        <v>#5门磁开关感应延时[0007.06]</v>
      </c>
      <c r="K124" s="1" t="str">
        <f t="shared" si="32"/>
        <v>907.06</v>
      </c>
      <c r="L124" s="1" t="str">
        <f t="shared" si="51"/>
        <v>#5门磁开关[lamp]</v>
      </c>
      <c r="M124" s="1">
        <f t="shared" si="48"/>
        <v>407</v>
      </c>
      <c r="N124" s="1" t="str">
        <f t="shared" si="49"/>
        <v>W407.06</v>
      </c>
      <c r="O124" s="11" t="str">
        <f t="shared" si="52"/>
        <v>[W407.06]#5门磁开关异常,请检查[0007.06]</v>
      </c>
      <c r="P124" s="1" t="str">
        <f t="shared" si="34"/>
        <v>#5门磁开关[alm]</v>
      </c>
      <c r="Q124" s="1">
        <f t="shared" si="42"/>
        <v>218</v>
      </c>
      <c r="R124" s="1" t="str">
        <f t="shared" si="43"/>
        <v>T218</v>
      </c>
      <c r="S124" s="1" t="str">
        <f t="shared" si="45"/>
        <v>#5门磁开关报警延时</v>
      </c>
      <c r="T124" s="1">
        <f t="shared" si="35"/>
        <v>107</v>
      </c>
      <c r="U124" s="1" t="str">
        <f t="shared" si="36"/>
        <v>H107.06</v>
      </c>
      <c r="V124" s="1" t="str">
        <f t="shared" si="50"/>
        <v>#5门磁开关屏蔽</v>
      </c>
      <c r="W124" s="1">
        <f t="shared" si="46"/>
        <v>1118</v>
      </c>
      <c r="X124" s="1" t="str">
        <f t="shared" si="38"/>
        <v>T1118</v>
      </c>
      <c r="Y124" s="1" t="str">
        <f t="shared" si="39"/>
        <v>#5门磁开关延时</v>
      </c>
      <c r="Z124" s="1" t="s">
        <v>2427</v>
      </c>
      <c r="AA124" s="1" t="str">
        <f t="shared" si="40"/>
        <v>#5门磁开关延时设定值</v>
      </c>
    </row>
    <row r="125" s="1" customFormat="1" ht="12" spans="1:27">
      <c r="A125" s="24"/>
      <c r="B125" s="25" t="s">
        <v>2020</v>
      </c>
      <c r="C125" s="1" t="str">
        <f>IO点表!C122</f>
        <v>#6门磁开关</v>
      </c>
      <c r="D125" s="26">
        <f t="shared" si="41"/>
        <v>7</v>
      </c>
      <c r="E125" s="11">
        <f t="shared" si="26"/>
        <v>807</v>
      </c>
      <c r="F125" s="11" t="str">
        <f t="shared" si="27"/>
        <v>807.07</v>
      </c>
      <c r="G125" s="11" t="str">
        <f t="shared" si="29"/>
        <v>#6门磁开关标志[0007.07]</v>
      </c>
      <c r="H125" s="11">
        <f t="shared" si="44"/>
        <v>1119</v>
      </c>
      <c r="I125" s="11" t="str">
        <f t="shared" si="30"/>
        <v>T1119</v>
      </c>
      <c r="J125" s="11" t="str">
        <f t="shared" si="31"/>
        <v>#6门磁开关感应延时[0007.07]</v>
      </c>
      <c r="K125" s="1" t="str">
        <f t="shared" si="32"/>
        <v>907.07</v>
      </c>
      <c r="L125" s="1" t="str">
        <f t="shared" si="51"/>
        <v>#6门磁开关[lamp]</v>
      </c>
      <c r="M125" s="1">
        <f t="shared" si="48"/>
        <v>407</v>
      </c>
      <c r="N125" s="1" t="str">
        <f t="shared" si="49"/>
        <v>W407.07</v>
      </c>
      <c r="O125" s="11" t="str">
        <f t="shared" si="52"/>
        <v>[W407.07]#6门磁开关异常,请检查[0007.07]</v>
      </c>
      <c r="P125" s="1" t="str">
        <f t="shared" si="34"/>
        <v>#6门磁开关[alm]</v>
      </c>
      <c r="Q125" s="1">
        <f t="shared" si="42"/>
        <v>219</v>
      </c>
      <c r="R125" s="1" t="str">
        <f t="shared" si="43"/>
        <v>T219</v>
      </c>
      <c r="S125" s="1" t="str">
        <f t="shared" si="45"/>
        <v>#6门磁开关报警延时</v>
      </c>
      <c r="T125" s="1">
        <f t="shared" si="35"/>
        <v>107</v>
      </c>
      <c r="U125" s="1" t="str">
        <f t="shared" si="36"/>
        <v>H107.07</v>
      </c>
      <c r="V125" s="1" t="str">
        <f t="shared" si="50"/>
        <v>#6门磁开关屏蔽</v>
      </c>
      <c r="W125" s="1">
        <f t="shared" si="46"/>
        <v>1119</v>
      </c>
      <c r="X125" s="1" t="str">
        <f t="shared" si="38"/>
        <v>T1119</v>
      </c>
      <c r="Y125" s="1" t="str">
        <f t="shared" si="39"/>
        <v>#6门磁开关延时</v>
      </c>
      <c r="Z125" s="1" t="s">
        <v>2428</v>
      </c>
      <c r="AA125" s="1" t="str">
        <f t="shared" si="40"/>
        <v>#6门磁开关延时设定值</v>
      </c>
    </row>
    <row r="126" s="1" customFormat="1" ht="12" spans="1:27">
      <c r="A126" s="24"/>
      <c r="B126" s="25" t="s">
        <v>2023</v>
      </c>
      <c r="C126" s="1" t="str">
        <f>IO点表!C123</f>
        <v>#7门磁开关</v>
      </c>
      <c r="D126" s="26">
        <f t="shared" si="41"/>
        <v>8</v>
      </c>
      <c r="E126" s="11">
        <f t="shared" ref="E126:E189" si="53">IF(D125=15,(E125+1),E125)</f>
        <v>807</v>
      </c>
      <c r="F126" s="11" t="str">
        <f t="shared" si="27"/>
        <v>807.08</v>
      </c>
      <c r="G126" s="11" t="str">
        <f t="shared" si="29"/>
        <v>#7门磁开关标志[0007.08]</v>
      </c>
      <c r="H126" s="11">
        <f t="shared" si="44"/>
        <v>1120</v>
      </c>
      <c r="I126" s="11" t="str">
        <f t="shared" si="30"/>
        <v>T1120</v>
      </c>
      <c r="J126" s="11" t="str">
        <f t="shared" si="31"/>
        <v>#7门磁开关感应延时[0007.08]</v>
      </c>
      <c r="K126" s="1" t="str">
        <f t="shared" si="32"/>
        <v>907.08</v>
      </c>
      <c r="L126" s="1" t="str">
        <f t="shared" si="51"/>
        <v>#7门磁开关[lamp]</v>
      </c>
      <c r="M126" s="1">
        <f t="shared" si="48"/>
        <v>407</v>
      </c>
      <c r="N126" s="1" t="str">
        <f t="shared" si="49"/>
        <v>W407.08</v>
      </c>
      <c r="O126" s="11" t="str">
        <f t="shared" si="52"/>
        <v>[W407.08]#7门磁开关异常,请检查[0007.08]</v>
      </c>
      <c r="P126" s="1" t="str">
        <f t="shared" si="34"/>
        <v>#7门磁开关[alm]</v>
      </c>
      <c r="Q126" s="1">
        <f t="shared" si="42"/>
        <v>220</v>
      </c>
      <c r="R126" s="1" t="str">
        <f t="shared" si="43"/>
        <v>T220</v>
      </c>
      <c r="S126" s="1" t="str">
        <f t="shared" si="45"/>
        <v>#7门磁开关报警延时</v>
      </c>
      <c r="T126" s="1">
        <f t="shared" si="35"/>
        <v>107</v>
      </c>
      <c r="U126" s="1" t="str">
        <f t="shared" si="36"/>
        <v>H107.08</v>
      </c>
      <c r="V126" s="1" t="str">
        <f t="shared" si="50"/>
        <v>#7门磁开关屏蔽</v>
      </c>
      <c r="W126" s="1">
        <f t="shared" si="46"/>
        <v>1120</v>
      </c>
      <c r="X126" s="1" t="str">
        <f t="shared" si="38"/>
        <v>T1120</v>
      </c>
      <c r="Y126" s="1" t="str">
        <f t="shared" si="39"/>
        <v>#7门磁开关延时</v>
      </c>
      <c r="Z126" s="1" t="s">
        <v>2429</v>
      </c>
      <c r="AA126" s="1" t="str">
        <f t="shared" si="40"/>
        <v>#7门磁开关延时设定值</v>
      </c>
    </row>
    <row r="127" s="1" customFormat="1" ht="12" spans="1:27">
      <c r="A127" s="24"/>
      <c r="B127" s="25" t="s">
        <v>2026</v>
      </c>
      <c r="C127" s="1" t="str">
        <f>IO点表!C124</f>
        <v>#8门磁开关</v>
      </c>
      <c r="D127" s="26">
        <f t="shared" si="41"/>
        <v>9</v>
      </c>
      <c r="E127" s="11">
        <f t="shared" si="53"/>
        <v>807</v>
      </c>
      <c r="F127" s="11" t="str">
        <f t="shared" si="27"/>
        <v>807.09</v>
      </c>
      <c r="G127" s="11" t="str">
        <f t="shared" si="29"/>
        <v>#8门磁开关标志[0007.09]</v>
      </c>
      <c r="H127" s="11">
        <f t="shared" si="44"/>
        <v>1121</v>
      </c>
      <c r="I127" s="11" t="str">
        <f t="shared" si="30"/>
        <v>T1121</v>
      </c>
      <c r="J127" s="11" t="str">
        <f t="shared" si="31"/>
        <v>#8门磁开关感应延时[0007.09]</v>
      </c>
      <c r="K127" s="1" t="str">
        <f t="shared" si="32"/>
        <v>907.09</v>
      </c>
      <c r="L127" s="1" t="str">
        <f t="shared" si="51"/>
        <v>#8门磁开关[lamp]</v>
      </c>
      <c r="M127" s="1">
        <f t="shared" si="48"/>
        <v>407</v>
      </c>
      <c r="N127" s="1" t="str">
        <f t="shared" si="49"/>
        <v>W407.09</v>
      </c>
      <c r="O127" s="11" t="str">
        <f t="shared" si="52"/>
        <v>[W407.09]#8门磁开关异常,请检查[0007.09]</v>
      </c>
      <c r="P127" s="1" t="str">
        <f t="shared" si="34"/>
        <v>#8门磁开关[alm]</v>
      </c>
      <c r="Q127" s="1">
        <f t="shared" si="42"/>
        <v>221</v>
      </c>
      <c r="R127" s="1" t="str">
        <f t="shared" si="43"/>
        <v>T221</v>
      </c>
      <c r="S127" s="1" t="str">
        <f t="shared" si="45"/>
        <v>#8门磁开关报警延时</v>
      </c>
      <c r="T127" s="1">
        <f t="shared" si="35"/>
        <v>107</v>
      </c>
      <c r="U127" s="1" t="str">
        <f t="shared" si="36"/>
        <v>H107.09</v>
      </c>
      <c r="V127" s="1" t="str">
        <f t="shared" si="50"/>
        <v>#8门磁开关屏蔽</v>
      </c>
      <c r="W127" s="1">
        <f t="shared" si="46"/>
        <v>1121</v>
      </c>
      <c r="X127" s="1" t="str">
        <f t="shared" si="38"/>
        <v>T1121</v>
      </c>
      <c r="Y127" s="1" t="str">
        <f t="shared" si="39"/>
        <v>#8门磁开关延时</v>
      </c>
      <c r="Z127" s="1" t="s">
        <v>2430</v>
      </c>
      <c r="AA127" s="1" t="str">
        <f t="shared" si="40"/>
        <v>#8门磁开关延时设定值</v>
      </c>
    </row>
    <row r="128" s="1" customFormat="1" ht="12" spans="1:27">
      <c r="A128" s="24"/>
      <c r="B128" s="25" t="s">
        <v>2029</v>
      </c>
      <c r="C128" s="1" t="str">
        <f>IO点表!C125</f>
        <v>#9门磁开关</v>
      </c>
      <c r="D128" s="26">
        <f t="shared" si="41"/>
        <v>10</v>
      </c>
      <c r="E128" s="11">
        <f t="shared" si="53"/>
        <v>807</v>
      </c>
      <c r="F128" s="11" t="str">
        <f t="shared" si="27"/>
        <v>807.10</v>
      </c>
      <c r="G128" s="11" t="str">
        <f t="shared" si="29"/>
        <v>#9门磁开关标志[0007.10]</v>
      </c>
      <c r="H128" s="11">
        <f t="shared" si="44"/>
        <v>1122</v>
      </c>
      <c r="I128" s="11" t="str">
        <f t="shared" si="30"/>
        <v>T1122</v>
      </c>
      <c r="J128" s="11" t="str">
        <f t="shared" si="31"/>
        <v>#9门磁开关感应延时[0007.10]</v>
      </c>
      <c r="K128" s="1" t="str">
        <f t="shared" si="32"/>
        <v>907.10</v>
      </c>
      <c r="L128" s="1" t="str">
        <f t="shared" si="51"/>
        <v>#9门磁开关[lamp]</v>
      </c>
      <c r="M128" s="1">
        <f t="shared" si="48"/>
        <v>407</v>
      </c>
      <c r="N128" s="1" t="str">
        <f t="shared" si="49"/>
        <v>W407.10</v>
      </c>
      <c r="O128" s="11" t="str">
        <f t="shared" si="52"/>
        <v>[W407.10]#9门磁开关异常,请检查[0007.10]</v>
      </c>
      <c r="P128" s="1" t="str">
        <f t="shared" si="34"/>
        <v>#9门磁开关[alm]</v>
      </c>
      <c r="Q128" s="1">
        <f t="shared" si="42"/>
        <v>222</v>
      </c>
      <c r="R128" s="1" t="str">
        <f t="shared" ref="R128:R191" si="54">Q$4&amp;Q128</f>
        <v>T222</v>
      </c>
      <c r="S128" s="1" t="str">
        <f t="shared" si="45"/>
        <v>#9门磁开关报警延时</v>
      </c>
      <c r="T128" s="1">
        <f t="shared" si="35"/>
        <v>107</v>
      </c>
      <c r="U128" s="1" t="str">
        <f t="shared" si="36"/>
        <v>H107.10</v>
      </c>
      <c r="V128" s="1" t="str">
        <f t="shared" si="50"/>
        <v>#9门磁开关屏蔽</v>
      </c>
      <c r="W128" s="1">
        <f t="shared" si="46"/>
        <v>1122</v>
      </c>
      <c r="X128" s="1" t="str">
        <f t="shared" si="38"/>
        <v>T1122</v>
      </c>
      <c r="Y128" s="1" t="str">
        <f t="shared" si="39"/>
        <v>#9门磁开关延时</v>
      </c>
      <c r="Z128" s="1" t="s">
        <v>2431</v>
      </c>
      <c r="AA128" s="1" t="str">
        <f t="shared" si="40"/>
        <v>#9门磁开关延时设定值</v>
      </c>
    </row>
    <row r="129" s="1" customFormat="1" ht="12" spans="1:27">
      <c r="A129" s="24"/>
      <c r="B129" s="25" t="s">
        <v>2032</v>
      </c>
      <c r="C129" s="1" t="str">
        <f>IO点表!C126</f>
        <v>#10门磁开关</v>
      </c>
      <c r="D129" s="26">
        <f t="shared" si="41"/>
        <v>11</v>
      </c>
      <c r="E129" s="11">
        <f t="shared" si="53"/>
        <v>807</v>
      </c>
      <c r="F129" s="11" t="str">
        <f t="shared" si="27"/>
        <v>807.11</v>
      </c>
      <c r="G129" s="11" t="str">
        <f t="shared" si="29"/>
        <v>#10门磁开关标志[0007.11]</v>
      </c>
      <c r="H129" s="11">
        <f t="shared" si="44"/>
        <v>1123</v>
      </c>
      <c r="I129" s="11" t="str">
        <f t="shared" si="30"/>
        <v>T1123</v>
      </c>
      <c r="J129" s="11" t="str">
        <f t="shared" si="31"/>
        <v>#10门磁开关感应延时[0007.11]</v>
      </c>
      <c r="K129" s="1" t="str">
        <f t="shared" si="32"/>
        <v>907.11</v>
      </c>
      <c r="L129" s="1" t="str">
        <f t="shared" si="51"/>
        <v>#10门磁开关[lamp]</v>
      </c>
      <c r="M129" s="1">
        <f t="shared" si="48"/>
        <v>407</v>
      </c>
      <c r="N129" s="1" t="str">
        <f t="shared" si="49"/>
        <v>W407.11</v>
      </c>
      <c r="O129" s="11" t="str">
        <f t="shared" si="52"/>
        <v>[W407.11]#10门磁开关异常,请检查[0007.11]</v>
      </c>
      <c r="P129" s="1" t="str">
        <f t="shared" si="34"/>
        <v>#10门磁开关[alm]</v>
      </c>
      <c r="Q129" s="1">
        <f t="shared" si="42"/>
        <v>223</v>
      </c>
      <c r="R129" s="1" t="str">
        <f t="shared" si="54"/>
        <v>T223</v>
      </c>
      <c r="S129" s="1" t="str">
        <f t="shared" si="45"/>
        <v>#10门磁开关报警延时</v>
      </c>
      <c r="T129" s="1">
        <f t="shared" si="35"/>
        <v>107</v>
      </c>
      <c r="U129" s="1" t="str">
        <f t="shared" si="36"/>
        <v>H107.11</v>
      </c>
      <c r="V129" s="1" t="str">
        <f t="shared" si="50"/>
        <v>#10门磁开关屏蔽</v>
      </c>
      <c r="W129" s="1">
        <f t="shared" si="46"/>
        <v>1123</v>
      </c>
      <c r="X129" s="1" t="str">
        <f t="shared" si="38"/>
        <v>T1123</v>
      </c>
      <c r="Y129" s="1" t="str">
        <f t="shared" si="39"/>
        <v>#10门磁开关延时</v>
      </c>
      <c r="Z129" s="1" t="s">
        <v>2432</v>
      </c>
      <c r="AA129" s="1" t="str">
        <f t="shared" si="40"/>
        <v>#10门磁开关延时设定值</v>
      </c>
    </row>
    <row r="130" s="1" customFormat="1" ht="12" spans="1:27">
      <c r="A130" s="24"/>
      <c r="B130" s="25" t="s">
        <v>2035</v>
      </c>
      <c r="C130" s="1" t="str">
        <f>IO点表!C127</f>
        <v>#11门磁开关</v>
      </c>
      <c r="D130" s="26">
        <f t="shared" si="41"/>
        <v>12</v>
      </c>
      <c r="E130" s="11">
        <f t="shared" si="53"/>
        <v>807</v>
      </c>
      <c r="F130" s="11" t="str">
        <f t="shared" si="27"/>
        <v>807.12</v>
      </c>
      <c r="G130" s="11" t="str">
        <f t="shared" si="29"/>
        <v>#11门磁开关标志[0007.12]</v>
      </c>
      <c r="H130" s="11">
        <f t="shared" si="44"/>
        <v>1124</v>
      </c>
      <c r="I130" s="11" t="str">
        <f t="shared" si="30"/>
        <v>T1124</v>
      </c>
      <c r="J130" s="11" t="str">
        <f t="shared" si="31"/>
        <v>#11门磁开关感应延时[0007.12]</v>
      </c>
      <c r="K130" s="1" t="str">
        <f t="shared" si="32"/>
        <v>907.12</v>
      </c>
      <c r="L130" s="1" t="str">
        <f t="shared" si="51"/>
        <v>#11门磁开关[lamp]</v>
      </c>
      <c r="M130" s="1">
        <f t="shared" si="48"/>
        <v>407</v>
      </c>
      <c r="N130" s="1" t="str">
        <f t="shared" si="49"/>
        <v>W407.12</v>
      </c>
      <c r="O130" s="11" t="str">
        <f t="shared" si="52"/>
        <v>[W407.12]#11门磁开关异常,请检查[0007.12]</v>
      </c>
      <c r="P130" s="1" t="str">
        <f t="shared" si="34"/>
        <v>#11门磁开关[alm]</v>
      </c>
      <c r="Q130" s="1">
        <f t="shared" si="42"/>
        <v>224</v>
      </c>
      <c r="R130" s="1" t="str">
        <f t="shared" si="54"/>
        <v>T224</v>
      </c>
      <c r="S130" s="1" t="str">
        <f t="shared" si="45"/>
        <v>#11门磁开关报警延时</v>
      </c>
      <c r="T130" s="1">
        <f t="shared" si="35"/>
        <v>107</v>
      </c>
      <c r="U130" s="1" t="str">
        <f t="shared" si="36"/>
        <v>H107.12</v>
      </c>
      <c r="V130" s="1" t="str">
        <f t="shared" si="50"/>
        <v>#11门磁开关屏蔽</v>
      </c>
      <c r="W130" s="1">
        <f t="shared" si="46"/>
        <v>1124</v>
      </c>
      <c r="X130" s="1" t="str">
        <f t="shared" si="38"/>
        <v>T1124</v>
      </c>
      <c r="Y130" s="1" t="str">
        <f t="shared" si="39"/>
        <v>#11门磁开关延时</v>
      </c>
      <c r="Z130" s="1" t="s">
        <v>2433</v>
      </c>
      <c r="AA130" s="1" t="str">
        <f t="shared" si="40"/>
        <v>#11门磁开关延时设定值</v>
      </c>
    </row>
    <row r="131" s="1" customFormat="1" ht="12" spans="1:27">
      <c r="A131" s="24"/>
      <c r="B131" s="25" t="s">
        <v>2038</v>
      </c>
      <c r="C131" s="1" t="str">
        <f>IO点表!C128</f>
        <v>设备真空压力信号</v>
      </c>
      <c r="D131" s="26">
        <f t="shared" si="41"/>
        <v>13</v>
      </c>
      <c r="E131" s="11">
        <f t="shared" si="53"/>
        <v>807</v>
      </c>
      <c r="F131" s="11" t="str">
        <f t="shared" si="27"/>
        <v>807.13</v>
      </c>
      <c r="G131" s="11" t="str">
        <f t="shared" si="29"/>
        <v>设备真空压力信号标志[0007.13]</v>
      </c>
      <c r="H131" s="11">
        <f t="shared" si="44"/>
        <v>1125</v>
      </c>
      <c r="I131" s="11" t="str">
        <f t="shared" si="30"/>
        <v>T1125</v>
      </c>
      <c r="J131" s="11" t="str">
        <f t="shared" si="31"/>
        <v>设备真空压力信号感应延时[0007.13]</v>
      </c>
      <c r="K131" s="1" t="str">
        <f t="shared" si="32"/>
        <v>907.13</v>
      </c>
      <c r="L131" s="1" t="str">
        <f t="shared" si="51"/>
        <v>设备真空压力信号[lamp]</v>
      </c>
      <c r="M131" s="1">
        <f t="shared" si="48"/>
        <v>407</v>
      </c>
      <c r="N131" s="1" t="str">
        <f t="shared" si="49"/>
        <v>W407.13</v>
      </c>
      <c r="O131" s="11" t="str">
        <f t="shared" si="52"/>
        <v>[W407.13]设备真空压力信号异常,请检查[0007.13]</v>
      </c>
      <c r="P131" s="1" t="str">
        <f t="shared" si="34"/>
        <v>设备真空压力信号[alm]</v>
      </c>
      <c r="Q131" s="1">
        <f t="shared" si="42"/>
        <v>225</v>
      </c>
      <c r="R131" s="1" t="str">
        <f t="shared" si="54"/>
        <v>T225</v>
      </c>
      <c r="S131" s="1" t="str">
        <f t="shared" si="45"/>
        <v>设备真空压力信号报警延时</v>
      </c>
      <c r="T131" s="1">
        <f t="shared" si="35"/>
        <v>107</v>
      </c>
      <c r="U131" s="1" t="str">
        <f t="shared" si="36"/>
        <v>H107.13</v>
      </c>
      <c r="V131" s="1" t="str">
        <f t="shared" si="50"/>
        <v>设备真空压力信号屏蔽</v>
      </c>
      <c r="W131" s="1">
        <f t="shared" si="46"/>
        <v>1125</v>
      </c>
      <c r="X131" s="1" t="str">
        <f t="shared" si="38"/>
        <v>T1125</v>
      </c>
      <c r="Y131" s="1" t="str">
        <f t="shared" si="39"/>
        <v>设备真空压力信号延时</v>
      </c>
      <c r="Z131" s="1" t="s">
        <v>2434</v>
      </c>
      <c r="AA131" s="1" t="str">
        <f t="shared" si="40"/>
        <v>设备真空压力信号延时设定值</v>
      </c>
    </row>
    <row r="132" s="1" customFormat="1" ht="12" spans="1:27">
      <c r="A132" s="24"/>
      <c r="B132" s="25" t="s">
        <v>2041</v>
      </c>
      <c r="C132" s="1" t="str">
        <f>IO点表!C129</f>
        <v>设备氦气压力信号</v>
      </c>
      <c r="D132" s="26">
        <f t="shared" si="41"/>
        <v>14</v>
      </c>
      <c r="E132" s="11">
        <f t="shared" si="53"/>
        <v>807</v>
      </c>
      <c r="F132" s="11" t="str">
        <f t="shared" si="27"/>
        <v>807.14</v>
      </c>
      <c r="G132" s="11" t="str">
        <f t="shared" si="29"/>
        <v>设备氦气压力信号标志[0007.14]</v>
      </c>
      <c r="H132" s="11">
        <f t="shared" si="44"/>
        <v>1126</v>
      </c>
      <c r="I132" s="11" t="str">
        <f t="shared" si="30"/>
        <v>T1126</v>
      </c>
      <c r="J132" s="11" t="str">
        <f t="shared" si="31"/>
        <v>设备氦气压力信号感应延时[0007.14]</v>
      </c>
      <c r="K132" s="1" t="str">
        <f t="shared" si="32"/>
        <v>907.14</v>
      </c>
      <c r="L132" s="1" t="str">
        <f t="shared" si="51"/>
        <v>设备氦气压力信号[lamp]</v>
      </c>
      <c r="M132" s="1">
        <f t="shared" si="48"/>
        <v>407</v>
      </c>
      <c r="N132" s="1" t="str">
        <f t="shared" si="49"/>
        <v>W407.14</v>
      </c>
      <c r="O132" s="11" t="str">
        <f t="shared" si="52"/>
        <v>[W407.14]设备氦气压力信号异常,请检查[0007.14]</v>
      </c>
      <c r="P132" s="1" t="str">
        <f t="shared" si="34"/>
        <v>设备氦气压力信号[alm]</v>
      </c>
      <c r="Q132" s="1">
        <f t="shared" si="42"/>
        <v>226</v>
      </c>
      <c r="R132" s="1" t="str">
        <f t="shared" si="54"/>
        <v>T226</v>
      </c>
      <c r="S132" s="1" t="str">
        <f t="shared" si="45"/>
        <v>设备氦气压力信号报警延时</v>
      </c>
      <c r="T132" s="1">
        <f t="shared" si="35"/>
        <v>107</v>
      </c>
      <c r="U132" s="1" t="str">
        <f t="shared" si="36"/>
        <v>H107.14</v>
      </c>
      <c r="V132" s="1" t="str">
        <f t="shared" si="50"/>
        <v>设备氦气压力信号屏蔽</v>
      </c>
      <c r="W132" s="1">
        <f t="shared" si="46"/>
        <v>1126</v>
      </c>
      <c r="X132" s="1" t="str">
        <f t="shared" si="38"/>
        <v>T1126</v>
      </c>
      <c r="Y132" s="1" t="str">
        <f t="shared" si="39"/>
        <v>设备氦气压力信号延时</v>
      </c>
      <c r="Z132" s="1" t="s">
        <v>2435</v>
      </c>
      <c r="AA132" s="1" t="str">
        <f t="shared" si="40"/>
        <v>设备氦气压力信号延时设定值</v>
      </c>
    </row>
    <row r="133" s="1" customFormat="1" ht="12" spans="1:27">
      <c r="A133" s="24"/>
      <c r="B133" s="25" t="s">
        <v>2044</v>
      </c>
      <c r="C133" s="1" t="str">
        <f>IO点表!C130</f>
        <v>精密调压阀信号</v>
      </c>
      <c r="D133" s="26">
        <f t="shared" si="41"/>
        <v>15</v>
      </c>
      <c r="E133" s="11">
        <f t="shared" si="53"/>
        <v>807</v>
      </c>
      <c r="F133" s="11" t="str">
        <f t="shared" si="27"/>
        <v>807.15</v>
      </c>
      <c r="G133" s="11" t="str">
        <f t="shared" si="29"/>
        <v>精密调压阀信号标志[0007.15]</v>
      </c>
      <c r="H133" s="11">
        <f t="shared" si="44"/>
        <v>1127</v>
      </c>
      <c r="I133" s="11" t="str">
        <f t="shared" si="30"/>
        <v>T1127</v>
      </c>
      <c r="J133" s="11" t="str">
        <f t="shared" si="31"/>
        <v>精密调压阀信号感应延时[0007.15]</v>
      </c>
      <c r="K133" s="1" t="str">
        <f t="shared" si="32"/>
        <v>907.15</v>
      </c>
      <c r="L133" s="1" t="str">
        <f t="shared" si="51"/>
        <v>精密调压阀信号[lamp]</v>
      </c>
      <c r="M133" s="1">
        <f t="shared" si="48"/>
        <v>407</v>
      </c>
      <c r="N133" s="1" t="str">
        <f t="shared" si="49"/>
        <v>W407.15</v>
      </c>
      <c r="O133" s="11" t="str">
        <f t="shared" si="52"/>
        <v>[W407.15]精密调压阀信号异常,请检查[0007.15]</v>
      </c>
      <c r="P133" s="1" t="str">
        <f t="shared" si="34"/>
        <v>精密调压阀信号[alm]</v>
      </c>
      <c r="Q133" s="1">
        <f t="shared" si="42"/>
        <v>227</v>
      </c>
      <c r="R133" s="1" t="str">
        <f t="shared" si="54"/>
        <v>T227</v>
      </c>
      <c r="S133" s="1" t="str">
        <f t="shared" si="45"/>
        <v>精密调压阀信号报警延时</v>
      </c>
      <c r="T133" s="1">
        <f t="shared" si="35"/>
        <v>107</v>
      </c>
      <c r="U133" s="1" t="str">
        <f t="shared" si="36"/>
        <v>H107.15</v>
      </c>
      <c r="V133" s="1" t="str">
        <f t="shared" si="50"/>
        <v>精密调压阀信号屏蔽</v>
      </c>
      <c r="W133" s="1">
        <f t="shared" si="46"/>
        <v>1127</v>
      </c>
      <c r="X133" s="1" t="str">
        <f t="shared" si="38"/>
        <v>T1127</v>
      </c>
      <c r="Y133" s="1" t="str">
        <f t="shared" si="39"/>
        <v>精密调压阀信号延时</v>
      </c>
      <c r="Z133" s="1" t="s">
        <v>2436</v>
      </c>
      <c r="AA133" s="1" t="str">
        <f t="shared" si="40"/>
        <v>精密调压阀信号延时设定值</v>
      </c>
    </row>
    <row r="134" s="1" customFormat="1" ht="12" spans="1:27">
      <c r="A134" s="24"/>
      <c r="B134" s="46" t="s">
        <v>2437</v>
      </c>
      <c r="C134" s="47"/>
      <c r="D134" s="48">
        <f t="shared" si="41"/>
        <v>0</v>
      </c>
      <c r="E134" s="47">
        <f t="shared" si="53"/>
        <v>808</v>
      </c>
      <c r="F134" s="47" t="str">
        <f t="shared" ref="F134:F197" si="55">E134&amp;"."&amp;MID(B134,6,2)</f>
        <v>808.00</v>
      </c>
      <c r="G134" s="47" t="str">
        <f t="shared" si="29"/>
        <v>标志[0008.00]</v>
      </c>
      <c r="H134" s="47">
        <f t="shared" si="44"/>
        <v>1128</v>
      </c>
      <c r="I134" s="47" t="str">
        <f t="shared" si="30"/>
        <v>T1128</v>
      </c>
      <c r="J134" s="47" t="str">
        <f t="shared" si="31"/>
        <v>感应延时[0008.00]</v>
      </c>
      <c r="K134" s="47" t="str">
        <f t="shared" si="32"/>
        <v>908.00</v>
      </c>
      <c r="L134" s="47" t="str">
        <f t="shared" ref="L134:L161" si="56">C134&amp;L$2</f>
        <v>[lamp]</v>
      </c>
      <c r="M134" s="47">
        <f t="shared" si="48"/>
        <v>408</v>
      </c>
      <c r="N134" s="47" t="str">
        <f t="shared" si="49"/>
        <v>W408.00</v>
      </c>
      <c r="O134" s="47" t="str">
        <f t="shared" si="52"/>
        <v>[W408.00]异常,请检查[0008.00]</v>
      </c>
      <c r="P134" s="47" t="str">
        <f t="shared" si="34"/>
        <v>[alm]</v>
      </c>
      <c r="Q134" s="47">
        <f t="shared" si="42"/>
        <v>228</v>
      </c>
      <c r="R134" s="47" t="str">
        <f t="shared" si="54"/>
        <v>T228</v>
      </c>
      <c r="S134" s="47" t="str">
        <f t="shared" si="45"/>
        <v>报警延时</v>
      </c>
      <c r="Z134" s="1" t="s">
        <v>2438</v>
      </c>
      <c r="AA134" s="1" t="str">
        <f t="shared" si="40"/>
        <v>延时设定值</v>
      </c>
    </row>
    <row r="135" s="1" customFormat="1" ht="12" spans="1:27">
      <c r="A135" s="24"/>
      <c r="B135" s="25" t="s">
        <v>2439</v>
      </c>
      <c r="D135" s="26">
        <f t="shared" si="41"/>
        <v>1</v>
      </c>
      <c r="E135" s="11">
        <f t="shared" si="53"/>
        <v>808</v>
      </c>
      <c r="F135" s="11" t="str">
        <f t="shared" si="55"/>
        <v>808.01</v>
      </c>
      <c r="G135" s="11" t="str">
        <f t="shared" ref="G135:G165" si="57">C135&amp;G$1&amp;"["&amp;B135&amp;"]"</f>
        <v>标志[0008.01]</v>
      </c>
      <c r="H135" s="11">
        <f t="shared" si="44"/>
        <v>1129</v>
      </c>
      <c r="I135" s="11" t="str">
        <f t="shared" ref="I135:I198" si="58">I$4&amp;H135</f>
        <v>T1129</v>
      </c>
      <c r="J135" s="11" t="str">
        <f t="shared" ref="J135:J165" si="59">C135&amp;J$2&amp;"["&amp;B135&amp;"]"</f>
        <v>感应延时[0008.01]</v>
      </c>
      <c r="K135" s="1" t="str">
        <f t="shared" ref="K135:K198" si="60">(E135+100)&amp;"."&amp;MID(B135,6,2)</f>
        <v>908.01</v>
      </c>
      <c r="L135" s="1" t="str">
        <f t="shared" si="56"/>
        <v>[lamp]</v>
      </c>
      <c r="M135" s="1">
        <f t="shared" si="48"/>
        <v>408</v>
      </c>
      <c r="N135" s="1" t="str">
        <f t="shared" si="49"/>
        <v>W408.01</v>
      </c>
      <c r="O135" s="11" t="str">
        <f t="shared" si="52"/>
        <v>[W408.01]异常,请检查[0008.01]</v>
      </c>
      <c r="P135" s="1" t="str">
        <f t="shared" ref="P135:P198" si="61">C135&amp;O$2</f>
        <v>[alm]</v>
      </c>
      <c r="Q135" s="1">
        <f t="shared" si="42"/>
        <v>229</v>
      </c>
      <c r="R135" s="1" t="str">
        <f t="shared" si="54"/>
        <v>T229</v>
      </c>
      <c r="S135" s="1" t="str">
        <f t="shared" si="45"/>
        <v>报警延时</v>
      </c>
      <c r="Z135" s="1" t="s">
        <v>2440</v>
      </c>
      <c r="AA135" s="1" t="str">
        <f t="shared" ref="AA135:AA198" si="62">C135&amp;AA$2</f>
        <v>延时设定值</v>
      </c>
    </row>
    <row r="136" s="1" customFormat="1" ht="12" spans="1:27">
      <c r="A136" s="24"/>
      <c r="B136" s="25" t="s">
        <v>2441</v>
      </c>
      <c r="D136" s="26">
        <f t="shared" ref="D136:D199" si="63">IF(D135=15,0,(D135+1))</f>
        <v>2</v>
      </c>
      <c r="E136" s="11">
        <f t="shared" si="53"/>
        <v>808</v>
      </c>
      <c r="F136" s="11" t="str">
        <f t="shared" si="55"/>
        <v>808.02</v>
      </c>
      <c r="G136" s="11" t="str">
        <f t="shared" si="57"/>
        <v>标志[0008.02]</v>
      </c>
      <c r="H136" s="11">
        <f t="shared" si="44"/>
        <v>1130</v>
      </c>
      <c r="I136" s="11" t="str">
        <f t="shared" si="58"/>
        <v>T1130</v>
      </c>
      <c r="J136" s="11" t="str">
        <f t="shared" si="59"/>
        <v>感应延时[0008.02]</v>
      </c>
      <c r="K136" s="1" t="str">
        <f t="shared" si="60"/>
        <v>908.02</v>
      </c>
      <c r="L136" s="1" t="str">
        <f t="shared" si="56"/>
        <v>[lamp]</v>
      </c>
      <c r="M136" s="1">
        <f t="shared" si="48"/>
        <v>408</v>
      </c>
      <c r="N136" s="1" t="str">
        <f t="shared" si="49"/>
        <v>W408.02</v>
      </c>
      <c r="O136" s="11" t="str">
        <f t="shared" si="52"/>
        <v>[W408.02]异常,请检查[0008.02]</v>
      </c>
      <c r="P136" s="1" t="str">
        <f t="shared" si="61"/>
        <v>[alm]</v>
      </c>
      <c r="Q136" s="1">
        <f t="shared" ref="Q136:Q199" si="64">Q135+1</f>
        <v>230</v>
      </c>
      <c r="R136" s="1" t="str">
        <f t="shared" si="54"/>
        <v>T230</v>
      </c>
      <c r="S136" s="1" t="str">
        <f t="shared" si="45"/>
        <v>报警延时</v>
      </c>
      <c r="Z136" s="1" t="s">
        <v>2442</v>
      </c>
      <c r="AA136" s="1" t="str">
        <f t="shared" si="62"/>
        <v>延时设定值</v>
      </c>
    </row>
    <row r="137" s="1" customFormat="1" ht="12" spans="1:27">
      <c r="A137" s="24"/>
      <c r="B137" s="25" t="s">
        <v>2443</v>
      </c>
      <c r="D137" s="26">
        <f t="shared" si="63"/>
        <v>3</v>
      </c>
      <c r="E137" s="11">
        <f t="shared" si="53"/>
        <v>808</v>
      </c>
      <c r="F137" s="11" t="str">
        <f t="shared" si="55"/>
        <v>808.03</v>
      </c>
      <c r="G137" s="11" t="str">
        <f t="shared" si="57"/>
        <v>标志[0008.03]</v>
      </c>
      <c r="H137" s="11">
        <f t="shared" ref="H137:H200" si="65">H136+1</f>
        <v>1131</v>
      </c>
      <c r="I137" s="11" t="str">
        <f t="shared" si="58"/>
        <v>T1131</v>
      </c>
      <c r="J137" s="11" t="str">
        <f t="shared" si="59"/>
        <v>感应延时[0008.03]</v>
      </c>
      <c r="K137" s="1" t="str">
        <f t="shared" si="60"/>
        <v>908.03</v>
      </c>
      <c r="L137" s="1" t="str">
        <f t="shared" si="56"/>
        <v>[lamp]</v>
      </c>
      <c r="M137" s="1">
        <f t="shared" si="48"/>
        <v>408</v>
      </c>
      <c r="N137" s="1" t="str">
        <f t="shared" si="49"/>
        <v>W408.03</v>
      </c>
      <c r="O137" s="11" t="str">
        <f t="shared" si="52"/>
        <v>[W408.03]异常,请检查[0008.03]</v>
      </c>
      <c r="P137" s="1" t="str">
        <f t="shared" si="61"/>
        <v>[alm]</v>
      </c>
      <c r="Q137" s="1">
        <f t="shared" si="64"/>
        <v>231</v>
      </c>
      <c r="R137" s="1" t="str">
        <f t="shared" si="54"/>
        <v>T231</v>
      </c>
      <c r="S137" s="1" t="str">
        <f t="shared" si="45"/>
        <v>报警延时</v>
      </c>
      <c r="Z137" s="1" t="s">
        <v>2444</v>
      </c>
      <c r="AA137" s="1" t="str">
        <f t="shared" si="62"/>
        <v>延时设定值</v>
      </c>
    </row>
    <row r="138" s="1" customFormat="1" ht="12" spans="1:27">
      <c r="A138" s="24"/>
      <c r="B138" s="25" t="s">
        <v>2445</v>
      </c>
      <c r="D138" s="26">
        <f t="shared" si="63"/>
        <v>4</v>
      </c>
      <c r="E138" s="11">
        <f t="shared" si="53"/>
        <v>808</v>
      </c>
      <c r="F138" s="11" t="str">
        <f t="shared" si="55"/>
        <v>808.04</v>
      </c>
      <c r="G138" s="11" t="str">
        <f t="shared" si="57"/>
        <v>标志[0008.04]</v>
      </c>
      <c r="H138" s="11">
        <f t="shared" si="65"/>
        <v>1132</v>
      </c>
      <c r="I138" s="11" t="str">
        <f t="shared" si="58"/>
        <v>T1132</v>
      </c>
      <c r="J138" s="11" t="str">
        <f t="shared" si="59"/>
        <v>感应延时[0008.04]</v>
      </c>
      <c r="K138" s="1" t="str">
        <f t="shared" si="60"/>
        <v>908.04</v>
      </c>
      <c r="L138" s="1" t="str">
        <f t="shared" si="56"/>
        <v>[lamp]</v>
      </c>
      <c r="M138" s="1">
        <f t="shared" si="48"/>
        <v>408</v>
      </c>
      <c r="N138" s="1" t="str">
        <f t="shared" si="49"/>
        <v>W408.04</v>
      </c>
      <c r="O138" s="11" t="str">
        <f t="shared" si="52"/>
        <v>[W408.04]异常,请检查[0008.04]</v>
      </c>
      <c r="P138" s="1" t="str">
        <f t="shared" si="61"/>
        <v>[alm]</v>
      </c>
      <c r="Q138" s="1">
        <f t="shared" si="64"/>
        <v>232</v>
      </c>
      <c r="R138" s="1" t="str">
        <f t="shared" si="54"/>
        <v>T232</v>
      </c>
      <c r="S138" s="1" t="str">
        <f t="shared" ref="S138:S202" si="66">C138&amp;S$2</f>
        <v>报警延时</v>
      </c>
      <c r="Z138" s="1" t="s">
        <v>2446</v>
      </c>
      <c r="AA138" s="1" t="str">
        <f t="shared" si="62"/>
        <v>延时设定值</v>
      </c>
    </row>
    <row r="139" s="1" customFormat="1" ht="12" spans="1:27">
      <c r="A139" s="24"/>
      <c r="B139" s="25" t="s">
        <v>2447</v>
      </c>
      <c r="D139" s="26">
        <f t="shared" si="63"/>
        <v>5</v>
      </c>
      <c r="E139" s="11">
        <f t="shared" si="53"/>
        <v>808</v>
      </c>
      <c r="F139" s="11" t="str">
        <f t="shared" si="55"/>
        <v>808.05</v>
      </c>
      <c r="G139" s="11" t="str">
        <f t="shared" si="57"/>
        <v>标志[0008.05]</v>
      </c>
      <c r="H139" s="11">
        <f t="shared" si="65"/>
        <v>1133</v>
      </c>
      <c r="I139" s="11" t="str">
        <f t="shared" si="58"/>
        <v>T1133</v>
      </c>
      <c r="J139" s="11" t="str">
        <f t="shared" si="59"/>
        <v>感应延时[0008.05]</v>
      </c>
      <c r="K139" s="1" t="str">
        <f t="shared" si="60"/>
        <v>908.05</v>
      </c>
      <c r="L139" s="1" t="str">
        <f t="shared" si="56"/>
        <v>[lamp]</v>
      </c>
      <c r="M139" s="1">
        <f t="shared" si="48"/>
        <v>408</v>
      </c>
      <c r="N139" s="1" t="str">
        <f t="shared" si="49"/>
        <v>W408.05</v>
      </c>
      <c r="O139" s="11" t="str">
        <f t="shared" si="52"/>
        <v>[W408.05]异常,请检查[0008.05]</v>
      </c>
      <c r="P139" s="1" t="str">
        <f t="shared" si="61"/>
        <v>[alm]</v>
      </c>
      <c r="Q139" s="1">
        <f t="shared" si="64"/>
        <v>233</v>
      </c>
      <c r="R139" s="1" t="str">
        <f t="shared" si="54"/>
        <v>T233</v>
      </c>
      <c r="S139" s="1" t="str">
        <f t="shared" si="66"/>
        <v>报警延时</v>
      </c>
      <c r="Z139" s="1" t="s">
        <v>2448</v>
      </c>
      <c r="AA139" s="1" t="str">
        <f t="shared" si="62"/>
        <v>延时设定值</v>
      </c>
    </row>
    <row r="140" s="1" customFormat="1" ht="12" spans="1:27">
      <c r="A140" s="24"/>
      <c r="B140" s="25" t="s">
        <v>2449</v>
      </c>
      <c r="D140" s="26">
        <f t="shared" si="63"/>
        <v>6</v>
      </c>
      <c r="E140" s="11">
        <f t="shared" si="53"/>
        <v>808</v>
      </c>
      <c r="F140" s="11" t="str">
        <f t="shared" si="55"/>
        <v>808.06</v>
      </c>
      <c r="G140" s="11" t="str">
        <f t="shared" si="57"/>
        <v>标志[0008.06]</v>
      </c>
      <c r="H140" s="11">
        <f t="shared" si="65"/>
        <v>1134</v>
      </c>
      <c r="I140" s="11" t="str">
        <f t="shared" si="58"/>
        <v>T1134</v>
      </c>
      <c r="J140" s="11" t="str">
        <f t="shared" si="59"/>
        <v>感应延时[0008.06]</v>
      </c>
      <c r="K140" s="1" t="str">
        <f t="shared" si="60"/>
        <v>908.06</v>
      </c>
      <c r="L140" s="1" t="str">
        <f t="shared" si="56"/>
        <v>[lamp]</v>
      </c>
      <c r="M140" s="1">
        <f t="shared" si="48"/>
        <v>408</v>
      </c>
      <c r="N140" s="1" t="str">
        <f t="shared" si="49"/>
        <v>W408.06</v>
      </c>
      <c r="O140" s="11" t="str">
        <f t="shared" si="52"/>
        <v>[W408.06]异常,请检查[0008.06]</v>
      </c>
      <c r="P140" s="1" t="str">
        <f t="shared" si="61"/>
        <v>[alm]</v>
      </c>
      <c r="Q140" s="1">
        <f t="shared" si="64"/>
        <v>234</v>
      </c>
      <c r="R140" s="1" t="str">
        <f t="shared" si="54"/>
        <v>T234</v>
      </c>
      <c r="S140" s="1" t="str">
        <f t="shared" si="66"/>
        <v>报警延时</v>
      </c>
      <c r="Z140" s="1" t="s">
        <v>2450</v>
      </c>
      <c r="AA140" s="1" t="str">
        <f t="shared" si="62"/>
        <v>延时设定值</v>
      </c>
    </row>
    <row r="141" s="1" customFormat="1" ht="12" spans="1:27">
      <c r="A141" s="24"/>
      <c r="B141" s="25" t="s">
        <v>2451</v>
      </c>
      <c r="D141" s="26">
        <f t="shared" si="63"/>
        <v>7</v>
      </c>
      <c r="E141" s="11">
        <f t="shared" si="53"/>
        <v>808</v>
      </c>
      <c r="F141" s="11" t="str">
        <f t="shared" si="55"/>
        <v>808.07</v>
      </c>
      <c r="G141" s="11" t="str">
        <f t="shared" si="57"/>
        <v>标志[0008.07]</v>
      </c>
      <c r="H141" s="11">
        <f t="shared" si="65"/>
        <v>1135</v>
      </c>
      <c r="I141" s="11" t="str">
        <f t="shared" si="58"/>
        <v>T1135</v>
      </c>
      <c r="J141" s="11" t="str">
        <f t="shared" si="59"/>
        <v>感应延时[0008.07]</v>
      </c>
      <c r="K141" s="1" t="str">
        <f t="shared" si="60"/>
        <v>908.07</v>
      </c>
      <c r="L141" s="1" t="str">
        <f t="shared" si="56"/>
        <v>[lamp]</v>
      </c>
      <c r="M141" s="1">
        <f t="shared" si="48"/>
        <v>408</v>
      </c>
      <c r="N141" s="1" t="str">
        <f t="shared" si="49"/>
        <v>W408.07</v>
      </c>
      <c r="O141" s="11" t="str">
        <f t="shared" si="52"/>
        <v>[W408.07]异常,请检查[0008.07]</v>
      </c>
      <c r="P141" s="1" t="str">
        <f t="shared" si="61"/>
        <v>[alm]</v>
      </c>
      <c r="Q141" s="1">
        <f t="shared" si="64"/>
        <v>235</v>
      </c>
      <c r="R141" s="1" t="str">
        <f t="shared" si="54"/>
        <v>T235</v>
      </c>
      <c r="S141" s="1" t="str">
        <f t="shared" si="66"/>
        <v>报警延时</v>
      </c>
      <c r="Z141" s="1" t="s">
        <v>2452</v>
      </c>
      <c r="AA141" s="1" t="str">
        <f t="shared" si="62"/>
        <v>延时设定值</v>
      </c>
    </row>
    <row r="142" s="1" customFormat="1" ht="12" spans="1:27">
      <c r="A142" s="24"/>
      <c r="B142" s="25" t="s">
        <v>2453</v>
      </c>
      <c r="D142" s="26">
        <f t="shared" si="63"/>
        <v>8</v>
      </c>
      <c r="E142" s="11">
        <f t="shared" si="53"/>
        <v>808</v>
      </c>
      <c r="F142" s="11" t="str">
        <f t="shared" si="55"/>
        <v>808.08</v>
      </c>
      <c r="G142" s="11" t="str">
        <f t="shared" si="57"/>
        <v>标志[0008.08]</v>
      </c>
      <c r="H142" s="11">
        <f t="shared" si="65"/>
        <v>1136</v>
      </c>
      <c r="I142" s="11" t="str">
        <f t="shared" si="58"/>
        <v>T1136</v>
      </c>
      <c r="J142" s="11" t="str">
        <f t="shared" si="59"/>
        <v>感应延时[0008.08]</v>
      </c>
      <c r="K142" s="1" t="str">
        <f t="shared" si="60"/>
        <v>908.08</v>
      </c>
      <c r="L142" s="1" t="str">
        <f t="shared" si="56"/>
        <v>[lamp]</v>
      </c>
      <c r="M142" s="1">
        <f t="shared" si="48"/>
        <v>408</v>
      </c>
      <c r="N142" s="1" t="str">
        <f t="shared" si="49"/>
        <v>W408.08</v>
      </c>
      <c r="O142" s="11" t="str">
        <f t="shared" si="52"/>
        <v>[W408.08]异常,请检查[0008.08]</v>
      </c>
      <c r="P142" s="1" t="str">
        <f t="shared" si="61"/>
        <v>[alm]</v>
      </c>
      <c r="Q142" s="1">
        <f t="shared" si="64"/>
        <v>236</v>
      </c>
      <c r="R142" s="1" t="str">
        <f t="shared" si="54"/>
        <v>T236</v>
      </c>
      <c r="S142" s="1" t="str">
        <f t="shared" si="66"/>
        <v>报警延时</v>
      </c>
      <c r="Z142" s="1" t="s">
        <v>2454</v>
      </c>
      <c r="AA142" s="1" t="str">
        <f t="shared" si="62"/>
        <v>延时设定值</v>
      </c>
    </row>
    <row r="143" s="1" customFormat="1" ht="12" spans="1:27">
      <c r="A143" s="24"/>
      <c r="B143" s="25" t="s">
        <v>2455</v>
      </c>
      <c r="D143" s="26">
        <f t="shared" si="63"/>
        <v>9</v>
      </c>
      <c r="E143" s="11">
        <f t="shared" si="53"/>
        <v>808</v>
      </c>
      <c r="F143" s="11" t="str">
        <f t="shared" si="55"/>
        <v>808.09</v>
      </c>
      <c r="G143" s="11" t="str">
        <f t="shared" si="57"/>
        <v>标志[0008.09]</v>
      </c>
      <c r="H143" s="11">
        <f t="shared" si="65"/>
        <v>1137</v>
      </c>
      <c r="I143" s="11" t="str">
        <f t="shared" si="58"/>
        <v>T1137</v>
      </c>
      <c r="J143" s="11" t="str">
        <f t="shared" si="59"/>
        <v>感应延时[0008.09]</v>
      </c>
      <c r="K143" s="1" t="str">
        <f t="shared" si="60"/>
        <v>908.09</v>
      </c>
      <c r="L143" s="1" t="str">
        <f t="shared" si="56"/>
        <v>[lamp]</v>
      </c>
      <c r="M143" s="1">
        <f t="shared" si="48"/>
        <v>408</v>
      </c>
      <c r="N143" s="1" t="str">
        <f t="shared" si="49"/>
        <v>W408.09</v>
      </c>
      <c r="O143" s="11" t="str">
        <f t="shared" si="52"/>
        <v>[W408.09]异常,请检查[0008.09]</v>
      </c>
      <c r="P143" s="1" t="str">
        <f t="shared" si="61"/>
        <v>[alm]</v>
      </c>
      <c r="Q143" s="1">
        <f t="shared" si="64"/>
        <v>237</v>
      </c>
      <c r="R143" s="1" t="str">
        <f t="shared" si="54"/>
        <v>T237</v>
      </c>
      <c r="S143" s="1" t="str">
        <f t="shared" si="66"/>
        <v>报警延时</v>
      </c>
      <c r="Z143" s="1" t="s">
        <v>2456</v>
      </c>
      <c r="AA143" s="1" t="str">
        <f t="shared" si="62"/>
        <v>延时设定值</v>
      </c>
    </row>
    <row r="144" s="1" customFormat="1" ht="12" spans="1:27">
      <c r="A144" s="24"/>
      <c r="B144" s="25" t="s">
        <v>2457</v>
      </c>
      <c r="D144" s="26">
        <f t="shared" si="63"/>
        <v>10</v>
      </c>
      <c r="E144" s="11">
        <f t="shared" si="53"/>
        <v>808</v>
      </c>
      <c r="F144" s="11" t="str">
        <f t="shared" si="55"/>
        <v>808.10</v>
      </c>
      <c r="G144" s="11" t="str">
        <f t="shared" si="57"/>
        <v>标志[0008.10]</v>
      </c>
      <c r="H144" s="11">
        <f t="shared" si="65"/>
        <v>1138</v>
      </c>
      <c r="I144" s="11" t="str">
        <f t="shared" si="58"/>
        <v>T1138</v>
      </c>
      <c r="J144" s="11" t="str">
        <f t="shared" si="59"/>
        <v>感应延时[0008.10]</v>
      </c>
      <c r="K144" s="1" t="str">
        <f t="shared" si="60"/>
        <v>908.10</v>
      </c>
      <c r="L144" s="1" t="str">
        <f t="shared" si="56"/>
        <v>[lamp]</v>
      </c>
      <c r="M144" s="1">
        <f t="shared" si="48"/>
        <v>408</v>
      </c>
      <c r="N144" s="1" t="str">
        <f t="shared" si="49"/>
        <v>W408.10</v>
      </c>
      <c r="O144" s="11" t="str">
        <f t="shared" si="52"/>
        <v>[W408.10]异常,请检查[0008.10]</v>
      </c>
      <c r="P144" s="1" t="str">
        <f t="shared" si="61"/>
        <v>[alm]</v>
      </c>
      <c r="Q144" s="1">
        <f t="shared" si="64"/>
        <v>238</v>
      </c>
      <c r="R144" s="1" t="str">
        <f t="shared" si="54"/>
        <v>T238</v>
      </c>
      <c r="S144" s="1" t="str">
        <f t="shared" si="66"/>
        <v>报警延时</v>
      </c>
      <c r="Z144" s="1" t="s">
        <v>2458</v>
      </c>
      <c r="AA144" s="1" t="str">
        <f t="shared" si="62"/>
        <v>延时设定值</v>
      </c>
    </row>
    <row r="145" s="1" customFormat="1" ht="12" spans="1:27">
      <c r="A145" s="24"/>
      <c r="B145" s="25" t="s">
        <v>2459</v>
      </c>
      <c r="D145" s="26">
        <f t="shared" si="63"/>
        <v>11</v>
      </c>
      <c r="E145" s="11">
        <f t="shared" si="53"/>
        <v>808</v>
      </c>
      <c r="F145" s="11" t="str">
        <f t="shared" si="55"/>
        <v>808.11</v>
      </c>
      <c r="G145" s="11" t="str">
        <f t="shared" si="57"/>
        <v>标志[0008.11]</v>
      </c>
      <c r="H145" s="11">
        <f t="shared" si="65"/>
        <v>1139</v>
      </c>
      <c r="I145" s="11" t="str">
        <f t="shared" si="58"/>
        <v>T1139</v>
      </c>
      <c r="J145" s="11" t="str">
        <f t="shared" si="59"/>
        <v>感应延时[0008.11]</v>
      </c>
      <c r="K145" s="1" t="str">
        <f t="shared" si="60"/>
        <v>908.11</v>
      </c>
      <c r="L145" s="1" t="str">
        <f t="shared" si="56"/>
        <v>[lamp]</v>
      </c>
      <c r="M145" s="1">
        <f t="shared" si="48"/>
        <v>408</v>
      </c>
      <c r="N145" s="1" t="str">
        <f t="shared" si="49"/>
        <v>W408.11</v>
      </c>
      <c r="O145" s="11" t="str">
        <f t="shared" si="52"/>
        <v>[W408.11]异常,请检查[0008.11]</v>
      </c>
      <c r="P145" s="1" t="str">
        <f t="shared" si="61"/>
        <v>[alm]</v>
      </c>
      <c r="Q145" s="1">
        <f t="shared" si="64"/>
        <v>239</v>
      </c>
      <c r="R145" s="1" t="str">
        <f t="shared" si="54"/>
        <v>T239</v>
      </c>
      <c r="S145" s="1" t="str">
        <f t="shared" si="66"/>
        <v>报警延时</v>
      </c>
      <c r="Z145" s="1" t="s">
        <v>2460</v>
      </c>
      <c r="AA145" s="1" t="str">
        <f t="shared" si="62"/>
        <v>延时设定值</v>
      </c>
    </row>
    <row r="146" s="1" customFormat="1" ht="12" spans="1:27">
      <c r="A146" s="24"/>
      <c r="B146" s="25" t="s">
        <v>2461</v>
      </c>
      <c r="D146" s="26">
        <f t="shared" si="63"/>
        <v>12</v>
      </c>
      <c r="E146" s="11">
        <f t="shared" si="53"/>
        <v>808</v>
      </c>
      <c r="F146" s="11" t="str">
        <f t="shared" si="55"/>
        <v>808.12</v>
      </c>
      <c r="G146" s="11" t="str">
        <f t="shared" si="57"/>
        <v>标志[0008.12]</v>
      </c>
      <c r="H146" s="11">
        <f t="shared" si="65"/>
        <v>1140</v>
      </c>
      <c r="I146" s="11" t="str">
        <f t="shared" si="58"/>
        <v>T1140</v>
      </c>
      <c r="J146" s="11" t="str">
        <f t="shared" si="59"/>
        <v>感应延时[0008.12]</v>
      </c>
      <c r="K146" s="1" t="str">
        <f t="shared" si="60"/>
        <v>908.12</v>
      </c>
      <c r="L146" s="1" t="str">
        <f t="shared" si="56"/>
        <v>[lamp]</v>
      </c>
      <c r="M146" s="1">
        <f t="shared" si="48"/>
        <v>408</v>
      </c>
      <c r="N146" s="1" t="str">
        <f t="shared" si="49"/>
        <v>W408.12</v>
      </c>
      <c r="O146" s="11" t="str">
        <f t="shared" si="52"/>
        <v>[W408.12]异常,请检查[0008.12]</v>
      </c>
      <c r="P146" s="1" t="str">
        <f t="shared" si="61"/>
        <v>[alm]</v>
      </c>
      <c r="Q146" s="1">
        <f t="shared" si="64"/>
        <v>240</v>
      </c>
      <c r="R146" s="1" t="str">
        <f t="shared" si="54"/>
        <v>T240</v>
      </c>
      <c r="S146" s="1" t="str">
        <f t="shared" si="66"/>
        <v>报警延时</v>
      </c>
      <c r="Z146" s="1" t="s">
        <v>2462</v>
      </c>
      <c r="AA146" s="1" t="str">
        <f t="shared" si="62"/>
        <v>延时设定值</v>
      </c>
    </row>
    <row r="147" s="1" customFormat="1" ht="12" spans="1:27">
      <c r="A147" s="24"/>
      <c r="B147" s="25" t="s">
        <v>2463</v>
      </c>
      <c r="D147" s="26">
        <f t="shared" si="63"/>
        <v>13</v>
      </c>
      <c r="E147" s="11">
        <f t="shared" si="53"/>
        <v>808</v>
      </c>
      <c r="F147" s="11" t="str">
        <f t="shared" si="55"/>
        <v>808.13</v>
      </c>
      <c r="G147" s="11" t="str">
        <f t="shared" si="57"/>
        <v>标志[0008.13]</v>
      </c>
      <c r="H147" s="11">
        <f t="shared" si="65"/>
        <v>1141</v>
      </c>
      <c r="I147" s="11" t="str">
        <f t="shared" si="58"/>
        <v>T1141</v>
      </c>
      <c r="J147" s="11" t="str">
        <f t="shared" si="59"/>
        <v>感应延时[0008.13]</v>
      </c>
      <c r="K147" s="1" t="str">
        <f t="shared" si="60"/>
        <v>908.13</v>
      </c>
      <c r="L147" s="1" t="str">
        <f t="shared" si="56"/>
        <v>[lamp]</v>
      </c>
      <c r="M147" s="1">
        <f t="shared" si="48"/>
        <v>408</v>
      </c>
      <c r="N147" s="1" t="str">
        <f t="shared" si="49"/>
        <v>W408.13</v>
      </c>
      <c r="O147" s="11" t="str">
        <f t="shared" si="52"/>
        <v>[W408.13]异常,请检查[0008.13]</v>
      </c>
      <c r="P147" s="1" t="str">
        <f t="shared" si="61"/>
        <v>[alm]</v>
      </c>
      <c r="Q147" s="1">
        <f t="shared" si="64"/>
        <v>241</v>
      </c>
      <c r="R147" s="1" t="str">
        <f t="shared" si="54"/>
        <v>T241</v>
      </c>
      <c r="S147" s="1" t="str">
        <f t="shared" si="66"/>
        <v>报警延时</v>
      </c>
      <c r="Z147" s="1" t="s">
        <v>2464</v>
      </c>
      <c r="AA147" s="1" t="str">
        <f t="shared" si="62"/>
        <v>延时设定值</v>
      </c>
    </row>
    <row r="148" s="1" customFormat="1" ht="12" spans="1:27">
      <c r="A148" s="24"/>
      <c r="B148" s="25" t="s">
        <v>2465</v>
      </c>
      <c r="D148" s="26">
        <f t="shared" si="63"/>
        <v>14</v>
      </c>
      <c r="E148" s="11">
        <f t="shared" si="53"/>
        <v>808</v>
      </c>
      <c r="F148" s="11" t="str">
        <f t="shared" si="55"/>
        <v>808.14</v>
      </c>
      <c r="G148" s="11" t="str">
        <f t="shared" si="57"/>
        <v>标志[0008.14]</v>
      </c>
      <c r="H148" s="11">
        <f t="shared" si="65"/>
        <v>1142</v>
      </c>
      <c r="I148" s="11" t="str">
        <f t="shared" si="58"/>
        <v>T1142</v>
      </c>
      <c r="J148" s="11" t="str">
        <f t="shared" si="59"/>
        <v>感应延时[0008.14]</v>
      </c>
      <c r="K148" s="1" t="str">
        <f t="shared" si="60"/>
        <v>908.14</v>
      </c>
      <c r="L148" s="1" t="str">
        <f t="shared" si="56"/>
        <v>[lamp]</v>
      </c>
      <c r="M148" s="1">
        <f t="shared" si="48"/>
        <v>408</v>
      </c>
      <c r="N148" s="1" t="str">
        <f t="shared" si="49"/>
        <v>W408.14</v>
      </c>
      <c r="O148" s="11" t="str">
        <f t="shared" si="52"/>
        <v>[W408.14]异常,请检查[0008.14]</v>
      </c>
      <c r="P148" s="1" t="str">
        <f t="shared" si="61"/>
        <v>[alm]</v>
      </c>
      <c r="Q148" s="1">
        <f t="shared" si="64"/>
        <v>242</v>
      </c>
      <c r="R148" s="1" t="str">
        <f t="shared" si="54"/>
        <v>T242</v>
      </c>
      <c r="S148" s="1" t="str">
        <f t="shared" si="66"/>
        <v>报警延时</v>
      </c>
      <c r="Z148" s="1" t="s">
        <v>2466</v>
      </c>
      <c r="AA148" s="1" t="str">
        <f t="shared" si="62"/>
        <v>延时设定值</v>
      </c>
    </row>
    <row r="149" s="1" customFormat="1" ht="12" spans="1:27">
      <c r="A149" s="24"/>
      <c r="B149" s="25" t="s">
        <v>2467</v>
      </c>
      <c r="D149" s="26">
        <f t="shared" si="63"/>
        <v>15</v>
      </c>
      <c r="E149" s="11">
        <f t="shared" si="53"/>
        <v>808</v>
      </c>
      <c r="F149" s="11" t="str">
        <f t="shared" si="55"/>
        <v>808.15</v>
      </c>
      <c r="G149" s="11" t="str">
        <f t="shared" si="57"/>
        <v>标志[0008.15]</v>
      </c>
      <c r="H149" s="11">
        <f t="shared" si="65"/>
        <v>1143</v>
      </c>
      <c r="I149" s="11" t="str">
        <f t="shared" si="58"/>
        <v>T1143</v>
      </c>
      <c r="J149" s="11" t="str">
        <f t="shared" si="59"/>
        <v>感应延时[0008.15]</v>
      </c>
      <c r="K149" s="1" t="str">
        <f t="shared" si="60"/>
        <v>908.15</v>
      </c>
      <c r="L149" s="1" t="str">
        <f t="shared" si="56"/>
        <v>[lamp]</v>
      </c>
      <c r="M149" s="1">
        <f t="shared" si="48"/>
        <v>408</v>
      </c>
      <c r="N149" s="1" t="str">
        <f t="shared" si="49"/>
        <v>W408.15</v>
      </c>
      <c r="O149" s="11" t="str">
        <f t="shared" si="52"/>
        <v>[W408.15]异常,请检查[0008.15]</v>
      </c>
      <c r="P149" s="1" t="str">
        <f t="shared" si="61"/>
        <v>[alm]</v>
      </c>
      <c r="Q149" s="1">
        <f t="shared" si="64"/>
        <v>243</v>
      </c>
      <c r="R149" s="1" t="str">
        <f t="shared" si="54"/>
        <v>T243</v>
      </c>
      <c r="S149" s="1" t="str">
        <f t="shared" si="66"/>
        <v>报警延时</v>
      </c>
      <c r="Z149" s="1" t="s">
        <v>2468</v>
      </c>
      <c r="AA149" s="1" t="str">
        <f t="shared" si="62"/>
        <v>延时设定值</v>
      </c>
    </row>
    <row r="150" s="1" customFormat="1" ht="12" spans="1:27">
      <c r="A150" s="24"/>
      <c r="B150" s="25" t="s">
        <v>2469</v>
      </c>
      <c r="D150" s="26">
        <f t="shared" si="63"/>
        <v>0</v>
      </c>
      <c r="E150" s="11">
        <f t="shared" si="53"/>
        <v>809</v>
      </c>
      <c r="F150" s="11" t="str">
        <f t="shared" si="55"/>
        <v>809.00</v>
      </c>
      <c r="G150" s="11" t="str">
        <f t="shared" si="57"/>
        <v>标志[0009.00]</v>
      </c>
      <c r="H150" s="11">
        <f t="shared" si="65"/>
        <v>1144</v>
      </c>
      <c r="I150" s="11" t="str">
        <f t="shared" si="58"/>
        <v>T1144</v>
      </c>
      <c r="J150" s="11" t="str">
        <f t="shared" si="59"/>
        <v>感应延时[0009.00]</v>
      </c>
      <c r="K150" s="1" t="str">
        <f t="shared" si="60"/>
        <v>909.00</v>
      </c>
      <c r="L150" s="1" t="str">
        <f t="shared" si="56"/>
        <v>[lamp]</v>
      </c>
      <c r="M150" s="1">
        <f t="shared" si="48"/>
        <v>409</v>
      </c>
      <c r="N150" s="1" t="str">
        <f t="shared" si="49"/>
        <v>W409.00</v>
      </c>
      <c r="O150" s="11"/>
      <c r="P150" s="1" t="str">
        <f t="shared" si="61"/>
        <v>[alm]</v>
      </c>
      <c r="Q150" s="1">
        <f t="shared" si="64"/>
        <v>244</v>
      </c>
      <c r="R150" s="1" t="str">
        <f t="shared" si="54"/>
        <v>T244</v>
      </c>
      <c r="S150" s="1" t="str">
        <f t="shared" si="66"/>
        <v>报警延时</v>
      </c>
      <c r="Z150" s="1" t="s">
        <v>2470</v>
      </c>
      <c r="AA150" s="1" t="str">
        <f t="shared" si="62"/>
        <v>延时设定值</v>
      </c>
    </row>
    <row r="151" s="1" customFormat="1" ht="12" spans="1:27">
      <c r="A151" s="24"/>
      <c r="B151" s="25" t="s">
        <v>2471</v>
      </c>
      <c r="D151" s="26">
        <f t="shared" si="63"/>
        <v>1</v>
      </c>
      <c r="E151" s="11">
        <f t="shared" si="53"/>
        <v>809</v>
      </c>
      <c r="F151" s="11" t="str">
        <f t="shared" si="55"/>
        <v>809.01</v>
      </c>
      <c r="G151" s="11" t="str">
        <f t="shared" si="57"/>
        <v>标志[0009.01]</v>
      </c>
      <c r="H151" s="11">
        <f t="shared" si="65"/>
        <v>1145</v>
      </c>
      <c r="I151" s="11" t="str">
        <f t="shared" si="58"/>
        <v>T1145</v>
      </c>
      <c r="J151" s="11" t="str">
        <f t="shared" si="59"/>
        <v>感应延时[0009.01]</v>
      </c>
      <c r="K151" s="1" t="str">
        <f t="shared" si="60"/>
        <v>909.01</v>
      </c>
      <c r="L151" s="1" t="str">
        <f t="shared" si="56"/>
        <v>[lamp]</v>
      </c>
      <c r="M151" s="1">
        <f t="shared" si="48"/>
        <v>409</v>
      </c>
      <c r="N151" s="1" t="str">
        <f t="shared" si="49"/>
        <v>W409.01</v>
      </c>
      <c r="O151" s="11"/>
      <c r="P151" s="1" t="str">
        <f t="shared" si="61"/>
        <v>[alm]</v>
      </c>
      <c r="Q151" s="1">
        <f t="shared" si="64"/>
        <v>245</v>
      </c>
      <c r="R151" s="1" t="str">
        <f t="shared" si="54"/>
        <v>T245</v>
      </c>
      <c r="S151" s="1" t="str">
        <f t="shared" si="66"/>
        <v>报警延时</v>
      </c>
      <c r="Z151" s="1" t="s">
        <v>2472</v>
      </c>
      <c r="AA151" s="1" t="str">
        <f t="shared" si="62"/>
        <v>延时设定值</v>
      </c>
    </row>
    <row r="152" s="1" customFormat="1" ht="12" spans="1:27">
      <c r="A152" s="24"/>
      <c r="B152" s="25" t="s">
        <v>2473</v>
      </c>
      <c r="D152" s="26">
        <f t="shared" si="63"/>
        <v>2</v>
      </c>
      <c r="E152" s="11">
        <f t="shared" si="53"/>
        <v>809</v>
      </c>
      <c r="F152" s="11" t="str">
        <f t="shared" si="55"/>
        <v>809.02</v>
      </c>
      <c r="G152" s="11" t="str">
        <f t="shared" si="57"/>
        <v>标志[0009.02]</v>
      </c>
      <c r="H152" s="11">
        <f t="shared" si="65"/>
        <v>1146</v>
      </c>
      <c r="I152" s="11" t="str">
        <f t="shared" si="58"/>
        <v>T1146</v>
      </c>
      <c r="J152" s="11" t="str">
        <f t="shared" si="59"/>
        <v>感应延时[0009.02]</v>
      </c>
      <c r="K152" s="1" t="str">
        <f t="shared" si="60"/>
        <v>909.02</v>
      </c>
      <c r="L152" s="1" t="str">
        <f t="shared" si="56"/>
        <v>[lamp]</v>
      </c>
      <c r="M152" s="1">
        <f t="shared" ref="M152:M215" si="67">IF(D151=15,(M151+1),M151)</f>
        <v>409</v>
      </c>
      <c r="N152" s="1" t="str">
        <f t="shared" ref="N152:N215" si="68">M$4&amp;M152&amp;MID(B152,5,3)</f>
        <v>W409.02</v>
      </c>
      <c r="O152" s="11"/>
      <c r="P152" s="1" t="str">
        <f t="shared" si="61"/>
        <v>[alm]</v>
      </c>
      <c r="Q152" s="1">
        <f t="shared" si="64"/>
        <v>246</v>
      </c>
      <c r="R152" s="1" t="str">
        <f t="shared" si="54"/>
        <v>T246</v>
      </c>
      <c r="S152" s="1" t="str">
        <f t="shared" si="66"/>
        <v>报警延时</v>
      </c>
      <c r="Z152" s="1" t="s">
        <v>2474</v>
      </c>
      <c r="AA152" s="1" t="str">
        <f t="shared" si="62"/>
        <v>延时设定值</v>
      </c>
    </row>
    <row r="153" s="1" customFormat="1" ht="12" spans="1:27">
      <c r="A153" s="24"/>
      <c r="B153" s="25" t="s">
        <v>2475</v>
      </c>
      <c r="D153" s="1">
        <f t="shared" si="63"/>
        <v>3</v>
      </c>
      <c r="E153" s="11">
        <f t="shared" si="53"/>
        <v>809</v>
      </c>
      <c r="F153" s="11" t="str">
        <f t="shared" si="55"/>
        <v>809.03</v>
      </c>
      <c r="G153" s="11" t="str">
        <f t="shared" si="57"/>
        <v>标志[0009.03]</v>
      </c>
      <c r="H153" s="11">
        <f t="shared" si="65"/>
        <v>1147</v>
      </c>
      <c r="I153" s="11" t="str">
        <f t="shared" si="58"/>
        <v>T1147</v>
      </c>
      <c r="J153" s="11" t="str">
        <f t="shared" si="59"/>
        <v>感应延时[0009.03]</v>
      </c>
      <c r="K153" s="1" t="str">
        <f t="shared" si="60"/>
        <v>909.03</v>
      </c>
      <c r="L153" s="1" t="str">
        <f t="shared" si="56"/>
        <v>[lamp]</v>
      </c>
      <c r="M153" s="1">
        <f t="shared" si="67"/>
        <v>409</v>
      </c>
      <c r="N153" s="1" t="str">
        <f t="shared" si="68"/>
        <v>W409.03</v>
      </c>
      <c r="O153" s="11" t="str">
        <f>"["&amp;N153&amp;"]"&amp;C153&amp;"异常"&amp;","&amp;"请检查"&amp;"["&amp;B153&amp;"]"</f>
        <v>[W409.03]异常,请检查[0009.03]</v>
      </c>
      <c r="P153" s="1" t="str">
        <f t="shared" si="61"/>
        <v>[alm]</v>
      </c>
      <c r="Q153" s="1">
        <f t="shared" si="64"/>
        <v>247</v>
      </c>
      <c r="R153" s="1" t="str">
        <f t="shared" si="54"/>
        <v>T247</v>
      </c>
      <c r="S153" s="1" t="str">
        <f t="shared" si="66"/>
        <v>报警延时</v>
      </c>
      <c r="Z153" s="1" t="s">
        <v>2476</v>
      </c>
      <c r="AA153" s="1" t="str">
        <f t="shared" si="62"/>
        <v>延时设定值</v>
      </c>
    </row>
    <row r="154" s="1" customFormat="1" ht="12" spans="1:27">
      <c r="A154" s="24"/>
      <c r="B154" s="25" t="s">
        <v>2477</v>
      </c>
      <c r="D154" s="1">
        <f t="shared" si="63"/>
        <v>4</v>
      </c>
      <c r="E154" s="11">
        <f t="shared" si="53"/>
        <v>809</v>
      </c>
      <c r="F154" s="11" t="str">
        <f t="shared" si="55"/>
        <v>809.04</v>
      </c>
      <c r="G154" s="11" t="str">
        <f t="shared" si="57"/>
        <v>标志[0009.04]</v>
      </c>
      <c r="H154" s="11">
        <f t="shared" si="65"/>
        <v>1148</v>
      </c>
      <c r="I154" s="11" t="str">
        <f t="shared" si="58"/>
        <v>T1148</v>
      </c>
      <c r="J154" s="11" t="str">
        <f t="shared" si="59"/>
        <v>感应延时[0009.04]</v>
      </c>
      <c r="K154" s="1" t="str">
        <f t="shared" si="60"/>
        <v>909.04</v>
      </c>
      <c r="L154" s="1" t="str">
        <f t="shared" si="56"/>
        <v>[lamp]</v>
      </c>
      <c r="M154" s="1">
        <f t="shared" si="67"/>
        <v>409</v>
      </c>
      <c r="N154" s="1" t="str">
        <f t="shared" si="68"/>
        <v>W409.04</v>
      </c>
      <c r="O154" s="11" t="str">
        <f t="shared" si="52"/>
        <v>[W409.04]异常,请检查[0009.04]</v>
      </c>
      <c r="P154" s="1" t="str">
        <f t="shared" si="61"/>
        <v>[alm]</v>
      </c>
      <c r="Q154" s="1">
        <f t="shared" si="64"/>
        <v>248</v>
      </c>
      <c r="R154" s="1" t="str">
        <f t="shared" si="54"/>
        <v>T248</v>
      </c>
      <c r="S154" s="1" t="str">
        <f t="shared" si="66"/>
        <v>报警延时</v>
      </c>
      <c r="Z154" s="1" t="s">
        <v>2478</v>
      </c>
      <c r="AA154" s="1" t="str">
        <f t="shared" si="62"/>
        <v>延时设定值</v>
      </c>
    </row>
    <row r="155" s="19" customFormat="1" ht="12" spans="1:27">
      <c r="A155" s="24"/>
      <c r="B155" s="49" t="s">
        <v>2479</v>
      </c>
      <c r="C155" s="1"/>
      <c r="D155" s="1">
        <f t="shared" si="63"/>
        <v>5</v>
      </c>
      <c r="E155" s="11">
        <f t="shared" si="53"/>
        <v>809</v>
      </c>
      <c r="F155" s="11" t="str">
        <f t="shared" si="55"/>
        <v>809.05</v>
      </c>
      <c r="G155" s="11" t="str">
        <f t="shared" si="57"/>
        <v>标志[0009.05]</v>
      </c>
      <c r="H155" s="11">
        <f t="shared" si="65"/>
        <v>1149</v>
      </c>
      <c r="I155" s="11" t="str">
        <f t="shared" si="58"/>
        <v>T1149</v>
      </c>
      <c r="J155" s="11" t="str">
        <f t="shared" si="59"/>
        <v>感应延时[0009.05]</v>
      </c>
      <c r="K155" s="19" t="str">
        <f t="shared" si="60"/>
        <v>909.05</v>
      </c>
      <c r="L155" s="19" t="str">
        <f t="shared" si="56"/>
        <v>[lamp]</v>
      </c>
      <c r="M155" s="19">
        <f t="shared" si="67"/>
        <v>409</v>
      </c>
      <c r="N155" s="19" t="str">
        <f t="shared" si="68"/>
        <v>W409.05</v>
      </c>
      <c r="O155" s="50" t="str">
        <f t="shared" si="52"/>
        <v>[W409.05]异常,请检查[0009.05]</v>
      </c>
      <c r="P155" s="19" t="str">
        <f t="shared" si="61"/>
        <v>[alm]</v>
      </c>
      <c r="Q155" s="19">
        <f t="shared" si="64"/>
        <v>249</v>
      </c>
      <c r="R155" s="19" t="str">
        <f t="shared" si="54"/>
        <v>T249</v>
      </c>
      <c r="S155" s="19" t="str">
        <f t="shared" si="66"/>
        <v>报警延时</v>
      </c>
      <c r="Z155" s="1" t="s">
        <v>2480</v>
      </c>
      <c r="AA155" s="1" t="str">
        <f t="shared" si="62"/>
        <v>延时设定值</v>
      </c>
    </row>
    <row r="156" s="19" customFormat="1" ht="12" spans="1:27">
      <c r="A156" s="24"/>
      <c r="B156" s="49" t="s">
        <v>2481</v>
      </c>
      <c r="C156" s="1"/>
      <c r="D156" s="1">
        <f t="shared" si="63"/>
        <v>6</v>
      </c>
      <c r="E156" s="11">
        <f t="shared" si="53"/>
        <v>809</v>
      </c>
      <c r="F156" s="11" t="str">
        <f t="shared" si="55"/>
        <v>809.06</v>
      </c>
      <c r="G156" s="11" t="str">
        <f t="shared" si="57"/>
        <v>标志[0009.06]</v>
      </c>
      <c r="H156" s="11">
        <f t="shared" si="65"/>
        <v>1150</v>
      </c>
      <c r="I156" s="11" t="str">
        <f t="shared" si="58"/>
        <v>T1150</v>
      </c>
      <c r="J156" s="11" t="str">
        <f t="shared" si="59"/>
        <v>感应延时[0009.06]</v>
      </c>
      <c r="K156" s="19" t="str">
        <f t="shared" si="60"/>
        <v>909.06</v>
      </c>
      <c r="L156" s="19" t="str">
        <f t="shared" si="56"/>
        <v>[lamp]</v>
      </c>
      <c r="M156" s="19">
        <f t="shared" si="67"/>
        <v>409</v>
      </c>
      <c r="N156" s="19" t="str">
        <f t="shared" si="68"/>
        <v>W409.06</v>
      </c>
      <c r="O156" s="50" t="str">
        <f t="shared" si="52"/>
        <v>[W409.06]异常,请检查[0009.06]</v>
      </c>
      <c r="P156" s="19" t="str">
        <f t="shared" si="61"/>
        <v>[alm]</v>
      </c>
      <c r="Q156" s="19">
        <f t="shared" si="64"/>
        <v>250</v>
      </c>
      <c r="R156" s="19" t="str">
        <f t="shared" si="54"/>
        <v>T250</v>
      </c>
      <c r="S156" s="19" t="str">
        <f t="shared" si="66"/>
        <v>报警延时</v>
      </c>
      <c r="Z156" s="1" t="s">
        <v>2482</v>
      </c>
      <c r="AA156" s="1" t="str">
        <f t="shared" si="62"/>
        <v>延时设定值</v>
      </c>
    </row>
    <row r="157" s="1" customFormat="1" ht="12" spans="1:27">
      <c r="A157" s="24"/>
      <c r="B157" s="25" t="s">
        <v>2483</v>
      </c>
      <c r="D157" s="1">
        <f t="shared" si="63"/>
        <v>7</v>
      </c>
      <c r="E157" s="11">
        <f t="shared" si="53"/>
        <v>809</v>
      </c>
      <c r="F157" s="11" t="str">
        <f t="shared" si="55"/>
        <v>809.07</v>
      </c>
      <c r="G157" s="11" t="str">
        <f t="shared" si="57"/>
        <v>标志[0009.07]</v>
      </c>
      <c r="H157" s="11">
        <f t="shared" si="65"/>
        <v>1151</v>
      </c>
      <c r="I157" s="11" t="str">
        <f t="shared" si="58"/>
        <v>T1151</v>
      </c>
      <c r="J157" s="11" t="str">
        <f t="shared" si="59"/>
        <v>感应延时[0009.07]</v>
      </c>
      <c r="K157" s="1" t="str">
        <f t="shared" si="60"/>
        <v>909.07</v>
      </c>
      <c r="L157" s="1" t="str">
        <f t="shared" si="56"/>
        <v>[lamp]</v>
      </c>
      <c r="M157" s="1">
        <f t="shared" si="67"/>
        <v>409</v>
      </c>
      <c r="N157" s="1" t="str">
        <f t="shared" si="68"/>
        <v>W409.07</v>
      </c>
      <c r="O157" s="11"/>
      <c r="P157" s="1" t="str">
        <f t="shared" si="61"/>
        <v>[alm]</v>
      </c>
      <c r="Q157" s="1">
        <f t="shared" si="64"/>
        <v>251</v>
      </c>
      <c r="R157" s="1" t="str">
        <f t="shared" si="54"/>
        <v>T251</v>
      </c>
      <c r="S157" s="1" t="str">
        <f t="shared" si="66"/>
        <v>报警延时</v>
      </c>
      <c r="Z157" s="1" t="s">
        <v>2484</v>
      </c>
      <c r="AA157" s="1" t="str">
        <f t="shared" si="62"/>
        <v>延时设定值</v>
      </c>
    </row>
    <row r="158" s="1" customFormat="1" ht="12" spans="1:27">
      <c r="A158" s="24"/>
      <c r="B158" s="25" t="s">
        <v>2485</v>
      </c>
      <c r="D158" s="26">
        <f t="shared" si="63"/>
        <v>8</v>
      </c>
      <c r="E158" s="11">
        <f t="shared" si="53"/>
        <v>809</v>
      </c>
      <c r="F158" s="11" t="str">
        <f t="shared" si="55"/>
        <v>809.08</v>
      </c>
      <c r="G158" s="11" t="str">
        <f t="shared" si="57"/>
        <v>标志[0009.08]</v>
      </c>
      <c r="H158" s="11">
        <f t="shared" si="65"/>
        <v>1152</v>
      </c>
      <c r="I158" s="11" t="str">
        <f t="shared" si="58"/>
        <v>T1152</v>
      </c>
      <c r="J158" s="11" t="str">
        <f t="shared" si="59"/>
        <v>感应延时[0009.08]</v>
      </c>
      <c r="K158" s="1" t="str">
        <f t="shared" si="60"/>
        <v>909.08</v>
      </c>
      <c r="L158" s="1" t="str">
        <f t="shared" si="56"/>
        <v>[lamp]</v>
      </c>
      <c r="M158" s="1">
        <f t="shared" si="67"/>
        <v>409</v>
      </c>
      <c r="N158" s="1" t="str">
        <f t="shared" si="68"/>
        <v>W409.08</v>
      </c>
      <c r="O158" s="11" t="str">
        <f t="shared" si="52"/>
        <v>[W409.08]异常,请检查[0009.08]</v>
      </c>
      <c r="P158" s="1" t="str">
        <f t="shared" si="61"/>
        <v>[alm]</v>
      </c>
      <c r="Q158" s="1">
        <f t="shared" si="64"/>
        <v>252</v>
      </c>
      <c r="R158" s="1" t="str">
        <f t="shared" si="54"/>
        <v>T252</v>
      </c>
      <c r="S158" s="1" t="str">
        <f t="shared" si="66"/>
        <v>报警延时</v>
      </c>
      <c r="Z158" s="1" t="s">
        <v>2486</v>
      </c>
      <c r="AA158" s="1" t="str">
        <f t="shared" si="62"/>
        <v>延时设定值</v>
      </c>
    </row>
    <row r="159" s="1" customFormat="1" ht="12" spans="1:27">
      <c r="A159" s="24"/>
      <c r="B159" s="25" t="s">
        <v>2487</v>
      </c>
      <c r="D159" s="26">
        <f t="shared" si="63"/>
        <v>9</v>
      </c>
      <c r="E159" s="11">
        <f t="shared" si="53"/>
        <v>809</v>
      </c>
      <c r="F159" s="11" t="str">
        <f t="shared" si="55"/>
        <v>809.09</v>
      </c>
      <c r="G159" s="11" t="str">
        <f t="shared" si="57"/>
        <v>标志[0009.09]</v>
      </c>
      <c r="H159" s="11">
        <f t="shared" si="65"/>
        <v>1153</v>
      </c>
      <c r="I159" s="11" t="str">
        <f t="shared" si="58"/>
        <v>T1153</v>
      </c>
      <c r="J159" s="11" t="str">
        <f t="shared" si="59"/>
        <v>感应延时[0009.09]</v>
      </c>
      <c r="K159" s="1" t="str">
        <f t="shared" si="60"/>
        <v>909.09</v>
      </c>
      <c r="L159" s="1" t="str">
        <f t="shared" si="56"/>
        <v>[lamp]</v>
      </c>
      <c r="M159" s="1">
        <f t="shared" si="67"/>
        <v>409</v>
      </c>
      <c r="N159" s="1" t="str">
        <f t="shared" si="68"/>
        <v>W409.09</v>
      </c>
      <c r="O159" s="11"/>
      <c r="P159" s="1" t="str">
        <f t="shared" si="61"/>
        <v>[alm]</v>
      </c>
      <c r="Q159" s="1">
        <f t="shared" si="64"/>
        <v>253</v>
      </c>
      <c r="R159" s="1" t="str">
        <f t="shared" si="54"/>
        <v>T253</v>
      </c>
      <c r="S159" s="1" t="str">
        <f t="shared" si="66"/>
        <v>报警延时</v>
      </c>
      <c r="Z159" s="1" t="s">
        <v>2488</v>
      </c>
      <c r="AA159" s="1" t="str">
        <f t="shared" si="62"/>
        <v>延时设定值</v>
      </c>
    </row>
    <row r="160" s="1" customFormat="1" ht="12" spans="1:27">
      <c r="A160" s="24"/>
      <c r="B160" s="25" t="s">
        <v>2489</v>
      </c>
      <c r="D160" s="26">
        <f t="shared" si="63"/>
        <v>10</v>
      </c>
      <c r="E160" s="11">
        <f t="shared" si="53"/>
        <v>809</v>
      </c>
      <c r="F160" s="11" t="str">
        <f t="shared" si="55"/>
        <v>809.10</v>
      </c>
      <c r="G160" s="11" t="str">
        <f t="shared" si="57"/>
        <v>标志[0009.10]</v>
      </c>
      <c r="H160" s="11">
        <f t="shared" si="65"/>
        <v>1154</v>
      </c>
      <c r="I160" s="11" t="str">
        <f t="shared" si="58"/>
        <v>T1154</v>
      </c>
      <c r="J160" s="11" t="str">
        <f t="shared" si="59"/>
        <v>感应延时[0009.10]</v>
      </c>
      <c r="K160" s="1" t="str">
        <f t="shared" si="60"/>
        <v>909.10</v>
      </c>
      <c r="L160" s="1" t="str">
        <f t="shared" si="56"/>
        <v>[lamp]</v>
      </c>
      <c r="M160" s="1">
        <f t="shared" si="67"/>
        <v>409</v>
      </c>
      <c r="N160" s="1" t="str">
        <f t="shared" si="68"/>
        <v>W409.10</v>
      </c>
      <c r="O160" s="11"/>
      <c r="P160" s="1" t="str">
        <f t="shared" si="61"/>
        <v>[alm]</v>
      </c>
      <c r="Q160" s="1">
        <f t="shared" si="64"/>
        <v>254</v>
      </c>
      <c r="R160" s="1" t="str">
        <f t="shared" si="54"/>
        <v>T254</v>
      </c>
      <c r="S160" s="1" t="str">
        <f t="shared" si="66"/>
        <v>报警延时</v>
      </c>
      <c r="Z160" s="1" t="s">
        <v>2490</v>
      </c>
      <c r="AA160" s="1" t="str">
        <f t="shared" si="62"/>
        <v>延时设定值</v>
      </c>
    </row>
    <row r="161" s="1" customFormat="1" ht="12" spans="1:27">
      <c r="A161" s="24"/>
      <c r="B161" s="25" t="s">
        <v>2491</v>
      </c>
      <c r="D161" s="26">
        <f t="shared" si="63"/>
        <v>11</v>
      </c>
      <c r="E161" s="11">
        <f t="shared" si="53"/>
        <v>809</v>
      </c>
      <c r="F161" s="11" t="str">
        <f t="shared" si="55"/>
        <v>809.11</v>
      </c>
      <c r="G161" s="11" t="str">
        <f t="shared" si="57"/>
        <v>标志[0009.11]</v>
      </c>
      <c r="H161" s="11">
        <f t="shared" si="65"/>
        <v>1155</v>
      </c>
      <c r="I161" s="11" t="str">
        <f t="shared" si="58"/>
        <v>T1155</v>
      </c>
      <c r="J161" s="11" t="str">
        <f t="shared" si="59"/>
        <v>感应延时[0009.11]</v>
      </c>
      <c r="K161" s="1" t="str">
        <f t="shared" si="60"/>
        <v>909.11</v>
      </c>
      <c r="L161" s="1" t="str">
        <f t="shared" si="56"/>
        <v>[lamp]</v>
      </c>
      <c r="M161" s="1">
        <f t="shared" si="67"/>
        <v>409</v>
      </c>
      <c r="N161" s="1" t="str">
        <f t="shared" si="68"/>
        <v>W409.11</v>
      </c>
      <c r="O161" s="11"/>
      <c r="P161" s="1" t="str">
        <f t="shared" si="61"/>
        <v>[alm]</v>
      </c>
      <c r="Q161" s="1">
        <f t="shared" si="64"/>
        <v>255</v>
      </c>
      <c r="R161" s="1" t="str">
        <f t="shared" si="54"/>
        <v>T255</v>
      </c>
      <c r="S161" s="1" t="str">
        <f t="shared" si="66"/>
        <v>报警延时</v>
      </c>
      <c r="Z161" s="1" t="s">
        <v>2492</v>
      </c>
      <c r="AA161" s="1" t="str">
        <f t="shared" si="62"/>
        <v>延时设定值</v>
      </c>
    </row>
    <row r="162" s="1" customFormat="1" ht="12" spans="1:27">
      <c r="A162" s="24"/>
      <c r="B162" s="25" t="s">
        <v>2493</v>
      </c>
      <c r="D162" s="26">
        <f t="shared" si="63"/>
        <v>12</v>
      </c>
      <c r="E162" s="11">
        <f t="shared" si="53"/>
        <v>809</v>
      </c>
      <c r="F162" s="11" t="str">
        <f t="shared" si="55"/>
        <v>809.12</v>
      </c>
      <c r="G162" s="11" t="str">
        <f t="shared" si="57"/>
        <v>标志[0009.12]</v>
      </c>
      <c r="H162" s="11">
        <f t="shared" si="65"/>
        <v>1156</v>
      </c>
      <c r="I162" s="11" t="str">
        <f t="shared" si="58"/>
        <v>T1156</v>
      </c>
      <c r="J162" s="11" t="str">
        <f t="shared" si="59"/>
        <v>感应延时[0009.12]</v>
      </c>
      <c r="K162" s="1" t="str">
        <f t="shared" si="60"/>
        <v>909.12</v>
      </c>
      <c r="M162" s="1">
        <f t="shared" si="67"/>
        <v>409</v>
      </c>
      <c r="N162" s="1" t="str">
        <f t="shared" si="68"/>
        <v>W409.12</v>
      </c>
      <c r="O162" s="11" t="str">
        <f>"["&amp;N162&amp;"]"&amp;C162&amp;"异常"&amp;","&amp;"请检查"&amp;"["&amp;B162&amp;"]"</f>
        <v>[W409.12]异常,请检查[0009.12]</v>
      </c>
      <c r="P162" s="1" t="str">
        <f t="shared" si="61"/>
        <v>[alm]</v>
      </c>
      <c r="Q162" s="1">
        <f t="shared" si="64"/>
        <v>256</v>
      </c>
      <c r="R162" s="1" t="str">
        <f t="shared" si="54"/>
        <v>T256</v>
      </c>
      <c r="S162" s="1" t="str">
        <f t="shared" si="66"/>
        <v>报警延时</v>
      </c>
      <c r="Z162" s="1" t="s">
        <v>2494</v>
      </c>
      <c r="AA162" s="1" t="str">
        <f t="shared" si="62"/>
        <v>延时设定值</v>
      </c>
    </row>
    <row r="163" s="1" customFormat="1" ht="12" spans="1:27">
      <c r="A163" s="24"/>
      <c r="B163" s="25" t="s">
        <v>2495</v>
      </c>
      <c r="D163" s="26">
        <f t="shared" si="63"/>
        <v>13</v>
      </c>
      <c r="E163" s="11">
        <f t="shared" si="53"/>
        <v>809</v>
      </c>
      <c r="F163" s="11" t="str">
        <f t="shared" si="55"/>
        <v>809.13</v>
      </c>
      <c r="G163" s="11" t="str">
        <f t="shared" si="57"/>
        <v>标志[0009.13]</v>
      </c>
      <c r="H163" s="11">
        <f t="shared" si="65"/>
        <v>1157</v>
      </c>
      <c r="I163" s="11" t="str">
        <f t="shared" si="58"/>
        <v>T1157</v>
      </c>
      <c r="J163" s="11" t="str">
        <f t="shared" si="59"/>
        <v>感应延时[0009.13]</v>
      </c>
      <c r="K163" s="1" t="str">
        <f t="shared" si="60"/>
        <v>909.13</v>
      </c>
      <c r="M163" s="1">
        <f t="shared" si="67"/>
        <v>409</v>
      </c>
      <c r="N163" s="1" t="str">
        <f t="shared" si="68"/>
        <v>W409.13</v>
      </c>
      <c r="O163" s="11"/>
      <c r="P163" s="1" t="str">
        <f t="shared" si="61"/>
        <v>[alm]</v>
      </c>
      <c r="Q163" s="1">
        <f t="shared" si="64"/>
        <v>257</v>
      </c>
      <c r="R163" s="1" t="str">
        <f t="shared" si="54"/>
        <v>T257</v>
      </c>
      <c r="S163" s="1" t="str">
        <f t="shared" si="66"/>
        <v>报警延时</v>
      </c>
      <c r="Z163" s="1" t="s">
        <v>2496</v>
      </c>
      <c r="AA163" s="1" t="str">
        <f t="shared" si="62"/>
        <v>延时设定值</v>
      </c>
    </row>
    <row r="164" s="1" customFormat="1" ht="12" spans="1:27">
      <c r="A164" s="24"/>
      <c r="B164" s="1" t="s">
        <v>2497</v>
      </c>
      <c r="D164" s="1">
        <f t="shared" si="63"/>
        <v>14</v>
      </c>
      <c r="E164" s="11">
        <f t="shared" si="53"/>
        <v>809</v>
      </c>
      <c r="F164" s="11" t="str">
        <f t="shared" si="55"/>
        <v>809.14</v>
      </c>
      <c r="G164" s="11" t="str">
        <f t="shared" si="57"/>
        <v>标志[0009.14]</v>
      </c>
      <c r="H164" s="11">
        <f t="shared" si="65"/>
        <v>1158</v>
      </c>
      <c r="I164" s="11" t="str">
        <f t="shared" si="58"/>
        <v>T1158</v>
      </c>
      <c r="J164" s="11" t="str">
        <f t="shared" si="59"/>
        <v>感应延时[0009.14]</v>
      </c>
      <c r="K164" s="1" t="str">
        <f t="shared" si="60"/>
        <v>909.14</v>
      </c>
      <c r="M164" s="1">
        <f t="shared" si="67"/>
        <v>409</v>
      </c>
      <c r="N164" s="1" t="str">
        <f t="shared" si="68"/>
        <v>W409.14</v>
      </c>
      <c r="O164" s="11"/>
      <c r="P164" s="1" t="str">
        <f t="shared" si="61"/>
        <v>[alm]</v>
      </c>
      <c r="Q164" s="1">
        <f t="shared" si="64"/>
        <v>258</v>
      </c>
      <c r="R164" s="1" t="str">
        <f t="shared" si="54"/>
        <v>T258</v>
      </c>
      <c r="S164" s="1" t="str">
        <f t="shared" si="66"/>
        <v>报警延时</v>
      </c>
      <c r="Z164" s="1" t="s">
        <v>2498</v>
      </c>
      <c r="AA164" s="1" t="str">
        <f t="shared" si="62"/>
        <v>延时设定值</v>
      </c>
    </row>
    <row r="165" s="1" customFormat="1" ht="12" spans="1:27">
      <c r="A165" s="24"/>
      <c r="B165" s="1" t="s">
        <v>2499</v>
      </c>
      <c r="D165" s="1">
        <f t="shared" si="63"/>
        <v>15</v>
      </c>
      <c r="E165" s="11">
        <f t="shared" si="53"/>
        <v>809</v>
      </c>
      <c r="F165" s="11" t="str">
        <f t="shared" si="55"/>
        <v>809.15</v>
      </c>
      <c r="G165" s="11" t="str">
        <f t="shared" si="57"/>
        <v>标志[0009.15]</v>
      </c>
      <c r="H165" s="11">
        <f t="shared" si="65"/>
        <v>1159</v>
      </c>
      <c r="I165" s="11" t="str">
        <f t="shared" si="58"/>
        <v>T1159</v>
      </c>
      <c r="J165" s="11" t="str">
        <f t="shared" si="59"/>
        <v>感应延时[0009.15]</v>
      </c>
      <c r="K165" s="1" t="str">
        <f t="shared" si="60"/>
        <v>909.15</v>
      </c>
      <c r="L165" s="1" t="str">
        <f t="shared" ref="L165:L201" si="69">C165&amp;L$2</f>
        <v>[lamp]</v>
      </c>
      <c r="M165" s="1">
        <f t="shared" si="67"/>
        <v>409</v>
      </c>
      <c r="N165" s="1" t="str">
        <f t="shared" si="68"/>
        <v>W409.15</v>
      </c>
      <c r="O165" s="11" t="str">
        <f t="shared" si="52"/>
        <v>[W409.15]异常,请检查[0009.15]</v>
      </c>
      <c r="P165" s="1" t="str">
        <f t="shared" si="61"/>
        <v>[alm]</v>
      </c>
      <c r="Q165" s="1">
        <f t="shared" si="64"/>
        <v>259</v>
      </c>
      <c r="R165" s="1" t="str">
        <f t="shared" si="54"/>
        <v>T259</v>
      </c>
      <c r="S165" s="1" t="str">
        <f t="shared" si="66"/>
        <v>报警延时</v>
      </c>
      <c r="Z165" s="1" t="s">
        <v>2500</v>
      </c>
      <c r="AA165" s="1" t="str">
        <f t="shared" si="62"/>
        <v>延时设定值</v>
      </c>
    </row>
    <row r="166" s="8" customFormat="1" ht="12" spans="1:27">
      <c r="A166" s="41"/>
      <c r="B166" s="1" t="s">
        <v>1568</v>
      </c>
      <c r="C166" s="1"/>
      <c r="D166" s="1">
        <f t="shared" si="63"/>
        <v>0</v>
      </c>
      <c r="E166" s="11">
        <f t="shared" si="53"/>
        <v>810</v>
      </c>
      <c r="F166" s="11" t="str">
        <f t="shared" si="55"/>
        <v>810.00</v>
      </c>
      <c r="G166" s="11" t="str">
        <f>C166&amp;G$1&amp;""</f>
        <v>标志</v>
      </c>
      <c r="H166" s="11">
        <f t="shared" si="65"/>
        <v>1160</v>
      </c>
      <c r="I166" s="11" t="str">
        <f t="shared" si="58"/>
        <v>T1160</v>
      </c>
      <c r="J166" s="11" t="str">
        <f>C166&amp;J$2</f>
        <v>感应延时</v>
      </c>
      <c r="K166" s="8" t="str">
        <f t="shared" si="60"/>
        <v>910.00</v>
      </c>
      <c r="L166" s="8" t="str">
        <f t="shared" si="69"/>
        <v>[lamp]</v>
      </c>
      <c r="M166" s="8">
        <f t="shared" si="67"/>
        <v>410</v>
      </c>
      <c r="N166" s="8" t="str">
        <f t="shared" si="68"/>
        <v>W410.00</v>
      </c>
      <c r="O166" s="12" t="str">
        <f>"["&amp;N166&amp;"]"&amp;C166&amp;"异常"</f>
        <v>[W410.00]异常</v>
      </c>
      <c r="P166" s="8" t="str">
        <f t="shared" si="61"/>
        <v>[alm]</v>
      </c>
      <c r="Q166" s="8">
        <f t="shared" si="64"/>
        <v>260</v>
      </c>
      <c r="R166" s="8" t="str">
        <f t="shared" si="54"/>
        <v>T260</v>
      </c>
      <c r="S166" s="8" t="str">
        <f t="shared" si="66"/>
        <v>报警延时</v>
      </c>
      <c r="Z166" s="1" t="s">
        <v>2501</v>
      </c>
      <c r="AA166" s="1" t="str">
        <f t="shared" si="62"/>
        <v>延时设定值</v>
      </c>
    </row>
    <row r="167" s="1" customFormat="1" ht="12" spans="1:27">
      <c r="A167" s="41"/>
      <c r="B167" s="1" t="s">
        <v>1572</v>
      </c>
      <c r="D167" s="1">
        <f t="shared" si="63"/>
        <v>1</v>
      </c>
      <c r="E167" s="11">
        <f t="shared" si="53"/>
        <v>810</v>
      </c>
      <c r="F167" s="11" t="str">
        <f t="shared" si="55"/>
        <v>810.01</v>
      </c>
      <c r="G167" s="11" t="str">
        <f t="shared" ref="G167:G229" si="70">C167&amp;G$1&amp;""</f>
        <v>标志</v>
      </c>
      <c r="H167" s="11">
        <f t="shared" si="65"/>
        <v>1161</v>
      </c>
      <c r="I167" s="11" t="str">
        <f t="shared" si="58"/>
        <v>T1161</v>
      </c>
      <c r="J167" s="11" t="str">
        <f t="shared" ref="J167:J229" si="71">C167&amp;J$2</f>
        <v>感应延时</v>
      </c>
      <c r="K167" s="1" t="str">
        <f t="shared" si="60"/>
        <v>910.01</v>
      </c>
      <c r="L167" s="1" t="str">
        <f t="shared" si="69"/>
        <v>[lamp]</v>
      </c>
      <c r="M167" s="1">
        <f t="shared" si="67"/>
        <v>410</v>
      </c>
      <c r="N167" s="1" t="str">
        <f t="shared" si="68"/>
        <v>W410.01</v>
      </c>
      <c r="O167" s="12" t="str">
        <f t="shared" ref="O167:O230" si="72">"["&amp;N167&amp;"]"&amp;C167&amp;"异常"</f>
        <v>[W410.01]异常</v>
      </c>
      <c r="P167" s="1" t="str">
        <f t="shared" si="61"/>
        <v>[alm]</v>
      </c>
      <c r="Q167" s="1">
        <f t="shared" si="64"/>
        <v>261</v>
      </c>
      <c r="R167" s="1" t="str">
        <f t="shared" si="54"/>
        <v>T261</v>
      </c>
      <c r="S167" s="1" t="str">
        <f t="shared" si="66"/>
        <v>报警延时</v>
      </c>
      <c r="Z167" s="1" t="s">
        <v>2502</v>
      </c>
      <c r="AA167" s="1" t="str">
        <f t="shared" si="62"/>
        <v>延时设定值</v>
      </c>
    </row>
    <row r="168" s="1" customFormat="1" ht="12" spans="1:27">
      <c r="A168" s="41"/>
      <c r="B168" s="25" t="s">
        <v>1576</v>
      </c>
      <c r="D168" s="26">
        <f t="shared" si="63"/>
        <v>2</v>
      </c>
      <c r="E168" s="11">
        <f t="shared" si="53"/>
        <v>810</v>
      </c>
      <c r="F168" s="11" t="str">
        <f t="shared" si="55"/>
        <v>810.02</v>
      </c>
      <c r="G168" s="11" t="str">
        <f t="shared" si="70"/>
        <v>标志</v>
      </c>
      <c r="H168" s="11">
        <f t="shared" si="65"/>
        <v>1162</v>
      </c>
      <c r="I168" s="11" t="str">
        <f t="shared" si="58"/>
        <v>T1162</v>
      </c>
      <c r="J168" s="11" t="str">
        <f t="shared" si="71"/>
        <v>感应延时</v>
      </c>
      <c r="K168" s="1" t="str">
        <f t="shared" si="60"/>
        <v>910.02</v>
      </c>
      <c r="L168" s="1" t="str">
        <f t="shared" si="69"/>
        <v>[lamp]</v>
      </c>
      <c r="M168" s="1">
        <f t="shared" si="67"/>
        <v>410</v>
      </c>
      <c r="N168" s="1" t="str">
        <f t="shared" si="68"/>
        <v>W410.02</v>
      </c>
      <c r="O168" s="12" t="str">
        <f t="shared" si="72"/>
        <v>[W410.02]异常</v>
      </c>
      <c r="P168" s="1" t="str">
        <f t="shared" si="61"/>
        <v>[alm]</v>
      </c>
      <c r="Q168" s="1">
        <f t="shared" si="64"/>
        <v>262</v>
      </c>
      <c r="R168" s="1" t="str">
        <f t="shared" si="54"/>
        <v>T262</v>
      </c>
      <c r="S168" s="1" t="str">
        <f t="shared" si="66"/>
        <v>报警延时</v>
      </c>
      <c r="Z168" s="1" t="s">
        <v>2503</v>
      </c>
      <c r="AA168" s="1" t="str">
        <f t="shared" si="62"/>
        <v>延时设定值</v>
      </c>
    </row>
    <row r="169" s="1" customFormat="1" ht="12" spans="1:27">
      <c r="A169" s="41"/>
      <c r="B169" s="25" t="s">
        <v>1580</v>
      </c>
      <c r="C169" s="1" t="str">
        <f>IO点表!C149</f>
        <v>#1隔离气缸伸出位</v>
      </c>
      <c r="D169" s="26">
        <f t="shared" si="63"/>
        <v>3</v>
      </c>
      <c r="E169" s="11">
        <f t="shared" si="53"/>
        <v>810</v>
      </c>
      <c r="F169" s="11" t="str">
        <f t="shared" si="55"/>
        <v>810.03</v>
      </c>
      <c r="G169" s="11" t="str">
        <f t="shared" si="70"/>
        <v>#1隔离气缸伸出位标志</v>
      </c>
      <c r="H169" s="11">
        <f t="shared" si="65"/>
        <v>1163</v>
      </c>
      <c r="I169" s="11" t="str">
        <f t="shared" si="58"/>
        <v>T1163</v>
      </c>
      <c r="J169" s="11" t="str">
        <f t="shared" si="71"/>
        <v>#1隔离气缸伸出位感应延时</v>
      </c>
      <c r="K169" s="1" t="str">
        <f t="shared" si="60"/>
        <v>910.03</v>
      </c>
      <c r="L169" s="1" t="str">
        <f t="shared" si="69"/>
        <v>#1隔离气缸伸出位[lamp]</v>
      </c>
      <c r="M169" s="1">
        <f t="shared" si="67"/>
        <v>410</v>
      </c>
      <c r="N169" s="1" t="str">
        <f t="shared" si="68"/>
        <v>W410.03</v>
      </c>
      <c r="O169" s="12" t="str">
        <f t="shared" si="72"/>
        <v>[W410.03]#1隔离气缸伸出位异常</v>
      </c>
      <c r="P169" s="1" t="str">
        <f t="shared" si="61"/>
        <v>#1隔离气缸伸出位[alm]</v>
      </c>
      <c r="Q169" s="1">
        <f t="shared" si="64"/>
        <v>263</v>
      </c>
      <c r="R169" s="1" t="str">
        <f t="shared" si="54"/>
        <v>T263</v>
      </c>
      <c r="S169" s="1" t="str">
        <f t="shared" si="66"/>
        <v>#1隔离气缸伸出位报警延时</v>
      </c>
      <c r="Z169" s="1" t="s">
        <v>2504</v>
      </c>
      <c r="AA169" s="1" t="str">
        <f t="shared" si="62"/>
        <v>#1隔离气缸伸出位延时设定值</v>
      </c>
    </row>
    <row r="170" s="1" customFormat="1" ht="12" spans="1:27">
      <c r="A170" s="41"/>
      <c r="B170" s="25" t="s">
        <v>1583</v>
      </c>
      <c r="D170" s="26">
        <f t="shared" si="63"/>
        <v>4</v>
      </c>
      <c r="E170" s="11">
        <f t="shared" si="53"/>
        <v>810</v>
      </c>
      <c r="F170" s="11" t="str">
        <f t="shared" si="55"/>
        <v>810.04</v>
      </c>
      <c r="G170" s="11" t="str">
        <f t="shared" si="70"/>
        <v>标志</v>
      </c>
      <c r="H170" s="11">
        <f t="shared" si="65"/>
        <v>1164</v>
      </c>
      <c r="I170" s="11" t="str">
        <f t="shared" si="58"/>
        <v>T1164</v>
      </c>
      <c r="J170" s="11" t="str">
        <f t="shared" si="71"/>
        <v>感应延时</v>
      </c>
      <c r="K170" s="1" t="str">
        <f t="shared" si="60"/>
        <v>910.04</v>
      </c>
      <c r="L170" s="1" t="str">
        <f t="shared" si="69"/>
        <v>[lamp]</v>
      </c>
      <c r="M170" s="1">
        <f t="shared" si="67"/>
        <v>410</v>
      </c>
      <c r="N170" s="1" t="str">
        <f t="shared" si="68"/>
        <v>W410.04</v>
      </c>
      <c r="O170" s="12" t="str">
        <f t="shared" si="72"/>
        <v>[W410.04]异常</v>
      </c>
      <c r="P170" s="1" t="str">
        <f t="shared" si="61"/>
        <v>[alm]</v>
      </c>
      <c r="Q170" s="1">
        <f t="shared" si="64"/>
        <v>264</v>
      </c>
      <c r="R170" s="1" t="str">
        <f t="shared" si="54"/>
        <v>T264</v>
      </c>
      <c r="S170" s="1" t="str">
        <f t="shared" si="66"/>
        <v>报警延时</v>
      </c>
      <c r="Z170" s="1" t="s">
        <v>2505</v>
      </c>
      <c r="AA170" s="1" t="str">
        <f t="shared" si="62"/>
        <v>延时设定值</v>
      </c>
    </row>
    <row r="171" s="1" customFormat="1" ht="12" spans="1:27">
      <c r="A171" s="41"/>
      <c r="B171" s="25" t="s">
        <v>1587</v>
      </c>
      <c r="D171" s="26">
        <f t="shared" si="63"/>
        <v>5</v>
      </c>
      <c r="E171" s="11">
        <f t="shared" si="53"/>
        <v>810</v>
      </c>
      <c r="F171" s="11" t="str">
        <f t="shared" si="55"/>
        <v>810.05</v>
      </c>
      <c r="G171" s="11" t="str">
        <f t="shared" si="70"/>
        <v>标志</v>
      </c>
      <c r="H171" s="11">
        <f t="shared" si="65"/>
        <v>1165</v>
      </c>
      <c r="I171" s="11" t="str">
        <f t="shared" si="58"/>
        <v>T1165</v>
      </c>
      <c r="J171" s="11" t="str">
        <f t="shared" si="71"/>
        <v>感应延时</v>
      </c>
      <c r="K171" s="1" t="str">
        <f t="shared" si="60"/>
        <v>910.05</v>
      </c>
      <c r="L171" s="1" t="str">
        <f t="shared" si="69"/>
        <v>[lamp]</v>
      </c>
      <c r="M171" s="1">
        <f t="shared" si="67"/>
        <v>410</v>
      </c>
      <c r="N171" s="1" t="str">
        <f t="shared" si="68"/>
        <v>W410.05</v>
      </c>
      <c r="O171" s="12" t="str">
        <f t="shared" si="72"/>
        <v>[W410.05]异常</v>
      </c>
      <c r="P171" s="1" t="str">
        <f t="shared" si="61"/>
        <v>[alm]</v>
      </c>
      <c r="Q171" s="1">
        <f t="shared" si="64"/>
        <v>265</v>
      </c>
      <c r="R171" s="1" t="str">
        <f t="shared" si="54"/>
        <v>T265</v>
      </c>
      <c r="S171" s="1" t="str">
        <f t="shared" si="66"/>
        <v>报警延时</v>
      </c>
      <c r="Z171" s="1" t="s">
        <v>2506</v>
      </c>
      <c r="AA171" s="1" t="str">
        <f t="shared" si="62"/>
        <v>延时设定值</v>
      </c>
    </row>
    <row r="172" s="1" customFormat="1" ht="12" spans="1:27">
      <c r="A172" s="41"/>
      <c r="B172" s="25" t="s">
        <v>1591</v>
      </c>
      <c r="D172" s="26">
        <f t="shared" si="63"/>
        <v>6</v>
      </c>
      <c r="E172" s="11">
        <f t="shared" si="53"/>
        <v>810</v>
      </c>
      <c r="F172" s="11" t="str">
        <f t="shared" si="55"/>
        <v>810.06</v>
      </c>
      <c r="G172" s="11" t="str">
        <f t="shared" si="70"/>
        <v>标志</v>
      </c>
      <c r="H172" s="11">
        <f t="shared" si="65"/>
        <v>1166</v>
      </c>
      <c r="I172" s="11" t="str">
        <f t="shared" si="58"/>
        <v>T1166</v>
      </c>
      <c r="J172" s="11" t="str">
        <f t="shared" si="71"/>
        <v>感应延时</v>
      </c>
      <c r="K172" s="1" t="str">
        <f t="shared" si="60"/>
        <v>910.06</v>
      </c>
      <c r="L172" s="1" t="str">
        <f t="shared" si="69"/>
        <v>[lamp]</v>
      </c>
      <c r="M172" s="1">
        <f t="shared" si="67"/>
        <v>410</v>
      </c>
      <c r="N172" s="1" t="str">
        <f t="shared" si="68"/>
        <v>W410.06</v>
      </c>
      <c r="O172" s="12" t="str">
        <f t="shared" si="72"/>
        <v>[W410.06]异常</v>
      </c>
      <c r="P172" s="1" t="str">
        <f t="shared" si="61"/>
        <v>[alm]</v>
      </c>
      <c r="Q172" s="1">
        <f t="shared" si="64"/>
        <v>266</v>
      </c>
      <c r="R172" s="1" t="str">
        <f t="shared" si="54"/>
        <v>T266</v>
      </c>
      <c r="S172" s="1" t="str">
        <f t="shared" si="66"/>
        <v>报警延时</v>
      </c>
      <c r="Z172" s="1" t="s">
        <v>2507</v>
      </c>
      <c r="AA172" s="1" t="str">
        <f t="shared" si="62"/>
        <v>延时设定值</v>
      </c>
    </row>
    <row r="173" s="1" customFormat="1" ht="12" spans="1:27">
      <c r="A173" s="41"/>
      <c r="B173" s="25" t="s">
        <v>1595</v>
      </c>
      <c r="C173" s="1" t="str">
        <f>IO点表!C150</f>
        <v>#2隔离气缸伸出位</v>
      </c>
      <c r="D173" s="26">
        <f t="shared" si="63"/>
        <v>7</v>
      </c>
      <c r="E173" s="11">
        <f t="shared" si="53"/>
        <v>810</v>
      </c>
      <c r="F173" s="11" t="str">
        <f t="shared" si="55"/>
        <v>810.07</v>
      </c>
      <c r="G173" s="11" t="str">
        <f t="shared" si="70"/>
        <v>#2隔离气缸伸出位标志</v>
      </c>
      <c r="H173" s="11">
        <f t="shared" si="65"/>
        <v>1167</v>
      </c>
      <c r="I173" s="11" t="str">
        <f t="shared" si="58"/>
        <v>T1167</v>
      </c>
      <c r="J173" s="11" t="str">
        <f t="shared" si="71"/>
        <v>#2隔离气缸伸出位感应延时</v>
      </c>
      <c r="K173" s="1" t="str">
        <f t="shared" si="60"/>
        <v>910.07</v>
      </c>
      <c r="L173" s="1" t="str">
        <f t="shared" si="69"/>
        <v>#2隔离气缸伸出位[lamp]</v>
      </c>
      <c r="M173" s="1">
        <f t="shared" si="67"/>
        <v>410</v>
      </c>
      <c r="N173" s="1" t="str">
        <f t="shared" si="68"/>
        <v>W410.07</v>
      </c>
      <c r="O173" s="12" t="str">
        <f t="shared" si="72"/>
        <v>[W410.07]#2隔离气缸伸出位异常</v>
      </c>
      <c r="P173" s="1" t="str">
        <f t="shared" si="61"/>
        <v>#2隔离气缸伸出位[alm]</v>
      </c>
      <c r="Q173" s="1">
        <f t="shared" si="64"/>
        <v>267</v>
      </c>
      <c r="R173" s="1" t="str">
        <f t="shared" si="54"/>
        <v>T267</v>
      </c>
      <c r="S173" s="1" t="str">
        <f t="shared" si="66"/>
        <v>#2隔离气缸伸出位报警延时</v>
      </c>
      <c r="Z173" s="1" t="s">
        <v>2508</v>
      </c>
      <c r="AA173" s="1" t="str">
        <f t="shared" si="62"/>
        <v>#2隔离气缸伸出位延时设定值</v>
      </c>
    </row>
    <row r="174" s="1" customFormat="1" ht="12" spans="1:27">
      <c r="A174" s="41"/>
      <c r="B174" s="25" t="s">
        <v>1598</v>
      </c>
      <c r="D174" s="26">
        <f t="shared" si="63"/>
        <v>8</v>
      </c>
      <c r="E174" s="11">
        <f t="shared" si="53"/>
        <v>810</v>
      </c>
      <c r="F174" s="11" t="str">
        <f t="shared" si="55"/>
        <v>810.08</v>
      </c>
      <c r="G174" s="11" t="str">
        <f t="shared" si="70"/>
        <v>标志</v>
      </c>
      <c r="H174" s="11">
        <f t="shared" si="65"/>
        <v>1168</v>
      </c>
      <c r="I174" s="11" t="str">
        <f t="shared" si="58"/>
        <v>T1168</v>
      </c>
      <c r="J174" s="11" t="str">
        <f t="shared" si="71"/>
        <v>感应延时</v>
      </c>
      <c r="K174" s="1" t="str">
        <f t="shared" si="60"/>
        <v>910.08</v>
      </c>
      <c r="L174" s="1" t="str">
        <f t="shared" si="69"/>
        <v>[lamp]</v>
      </c>
      <c r="M174" s="1">
        <f t="shared" si="67"/>
        <v>410</v>
      </c>
      <c r="N174" s="1" t="str">
        <f t="shared" si="68"/>
        <v>W410.08</v>
      </c>
      <c r="O174" s="12" t="str">
        <f t="shared" si="72"/>
        <v>[W410.08]异常</v>
      </c>
      <c r="P174" s="1" t="str">
        <f t="shared" si="61"/>
        <v>[alm]</v>
      </c>
      <c r="Q174" s="1">
        <f t="shared" si="64"/>
        <v>268</v>
      </c>
      <c r="R174" s="1" t="str">
        <f t="shared" si="54"/>
        <v>T268</v>
      </c>
      <c r="S174" s="1" t="str">
        <f t="shared" si="66"/>
        <v>报警延时</v>
      </c>
      <c r="Z174" s="1" t="s">
        <v>2509</v>
      </c>
      <c r="AA174" s="1" t="str">
        <f t="shared" si="62"/>
        <v>延时设定值</v>
      </c>
    </row>
    <row r="175" s="1" customFormat="1" ht="12" spans="1:27">
      <c r="A175" s="41"/>
      <c r="B175" s="25" t="s">
        <v>1602</v>
      </c>
      <c r="D175" s="26">
        <f t="shared" si="63"/>
        <v>9</v>
      </c>
      <c r="E175" s="11">
        <f t="shared" si="53"/>
        <v>810</v>
      </c>
      <c r="F175" s="11" t="str">
        <f t="shared" si="55"/>
        <v>810.09</v>
      </c>
      <c r="G175" s="11" t="str">
        <f t="shared" si="70"/>
        <v>标志</v>
      </c>
      <c r="H175" s="11">
        <f t="shared" si="65"/>
        <v>1169</v>
      </c>
      <c r="I175" s="11" t="str">
        <f t="shared" si="58"/>
        <v>T1169</v>
      </c>
      <c r="J175" s="11" t="str">
        <f t="shared" si="71"/>
        <v>感应延时</v>
      </c>
      <c r="K175" s="1" t="str">
        <f t="shared" si="60"/>
        <v>910.09</v>
      </c>
      <c r="L175" s="1" t="str">
        <f t="shared" si="69"/>
        <v>[lamp]</v>
      </c>
      <c r="M175" s="1">
        <f t="shared" si="67"/>
        <v>410</v>
      </c>
      <c r="N175" s="1" t="str">
        <f t="shared" si="68"/>
        <v>W410.09</v>
      </c>
      <c r="O175" s="12" t="str">
        <f t="shared" si="72"/>
        <v>[W410.09]异常</v>
      </c>
      <c r="P175" s="1" t="str">
        <f t="shared" si="61"/>
        <v>[alm]</v>
      </c>
      <c r="Q175" s="1">
        <f t="shared" si="64"/>
        <v>269</v>
      </c>
      <c r="R175" s="1" t="str">
        <f t="shared" si="54"/>
        <v>T269</v>
      </c>
      <c r="S175" s="1" t="str">
        <f t="shared" si="66"/>
        <v>报警延时</v>
      </c>
      <c r="Z175" s="1" t="s">
        <v>2510</v>
      </c>
      <c r="AA175" s="1" t="str">
        <f t="shared" si="62"/>
        <v>延时设定值</v>
      </c>
    </row>
    <row r="176" s="1" customFormat="1" ht="12" spans="1:27">
      <c r="A176" s="41"/>
      <c r="B176" s="25" t="s">
        <v>1606</v>
      </c>
      <c r="D176" s="26">
        <f t="shared" si="63"/>
        <v>10</v>
      </c>
      <c r="E176" s="11">
        <f t="shared" si="53"/>
        <v>810</v>
      </c>
      <c r="F176" s="11" t="str">
        <f t="shared" si="55"/>
        <v>810.10</v>
      </c>
      <c r="G176" s="11" t="str">
        <f t="shared" si="70"/>
        <v>标志</v>
      </c>
      <c r="H176" s="11">
        <f t="shared" si="65"/>
        <v>1170</v>
      </c>
      <c r="I176" s="11" t="str">
        <f t="shared" si="58"/>
        <v>T1170</v>
      </c>
      <c r="J176" s="11" t="str">
        <f t="shared" si="71"/>
        <v>感应延时</v>
      </c>
      <c r="K176" s="1" t="str">
        <f t="shared" si="60"/>
        <v>910.10</v>
      </c>
      <c r="L176" s="1" t="str">
        <f t="shared" si="69"/>
        <v>[lamp]</v>
      </c>
      <c r="M176" s="1">
        <f t="shared" si="67"/>
        <v>410</v>
      </c>
      <c r="N176" s="1" t="str">
        <f t="shared" si="68"/>
        <v>W410.10</v>
      </c>
      <c r="O176" s="12" t="str">
        <f t="shared" si="72"/>
        <v>[W410.10]异常</v>
      </c>
      <c r="P176" s="1" t="str">
        <f t="shared" si="61"/>
        <v>[alm]</v>
      </c>
      <c r="Q176" s="1">
        <f t="shared" si="64"/>
        <v>270</v>
      </c>
      <c r="R176" s="1" t="str">
        <f t="shared" si="54"/>
        <v>T270</v>
      </c>
      <c r="S176" s="1" t="str">
        <f t="shared" si="66"/>
        <v>报警延时</v>
      </c>
      <c r="Z176" s="1" t="s">
        <v>2511</v>
      </c>
      <c r="AA176" s="1" t="str">
        <f t="shared" si="62"/>
        <v>延时设定值</v>
      </c>
    </row>
    <row r="177" s="1" customFormat="1" ht="12" spans="1:27">
      <c r="A177" s="41"/>
      <c r="B177" s="25" t="s">
        <v>1610</v>
      </c>
      <c r="D177" s="26">
        <f t="shared" si="63"/>
        <v>11</v>
      </c>
      <c r="E177" s="11">
        <f t="shared" si="53"/>
        <v>810</v>
      </c>
      <c r="F177" s="11" t="str">
        <f t="shared" si="55"/>
        <v>810.11</v>
      </c>
      <c r="G177" s="11" t="str">
        <f t="shared" si="70"/>
        <v>标志</v>
      </c>
      <c r="H177" s="11">
        <f t="shared" si="65"/>
        <v>1171</v>
      </c>
      <c r="I177" s="11" t="str">
        <f t="shared" si="58"/>
        <v>T1171</v>
      </c>
      <c r="J177" s="11" t="str">
        <f t="shared" si="71"/>
        <v>感应延时</v>
      </c>
      <c r="K177" s="1" t="str">
        <f t="shared" si="60"/>
        <v>910.11</v>
      </c>
      <c r="L177" s="1" t="str">
        <f t="shared" si="69"/>
        <v>[lamp]</v>
      </c>
      <c r="M177" s="1">
        <f t="shared" si="67"/>
        <v>410</v>
      </c>
      <c r="N177" s="1" t="str">
        <f t="shared" si="68"/>
        <v>W410.11</v>
      </c>
      <c r="O177" s="12" t="str">
        <f t="shared" si="72"/>
        <v>[W410.11]异常</v>
      </c>
      <c r="P177" s="1" t="str">
        <f t="shared" si="61"/>
        <v>[alm]</v>
      </c>
      <c r="Q177" s="1">
        <f t="shared" si="64"/>
        <v>271</v>
      </c>
      <c r="R177" s="1" t="str">
        <f t="shared" si="54"/>
        <v>T271</v>
      </c>
      <c r="S177" s="1" t="str">
        <f t="shared" si="66"/>
        <v>报警延时</v>
      </c>
      <c r="Z177" s="1" t="s">
        <v>2512</v>
      </c>
      <c r="AA177" s="1" t="str">
        <f t="shared" si="62"/>
        <v>延时设定值</v>
      </c>
    </row>
    <row r="178" s="1" customFormat="1" ht="12" spans="1:27">
      <c r="A178" s="41"/>
      <c r="B178" s="25" t="s">
        <v>1614</v>
      </c>
      <c r="D178" s="26">
        <f t="shared" si="63"/>
        <v>12</v>
      </c>
      <c r="E178" s="11">
        <f t="shared" si="53"/>
        <v>810</v>
      </c>
      <c r="F178" s="11" t="str">
        <f t="shared" si="55"/>
        <v>810.12</v>
      </c>
      <c r="G178" s="11" t="str">
        <f t="shared" si="70"/>
        <v>标志</v>
      </c>
      <c r="H178" s="11">
        <f t="shared" si="65"/>
        <v>1172</v>
      </c>
      <c r="I178" s="11" t="str">
        <f t="shared" si="58"/>
        <v>T1172</v>
      </c>
      <c r="J178" s="11" t="str">
        <f t="shared" si="71"/>
        <v>感应延时</v>
      </c>
      <c r="K178" s="1" t="str">
        <f t="shared" si="60"/>
        <v>910.12</v>
      </c>
      <c r="L178" s="1" t="str">
        <f t="shared" si="69"/>
        <v>[lamp]</v>
      </c>
      <c r="M178" s="1">
        <f t="shared" si="67"/>
        <v>410</v>
      </c>
      <c r="N178" s="1" t="str">
        <f t="shared" si="68"/>
        <v>W410.12</v>
      </c>
      <c r="O178" s="12" t="str">
        <f t="shared" si="72"/>
        <v>[W410.12]异常</v>
      </c>
      <c r="P178" s="1" t="str">
        <f t="shared" si="61"/>
        <v>[alm]</v>
      </c>
      <c r="Q178" s="1">
        <f t="shared" si="64"/>
        <v>272</v>
      </c>
      <c r="R178" s="1" t="str">
        <f t="shared" si="54"/>
        <v>T272</v>
      </c>
      <c r="S178" s="1" t="str">
        <f t="shared" si="66"/>
        <v>报警延时</v>
      </c>
      <c r="Z178" s="1" t="s">
        <v>2513</v>
      </c>
      <c r="AA178" s="1" t="str">
        <f t="shared" si="62"/>
        <v>延时设定值</v>
      </c>
    </row>
    <row r="179" s="1" customFormat="1" ht="12" spans="1:27">
      <c r="A179" s="41"/>
      <c r="B179" s="25" t="s">
        <v>1618</v>
      </c>
      <c r="D179" s="26">
        <f t="shared" si="63"/>
        <v>13</v>
      </c>
      <c r="E179" s="11">
        <f t="shared" si="53"/>
        <v>810</v>
      </c>
      <c r="F179" s="11" t="str">
        <f t="shared" si="55"/>
        <v>810.13</v>
      </c>
      <c r="G179" s="11" t="str">
        <f t="shared" si="70"/>
        <v>标志</v>
      </c>
      <c r="H179" s="11">
        <f t="shared" si="65"/>
        <v>1173</v>
      </c>
      <c r="I179" s="11" t="str">
        <f t="shared" si="58"/>
        <v>T1173</v>
      </c>
      <c r="J179" s="11" t="str">
        <f t="shared" si="71"/>
        <v>感应延时</v>
      </c>
      <c r="K179" s="1" t="str">
        <f t="shared" si="60"/>
        <v>910.13</v>
      </c>
      <c r="L179" s="1" t="str">
        <f t="shared" si="69"/>
        <v>[lamp]</v>
      </c>
      <c r="M179" s="1">
        <f t="shared" si="67"/>
        <v>410</v>
      </c>
      <c r="N179" s="1" t="str">
        <f t="shared" si="68"/>
        <v>W410.13</v>
      </c>
      <c r="O179" s="12" t="str">
        <f t="shared" si="72"/>
        <v>[W410.13]异常</v>
      </c>
      <c r="P179" s="1" t="str">
        <f t="shared" si="61"/>
        <v>[alm]</v>
      </c>
      <c r="Q179" s="1">
        <f t="shared" si="64"/>
        <v>273</v>
      </c>
      <c r="R179" s="1" t="str">
        <f t="shared" si="54"/>
        <v>T273</v>
      </c>
      <c r="S179" s="1" t="str">
        <f t="shared" si="66"/>
        <v>报警延时</v>
      </c>
      <c r="Z179" s="1" t="s">
        <v>2514</v>
      </c>
      <c r="AA179" s="1" t="str">
        <f t="shared" si="62"/>
        <v>延时设定值</v>
      </c>
    </row>
    <row r="180" s="1" customFormat="1" ht="12" spans="1:27">
      <c r="A180" s="41"/>
      <c r="B180" s="25" t="s">
        <v>1622</v>
      </c>
      <c r="D180" s="26">
        <f t="shared" si="63"/>
        <v>14</v>
      </c>
      <c r="E180" s="11">
        <f t="shared" si="53"/>
        <v>810</v>
      </c>
      <c r="F180" s="11" t="str">
        <f t="shared" si="55"/>
        <v>810.14</v>
      </c>
      <c r="G180" s="11" t="str">
        <f t="shared" si="70"/>
        <v>标志</v>
      </c>
      <c r="H180" s="11">
        <f t="shared" si="65"/>
        <v>1174</v>
      </c>
      <c r="I180" s="11" t="str">
        <f t="shared" si="58"/>
        <v>T1174</v>
      </c>
      <c r="J180" s="11" t="str">
        <f t="shared" si="71"/>
        <v>感应延时</v>
      </c>
      <c r="K180" s="1" t="str">
        <f t="shared" si="60"/>
        <v>910.14</v>
      </c>
      <c r="L180" s="1" t="str">
        <f t="shared" si="69"/>
        <v>[lamp]</v>
      </c>
      <c r="M180" s="1">
        <f t="shared" si="67"/>
        <v>410</v>
      </c>
      <c r="N180" s="1" t="str">
        <f t="shared" si="68"/>
        <v>W410.14</v>
      </c>
      <c r="O180" s="12" t="str">
        <f t="shared" si="72"/>
        <v>[W410.14]异常</v>
      </c>
      <c r="P180" s="1" t="str">
        <f t="shared" si="61"/>
        <v>[alm]</v>
      </c>
      <c r="Q180" s="1">
        <f t="shared" si="64"/>
        <v>274</v>
      </c>
      <c r="R180" s="1" t="str">
        <f t="shared" si="54"/>
        <v>T274</v>
      </c>
      <c r="S180" s="1" t="str">
        <f t="shared" si="66"/>
        <v>报警延时</v>
      </c>
      <c r="Z180" s="1" t="s">
        <v>2515</v>
      </c>
      <c r="AA180" s="1" t="str">
        <f t="shared" si="62"/>
        <v>延时设定值</v>
      </c>
    </row>
    <row r="181" s="1" customFormat="1" ht="12" spans="1:27">
      <c r="A181" s="41"/>
      <c r="B181" s="25" t="s">
        <v>1626</v>
      </c>
      <c r="D181" s="26">
        <f t="shared" si="63"/>
        <v>15</v>
      </c>
      <c r="E181" s="11">
        <f t="shared" si="53"/>
        <v>810</v>
      </c>
      <c r="F181" s="11" t="str">
        <f t="shared" si="55"/>
        <v>810.15</v>
      </c>
      <c r="G181" s="11" t="str">
        <f t="shared" si="70"/>
        <v>标志</v>
      </c>
      <c r="H181" s="11">
        <f t="shared" si="65"/>
        <v>1175</v>
      </c>
      <c r="I181" s="11" t="str">
        <f t="shared" si="58"/>
        <v>T1175</v>
      </c>
      <c r="J181" s="11" t="str">
        <f t="shared" si="71"/>
        <v>感应延时</v>
      </c>
      <c r="K181" s="1" t="str">
        <f t="shared" si="60"/>
        <v>910.15</v>
      </c>
      <c r="L181" s="1" t="str">
        <f t="shared" si="69"/>
        <v>[lamp]</v>
      </c>
      <c r="M181" s="1">
        <f t="shared" si="67"/>
        <v>410</v>
      </c>
      <c r="N181" s="1" t="str">
        <f t="shared" si="68"/>
        <v>W410.15</v>
      </c>
      <c r="O181" s="12" t="str">
        <f t="shared" si="72"/>
        <v>[W410.15]异常</v>
      </c>
      <c r="P181" s="1" t="str">
        <f t="shared" si="61"/>
        <v>[alm]</v>
      </c>
      <c r="Q181" s="1">
        <f t="shared" si="64"/>
        <v>275</v>
      </c>
      <c r="R181" s="1" t="str">
        <f t="shared" si="54"/>
        <v>T275</v>
      </c>
      <c r="S181" s="1" t="str">
        <f t="shared" si="66"/>
        <v>报警延时</v>
      </c>
      <c r="Z181" s="1" t="s">
        <v>2516</v>
      </c>
      <c r="AA181" s="1" t="str">
        <f t="shared" si="62"/>
        <v>延时设定值</v>
      </c>
    </row>
    <row r="182" s="1" customFormat="1" ht="12" spans="1:27">
      <c r="A182" s="41"/>
      <c r="B182" s="25" t="s">
        <v>1568</v>
      </c>
      <c r="C182" s="1" t="str">
        <f>IO点表!C295</f>
        <v>电脑软件未启动</v>
      </c>
      <c r="D182" s="26">
        <f t="shared" si="63"/>
        <v>0</v>
      </c>
      <c r="E182" s="11">
        <f t="shared" si="53"/>
        <v>811</v>
      </c>
      <c r="F182" s="11" t="str">
        <f t="shared" si="55"/>
        <v>811.00</v>
      </c>
      <c r="G182" s="11" t="str">
        <f t="shared" si="70"/>
        <v>电脑软件未启动标志</v>
      </c>
      <c r="H182" s="11">
        <f t="shared" si="65"/>
        <v>1176</v>
      </c>
      <c r="I182" s="11" t="str">
        <f t="shared" si="58"/>
        <v>T1176</v>
      </c>
      <c r="J182" s="11" t="str">
        <f t="shared" si="71"/>
        <v>电脑软件未启动感应延时</v>
      </c>
      <c r="K182" s="1" t="str">
        <f t="shared" si="60"/>
        <v>911.00</v>
      </c>
      <c r="L182" s="1" t="str">
        <f t="shared" si="69"/>
        <v>电脑软件未启动[lamp]</v>
      </c>
      <c r="M182" s="1">
        <f t="shared" si="67"/>
        <v>411</v>
      </c>
      <c r="N182" s="1" t="str">
        <f t="shared" si="68"/>
        <v>W411.00</v>
      </c>
      <c r="O182" s="12" t="str">
        <f t="shared" si="72"/>
        <v>[W411.00]电脑软件未启动异常</v>
      </c>
      <c r="P182" s="1" t="str">
        <f t="shared" si="61"/>
        <v>电脑软件未启动[alm]</v>
      </c>
      <c r="Q182" s="1">
        <f t="shared" si="64"/>
        <v>276</v>
      </c>
      <c r="R182" s="1" t="str">
        <f t="shared" si="54"/>
        <v>T276</v>
      </c>
      <c r="S182" s="1" t="str">
        <f t="shared" si="66"/>
        <v>电脑软件未启动报警延时</v>
      </c>
      <c r="Z182" s="1" t="s">
        <v>2517</v>
      </c>
      <c r="AA182" s="1" t="str">
        <f t="shared" si="62"/>
        <v>电脑软件未启动延时设定值</v>
      </c>
    </row>
    <row r="183" s="1" customFormat="1" ht="12" spans="1:27">
      <c r="A183" s="41"/>
      <c r="B183" s="25" t="s">
        <v>1572</v>
      </c>
      <c r="C183" s="1" t="str">
        <f>IO点表!C296</f>
        <v>氦检仪通信异常</v>
      </c>
      <c r="D183" s="26">
        <f t="shared" si="63"/>
        <v>1</v>
      </c>
      <c r="E183" s="11">
        <f t="shared" si="53"/>
        <v>811</v>
      </c>
      <c r="F183" s="11" t="str">
        <f t="shared" si="55"/>
        <v>811.01</v>
      </c>
      <c r="G183" s="11" t="str">
        <f t="shared" si="70"/>
        <v>氦检仪通信异常标志</v>
      </c>
      <c r="H183" s="11">
        <f t="shared" si="65"/>
        <v>1177</v>
      </c>
      <c r="I183" s="11" t="str">
        <f t="shared" si="58"/>
        <v>T1177</v>
      </c>
      <c r="J183" s="11" t="str">
        <f t="shared" si="71"/>
        <v>氦检仪通信异常感应延时</v>
      </c>
      <c r="K183" s="1" t="str">
        <f t="shared" si="60"/>
        <v>911.01</v>
      </c>
      <c r="L183" s="1" t="str">
        <f t="shared" si="69"/>
        <v>氦检仪通信异常[lamp]</v>
      </c>
      <c r="M183" s="1">
        <f t="shared" si="67"/>
        <v>411</v>
      </c>
      <c r="N183" s="1" t="str">
        <f t="shared" si="68"/>
        <v>W411.01</v>
      </c>
      <c r="O183" s="12" t="str">
        <f t="shared" si="72"/>
        <v>[W411.01]氦检仪通信异常异常</v>
      </c>
      <c r="P183" s="1" t="str">
        <f t="shared" si="61"/>
        <v>氦检仪通信异常[alm]</v>
      </c>
      <c r="Q183" s="1">
        <f t="shared" si="64"/>
        <v>277</v>
      </c>
      <c r="R183" s="1" t="str">
        <f t="shared" si="54"/>
        <v>T277</v>
      </c>
      <c r="S183" s="1" t="str">
        <f t="shared" si="66"/>
        <v>氦检仪通信异常报警延时</v>
      </c>
      <c r="Z183" s="1" t="s">
        <v>2518</v>
      </c>
      <c r="AA183" s="1" t="str">
        <f t="shared" si="62"/>
        <v>氦检仪通信异常延时设定值</v>
      </c>
    </row>
    <row r="184" s="1" customFormat="1" ht="12" spans="1:27">
      <c r="A184" s="41"/>
      <c r="B184" s="25" t="s">
        <v>1576</v>
      </c>
      <c r="C184" s="1" t="str">
        <f>IO点表!C297</f>
        <v>#1扫码枪通讯异常</v>
      </c>
      <c r="D184" s="26">
        <f t="shared" si="63"/>
        <v>2</v>
      </c>
      <c r="E184" s="11">
        <f t="shared" si="53"/>
        <v>811</v>
      </c>
      <c r="F184" s="11" t="str">
        <f t="shared" si="55"/>
        <v>811.02</v>
      </c>
      <c r="G184" s="11" t="str">
        <f t="shared" si="70"/>
        <v>#1扫码枪通讯异常标志</v>
      </c>
      <c r="H184" s="11">
        <f t="shared" si="65"/>
        <v>1178</v>
      </c>
      <c r="I184" s="11" t="str">
        <f t="shared" si="58"/>
        <v>T1178</v>
      </c>
      <c r="J184" s="11" t="str">
        <f t="shared" si="71"/>
        <v>#1扫码枪通讯异常感应延时</v>
      </c>
      <c r="K184" s="1" t="str">
        <f t="shared" si="60"/>
        <v>911.02</v>
      </c>
      <c r="L184" s="1" t="str">
        <f t="shared" si="69"/>
        <v>#1扫码枪通讯异常[lamp]</v>
      </c>
      <c r="M184" s="1">
        <f t="shared" si="67"/>
        <v>411</v>
      </c>
      <c r="N184" s="1" t="str">
        <f t="shared" si="68"/>
        <v>W411.02</v>
      </c>
      <c r="O184" s="12" t="str">
        <f t="shared" si="72"/>
        <v>[W411.02]#1扫码枪通讯异常异常</v>
      </c>
      <c r="P184" s="1" t="str">
        <f t="shared" si="61"/>
        <v>#1扫码枪通讯异常[alm]</v>
      </c>
      <c r="Q184" s="1">
        <f t="shared" si="64"/>
        <v>278</v>
      </c>
      <c r="R184" s="1" t="str">
        <f t="shared" si="54"/>
        <v>T278</v>
      </c>
      <c r="S184" s="1" t="str">
        <f t="shared" si="66"/>
        <v>#1扫码枪通讯异常报警延时</v>
      </c>
      <c r="Z184" s="1" t="s">
        <v>2519</v>
      </c>
      <c r="AA184" s="1" t="str">
        <f t="shared" si="62"/>
        <v>#1扫码枪通讯异常延时设定值</v>
      </c>
    </row>
    <row r="185" s="1" customFormat="1" ht="12" spans="1:27">
      <c r="A185" s="41"/>
      <c r="B185" s="25" t="s">
        <v>1580</v>
      </c>
      <c r="C185" s="1" t="str">
        <f>IO点表!C298</f>
        <v>#2扫码枪通讯异常</v>
      </c>
      <c r="D185" s="26">
        <f t="shared" si="63"/>
        <v>3</v>
      </c>
      <c r="E185" s="11">
        <f t="shared" si="53"/>
        <v>811</v>
      </c>
      <c r="F185" s="11" t="str">
        <f t="shared" si="55"/>
        <v>811.03</v>
      </c>
      <c r="G185" s="11" t="str">
        <f t="shared" si="70"/>
        <v>#2扫码枪通讯异常标志</v>
      </c>
      <c r="H185" s="11">
        <f t="shared" si="65"/>
        <v>1179</v>
      </c>
      <c r="I185" s="11" t="str">
        <f t="shared" si="58"/>
        <v>T1179</v>
      </c>
      <c r="J185" s="11" t="str">
        <f t="shared" si="71"/>
        <v>#2扫码枪通讯异常感应延时</v>
      </c>
      <c r="K185" s="1" t="str">
        <f t="shared" si="60"/>
        <v>911.03</v>
      </c>
      <c r="L185" s="1" t="str">
        <f t="shared" si="69"/>
        <v>#2扫码枪通讯异常[lamp]</v>
      </c>
      <c r="M185" s="1">
        <f t="shared" si="67"/>
        <v>411</v>
      </c>
      <c r="N185" s="1" t="str">
        <f t="shared" si="68"/>
        <v>W411.03</v>
      </c>
      <c r="O185" s="12" t="str">
        <f t="shared" si="72"/>
        <v>[W411.03]#2扫码枪通讯异常异常</v>
      </c>
      <c r="P185" s="1" t="str">
        <f t="shared" si="61"/>
        <v>#2扫码枪通讯异常[alm]</v>
      </c>
      <c r="Q185" s="1">
        <f t="shared" si="64"/>
        <v>279</v>
      </c>
      <c r="R185" s="1" t="str">
        <f t="shared" si="54"/>
        <v>T279</v>
      </c>
      <c r="S185" s="1" t="str">
        <f t="shared" si="66"/>
        <v>#2扫码枪通讯异常报警延时</v>
      </c>
      <c r="Z185" s="1" t="s">
        <v>2520</v>
      </c>
      <c r="AA185" s="1" t="str">
        <f t="shared" si="62"/>
        <v>#2扫码枪通讯异常延时设定值</v>
      </c>
    </row>
    <row r="186" s="1" customFormat="1" ht="12" spans="1:27">
      <c r="A186" s="41"/>
      <c r="B186" s="25" t="s">
        <v>1583</v>
      </c>
      <c r="C186" s="1" t="str">
        <f>IO点表!C299</f>
        <v>进料扫码MES入站就绪通知&amp;确认超时</v>
      </c>
      <c r="D186" s="26">
        <f t="shared" si="63"/>
        <v>4</v>
      </c>
      <c r="E186" s="11">
        <f t="shared" si="53"/>
        <v>811</v>
      </c>
      <c r="F186" s="11" t="str">
        <f t="shared" si="55"/>
        <v>811.04</v>
      </c>
      <c r="G186" s="11" t="str">
        <f t="shared" si="70"/>
        <v>进料扫码MES入站就绪通知&amp;确认超时标志</v>
      </c>
      <c r="H186" s="11">
        <f t="shared" si="65"/>
        <v>1180</v>
      </c>
      <c r="I186" s="11" t="str">
        <f t="shared" si="58"/>
        <v>T1180</v>
      </c>
      <c r="J186" s="11" t="str">
        <f t="shared" si="71"/>
        <v>进料扫码MES入站就绪通知&amp;确认超时感应延时</v>
      </c>
      <c r="K186" s="1" t="str">
        <f t="shared" si="60"/>
        <v>911.04</v>
      </c>
      <c r="L186" s="1" t="str">
        <f t="shared" si="69"/>
        <v>进料扫码MES入站就绪通知&amp;确认超时[lamp]</v>
      </c>
      <c r="M186" s="1">
        <f t="shared" si="67"/>
        <v>411</v>
      </c>
      <c r="N186" s="1" t="str">
        <f t="shared" si="68"/>
        <v>W411.04</v>
      </c>
      <c r="O186" s="12" t="str">
        <f t="shared" si="72"/>
        <v>[W411.04]进料扫码MES入站就绪通知&amp;确认超时异常</v>
      </c>
      <c r="P186" s="1" t="str">
        <f t="shared" si="61"/>
        <v>进料扫码MES入站就绪通知&amp;确认超时[alm]</v>
      </c>
      <c r="Q186" s="1">
        <f t="shared" si="64"/>
        <v>280</v>
      </c>
      <c r="R186" s="1" t="str">
        <f t="shared" si="54"/>
        <v>T280</v>
      </c>
      <c r="S186" s="1" t="str">
        <f t="shared" si="66"/>
        <v>进料扫码MES入站就绪通知&amp;确认超时报警延时</v>
      </c>
      <c r="Z186" s="1" t="s">
        <v>2521</v>
      </c>
      <c r="AA186" s="1" t="str">
        <f t="shared" si="62"/>
        <v>进料扫码MES入站就绪通知&amp;确认超时延时设定值</v>
      </c>
    </row>
    <row r="187" s="1" customFormat="1" ht="12" spans="1:27">
      <c r="A187" s="41"/>
      <c r="B187" s="25" t="s">
        <v>1587</v>
      </c>
      <c r="C187" s="1" t="str">
        <f>IO点表!C300</f>
        <v>出料伺服MES出站就绪通知&amp;确认超时</v>
      </c>
      <c r="D187" s="26">
        <f t="shared" si="63"/>
        <v>5</v>
      </c>
      <c r="E187" s="11">
        <f t="shared" si="53"/>
        <v>811</v>
      </c>
      <c r="F187" s="11" t="str">
        <f t="shared" si="55"/>
        <v>811.05</v>
      </c>
      <c r="G187" s="11" t="str">
        <f t="shared" si="70"/>
        <v>出料伺服MES出站就绪通知&amp;确认超时标志</v>
      </c>
      <c r="H187" s="11">
        <f t="shared" si="65"/>
        <v>1181</v>
      </c>
      <c r="I187" s="11" t="str">
        <f t="shared" si="58"/>
        <v>T1181</v>
      </c>
      <c r="J187" s="11" t="str">
        <f t="shared" si="71"/>
        <v>出料伺服MES出站就绪通知&amp;确认超时感应延时</v>
      </c>
      <c r="K187" s="1" t="str">
        <f t="shared" si="60"/>
        <v>911.05</v>
      </c>
      <c r="L187" s="1" t="str">
        <f t="shared" si="69"/>
        <v>出料伺服MES出站就绪通知&amp;确认超时[lamp]</v>
      </c>
      <c r="M187" s="1">
        <f t="shared" si="67"/>
        <v>411</v>
      </c>
      <c r="N187" s="1" t="str">
        <f t="shared" si="68"/>
        <v>W411.05</v>
      </c>
      <c r="O187" s="12" t="str">
        <f t="shared" si="72"/>
        <v>[W411.05]出料伺服MES出站就绪通知&amp;确认超时异常</v>
      </c>
      <c r="P187" s="1" t="str">
        <f t="shared" si="61"/>
        <v>出料伺服MES出站就绪通知&amp;确认超时[alm]</v>
      </c>
      <c r="Q187" s="1">
        <f t="shared" si="64"/>
        <v>281</v>
      </c>
      <c r="R187" s="1" t="str">
        <f t="shared" si="54"/>
        <v>T281</v>
      </c>
      <c r="S187" s="1" t="str">
        <f t="shared" si="66"/>
        <v>出料伺服MES出站就绪通知&amp;确认超时报警延时</v>
      </c>
      <c r="Z187" s="1" t="s">
        <v>2522</v>
      </c>
      <c r="AA187" s="1" t="str">
        <f t="shared" si="62"/>
        <v>出料伺服MES出站就绪通知&amp;确认超时延时设定值</v>
      </c>
    </row>
    <row r="188" s="1" customFormat="1" ht="12" spans="1:27">
      <c r="A188" s="41"/>
      <c r="B188" s="25" t="s">
        <v>1591</v>
      </c>
      <c r="D188" s="26">
        <f t="shared" si="63"/>
        <v>6</v>
      </c>
      <c r="E188" s="11">
        <f t="shared" si="53"/>
        <v>811</v>
      </c>
      <c r="F188" s="11" t="str">
        <f t="shared" si="55"/>
        <v>811.06</v>
      </c>
      <c r="G188" s="11" t="str">
        <f t="shared" si="70"/>
        <v>标志</v>
      </c>
      <c r="H188" s="11">
        <f t="shared" si="65"/>
        <v>1182</v>
      </c>
      <c r="I188" s="11" t="str">
        <f t="shared" si="58"/>
        <v>T1182</v>
      </c>
      <c r="J188" s="11" t="str">
        <f t="shared" si="71"/>
        <v>感应延时</v>
      </c>
      <c r="K188" s="1" t="str">
        <f t="shared" si="60"/>
        <v>911.06</v>
      </c>
      <c r="L188" s="1" t="str">
        <f t="shared" si="69"/>
        <v>[lamp]</v>
      </c>
      <c r="M188" s="1">
        <f t="shared" si="67"/>
        <v>411</v>
      </c>
      <c r="N188" s="1" t="str">
        <f t="shared" si="68"/>
        <v>W411.06</v>
      </c>
      <c r="O188" s="12" t="str">
        <f t="shared" si="72"/>
        <v>[W411.06]异常</v>
      </c>
      <c r="P188" s="1" t="str">
        <f t="shared" si="61"/>
        <v>[alm]</v>
      </c>
      <c r="Q188" s="1">
        <f t="shared" si="64"/>
        <v>282</v>
      </c>
      <c r="R188" s="1" t="str">
        <f t="shared" si="54"/>
        <v>T282</v>
      </c>
      <c r="S188" s="1" t="str">
        <f t="shared" si="66"/>
        <v>报警延时</v>
      </c>
      <c r="Z188" s="1" t="s">
        <v>2523</v>
      </c>
      <c r="AA188" s="1" t="str">
        <f t="shared" si="62"/>
        <v>延时设定值</v>
      </c>
    </row>
    <row r="189" s="1" customFormat="1" ht="12" spans="1:27">
      <c r="A189" s="41"/>
      <c r="B189" s="25" t="s">
        <v>1595</v>
      </c>
      <c r="D189" s="26">
        <f t="shared" si="63"/>
        <v>7</v>
      </c>
      <c r="E189" s="11">
        <f t="shared" si="53"/>
        <v>811</v>
      </c>
      <c r="F189" s="11" t="str">
        <f t="shared" si="55"/>
        <v>811.07</v>
      </c>
      <c r="G189" s="11" t="str">
        <f t="shared" si="70"/>
        <v>标志</v>
      </c>
      <c r="H189" s="11">
        <f t="shared" si="65"/>
        <v>1183</v>
      </c>
      <c r="I189" s="11" t="str">
        <f t="shared" si="58"/>
        <v>T1183</v>
      </c>
      <c r="J189" s="11" t="str">
        <f t="shared" si="71"/>
        <v>感应延时</v>
      </c>
      <c r="K189" s="1" t="str">
        <f t="shared" si="60"/>
        <v>911.07</v>
      </c>
      <c r="L189" s="1" t="str">
        <f t="shared" si="69"/>
        <v>[lamp]</v>
      </c>
      <c r="M189" s="1">
        <f t="shared" si="67"/>
        <v>411</v>
      </c>
      <c r="N189" s="1" t="str">
        <f t="shared" si="68"/>
        <v>W411.07</v>
      </c>
      <c r="O189" s="12" t="str">
        <f t="shared" si="72"/>
        <v>[W411.07]异常</v>
      </c>
      <c r="P189" s="1" t="str">
        <f t="shared" si="61"/>
        <v>[alm]</v>
      </c>
      <c r="Q189" s="1">
        <f t="shared" si="64"/>
        <v>283</v>
      </c>
      <c r="R189" s="1" t="str">
        <f t="shared" si="54"/>
        <v>T283</v>
      </c>
      <c r="S189" s="1" t="str">
        <f t="shared" si="66"/>
        <v>报警延时</v>
      </c>
      <c r="Z189" s="1" t="s">
        <v>2524</v>
      </c>
      <c r="AA189" s="1" t="str">
        <f t="shared" si="62"/>
        <v>延时设定值</v>
      </c>
    </row>
    <row r="190" s="1" customFormat="1" ht="12" spans="1:27">
      <c r="A190" s="41"/>
      <c r="B190" s="25" t="s">
        <v>1598</v>
      </c>
      <c r="D190" s="26">
        <f t="shared" si="63"/>
        <v>8</v>
      </c>
      <c r="E190" s="11">
        <f t="shared" ref="E190:E253" si="73">IF(D189=15,(E189+1),E189)</f>
        <v>811</v>
      </c>
      <c r="F190" s="11" t="str">
        <f t="shared" si="55"/>
        <v>811.08</v>
      </c>
      <c r="G190" s="11" t="str">
        <f t="shared" si="70"/>
        <v>标志</v>
      </c>
      <c r="H190" s="11">
        <f t="shared" si="65"/>
        <v>1184</v>
      </c>
      <c r="I190" s="11" t="str">
        <f t="shared" si="58"/>
        <v>T1184</v>
      </c>
      <c r="J190" s="11" t="str">
        <f t="shared" si="71"/>
        <v>感应延时</v>
      </c>
      <c r="K190" s="1" t="str">
        <f t="shared" si="60"/>
        <v>911.08</v>
      </c>
      <c r="L190" s="1" t="str">
        <f t="shared" si="69"/>
        <v>[lamp]</v>
      </c>
      <c r="M190" s="1">
        <f t="shared" si="67"/>
        <v>411</v>
      </c>
      <c r="N190" s="1" t="str">
        <f t="shared" si="68"/>
        <v>W411.08</v>
      </c>
      <c r="O190" s="12" t="str">
        <f t="shared" si="72"/>
        <v>[W411.08]异常</v>
      </c>
      <c r="P190" s="1" t="str">
        <f t="shared" si="61"/>
        <v>[alm]</v>
      </c>
      <c r="Q190" s="1">
        <f t="shared" si="64"/>
        <v>284</v>
      </c>
      <c r="R190" s="1" t="str">
        <f t="shared" si="54"/>
        <v>T284</v>
      </c>
      <c r="S190" s="1" t="str">
        <f t="shared" si="66"/>
        <v>报警延时</v>
      </c>
      <c r="Z190" s="1" t="s">
        <v>2525</v>
      </c>
      <c r="AA190" s="1" t="str">
        <f t="shared" si="62"/>
        <v>延时设定值</v>
      </c>
    </row>
    <row r="191" s="1" customFormat="1" ht="12" spans="1:27">
      <c r="A191" s="41"/>
      <c r="B191" s="25" t="s">
        <v>1602</v>
      </c>
      <c r="D191" s="26">
        <f t="shared" si="63"/>
        <v>9</v>
      </c>
      <c r="E191" s="11">
        <f t="shared" si="73"/>
        <v>811</v>
      </c>
      <c r="F191" s="11" t="str">
        <f t="shared" si="55"/>
        <v>811.09</v>
      </c>
      <c r="G191" s="11" t="str">
        <f t="shared" si="70"/>
        <v>标志</v>
      </c>
      <c r="H191" s="11">
        <f t="shared" si="65"/>
        <v>1185</v>
      </c>
      <c r="I191" s="11" t="str">
        <f t="shared" si="58"/>
        <v>T1185</v>
      </c>
      <c r="J191" s="11" t="str">
        <f t="shared" si="71"/>
        <v>感应延时</v>
      </c>
      <c r="K191" s="1" t="str">
        <f t="shared" si="60"/>
        <v>911.09</v>
      </c>
      <c r="L191" s="1" t="str">
        <f t="shared" si="69"/>
        <v>[lamp]</v>
      </c>
      <c r="M191" s="1">
        <f t="shared" si="67"/>
        <v>411</v>
      </c>
      <c r="N191" s="1" t="str">
        <f t="shared" si="68"/>
        <v>W411.09</v>
      </c>
      <c r="O191" s="12" t="str">
        <f t="shared" si="72"/>
        <v>[W411.09]异常</v>
      </c>
      <c r="P191" s="1" t="str">
        <f t="shared" si="61"/>
        <v>[alm]</v>
      </c>
      <c r="Q191" s="1">
        <f t="shared" si="64"/>
        <v>285</v>
      </c>
      <c r="R191" s="1" t="str">
        <f t="shared" si="54"/>
        <v>T285</v>
      </c>
      <c r="S191" s="1" t="str">
        <f t="shared" si="66"/>
        <v>报警延时</v>
      </c>
      <c r="Z191" s="1" t="s">
        <v>2526</v>
      </c>
      <c r="AA191" s="1" t="str">
        <f t="shared" si="62"/>
        <v>延时设定值</v>
      </c>
    </row>
    <row r="192" s="1" customFormat="1" ht="12" spans="1:27">
      <c r="A192" s="41"/>
      <c r="B192" s="25" t="s">
        <v>1606</v>
      </c>
      <c r="D192" s="26">
        <f t="shared" si="63"/>
        <v>10</v>
      </c>
      <c r="E192" s="11">
        <f t="shared" si="73"/>
        <v>811</v>
      </c>
      <c r="F192" s="11" t="str">
        <f t="shared" si="55"/>
        <v>811.10</v>
      </c>
      <c r="G192" s="11" t="str">
        <f t="shared" si="70"/>
        <v>标志</v>
      </c>
      <c r="H192" s="11">
        <f t="shared" si="65"/>
        <v>1186</v>
      </c>
      <c r="I192" s="11" t="str">
        <f t="shared" si="58"/>
        <v>T1186</v>
      </c>
      <c r="J192" s="11" t="str">
        <f t="shared" si="71"/>
        <v>感应延时</v>
      </c>
      <c r="K192" s="1" t="str">
        <f t="shared" si="60"/>
        <v>911.10</v>
      </c>
      <c r="L192" s="1" t="str">
        <f t="shared" si="69"/>
        <v>[lamp]</v>
      </c>
      <c r="M192" s="1">
        <f t="shared" si="67"/>
        <v>411</v>
      </c>
      <c r="N192" s="1" t="str">
        <f t="shared" si="68"/>
        <v>W411.10</v>
      </c>
      <c r="O192" s="12" t="str">
        <f t="shared" si="72"/>
        <v>[W411.10]异常</v>
      </c>
      <c r="P192" s="1" t="str">
        <f t="shared" si="61"/>
        <v>[alm]</v>
      </c>
      <c r="Q192" s="1">
        <f t="shared" si="64"/>
        <v>286</v>
      </c>
      <c r="R192" s="1" t="str">
        <f t="shared" ref="R192:R255" si="74">Q$4&amp;Q192</f>
        <v>T286</v>
      </c>
      <c r="S192" s="1" t="str">
        <f t="shared" si="66"/>
        <v>报警延时</v>
      </c>
      <c r="Z192" s="1" t="s">
        <v>2527</v>
      </c>
      <c r="AA192" s="1" t="str">
        <f t="shared" si="62"/>
        <v>延时设定值</v>
      </c>
    </row>
    <row r="193" s="1" customFormat="1" ht="12" spans="1:27">
      <c r="A193" s="41"/>
      <c r="B193" s="25" t="s">
        <v>1610</v>
      </c>
      <c r="D193" s="26">
        <f t="shared" si="63"/>
        <v>11</v>
      </c>
      <c r="E193" s="11">
        <f t="shared" si="73"/>
        <v>811</v>
      </c>
      <c r="F193" s="11" t="str">
        <f t="shared" si="55"/>
        <v>811.11</v>
      </c>
      <c r="G193" s="11" t="str">
        <f t="shared" si="70"/>
        <v>标志</v>
      </c>
      <c r="H193" s="11">
        <f t="shared" si="65"/>
        <v>1187</v>
      </c>
      <c r="I193" s="11" t="str">
        <f t="shared" si="58"/>
        <v>T1187</v>
      </c>
      <c r="J193" s="11" t="str">
        <f t="shared" si="71"/>
        <v>感应延时</v>
      </c>
      <c r="K193" s="1" t="str">
        <f t="shared" si="60"/>
        <v>911.11</v>
      </c>
      <c r="L193" s="1" t="str">
        <f t="shared" si="69"/>
        <v>[lamp]</v>
      </c>
      <c r="M193" s="1">
        <f t="shared" si="67"/>
        <v>411</v>
      </c>
      <c r="N193" s="1" t="str">
        <f t="shared" si="68"/>
        <v>W411.11</v>
      </c>
      <c r="O193" s="12" t="str">
        <f t="shared" si="72"/>
        <v>[W411.11]异常</v>
      </c>
      <c r="P193" s="1" t="str">
        <f t="shared" si="61"/>
        <v>[alm]</v>
      </c>
      <c r="Q193" s="1">
        <f t="shared" si="64"/>
        <v>287</v>
      </c>
      <c r="R193" s="1" t="str">
        <f t="shared" si="74"/>
        <v>T287</v>
      </c>
      <c r="S193" s="1" t="str">
        <f t="shared" si="66"/>
        <v>报警延时</v>
      </c>
      <c r="Z193" s="1" t="s">
        <v>2528</v>
      </c>
      <c r="AA193" s="1" t="str">
        <f t="shared" si="62"/>
        <v>延时设定值</v>
      </c>
    </row>
    <row r="194" s="1" customFormat="1" ht="12" spans="1:27">
      <c r="A194" s="41"/>
      <c r="B194" s="25" t="s">
        <v>1614</v>
      </c>
      <c r="D194" s="26">
        <f t="shared" si="63"/>
        <v>12</v>
      </c>
      <c r="E194" s="11">
        <f t="shared" si="73"/>
        <v>811</v>
      </c>
      <c r="F194" s="11" t="str">
        <f t="shared" si="55"/>
        <v>811.12</v>
      </c>
      <c r="G194" s="11" t="str">
        <f t="shared" si="70"/>
        <v>标志</v>
      </c>
      <c r="H194" s="11">
        <f t="shared" si="65"/>
        <v>1188</v>
      </c>
      <c r="I194" s="11" t="str">
        <f t="shared" si="58"/>
        <v>T1188</v>
      </c>
      <c r="J194" s="11" t="str">
        <f t="shared" si="71"/>
        <v>感应延时</v>
      </c>
      <c r="K194" s="1" t="str">
        <f t="shared" si="60"/>
        <v>911.12</v>
      </c>
      <c r="L194" s="1" t="str">
        <f t="shared" si="69"/>
        <v>[lamp]</v>
      </c>
      <c r="M194" s="1">
        <f t="shared" si="67"/>
        <v>411</v>
      </c>
      <c r="N194" s="1" t="str">
        <f t="shared" si="68"/>
        <v>W411.12</v>
      </c>
      <c r="O194" s="12" t="str">
        <f t="shared" si="72"/>
        <v>[W411.12]异常</v>
      </c>
      <c r="P194" s="1" t="str">
        <f t="shared" si="61"/>
        <v>[alm]</v>
      </c>
      <c r="Q194" s="1">
        <f t="shared" si="64"/>
        <v>288</v>
      </c>
      <c r="R194" s="1" t="str">
        <f t="shared" si="74"/>
        <v>T288</v>
      </c>
      <c r="S194" s="1" t="str">
        <f t="shared" si="66"/>
        <v>报警延时</v>
      </c>
      <c r="Z194" s="1" t="s">
        <v>2529</v>
      </c>
      <c r="AA194" s="1" t="str">
        <f t="shared" si="62"/>
        <v>延时设定值</v>
      </c>
    </row>
    <row r="195" s="1" customFormat="1" ht="12" spans="1:27">
      <c r="A195" s="41"/>
      <c r="B195" s="25" t="s">
        <v>1618</v>
      </c>
      <c r="D195" s="26">
        <f t="shared" si="63"/>
        <v>13</v>
      </c>
      <c r="E195" s="11">
        <f t="shared" si="73"/>
        <v>811</v>
      </c>
      <c r="F195" s="11" t="str">
        <f t="shared" si="55"/>
        <v>811.13</v>
      </c>
      <c r="G195" s="11" t="str">
        <f t="shared" si="70"/>
        <v>标志</v>
      </c>
      <c r="H195" s="11">
        <f t="shared" si="65"/>
        <v>1189</v>
      </c>
      <c r="I195" s="11" t="str">
        <f t="shared" si="58"/>
        <v>T1189</v>
      </c>
      <c r="J195" s="11" t="str">
        <f t="shared" si="71"/>
        <v>感应延时</v>
      </c>
      <c r="K195" s="1" t="str">
        <f t="shared" si="60"/>
        <v>911.13</v>
      </c>
      <c r="L195" s="1" t="str">
        <f t="shared" si="69"/>
        <v>[lamp]</v>
      </c>
      <c r="M195" s="1">
        <f t="shared" si="67"/>
        <v>411</v>
      </c>
      <c r="N195" s="1" t="str">
        <f t="shared" si="68"/>
        <v>W411.13</v>
      </c>
      <c r="O195" s="12" t="str">
        <f t="shared" si="72"/>
        <v>[W411.13]异常</v>
      </c>
      <c r="P195" s="1" t="str">
        <f t="shared" si="61"/>
        <v>[alm]</v>
      </c>
      <c r="Q195" s="1">
        <f t="shared" si="64"/>
        <v>289</v>
      </c>
      <c r="R195" s="1" t="str">
        <f t="shared" si="74"/>
        <v>T289</v>
      </c>
      <c r="S195" s="1" t="str">
        <f t="shared" si="66"/>
        <v>报警延时</v>
      </c>
      <c r="Z195" s="1" t="s">
        <v>2530</v>
      </c>
      <c r="AA195" s="1" t="str">
        <f t="shared" si="62"/>
        <v>延时设定值</v>
      </c>
    </row>
    <row r="196" s="1" customFormat="1" ht="12" spans="1:27">
      <c r="A196" s="41"/>
      <c r="B196" s="25" t="s">
        <v>1622</v>
      </c>
      <c r="D196" s="26">
        <f t="shared" si="63"/>
        <v>14</v>
      </c>
      <c r="E196" s="11">
        <f t="shared" si="73"/>
        <v>811</v>
      </c>
      <c r="F196" s="11" t="str">
        <f t="shared" si="55"/>
        <v>811.14</v>
      </c>
      <c r="G196" s="11" t="str">
        <f t="shared" si="70"/>
        <v>标志</v>
      </c>
      <c r="H196" s="11">
        <f t="shared" si="65"/>
        <v>1190</v>
      </c>
      <c r="I196" s="11" t="str">
        <f t="shared" si="58"/>
        <v>T1190</v>
      </c>
      <c r="J196" s="11" t="str">
        <f t="shared" si="71"/>
        <v>感应延时</v>
      </c>
      <c r="K196" s="1" t="str">
        <f t="shared" si="60"/>
        <v>911.14</v>
      </c>
      <c r="L196" s="1" t="str">
        <f t="shared" si="69"/>
        <v>[lamp]</v>
      </c>
      <c r="M196" s="1">
        <f t="shared" si="67"/>
        <v>411</v>
      </c>
      <c r="N196" s="1" t="str">
        <f t="shared" si="68"/>
        <v>W411.14</v>
      </c>
      <c r="O196" s="12" t="str">
        <f t="shared" si="72"/>
        <v>[W411.14]异常</v>
      </c>
      <c r="P196" s="1" t="str">
        <f t="shared" si="61"/>
        <v>[alm]</v>
      </c>
      <c r="Q196" s="1">
        <f t="shared" si="64"/>
        <v>290</v>
      </c>
      <c r="R196" s="1" t="str">
        <f t="shared" si="74"/>
        <v>T290</v>
      </c>
      <c r="S196" s="1" t="str">
        <f t="shared" si="66"/>
        <v>报警延时</v>
      </c>
      <c r="Z196" s="1" t="s">
        <v>2531</v>
      </c>
      <c r="AA196" s="1" t="str">
        <f t="shared" si="62"/>
        <v>延时设定值</v>
      </c>
    </row>
    <row r="197" s="1" customFormat="1" ht="12" spans="1:27">
      <c r="A197" s="41"/>
      <c r="B197" s="25" t="s">
        <v>1626</v>
      </c>
      <c r="D197" s="26">
        <f t="shared" si="63"/>
        <v>15</v>
      </c>
      <c r="E197" s="11">
        <f t="shared" si="73"/>
        <v>811</v>
      </c>
      <c r="F197" s="11" t="str">
        <f t="shared" si="55"/>
        <v>811.15</v>
      </c>
      <c r="G197" s="11" t="str">
        <f t="shared" si="70"/>
        <v>标志</v>
      </c>
      <c r="H197" s="11">
        <f t="shared" si="65"/>
        <v>1191</v>
      </c>
      <c r="I197" s="11" t="str">
        <f t="shared" si="58"/>
        <v>T1191</v>
      </c>
      <c r="J197" s="11" t="str">
        <f t="shared" si="71"/>
        <v>感应延时</v>
      </c>
      <c r="K197" s="1" t="str">
        <f t="shared" si="60"/>
        <v>911.15</v>
      </c>
      <c r="L197" s="1" t="str">
        <f t="shared" si="69"/>
        <v>[lamp]</v>
      </c>
      <c r="M197" s="1">
        <f t="shared" si="67"/>
        <v>411</v>
      </c>
      <c r="N197" s="1" t="str">
        <f t="shared" si="68"/>
        <v>W411.15</v>
      </c>
      <c r="O197" s="12" t="str">
        <f t="shared" si="72"/>
        <v>[W411.15]异常</v>
      </c>
      <c r="P197" s="1" t="str">
        <f t="shared" si="61"/>
        <v>[alm]</v>
      </c>
      <c r="Q197" s="1">
        <f t="shared" si="64"/>
        <v>291</v>
      </c>
      <c r="R197" s="1" t="str">
        <f t="shared" si="74"/>
        <v>T291</v>
      </c>
      <c r="S197" s="1" t="str">
        <f t="shared" si="66"/>
        <v>报警延时</v>
      </c>
      <c r="Z197" s="1" t="s">
        <v>2532</v>
      </c>
      <c r="AA197" s="1" t="str">
        <f t="shared" si="62"/>
        <v>延时设定值</v>
      </c>
    </row>
    <row r="198" s="1" customFormat="1" ht="12" customHeight="1" spans="1:27">
      <c r="A198" s="41"/>
      <c r="B198" s="25" t="s">
        <v>1568</v>
      </c>
      <c r="D198" s="26">
        <f t="shared" si="63"/>
        <v>0</v>
      </c>
      <c r="E198" s="11">
        <f t="shared" si="73"/>
        <v>812</v>
      </c>
      <c r="F198" s="11" t="str">
        <f t="shared" ref="F198:F262" si="75">E198&amp;"."&amp;MID(B198,6,2)</f>
        <v>812.00</v>
      </c>
      <c r="G198" s="11" t="str">
        <f t="shared" si="70"/>
        <v>标志</v>
      </c>
      <c r="H198" s="11">
        <f t="shared" si="65"/>
        <v>1192</v>
      </c>
      <c r="I198" s="11" t="str">
        <f t="shared" si="58"/>
        <v>T1192</v>
      </c>
      <c r="J198" s="11" t="str">
        <f t="shared" si="71"/>
        <v>感应延时</v>
      </c>
      <c r="K198" s="1" t="str">
        <f t="shared" si="60"/>
        <v>912.00</v>
      </c>
      <c r="L198" s="1" t="str">
        <f t="shared" si="69"/>
        <v>[lamp]</v>
      </c>
      <c r="M198" s="1">
        <f t="shared" si="67"/>
        <v>412</v>
      </c>
      <c r="N198" s="1" t="str">
        <f t="shared" si="68"/>
        <v>W412.00</v>
      </c>
      <c r="O198" s="12" t="str">
        <f t="shared" si="72"/>
        <v>[W412.00]异常</v>
      </c>
      <c r="P198" s="1" t="str">
        <f t="shared" si="61"/>
        <v>[alm]</v>
      </c>
      <c r="Q198" s="1">
        <f t="shared" si="64"/>
        <v>292</v>
      </c>
      <c r="R198" s="1" t="str">
        <f t="shared" si="74"/>
        <v>T292</v>
      </c>
      <c r="S198" s="1" t="str">
        <f t="shared" si="66"/>
        <v>报警延时</v>
      </c>
      <c r="Z198" s="1" t="s">
        <v>2533</v>
      </c>
      <c r="AA198" s="1" t="str">
        <f t="shared" si="62"/>
        <v>延时设定值</v>
      </c>
    </row>
    <row r="199" s="1" customFormat="1" ht="12" spans="1:27">
      <c r="A199" s="41"/>
      <c r="B199" s="25" t="s">
        <v>1572</v>
      </c>
      <c r="D199" s="26">
        <f t="shared" si="63"/>
        <v>1</v>
      </c>
      <c r="E199" s="11">
        <f t="shared" si="73"/>
        <v>812</v>
      </c>
      <c r="F199" s="11" t="str">
        <f t="shared" si="75"/>
        <v>812.01</v>
      </c>
      <c r="G199" s="11" t="str">
        <f t="shared" si="70"/>
        <v>标志</v>
      </c>
      <c r="H199" s="11">
        <f t="shared" si="65"/>
        <v>1193</v>
      </c>
      <c r="I199" s="11" t="str">
        <f t="shared" ref="I199:I262" si="76">I$4&amp;H199</f>
        <v>T1193</v>
      </c>
      <c r="J199" s="11" t="str">
        <f t="shared" si="71"/>
        <v>感应延时</v>
      </c>
      <c r="K199" s="1" t="str">
        <f t="shared" ref="K199:K262" si="77">(E199+100)&amp;"."&amp;MID(B199,6,2)</f>
        <v>912.01</v>
      </c>
      <c r="L199" s="1" t="str">
        <f t="shared" si="69"/>
        <v>[lamp]</v>
      </c>
      <c r="M199" s="1">
        <f t="shared" si="67"/>
        <v>412</v>
      </c>
      <c r="N199" s="1" t="str">
        <f t="shared" si="68"/>
        <v>W412.01</v>
      </c>
      <c r="O199" s="12" t="str">
        <f t="shared" si="72"/>
        <v>[W412.01]异常</v>
      </c>
      <c r="P199" s="1" t="str">
        <f>C199&amp;O$2</f>
        <v>[alm]</v>
      </c>
      <c r="Q199" s="1">
        <f t="shared" si="64"/>
        <v>293</v>
      </c>
      <c r="R199" s="1" t="str">
        <f t="shared" si="74"/>
        <v>T293</v>
      </c>
      <c r="S199" s="1" t="str">
        <f t="shared" si="66"/>
        <v>报警延时</v>
      </c>
      <c r="Z199" s="1" t="s">
        <v>2534</v>
      </c>
      <c r="AA199" s="1" t="str">
        <f t="shared" ref="AA199:AA262" si="78">C199&amp;AA$2</f>
        <v>延时设定值</v>
      </c>
    </row>
    <row r="200" s="1" customFormat="1" ht="12" spans="1:27">
      <c r="A200" s="41"/>
      <c r="B200" s="25" t="s">
        <v>1576</v>
      </c>
      <c r="D200" s="26">
        <f t="shared" ref="D200:D263" si="79">IF(D199=15,0,(D199+1))</f>
        <v>2</v>
      </c>
      <c r="E200" s="11">
        <f t="shared" si="73"/>
        <v>812</v>
      </c>
      <c r="F200" s="11" t="str">
        <f t="shared" si="75"/>
        <v>812.02</v>
      </c>
      <c r="G200" s="11" t="str">
        <f t="shared" si="70"/>
        <v>标志</v>
      </c>
      <c r="H200" s="11">
        <f t="shared" si="65"/>
        <v>1194</v>
      </c>
      <c r="I200" s="11" t="str">
        <f t="shared" si="76"/>
        <v>T1194</v>
      </c>
      <c r="J200" s="11" t="str">
        <f t="shared" si="71"/>
        <v>感应延时</v>
      </c>
      <c r="K200" s="1" t="str">
        <f t="shared" si="77"/>
        <v>912.02</v>
      </c>
      <c r="L200" s="1" t="str">
        <f t="shared" si="69"/>
        <v>[lamp]</v>
      </c>
      <c r="M200" s="1">
        <f t="shared" si="67"/>
        <v>412</v>
      </c>
      <c r="N200" s="1" t="str">
        <f t="shared" si="68"/>
        <v>W412.02</v>
      </c>
      <c r="O200" s="12" t="str">
        <f t="shared" si="72"/>
        <v>[W412.02]异常</v>
      </c>
      <c r="P200" s="1" t="str">
        <f>C200&amp;O$2</f>
        <v>[alm]</v>
      </c>
      <c r="Q200" s="1">
        <f t="shared" ref="Q200:Q263" si="80">Q199+1</f>
        <v>294</v>
      </c>
      <c r="R200" s="1" t="str">
        <f t="shared" si="74"/>
        <v>T294</v>
      </c>
      <c r="S200" s="1" t="str">
        <f t="shared" si="66"/>
        <v>报警延时</v>
      </c>
      <c r="Z200" s="1" t="s">
        <v>2535</v>
      </c>
      <c r="AA200" s="1" t="str">
        <f t="shared" si="78"/>
        <v>延时设定值</v>
      </c>
    </row>
    <row r="201" s="1" customFormat="1" ht="12" spans="1:27">
      <c r="A201" s="41"/>
      <c r="B201" s="25" t="s">
        <v>1580</v>
      </c>
      <c r="D201" s="26">
        <f t="shared" si="79"/>
        <v>3</v>
      </c>
      <c r="E201" s="11">
        <f t="shared" si="73"/>
        <v>812</v>
      </c>
      <c r="F201" s="11" t="str">
        <f t="shared" si="75"/>
        <v>812.03</v>
      </c>
      <c r="G201" s="11" t="str">
        <f t="shared" si="70"/>
        <v>标志</v>
      </c>
      <c r="H201" s="11">
        <f t="shared" ref="H201:H264" si="81">H200+1</f>
        <v>1195</v>
      </c>
      <c r="I201" s="11" t="str">
        <f t="shared" si="76"/>
        <v>T1195</v>
      </c>
      <c r="J201" s="11" t="str">
        <f t="shared" si="71"/>
        <v>感应延时</v>
      </c>
      <c r="K201" s="1" t="str">
        <f t="shared" si="77"/>
        <v>912.03</v>
      </c>
      <c r="L201" s="1" t="str">
        <f t="shared" si="69"/>
        <v>[lamp]</v>
      </c>
      <c r="M201" s="1">
        <f t="shared" si="67"/>
        <v>412</v>
      </c>
      <c r="N201" s="1" t="str">
        <f t="shared" si="68"/>
        <v>W412.03</v>
      </c>
      <c r="O201" s="12" t="str">
        <f t="shared" si="72"/>
        <v>[W412.03]异常</v>
      </c>
      <c r="P201" s="1" t="str">
        <f>C201&amp;O$2</f>
        <v>[alm]</v>
      </c>
      <c r="Q201" s="1">
        <f t="shared" si="80"/>
        <v>295</v>
      </c>
      <c r="R201" s="1" t="str">
        <f t="shared" si="74"/>
        <v>T295</v>
      </c>
      <c r="S201" s="1" t="str">
        <f t="shared" si="66"/>
        <v>报警延时</v>
      </c>
      <c r="Z201" s="1" t="s">
        <v>2536</v>
      </c>
      <c r="AA201" s="1" t="str">
        <f t="shared" si="78"/>
        <v>延时设定值</v>
      </c>
    </row>
    <row r="202" s="1" customFormat="1" ht="12" spans="1:27">
      <c r="A202" s="41"/>
      <c r="B202" s="25" t="s">
        <v>1583</v>
      </c>
      <c r="D202" s="26">
        <f t="shared" si="79"/>
        <v>4</v>
      </c>
      <c r="E202" s="11">
        <f t="shared" si="73"/>
        <v>812</v>
      </c>
      <c r="F202" s="11" t="str">
        <f t="shared" si="75"/>
        <v>812.04</v>
      </c>
      <c r="G202" s="11" t="str">
        <f t="shared" si="70"/>
        <v>标志</v>
      </c>
      <c r="H202" s="11">
        <f t="shared" si="81"/>
        <v>1196</v>
      </c>
      <c r="I202" s="11" t="str">
        <f t="shared" si="76"/>
        <v>T1196</v>
      </c>
      <c r="J202" s="11" t="str">
        <f t="shared" si="71"/>
        <v>感应延时</v>
      </c>
      <c r="K202" s="1" t="str">
        <f t="shared" si="77"/>
        <v>912.04</v>
      </c>
      <c r="L202" s="1" t="str">
        <f t="shared" ref="L202:L206" si="82">C202&amp;L$2</f>
        <v>[lamp]</v>
      </c>
      <c r="M202" s="1">
        <f t="shared" si="67"/>
        <v>412</v>
      </c>
      <c r="N202" s="1" t="str">
        <f t="shared" si="68"/>
        <v>W412.04</v>
      </c>
      <c r="O202" s="12" t="str">
        <f t="shared" si="72"/>
        <v>[W412.04]异常</v>
      </c>
      <c r="P202" s="1" t="str">
        <f t="shared" ref="P202:P205" si="83">C202&amp;O$2</f>
        <v>[alm]</v>
      </c>
      <c r="Q202" s="1">
        <f t="shared" si="80"/>
        <v>296</v>
      </c>
      <c r="R202" s="1" t="str">
        <f t="shared" si="74"/>
        <v>T296</v>
      </c>
      <c r="S202" s="1" t="str">
        <f t="shared" si="66"/>
        <v>报警延时</v>
      </c>
      <c r="Z202" s="1" t="s">
        <v>2537</v>
      </c>
      <c r="AA202" s="1" t="str">
        <f t="shared" si="78"/>
        <v>延时设定值</v>
      </c>
    </row>
    <row r="203" s="1" customFormat="1" ht="12" spans="1:27">
      <c r="A203" s="41"/>
      <c r="B203" s="25" t="s">
        <v>1587</v>
      </c>
      <c r="D203" s="26">
        <f t="shared" si="79"/>
        <v>5</v>
      </c>
      <c r="E203" s="11">
        <f t="shared" si="73"/>
        <v>812</v>
      </c>
      <c r="F203" s="11" t="str">
        <f t="shared" si="75"/>
        <v>812.05</v>
      </c>
      <c r="G203" s="11" t="str">
        <f t="shared" si="70"/>
        <v>标志</v>
      </c>
      <c r="H203" s="11">
        <f t="shared" si="81"/>
        <v>1197</v>
      </c>
      <c r="I203" s="11" t="str">
        <f t="shared" si="76"/>
        <v>T1197</v>
      </c>
      <c r="J203" s="11" t="str">
        <f t="shared" si="71"/>
        <v>感应延时</v>
      </c>
      <c r="K203" s="1" t="str">
        <f t="shared" si="77"/>
        <v>912.05</v>
      </c>
      <c r="L203" s="1" t="str">
        <f t="shared" si="82"/>
        <v>[lamp]</v>
      </c>
      <c r="M203" s="1">
        <f t="shared" si="67"/>
        <v>412</v>
      </c>
      <c r="N203" s="1" t="str">
        <f t="shared" si="68"/>
        <v>W412.05</v>
      </c>
      <c r="O203" s="12" t="str">
        <f t="shared" si="72"/>
        <v>[W412.05]异常</v>
      </c>
      <c r="P203" s="1" t="str">
        <f t="shared" si="83"/>
        <v>[alm]</v>
      </c>
      <c r="Q203" s="1">
        <f t="shared" si="80"/>
        <v>297</v>
      </c>
      <c r="R203" s="1" t="str">
        <f t="shared" si="74"/>
        <v>T297</v>
      </c>
      <c r="S203" s="1" t="str">
        <f t="shared" ref="S203:S205" si="84">C203&amp;S$2</f>
        <v>报警延时</v>
      </c>
      <c r="Z203" s="1" t="s">
        <v>2538</v>
      </c>
      <c r="AA203" s="1" t="str">
        <f t="shared" si="78"/>
        <v>延时设定值</v>
      </c>
    </row>
    <row r="204" s="1" customFormat="1" ht="12" spans="1:27">
      <c r="A204" s="41"/>
      <c r="B204" s="25" t="s">
        <v>1591</v>
      </c>
      <c r="D204" s="26">
        <f t="shared" si="79"/>
        <v>6</v>
      </c>
      <c r="E204" s="11">
        <f t="shared" si="73"/>
        <v>812</v>
      </c>
      <c r="F204" s="11" t="str">
        <f t="shared" si="75"/>
        <v>812.06</v>
      </c>
      <c r="G204" s="11" t="str">
        <f t="shared" si="70"/>
        <v>标志</v>
      </c>
      <c r="H204" s="11">
        <f t="shared" si="81"/>
        <v>1198</v>
      </c>
      <c r="I204" s="11" t="str">
        <f t="shared" si="76"/>
        <v>T1198</v>
      </c>
      <c r="J204" s="11" t="str">
        <f t="shared" si="71"/>
        <v>感应延时</v>
      </c>
      <c r="K204" s="1" t="str">
        <f t="shared" si="77"/>
        <v>912.06</v>
      </c>
      <c r="L204" s="1" t="str">
        <f t="shared" si="82"/>
        <v>[lamp]</v>
      </c>
      <c r="M204" s="1">
        <f t="shared" si="67"/>
        <v>412</v>
      </c>
      <c r="N204" s="1" t="str">
        <f t="shared" si="68"/>
        <v>W412.06</v>
      </c>
      <c r="O204" s="12" t="str">
        <f t="shared" si="72"/>
        <v>[W412.06]异常</v>
      </c>
      <c r="P204" s="1" t="str">
        <f t="shared" si="83"/>
        <v>[alm]</v>
      </c>
      <c r="Q204" s="1">
        <f t="shared" si="80"/>
        <v>298</v>
      </c>
      <c r="R204" s="1" t="str">
        <f t="shared" si="74"/>
        <v>T298</v>
      </c>
      <c r="S204" s="1" t="str">
        <f t="shared" si="84"/>
        <v>报警延时</v>
      </c>
      <c r="Z204" s="1" t="s">
        <v>2539</v>
      </c>
      <c r="AA204" s="1" t="str">
        <f t="shared" si="78"/>
        <v>延时设定值</v>
      </c>
    </row>
    <row r="205" s="1" customFormat="1" ht="12" spans="1:27">
      <c r="A205" s="41"/>
      <c r="B205" s="25" t="s">
        <v>1595</v>
      </c>
      <c r="D205" s="26">
        <f t="shared" si="79"/>
        <v>7</v>
      </c>
      <c r="E205" s="11">
        <f t="shared" si="73"/>
        <v>812</v>
      </c>
      <c r="F205" s="11" t="str">
        <f t="shared" si="75"/>
        <v>812.07</v>
      </c>
      <c r="G205" s="11" t="str">
        <f t="shared" si="70"/>
        <v>标志</v>
      </c>
      <c r="H205" s="11">
        <f t="shared" si="81"/>
        <v>1199</v>
      </c>
      <c r="I205" s="11" t="str">
        <f t="shared" si="76"/>
        <v>T1199</v>
      </c>
      <c r="J205" s="11" t="str">
        <f t="shared" si="71"/>
        <v>感应延时</v>
      </c>
      <c r="K205" s="1" t="str">
        <f t="shared" si="77"/>
        <v>912.07</v>
      </c>
      <c r="L205" s="1" t="str">
        <f t="shared" si="82"/>
        <v>[lamp]</v>
      </c>
      <c r="M205" s="1">
        <f t="shared" si="67"/>
        <v>412</v>
      </c>
      <c r="N205" s="1" t="str">
        <f t="shared" si="68"/>
        <v>W412.07</v>
      </c>
      <c r="O205" s="12" t="str">
        <f t="shared" si="72"/>
        <v>[W412.07]异常</v>
      </c>
      <c r="P205" s="1" t="str">
        <f t="shared" si="83"/>
        <v>[alm]</v>
      </c>
      <c r="Q205" s="1">
        <f t="shared" si="80"/>
        <v>299</v>
      </c>
      <c r="R205" s="1" t="str">
        <f t="shared" si="74"/>
        <v>T299</v>
      </c>
      <c r="S205" s="1" t="str">
        <f t="shared" si="84"/>
        <v>报警延时</v>
      </c>
      <c r="Z205" s="1" t="s">
        <v>2540</v>
      </c>
      <c r="AA205" s="1" t="str">
        <f t="shared" si="78"/>
        <v>延时设定值</v>
      </c>
    </row>
    <row r="206" s="1" customFormat="1" ht="12" spans="1:27">
      <c r="A206" s="41"/>
      <c r="B206" s="25" t="s">
        <v>1598</v>
      </c>
      <c r="D206" s="26">
        <f t="shared" si="79"/>
        <v>8</v>
      </c>
      <c r="E206" s="11">
        <f t="shared" si="73"/>
        <v>812</v>
      </c>
      <c r="F206" s="11" t="str">
        <f t="shared" si="75"/>
        <v>812.08</v>
      </c>
      <c r="G206" s="11" t="str">
        <f t="shared" si="70"/>
        <v>标志</v>
      </c>
      <c r="H206" s="11">
        <f t="shared" si="81"/>
        <v>1200</v>
      </c>
      <c r="I206" s="11" t="str">
        <f t="shared" si="76"/>
        <v>T1200</v>
      </c>
      <c r="J206" s="11" t="str">
        <f t="shared" si="71"/>
        <v>感应延时</v>
      </c>
      <c r="K206" s="1" t="str">
        <f t="shared" si="77"/>
        <v>912.08</v>
      </c>
      <c r="L206" s="1" t="str">
        <f t="shared" si="82"/>
        <v>[lamp]</v>
      </c>
      <c r="M206" s="1">
        <f t="shared" si="67"/>
        <v>412</v>
      </c>
      <c r="N206" s="1" t="str">
        <f t="shared" si="68"/>
        <v>W412.08</v>
      </c>
      <c r="O206" s="12" t="str">
        <f t="shared" si="72"/>
        <v>[W412.08]异常</v>
      </c>
      <c r="P206" s="1" t="str">
        <f t="shared" ref="P206:P237" si="85">C206&amp;O$2</f>
        <v>[alm]</v>
      </c>
      <c r="Q206" s="1">
        <f t="shared" si="80"/>
        <v>300</v>
      </c>
      <c r="R206" s="1" t="str">
        <f t="shared" si="74"/>
        <v>T300</v>
      </c>
      <c r="S206" s="1" t="str">
        <f t="shared" ref="S206:S237" si="86">C206&amp;S$2</f>
        <v>报警延时</v>
      </c>
      <c r="Z206" s="1" t="s">
        <v>2541</v>
      </c>
      <c r="AA206" s="1" t="str">
        <f t="shared" si="78"/>
        <v>延时设定值</v>
      </c>
    </row>
    <row r="207" s="1" customFormat="1" ht="12" spans="1:27">
      <c r="A207" s="41"/>
      <c r="B207" s="25" t="s">
        <v>1602</v>
      </c>
      <c r="D207" s="26">
        <f t="shared" si="79"/>
        <v>9</v>
      </c>
      <c r="E207" s="11">
        <f t="shared" si="73"/>
        <v>812</v>
      </c>
      <c r="F207" s="11" t="str">
        <f t="shared" si="75"/>
        <v>812.09</v>
      </c>
      <c r="G207" s="11" t="str">
        <f t="shared" si="70"/>
        <v>标志</v>
      </c>
      <c r="H207" s="11">
        <f t="shared" si="81"/>
        <v>1201</v>
      </c>
      <c r="I207" s="11" t="str">
        <f t="shared" si="76"/>
        <v>T1201</v>
      </c>
      <c r="J207" s="11" t="str">
        <f t="shared" si="71"/>
        <v>感应延时</v>
      </c>
      <c r="K207" s="1" t="str">
        <f t="shared" si="77"/>
        <v>912.09</v>
      </c>
      <c r="L207" s="1" t="str">
        <f t="shared" ref="L207:L237" si="87">C207&amp;L$2</f>
        <v>[lamp]</v>
      </c>
      <c r="M207" s="1">
        <f t="shared" si="67"/>
        <v>412</v>
      </c>
      <c r="N207" s="1" t="str">
        <f t="shared" si="68"/>
        <v>W412.09</v>
      </c>
      <c r="O207" s="12" t="str">
        <f t="shared" si="72"/>
        <v>[W412.09]异常</v>
      </c>
      <c r="P207" s="1" t="str">
        <f t="shared" si="85"/>
        <v>[alm]</v>
      </c>
      <c r="Q207" s="1">
        <f t="shared" si="80"/>
        <v>301</v>
      </c>
      <c r="R207" s="1" t="str">
        <f t="shared" si="74"/>
        <v>T301</v>
      </c>
      <c r="S207" s="1" t="str">
        <f t="shared" si="86"/>
        <v>报警延时</v>
      </c>
      <c r="Z207" s="1" t="s">
        <v>2542</v>
      </c>
      <c r="AA207" s="1" t="str">
        <f t="shared" si="78"/>
        <v>延时设定值</v>
      </c>
    </row>
    <row r="208" s="1" customFormat="1" ht="12" spans="1:27">
      <c r="A208" s="41"/>
      <c r="B208" s="25" t="s">
        <v>1606</v>
      </c>
      <c r="D208" s="26">
        <f t="shared" si="79"/>
        <v>10</v>
      </c>
      <c r="E208" s="11">
        <f t="shared" si="73"/>
        <v>812</v>
      </c>
      <c r="F208" s="11" t="str">
        <f t="shared" si="75"/>
        <v>812.10</v>
      </c>
      <c r="G208" s="11" t="str">
        <f t="shared" si="70"/>
        <v>标志</v>
      </c>
      <c r="H208" s="11">
        <f t="shared" si="81"/>
        <v>1202</v>
      </c>
      <c r="I208" s="11" t="str">
        <f t="shared" si="76"/>
        <v>T1202</v>
      </c>
      <c r="J208" s="11" t="str">
        <f t="shared" si="71"/>
        <v>感应延时</v>
      </c>
      <c r="K208" s="1" t="str">
        <f t="shared" si="77"/>
        <v>912.10</v>
      </c>
      <c r="L208" s="1" t="str">
        <f t="shared" si="87"/>
        <v>[lamp]</v>
      </c>
      <c r="M208" s="1">
        <f t="shared" si="67"/>
        <v>412</v>
      </c>
      <c r="N208" s="1" t="str">
        <f t="shared" si="68"/>
        <v>W412.10</v>
      </c>
      <c r="O208" s="12" t="str">
        <f t="shared" si="72"/>
        <v>[W412.10]异常</v>
      </c>
      <c r="P208" s="1" t="str">
        <f t="shared" si="85"/>
        <v>[alm]</v>
      </c>
      <c r="Q208" s="1">
        <f t="shared" si="80"/>
        <v>302</v>
      </c>
      <c r="R208" s="1" t="str">
        <f t="shared" si="74"/>
        <v>T302</v>
      </c>
      <c r="S208" s="1" t="str">
        <f t="shared" si="86"/>
        <v>报警延时</v>
      </c>
      <c r="Z208" s="1" t="s">
        <v>2543</v>
      </c>
      <c r="AA208" s="1" t="str">
        <f t="shared" si="78"/>
        <v>延时设定值</v>
      </c>
    </row>
    <row r="209" s="1" customFormat="1" ht="12" spans="1:27">
      <c r="A209" s="41"/>
      <c r="B209" s="25" t="s">
        <v>1610</v>
      </c>
      <c r="D209" s="26">
        <f t="shared" si="79"/>
        <v>11</v>
      </c>
      <c r="E209" s="11">
        <f t="shared" si="73"/>
        <v>812</v>
      </c>
      <c r="F209" s="11" t="str">
        <f t="shared" si="75"/>
        <v>812.11</v>
      </c>
      <c r="G209" s="11" t="str">
        <f t="shared" si="70"/>
        <v>标志</v>
      </c>
      <c r="H209" s="11">
        <f t="shared" si="81"/>
        <v>1203</v>
      </c>
      <c r="I209" s="11" t="str">
        <f t="shared" si="76"/>
        <v>T1203</v>
      </c>
      <c r="J209" s="11" t="str">
        <f t="shared" si="71"/>
        <v>感应延时</v>
      </c>
      <c r="K209" s="1" t="str">
        <f t="shared" si="77"/>
        <v>912.11</v>
      </c>
      <c r="L209" s="1" t="str">
        <f t="shared" si="87"/>
        <v>[lamp]</v>
      </c>
      <c r="M209" s="1">
        <f t="shared" si="67"/>
        <v>412</v>
      </c>
      <c r="N209" s="1" t="str">
        <f t="shared" si="68"/>
        <v>W412.11</v>
      </c>
      <c r="O209" s="12" t="str">
        <f t="shared" si="72"/>
        <v>[W412.11]异常</v>
      </c>
      <c r="P209" s="1" t="str">
        <f t="shared" si="85"/>
        <v>[alm]</v>
      </c>
      <c r="Q209" s="1">
        <f t="shared" si="80"/>
        <v>303</v>
      </c>
      <c r="R209" s="1" t="str">
        <f t="shared" si="74"/>
        <v>T303</v>
      </c>
      <c r="S209" s="1" t="str">
        <f t="shared" si="86"/>
        <v>报警延时</v>
      </c>
      <c r="Z209" s="1" t="s">
        <v>2544</v>
      </c>
      <c r="AA209" s="1" t="str">
        <f t="shared" si="78"/>
        <v>延时设定值</v>
      </c>
    </row>
    <row r="210" s="1" customFormat="1" ht="12" spans="1:27">
      <c r="A210" s="41"/>
      <c r="B210" s="25" t="s">
        <v>1614</v>
      </c>
      <c r="D210" s="26">
        <f t="shared" si="79"/>
        <v>12</v>
      </c>
      <c r="E210" s="11">
        <f t="shared" si="73"/>
        <v>812</v>
      </c>
      <c r="F210" s="11" t="str">
        <f t="shared" si="75"/>
        <v>812.12</v>
      </c>
      <c r="G210" s="11" t="str">
        <f t="shared" si="70"/>
        <v>标志</v>
      </c>
      <c r="H210" s="11">
        <f t="shared" si="81"/>
        <v>1204</v>
      </c>
      <c r="I210" s="11" t="str">
        <f t="shared" si="76"/>
        <v>T1204</v>
      </c>
      <c r="J210" s="11" t="str">
        <f t="shared" si="71"/>
        <v>感应延时</v>
      </c>
      <c r="K210" s="1" t="str">
        <f t="shared" si="77"/>
        <v>912.12</v>
      </c>
      <c r="L210" s="1" t="str">
        <f t="shared" si="87"/>
        <v>[lamp]</v>
      </c>
      <c r="M210" s="1">
        <f t="shared" si="67"/>
        <v>412</v>
      </c>
      <c r="N210" s="1" t="str">
        <f t="shared" si="68"/>
        <v>W412.12</v>
      </c>
      <c r="O210" s="12" t="str">
        <f t="shared" si="72"/>
        <v>[W412.12]异常</v>
      </c>
      <c r="P210" s="1" t="str">
        <f t="shared" si="85"/>
        <v>[alm]</v>
      </c>
      <c r="Q210" s="1">
        <f t="shared" si="80"/>
        <v>304</v>
      </c>
      <c r="R210" s="1" t="str">
        <f t="shared" si="74"/>
        <v>T304</v>
      </c>
      <c r="S210" s="1" t="str">
        <f t="shared" si="86"/>
        <v>报警延时</v>
      </c>
      <c r="Z210" s="1" t="s">
        <v>2545</v>
      </c>
      <c r="AA210" s="1" t="str">
        <f t="shared" si="78"/>
        <v>延时设定值</v>
      </c>
    </row>
    <row r="211" s="1" customFormat="1" ht="12" spans="1:27">
      <c r="A211" s="41"/>
      <c r="B211" s="25" t="s">
        <v>1618</v>
      </c>
      <c r="D211" s="26">
        <f t="shared" si="79"/>
        <v>13</v>
      </c>
      <c r="E211" s="11">
        <f t="shared" si="73"/>
        <v>812</v>
      </c>
      <c r="F211" s="11" t="str">
        <f t="shared" si="75"/>
        <v>812.13</v>
      </c>
      <c r="G211" s="11" t="str">
        <f t="shared" si="70"/>
        <v>标志</v>
      </c>
      <c r="H211" s="11">
        <f t="shared" si="81"/>
        <v>1205</v>
      </c>
      <c r="I211" s="11" t="str">
        <f t="shared" si="76"/>
        <v>T1205</v>
      </c>
      <c r="J211" s="11" t="str">
        <f t="shared" si="71"/>
        <v>感应延时</v>
      </c>
      <c r="K211" s="1" t="str">
        <f t="shared" si="77"/>
        <v>912.13</v>
      </c>
      <c r="L211" s="1" t="str">
        <f t="shared" si="87"/>
        <v>[lamp]</v>
      </c>
      <c r="M211" s="1">
        <f t="shared" si="67"/>
        <v>412</v>
      </c>
      <c r="N211" s="1" t="str">
        <f t="shared" si="68"/>
        <v>W412.13</v>
      </c>
      <c r="O211" s="12" t="str">
        <f t="shared" si="72"/>
        <v>[W412.13]异常</v>
      </c>
      <c r="P211" s="1" t="str">
        <f t="shared" si="85"/>
        <v>[alm]</v>
      </c>
      <c r="Q211" s="1">
        <f t="shared" si="80"/>
        <v>305</v>
      </c>
      <c r="R211" s="1" t="str">
        <f t="shared" si="74"/>
        <v>T305</v>
      </c>
      <c r="S211" s="1" t="str">
        <f t="shared" si="86"/>
        <v>报警延时</v>
      </c>
      <c r="Z211" s="1" t="s">
        <v>2546</v>
      </c>
      <c r="AA211" s="1" t="str">
        <f t="shared" si="78"/>
        <v>延时设定值</v>
      </c>
    </row>
    <row r="212" s="1" customFormat="1" ht="12" spans="1:27">
      <c r="A212" s="41"/>
      <c r="B212" s="25" t="s">
        <v>1622</v>
      </c>
      <c r="D212" s="26">
        <f t="shared" si="79"/>
        <v>14</v>
      </c>
      <c r="E212" s="11">
        <f t="shared" si="73"/>
        <v>812</v>
      </c>
      <c r="F212" s="11" t="str">
        <f t="shared" si="75"/>
        <v>812.14</v>
      </c>
      <c r="G212" s="11" t="str">
        <f t="shared" si="70"/>
        <v>标志</v>
      </c>
      <c r="H212" s="11">
        <f t="shared" si="81"/>
        <v>1206</v>
      </c>
      <c r="I212" s="11" t="str">
        <f t="shared" si="76"/>
        <v>T1206</v>
      </c>
      <c r="J212" s="11" t="str">
        <f t="shared" si="71"/>
        <v>感应延时</v>
      </c>
      <c r="K212" s="1" t="str">
        <f t="shared" si="77"/>
        <v>912.14</v>
      </c>
      <c r="L212" s="1" t="str">
        <f t="shared" si="87"/>
        <v>[lamp]</v>
      </c>
      <c r="M212" s="1">
        <f t="shared" si="67"/>
        <v>412</v>
      </c>
      <c r="N212" s="1" t="str">
        <f t="shared" si="68"/>
        <v>W412.14</v>
      </c>
      <c r="O212" s="12" t="str">
        <f t="shared" si="72"/>
        <v>[W412.14]异常</v>
      </c>
      <c r="P212" s="1" t="str">
        <f t="shared" si="85"/>
        <v>[alm]</v>
      </c>
      <c r="Q212" s="1">
        <f t="shared" si="80"/>
        <v>306</v>
      </c>
      <c r="R212" s="1" t="str">
        <f t="shared" si="74"/>
        <v>T306</v>
      </c>
      <c r="S212" s="1" t="str">
        <f t="shared" si="86"/>
        <v>报警延时</v>
      </c>
      <c r="Z212" s="1" t="s">
        <v>2547</v>
      </c>
      <c r="AA212" s="1" t="str">
        <f t="shared" si="78"/>
        <v>延时设定值</v>
      </c>
    </row>
    <row r="213" s="1" customFormat="1" ht="12" spans="1:27">
      <c r="A213" s="41"/>
      <c r="B213" s="25" t="s">
        <v>1626</v>
      </c>
      <c r="D213" s="26">
        <f t="shared" si="79"/>
        <v>15</v>
      </c>
      <c r="E213" s="11">
        <f t="shared" si="73"/>
        <v>812</v>
      </c>
      <c r="F213" s="11" t="str">
        <f t="shared" si="75"/>
        <v>812.15</v>
      </c>
      <c r="G213" s="11" t="str">
        <f t="shared" si="70"/>
        <v>标志</v>
      </c>
      <c r="H213" s="11">
        <f t="shared" si="81"/>
        <v>1207</v>
      </c>
      <c r="I213" s="11" t="str">
        <f t="shared" si="76"/>
        <v>T1207</v>
      </c>
      <c r="J213" s="11" t="str">
        <f t="shared" si="71"/>
        <v>感应延时</v>
      </c>
      <c r="K213" s="1" t="str">
        <f t="shared" si="77"/>
        <v>912.15</v>
      </c>
      <c r="L213" s="1" t="str">
        <f t="shared" si="87"/>
        <v>[lamp]</v>
      </c>
      <c r="M213" s="1">
        <f t="shared" si="67"/>
        <v>412</v>
      </c>
      <c r="N213" s="1" t="str">
        <f t="shared" si="68"/>
        <v>W412.15</v>
      </c>
      <c r="O213" s="12" t="str">
        <f t="shared" si="72"/>
        <v>[W412.15]异常</v>
      </c>
      <c r="P213" s="1" t="str">
        <f t="shared" si="85"/>
        <v>[alm]</v>
      </c>
      <c r="Q213" s="1">
        <f t="shared" si="80"/>
        <v>307</v>
      </c>
      <c r="R213" s="1" t="str">
        <f t="shared" si="74"/>
        <v>T307</v>
      </c>
      <c r="S213" s="1" t="str">
        <f t="shared" si="86"/>
        <v>报警延时</v>
      </c>
      <c r="Z213" s="1" t="s">
        <v>2548</v>
      </c>
      <c r="AA213" s="1" t="str">
        <f t="shared" si="78"/>
        <v>延时设定值</v>
      </c>
    </row>
    <row r="214" s="1" customFormat="1" ht="12" customHeight="1" spans="1:27">
      <c r="A214" s="41"/>
      <c r="B214" s="25" t="s">
        <v>1568</v>
      </c>
      <c r="C214" s="1" t="str">
        <f>IO点表!F226</f>
        <v>进料伺服X轴正极限</v>
      </c>
      <c r="D214" s="26">
        <f t="shared" si="79"/>
        <v>0</v>
      </c>
      <c r="E214" s="11">
        <f t="shared" si="73"/>
        <v>813</v>
      </c>
      <c r="F214" s="11" t="str">
        <f t="shared" si="75"/>
        <v>813.00</v>
      </c>
      <c r="G214" s="11" t="str">
        <f t="shared" si="70"/>
        <v>进料伺服X轴正极限标志</v>
      </c>
      <c r="H214" s="11">
        <f t="shared" si="81"/>
        <v>1208</v>
      </c>
      <c r="I214" s="11" t="str">
        <f t="shared" si="76"/>
        <v>T1208</v>
      </c>
      <c r="J214" s="11" t="str">
        <f t="shared" si="71"/>
        <v>进料伺服X轴正极限感应延时</v>
      </c>
      <c r="K214" s="1" t="str">
        <f t="shared" si="77"/>
        <v>913.00</v>
      </c>
      <c r="L214" s="1" t="str">
        <f t="shared" si="87"/>
        <v>进料伺服X轴正极限[lamp]</v>
      </c>
      <c r="M214" s="1">
        <f t="shared" si="67"/>
        <v>413</v>
      </c>
      <c r="N214" s="1" t="str">
        <f t="shared" si="68"/>
        <v>W413.00</v>
      </c>
      <c r="O214" s="12" t="str">
        <f>"["&amp;N214&amp;"]"&amp;C214&amp;"异常"&amp;","&amp;"请检查"&amp;"["&amp;V214&amp;"]"</f>
        <v>[W413.00]进料伺服X轴正极限异常,请检查[2960.06]</v>
      </c>
      <c r="P214" s="1" t="str">
        <f t="shared" si="85"/>
        <v>进料伺服X轴正极限[alm]</v>
      </c>
      <c r="Q214" s="1">
        <f t="shared" si="80"/>
        <v>308</v>
      </c>
      <c r="R214" s="1" t="str">
        <f t="shared" si="74"/>
        <v>T308</v>
      </c>
      <c r="S214" s="1" t="str">
        <f t="shared" si="86"/>
        <v>进料伺服X轴正极限报警延时</v>
      </c>
      <c r="V214" s="25">
        <v>2960.06</v>
      </c>
      <c r="Z214" s="1" t="s">
        <v>2549</v>
      </c>
      <c r="AA214" s="1" t="str">
        <f t="shared" si="78"/>
        <v>进料伺服X轴正极限延时设定值</v>
      </c>
    </row>
    <row r="215" s="1" customFormat="1" ht="12" spans="1:27">
      <c r="A215" s="41"/>
      <c r="B215" s="25" t="s">
        <v>1572</v>
      </c>
      <c r="C215" s="1" t="str">
        <f>IO点表!F227</f>
        <v>进料伺服X轴负极限</v>
      </c>
      <c r="D215" s="26">
        <f t="shared" si="79"/>
        <v>1</v>
      </c>
      <c r="E215" s="11">
        <f t="shared" si="73"/>
        <v>813</v>
      </c>
      <c r="F215" s="11" t="str">
        <f t="shared" si="75"/>
        <v>813.01</v>
      </c>
      <c r="G215" s="11" t="str">
        <f t="shared" si="70"/>
        <v>进料伺服X轴负极限标志</v>
      </c>
      <c r="H215" s="11">
        <f t="shared" si="81"/>
        <v>1209</v>
      </c>
      <c r="I215" s="11" t="str">
        <f t="shared" si="76"/>
        <v>T1209</v>
      </c>
      <c r="J215" s="11" t="str">
        <f t="shared" si="71"/>
        <v>进料伺服X轴负极限感应延时</v>
      </c>
      <c r="K215" s="1" t="str">
        <f t="shared" si="77"/>
        <v>913.01</v>
      </c>
      <c r="L215" s="1" t="str">
        <f t="shared" si="87"/>
        <v>进料伺服X轴负极限[lamp]</v>
      </c>
      <c r="M215" s="1">
        <f t="shared" si="67"/>
        <v>413</v>
      </c>
      <c r="N215" s="1" t="str">
        <f t="shared" si="68"/>
        <v>W413.01</v>
      </c>
      <c r="O215" s="12" t="str">
        <f t="shared" ref="O215:O225" si="88">"["&amp;N215&amp;"]"&amp;C215&amp;"异常"&amp;","&amp;"请检查"&amp;"["&amp;V215&amp;"]"</f>
        <v>[W413.01]进料伺服X轴负极限异常,请检查[2960.07]</v>
      </c>
      <c r="P215" s="1" t="str">
        <f t="shared" si="85"/>
        <v>进料伺服X轴负极限[alm]</v>
      </c>
      <c r="Q215" s="1">
        <f t="shared" si="80"/>
        <v>309</v>
      </c>
      <c r="R215" s="1" t="str">
        <f t="shared" si="74"/>
        <v>T309</v>
      </c>
      <c r="S215" s="1" t="str">
        <f t="shared" si="86"/>
        <v>进料伺服X轴负极限报警延时</v>
      </c>
      <c r="V215" s="25">
        <v>2960.07</v>
      </c>
      <c r="Z215" s="1" t="s">
        <v>2550</v>
      </c>
      <c r="AA215" s="1" t="str">
        <f t="shared" si="78"/>
        <v>进料伺服X轴负极限延时设定值</v>
      </c>
    </row>
    <row r="216" s="1" customFormat="1" ht="12" spans="1:27">
      <c r="A216" s="41"/>
      <c r="B216" s="25" t="s">
        <v>1576</v>
      </c>
      <c r="C216" s="1" t="str">
        <f>IO点表!F228</f>
        <v>进料伺服X轴原点</v>
      </c>
      <c r="D216" s="26">
        <f t="shared" si="79"/>
        <v>2</v>
      </c>
      <c r="E216" s="11">
        <f t="shared" si="73"/>
        <v>813</v>
      </c>
      <c r="F216" s="11" t="str">
        <f t="shared" si="75"/>
        <v>813.02</v>
      </c>
      <c r="G216" s="11" t="str">
        <f t="shared" si="70"/>
        <v>进料伺服X轴原点标志</v>
      </c>
      <c r="H216" s="11">
        <f t="shared" si="81"/>
        <v>1210</v>
      </c>
      <c r="I216" s="11" t="str">
        <f t="shared" si="76"/>
        <v>T1210</v>
      </c>
      <c r="J216" s="11" t="str">
        <f t="shared" si="71"/>
        <v>进料伺服X轴原点感应延时</v>
      </c>
      <c r="K216" s="1" t="str">
        <f t="shared" si="77"/>
        <v>913.02</v>
      </c>
      <c r="L216" s="1" t="str">
        <f t="shared" si="87"/>
        <v>进料伺服X轴原点[lamp]</v>
      </c>
      <c r="M216" s="1">
        <f t="shared" ref="M216:M279" si="89">IF(D215=15,(M215+1),M215)</f>
        <v>413</v>
      </c>
      <c r="N216" s="1" t="str">
        <f t="shared" ref="N216:N279" si="90">M$4&amp;M216&amp;MID(B216,5,3)</f>
        <v>W413.02</v>
      </c>
      <c r="O216" s="12" t="str">
        <f t="shared" si="88"/>
        <v>[W413.02]进料伺服X轴原点异常,请检查[2960.00]</v>
      </c>
      <c r="P216" s="1" t="str">
        <f t="shared" si="85"/>
        <v>进料伺服X轴原点[alm]</v>
      </c>
      <c r="Q216" s="1">
        <f t="shared" si="80"/>
        <v>310</v>
      </c>
      <c r="R216" s="1" t="str">
        <f t="shared" si="74"/>
        <v>T310</v>
      </c>
      <c r="S216" s="1" t="str">
        <f t="shared" si="86"/>
        <v>进料伺服X轴原点报警延时</v>
      </c>
      <c r="V216" s="25" t="s">
        <v>2551</v>
      </c>
      <c r="Z216" s="1" t="s">
        <v>2552</v>
      </c>
      <c r="AA216" s="1" t="str">
        <f t="shared" si="78"/>
        <v>进料伺服X轴原点延时设定值</v>
      </c>
    </row>
    <row r="217" s="1" customFormat="1" ht="12" spans="1:27">
      <c r="A217" s="41"/>
      <c r="B217" s="25" t="s">
        <v>1580</v>
      </c>
      <c r="C217" s="1" t="str">
        <f>IO点表!F242</f>
        <v>进料伺服Z轴正极限</v>
      </c>
      <c r="D217" s="26">
        <f t="shared" si="79"/>
        <v>3</v>
      </c>
      <c r="E217" s="11">
        <f t="shared" si="73"/>
        <v>813</v>
      </c>
      <c r="F217" s="11" t="str">
        <f t="shared" si="75"/>
        <v>813.03</v>
      </c>
      <c r="G217" s="11" t="str">
        <f t="shared" si="70"/>
        <v>进料伺服Z轴正极限标志</v>
      </c>
      <c r="H217" s="11">
        <f t="shared" si="81"/>
        <v>1211</v>
      </c>
      <c r="I217" s="11" t="str">
        <f t="shared" si="76"/>
        <v>T1211</v>
      </c>
      <c r="J217" s="11" t="str">
        <f t="shared" si="71"/>
        <v>进料伺服Z轴正极限感应延时</v>
      </c>
      <c r="K217" s="1" t="str">
        <f t="shared" si="77"/>
        <v>913.03</v>
      </c>
      <c r="L217" s="1" t="str">
        <f t="shared" si="87"/>
        <v>进料伺服Z轴正极限[lamp]</v>
      </c>
      <c r="M217" s="1">
        <f t="shared" si="89"/>
        <v>413</v>
      </c>
      <c r="N217" s="1" t="str">
        <f t="shared" si="90"/>
        <v>W413.03</v>
      </c>
      <c r="O217" s="12" t="str">
        <f t="shared" si="88"/>
        <v>[W413.03]进料伺服Z轴正极限异常,请检查[2960.08]</v>
      </c>
      <c r="P217" s="1" t="str">
        <f t="shared" si="85"/>
        <v>进料伺服Z轴正极限[alm]</v>
      </c>
      <c r="Q217" s="1">
        <f t="shared" si="80"/>
        <v>311</v>
      </c>
      <c r="R217" s="1" t="str">
        <f t="shared" si="74"/>
        <v>T311</v>
      </c>
      <c r="S217" s="1" t="str">
        <f t="shared" si="86"/>
        <v>进料伺服Z轴正极限报警延时</v>
      </c>
      <c r="V217" s="25" t="s">
        <v>2553</v>
      </c>
      <c r="Z217" s="1" t="s">
        <v>2554</v>
      </c>
      <c r="AA217" s="1" t="str">
        <f t="shared" si="78"/>
        <v>进料伺服Z轴正极限延时设定值</v>
      </c>
    </row>
    <row r="218" s="1" customFormat="1" ht="12" spans="1:27">
      <c r="A218" s="41"/>
      <c r="B218" s="25" t="s">
        <v>1583</v>
      </c>
      <c r="C218" s="1" t="str">
        <f>IO点表!F243</f>
        <v>进料伺服Z轴负极限</v>
      </c>
      <c r="D218" s="26">
        <f t="shared" si="79"/>
        <v>4</v>
      </c>
      <c r="E218" s="11">
        <f t="shared" si="73"/>
        <v>813</v>
      </c>
      <c r="F218" s="11" t="str">
        <f t="shared" si="75"/>
        <v>813.04</v>
      </c>
      <c r="G218" s="11" t="str">
        <f t="shared" si="70"/>
        <v>进料伺服Z轴负极限标志</v>
      </c>
      <c r="H218" s="11">
        <f t="shared" si="81"/>
        <v>1212</v>
      </c>
      <c r="I218" s="11" t="str">
        <f t="shared" si="76"/>
        <v>T1212</v>
      </c>
      <c r="J218" s="11" t="str">
        <f t="shared" si="71"/>
        <v>进料伺服Z轴负极限感应延时</v>
      </c>
      <c r="K218" s="1" t="str">
        <f t="shared" si="77"/>
        <v>913.04</v>
      </c>
      <c r="L218" s="1" t="str">
        <f t="shared" si="87"/>
        <v>进料伺服Z轴负极限[lamp]</v>
      </c>
      <c r="M218" s="1">
        <f t="shared" si="89"/>
        <v>413</v>
      </c>
      <c r="N218" s="1" t="str">
        <f t="shared" si="90"/>
        <v>W413.04</v>
      </c>
      <c r="O218" s="12" t="str">
        <f t="shared" si="88"/>
        <v>[W413.04]进料伺服Z轴负极限异常,请检查[2960.09]</v>
      </c>
      <c r="P218" s="1" t="str">
        <f t="shared" si="85"/>
        <v>进料伺服Z轴负极限[alm]</v>
      </c>
      <c r="Q218" s="1">
        <f t="shared" si="80"/>
        <v>312</v>
      </c>
      <c r="R218" s="1" t="str">
        <f t="shared" si="74"/>
        <v>T312</v>
      </c>
      <c r="S218" s="1" t="str">
        <f t="shared" si="86"/>
        <v>进料伺服Z轴负极限报警延时</v>
      </c>
      <c r="V218" s="25" t="s">
        <v>2555</v>
      </c>
      <c r="Z218" s="1" t="s">
        <v>2556</v>
      </c>
      <c r="AA218" s="1" t="str">
        <f t="shared" si="78"/>
        <v>进料伺服Z轴负极限延时设定值</v>
      </c>
    </row>
    <row r="219" s="1" customFormat="1" ht="12" spans="1:27">
      <c r="A219" s="41"/>
      <c r="B219" s="25" t="s">
        <v>1587</v>
      </c>
      <c r="C219" s="1" t="str">
        <f>IO点表!F244</f>
        <v>进料伺服Z轴原点</v>
      </c>
      <c r="D219" s="26">
        <f t="shared" si="79"/>
        <v>5</v>
      </c>
      <c r="E219" s="11">
        <f t="shared" si="73"/>
        <v>813</v>
      </c>
      <c r="F219" s="11" t="str">
        <f t="shared" si="75"/>
        <v>813.05</v>
      </c>
      <c r="G219" s="11" t="str">
        <f t="shared" si="70"/>
        <v>进料伺服Z轴原点标志</v>
      </c>
      <c r="H219" s="11">
        <f t="shared" si="81"/>
        <v>1213</v>
      </c>
      <c r="I219" s="11" t="str">
        <f t="shared" si="76"/>
        <v>T1213</v>
      </c>
      <c r="J219" s="11" t="str">
        <f t="shared" si="71"/>
        <v>进料伺服Z轴原点感应延时</v>
      </c>
      <c r="K219" s="1" t="str">
        <f t="shared" si="77"/>
        <v>913.05</v>
      </c>
      <c r="L219" s="1" t="str">
        <f t="shared" si="87"/>
        <v>进料伺服Z轴原点[lamp]</v>
      </c>
      <c r="M219" s="1">
        <f t="shared" si="89"/>
        <v>413</v>
      </c>
      <c r="N219" s="1" t="str">
        <f t="shared" si="90"/>
        <v>W413.05</v>
      </c>
      <c r="O219" s="12" t="str">
        <f t="shared" si="88"/>
        <v>[W413.05]进料伺服Z轴原点异常,请检查[2960.01]</v>
      </c>
      <c r="P219" s="1" t="str">
        <f t="shared" si="85"/>
        <v>进料伺服Z轴原点[alm]</v>
      </c>
      <c r="Q219" s="1">
        <f t="shared" si="80"/>
        <v>313</v>
      </c>
      <c r="R219" s="1" t="str">
        <f t="shared" si="74"/>
        <v>T313</v>
      </c>
      <c r="S219" s="1" t="str">
        <f t="shared" si="86"/>
        <v>进料伺服Z轴原点报警延时</v>
      </c>
      <c r="V219" s="25">
        <v>2960.01</v>
      </c>
      <c r="Z219" s="1" t="s">
        <v>2557</v>
      </c>
      <c r="AA219" s="1" t="str">
        <f t="shared" si="78"/>
        <v>进料伺服Z轴原点延时设定值</v>
      </c>
    </row>
    <row r="220" s="1" customFormat="1" ht="12" spans="1:27">
      <c r="A220" s="41"/>
      <c r="B220" s="25" t="s">
        <v>1591</v>
      </c>
      <c r="C220" s="1" t="str">
        <f>IO点表!F258</f>
        <v>出料伺服X轴正极限</v>
      </c>
      <c r="D220" s="26">
        <f t="shared" si="79"/>
        <v>6</v>
      </c>
      <c r="E220" s="11">
        <f t="shared" si="73"/>
        <v>813</v>
      </c>
      <c r="F220" s="11" t="str">
        <f t="shared" si="75"/>
        <v>813.06</v>
      </c>
      <c r="G220" s="11" t="str">
        <f t="shared" si="70"/>
        <v>出料伺服X轴正极限标志</v>
      </c>
      <c r="H220" s="11">
        <f t="shared" si="81"/>
        <v>1214</v>
      </c>
      <c r="I220" s="11" t="str">
        <f t="shared" si="76"/>
        <v>T1214</v>
      </c>
      <c r="J220" s="11" t="str">
        <f t="shared" si="71"/>
        <v>出料伺服X轴正极限感应延时</v>
      </c>
      <c r="K220" s="1" t="str">
        <f t="shared" si="77"/>
        <v>913.06</v>
      </c>
      <c r="L220" s="1" t="str">
        <f t="shared" si="87"/>
        <v>出料伺服X轴正极限[lamp]</v>
      </c>
      <c r="M220" s="1">
        <f t="shared" si="89"/>
        <v>413</v>
      </c>
      <c r="N220" s="1" t="str">
        <f t="shared" si="90"/>
        <v>W413.06</v>
      </c>
      <c r="O220" s="12" t="str">
        <f t="shared" si="88"/>
        <v>[W413.06]出料伺服X轴正极限异常,请检查[2962.06]</v>
      </c>
      <c r="P220" s="1" t="str">
        <f t="shared" si="85"/>
        <v>出料伺服X轴正极限[alm]</v>
      </c>
      <c r="Q220" s="1">
        <f t="shared" si="80"/>
        <v>314</v>
      </c>
      <c r="R220" s="1" t="str">
        <f t="shared" si="74"/>
        <v>T314</v>
      </c>
      <c r="S220" s="1" t="str">
        <f t="shared" si="86"/>
        <v>出料伺服X轴正极限报警延时</v>
      </c>
      <c r="V220" s="25" t="s">
        <v>2558</v>
      </c>
      <c r="Z220" s="1" t="s">
        <v>2559</v>
      </c>
      <c r="AA220" s="1" t="str">
        <f t="shared" si="78"/>
        <v>出料伺服X轴正极限延时设定值</v>
      </c>
    </row>
    <row r="221" s="1" customFormat="1" ht="12" spans="1:27">
      <c r="A221" s="41"/>
      <c r="B221" s="25" t="s">
        <v>1595</v>
      </c>
      <c r="C221" s="1" t="str">
        <f>IO点表!F259</f>
        <v>出料伺服X轴负极限</v>
      </c>
      <c r="D221" s="26">
        <f t="shared" si="79"/>
        <v>7</v>
      </c>
      <c r="E221" s="11">
        <f t="shared" si="73"/>
        <v>813</v>
      </c>
      <c r="F221" s="11" t="str">
        <f t="shared" si="75"/>
        <v>813.07</v>
      </c>
      <c r="G221" s="11" t="str">
        <f t="shared" si="70"/>
        <v>出料伺服X轴负极限标志</v>
      </c>
      <c r="H221" s="11">
        <f t="shared" si="81"/>
        <v>1215</v>
      </c>
      <c r="I221" s="11" t="str">
        <f t="shared" si="76"/>
        <v>T1215</v>
      </c>
      <c r="J221" s="11" t="str">
        <f t="shared" si="71"/>
        <v>出料伺服X轴负极限感应延时</v>
      </c>
      <c r="K221" s="1" t="str">
        <f t="shared" si="77"/>
        <v>913.07</v>
      </c>
      <c r="L221" s="1" t="str">
        <f t="shared" si="87"/>
        <v>出料伺服X轴负极限[lamp]</v>
      </c>
      <c r="M221" s="1">
        <f t="shared" si="89"/>
        <v>413</v>
      </c>
      <c r="N221" s="1" t="str">
        <f t="shared" si="90"/>
        <v>W413.07</v>
      </c>
      <c r="O221" s="12" t="str">
        <f t="shared" si="88"/>
        <v>[W413.07]出料伺服X轴负极限异常,请检查[2962.07]</v>
      </c>
      <c r="P221" s="1" t="str">
        <f t="shared" si="85"/>
        <v>出料伺服X轴负极限[alm]</v>
      </c>
      <c r="Q221" s="1">
        <f t="shared" si="80"/>
        <v>315</v>
      </c>
      <c r="R221" s="1" t="str">
        <f t="shared" si="74"/>
        <v>T315</v>
      </c>
      <c r="S221" s="1" t="str">
        <f t="shared" si="86"/>
        <v>出料伺服X轴负极限报警延时</v>
      </c>
      <c r="V221" s="25" t="s">
        <v>2560</v>
      </c>
      <c r="Z221" s="1" t="s">
        <v>2561</v>
      </c>
      <c r="AA221" s="1" t="str">
        <f t="shared" si="78"/>
        <v>出料伺服X轴负极限延时设定值</v>
      </c>
    </row>
    <row r="222" s="1" customFormat="1" ht="12" spans="1:27">
      <c r="A222" s="41"/>
      <c r="B222" s="25" t="s">
        <v>1598</v>
      </c>
      <c r="C222" s="1" t="str">
        <f>IO点表!F260</f>
        <v>出料伺服X轴原点</v>
      </c>
      <c r="D222" s="26">
        <f t="shared" si="79"/>
        <v>8</v>
      </c>
      <c r="E222" s="11">
        <f t="shared" si="73"/>
        <v>813</v>
      </c>
      <c r="F222" s="11" t="str">
        <f t="shared" si="75"/>
        <v>813.08</v>
      </c>
      <c r="G222" s="11" t="str">
        <f t="shared" si="70"/>
        <v>出料伺服X轴原点标志</v>
      </c>
      <c r="H222" s="11">
        <f t="shared" si="81"/>
        <v>1216</v>
      </c>
      <c r="I222" s="11" t="str">
        <f t="shared" si="76"/>
        <v>T1216</v>
      </c>
      <c r="J222" s="11" t="str">
        <f t="shared" si="71"/>
        <v>出料伺服X轴原点感应延时</v>
      </c>
      <c r="K222" s="1" t="str">
        <f t="shared" si="77"/>
        <v>913.08</v>
      </c>
      <c r="L222" s="1" t="str">
        <f t="shared" si="87"/>
        <v>出料伺服X轴原点[lamp]</v>
      </c>
      <c r="M222" s="1">
        <f t="shared" si="89"/>
        <v>413</v>
      </c>
      <c r="N222" s="1" t="str">
        <f t="shared" si="90"/>
        <v>W413.08</v>
      </c>
      <c r="O222" s="12" t="str">
        <f t="shared" si="88"/>
        <v>[W413.08]出料伺服X轴原点异常,请检查[2962.00]</v>
      </c>
      <c r="P222" s="1" t="str">
        <f t="shared" si="85"/>
        <v>出料伺服X轴原点[alm]</v>
      </c>
      <c r="Q222" s="1">
        <f t="shared" si="80"/>
        <v>316</v>
      </c>
      <c r="R222" s="1" t="str">
        <f t="shared" si="74"/>
        <v>T316</v>
      </c>
      <c r="S222" s="1" t="str">
        <f t="shared" si="86"/>
        <v>出料伺服X轴原点报警延时</v>
      </c>
      <c r="V222" s="25" t="s">
        <v>2562</v>
      </c>
      <c r="Z222" s="1" t="s">
        <v>2563</v>
      </c>
      <c r="AA222" s="1" t="str">
        <f t="shared" si="78"/>
        <v>出料伺服X轴原点延时设定值</v>
      </c>
    </row>
    <row r="223" s="1" customFormat="1" ht="12" spans="1:27">
      <c r="A223" s="41"/>
      <c r="B223" s="25" t="s">
        <v>1602</v>
      </c>
      <c r="C223" s="1" t="str">
        <f>IO点表!F274</f>
        <v>出料伺服Z轴正极限</v>
      </c>
      <c r="D223" s="26">
        <f t="shared" si="79"/>
        <v>9</v>
      </c>
      <c r="E223" s="11">
        <f t="shared" si="73"/>
        <v>813</v>
      </c>
      <c r="F223" s="11" t="str">
        <f t="shared" si="75"/>
        <v>813.09</v>
      </c>
      <c r="G223" s="11" t="str">
        <f t="shared" si="70"/>
        <v>出料伺服Z轴正极限标志</v>
      </c>
      <c r="H223" s="11">
        <f t="shared" si="81"/>
        <v>1217</v>
      </c>
      <c r="I223" s="11" t="str">
        <f t="shared" si="76"/>
        <v>T1217</v>
      </c>
      <c r="J223" s="11" t="str">
        <f t="shared" si="71"/>
        <v>出料伺服Z轴正极限感应延时</v>
      </c>
      <c r="K223" s="1" t="str">
        <f t="shared" si="77"/>
        <v>913.09</v>
      </c>
      <c r="L223" s="1" t="str">
        <f t="shared" si="87"/>
        <v>出料伺服Z轴正极限[lamp]</v>
      </c>
      <c r="M223" s="1">
        <f t="shared" si="89"/>
        <v>413</v>
      </c>
      <c r="N223" s="1" t="str">
        <f t="shared" si="90"/>
        <v>W413.09</v>
      </c>
      <c r="O223" s="12" t="str">
        <f t="shared" si="88"/>
        <v>[W413.09]出料伺服Z轴正极限异常,请检查[2962.08]</v>
      </c>
      <c r="P223" s="1" t="str">
        <f t="shared" si="85"/>
        <v>出料伺服Z轴正极限[alm]</v>
      </c>
      <c r="Q223" s="1">
        <f t="shared" si="80"/>
        <v>317</v>
      </c>
      <c r="R223" s="1" t="str">
        <f t="shared" si="74"/>
        <v>T317</v>
      </c>
      <c r="S223" s="1" t="str">
        <f t="shared" si="86"/>
        <v>出料伺服Z轴正极限报警延时</v>
      </c>
      <c r="V223" s="25" t="s">
        <v>2564</v>
      </c>
      <c r="Z223" s="1" t="s">
        <v>2565</v>
      </c>
      <c r="AA223" s="1" t="str">
        <f t="shared" si="78"/>
        <v>出料伺服Z轴正极限延时设定值</v>
      </c>
    </row>
    <row r="224" s="1" customFormat="1" ht="12" spans="1:27">
      <c r="A224" s="41"/>
      <c r="B224" s="25" t="s">
        <v>1606</v>
      </c>
      <c r="C224" s="1" t="str">
        <f>IO点表!F275</f>
        <v>出料伺服Z轴负极限</v>
      </c>
      <c r="D224" s="26">
        <f t="shared" si="79"/>
        <v>10</v>
      </c>
      <c r="E224" s="11">
        <f t="shared" si="73"/>
        <v>813</v>
      </c>
      <c r="F224" s="11" t="str">
        <f t="shared" si="75"/>
        <v>813.10</v>
      </c>
      <c r="G224" s="11" t="str">
        <f t="shared" si="70"/>
        <v>出料伺服Z轴负极限标志</v>
      </c>
      <c r="H224" s="11">
        <f t="shared" si="81"/>
        <v>1218</v>
      </c>
      <c r="I224" s="11" t="str">
        <f t="shared" si="76"/>
        <v>T1218</v>
      </c>
      <c r="J224" s="11" t="str">
        <f t="shared" si="71"/>
        <v>出料伺服Z轴负极限感应延时</v>
      </c>
      <c r="K224" s="1" t="str">
        <f t="shared" si="77"/>
        <v>913.10</v>
      </c>
      <c r="L224" s="1" t="str">
        <f t="shared" si="87"/>
        <v>出料伺服Z轴负极限[lamp]</v>
      </c>
      <c r="M224" s="1">
        <f t="shared" si="89"/>
        <v>413</v>
      </c>
      <c r="N224" s="1" t="str">
        <f t="shared" si="90"/>
        <v>W413.10</v>
      </c>
      <c r="O224" s="12" t="str">
        <f t="shared" si="88"/>
        <v>[W413.10]出料伺服Z轴负极限异常,请检查[2962.09]</v>
      </c>
      <c r="P224" s="1" t="str">
        <f t="shared" si="85"/>
        <v>出料伺服Z轴负极限[alm]</v>
      </c>
      <c r="Q224" s="1">
        <f t="shared" si="80"/>
        <v>318</v>
      </c>
      <c r="R224" s="1" t="str">
        <f t="shared" si="74"/>
        <v>T318</v>
      </c>
      <c r="S224" s="1" t="str">
        <f t="shared" si="86"/>
        <v>出料伺服Z轴负极限报警延时</v>
      </c>
      <c r="V224" s="25" t="s">
        <v>2566</v>
      </c>
      <c r="Z224" s="1" t="s">
        <v>2567</v>
      </c>
      <c r="AA224" s="1" t="str">
        <f t="shared" si="78"/>
        <v>出料伺服Z轴负极限延时设定值</v>
      </c>
    </row>
    <row r="225" s="1" customFormat="1" ht="12" spans="1:27">
      <c r="A225" s="41"/>
      <c r="B225" s="25" t="s">
        <v>1610</v>
      </c>
      <c r="C225" s="1" t="str">
        <f>IO点表!F276</f>
        <v>出料伺服Z轴原点</v>
      </c>
      <c r="D225" s="26">
        <f t="shared" si="79"/>
        <v>11</v>
      </c>
      <c r="E225" s="11">
        <f t="shared" si="73"/>
        <v>813</v>
      </c>
      <c r="F225" s="11" t="str">
        <f t="shared" si="75"/>
        <v>813.11</v>
      </c>
      <c r="G225" s="11" t="str">
        <f t="shared" si="70"/>
        <v>出料伺服Z轴原点标志</v>
      </c>
      <c r="H225" s="11">
        <f t="shared" si="81"/>
        <v>1219</v>
      </c>
      <c r="I225" s="11" t="str">
        <f t="shared" si="76"/>
        <v>T1219</v>
      </c>
      <c r="J225" s="11" t="str">
        <f t="shared" si="71"/>
        <v>出料伺服Z轴原点感应延时</v>
      </c>
      <c r="K225" s="1" t="str">
        <f t="shared" si="77"/>
        <v>913.11</v>
      </c>
      <c r="L225" s="1" t="str">
        <f t="shared" si="87"/>
        <v>出料伺服Z轴原点[lamp]</v>
      </c>
      <c r="M225" s="1">
        <f t="shared" si="89"/>
        <v>413</v>
      </c>
      <c r="N225" s="1" t="str">
        <f t="shared" si="90"/>
        <v>W413.11</v>
      </c>
      <c r="O225" s="12" t="str">
        <f t="shared" si="88"/>
        <v>[W413.11]出料伺服Z轴原点异常,请检查[2962.01]</v>
      </c>
      <c r="P225" s="1" t="str">
        <f t="shared" si="85"/>
        <v>出料伺服Z轴原点[alm]</v>
      </c>
      <c r="Q225" s="1">
        <f t="shared" si="80"/>
        <v>319</v>
      </c>
      <c r="R225" s="1" t="str">
        <f t="shared" si="74"/>
        <v>T319</v>
      </c>
      <c r="S225" s="1" t="str">
        <f t="shared" si="86"/>
        <v>出料伺服Z轴原点报警延时</v>
      </c>
      <c r="V225" s="25" t="s">
        <v>2568</v>
      </c>
      <c r="Z225" s="1" t="s">
        <v>2569</v>
      </c>
      <c r="AA225" s="1" t="str">
        <f t="shared" si="78"/>
        <v>出料伺服Z轴原点延时设定值</v>
      </c>
    </row>
    <row r="226" s="1" customFormat="1" ht="12" spans="1:27">
      <c r="A226" s="41"/>
      <c r="B226" s="25" t="s">
        <v>1614</v>
      </c>
      <c r="C226" s="1" t="s">
        <v>2570</v>
      </c>
      <c r="D226" s="26">
        <f t="shared" si="79"/>
        <v>12</v>
      </c>
      <c r="E226" s="11">
        <f t="shared" si="73"/>
        <v>813</v>
      </c>
      <c r="F226" s="11" t="str">
        <f t="shared" si="75"/>
        <v>813.12</v>
      </c>
      <c r="G226" s="11" t="str">
        <f t="shared" si="70"/>
        <v>进料伺服X轴停止标志</v>
      </c>
      <c r="H226" s="11">
        <f t="shared" si="81"/>
        <v>1220</v>
      </c>
      <c r="I226" s="11" t="str">
        <f t="shared" si="76"/>
        <v>T1220</v>
      </c>
      <c r="J226" s="11" t="str">
        <f t="shared" si="71"/>
        <v>进料伺服X轴停止感应延时</v>
      </c>
      <c r="K226" s="1" t="str">
        <f t="shared" si="77"/>
        <v>913.12</v>
      </c>
      <c r="L226" s="1" t="str">
        <f t="shared" si="87"/>
        <v>进料伺服X轴停止[lamp]</v>
      </c>
      <c r="M226" s="1">
        <f t="shared" si="89"/>
        <v>413</v>
      </c>
      <c r="N226" s="1" t="str">
        <f t="shared" si="90"/>
        <v>W413.12</v>
      </c>
      <c r="O226" s="12" t="str">
        <f t="shared" si="72"/>
        <v>[W413.12]进料伺服X轴停止异常</v>
      </c>
      <c r="P226" s="1" t="str">
        <f t="shared" si="85"/>
        <v>进料伺服X轴停止[alm]</v>
      </c>
      <c r="Q226" s="1">
        <f t="shared" si="80"/>
        <v>320</v>
      </c>
      <c r="R226" s="1" t="str">
        <f t="shared" si="74"/>
        <v>T320</v>
      </c>
      <c r="S226" s="1" t="str">
        <f t="shared" si="86"/>
        <v>进料伺服X轴停止报警延时</v>
      </c>
      <c r="Z226" s="1" t="s">
        <v>2571</v>
      </c>
      <c r="AA226" s="1" t="str">
        <f t="shared" si="78"/>
        <v>进料伺服X轴停止延时设定值</v>
      </c>
    </row>
    <row r="227" s="1" customFormat="1" ht="12" spans="1:27">
      <c r="A227" s="41"/>
      <c r="B227" s="25" t="s">
        <v>1618</v>
      </c>
      <c r="C227" s="1" t="s">
        <v>2572</v>
      </c>
      <c r="D227" s="26">
        <f t="shared" si="79"/>
        <v>13</v>
      </c>
      <c r="E227" s="11">
        <f t="shared" si="73"/>
        <v>813</v>
      </c>
      <c r="F227" s="11" t="str">
        <f t="shared" si="75"/>
        <v>813.13</v>
      </c>
      <c r="G227" s="11" t="str">
        <f t="shared" si="70"/>
        <v>进料伺服Z轴停止标志</v>
      </c>
      <c r="H227" s="11">
        <f t="shared" si="81"/>
        <v>1221</v>
      </c>
      <c r="I227" s="11" t="str">
        <f t="shared" si="76"/>
        <v>T1221</v>
      </c>
      <c r="J227" s="11" t="str">
        <f t="shared" si="71"/>
        <v>进料伺服Z轴停止感应延时</v>
      </c>
      <c r="K227" s="1" t="str">
        <f t="shared" si="77"/>
        <v>913.13</v>
      </c>
      <c r="L227" s="1" t="str">
        <f t="shared" si="87"/>
        <v>进料伺服Z轴停止[lamp]</v>
      </c>
      <c r="M227" s="1">
        <f t="shared" si="89"/>
        <v>413</v>
      </c>
      <c r="N227" s="1" t="str">
        <f t="shared" si="90"/>
        <v>W413.13</v>
      </c>
      <c r="O227" s="12" t="str">
        <f t="shared" si="72"/>
        <v>[W413.13]进料伺服Z轴停止异常</v>
      </c>
      <c r="P227" s="1" t="str">
        <f t="shared" si="85"/>
        <v>进料伺服Z轴停止[alm]</v>
      </c>
      <c r="Q227" s="1">
        <f t="shared" si="80"/>
        <v>321</v>
      </c>
      <c r="R227" s="1" t="str">
        <f t="shared" si="74"/>
        <v>T321</v>
      </c>
      <c r="S227" s="1" t="str">
        <f t="shared" si="86"/>
        <v>进料伺服Z轴停止报警延时</v>
      </c>
      <c r="Z227" s="1" t="s">
        <v>2573</v>
      </c>
      <c r="AA227" s="1" t="str">
        <f t="shared" si="78"/>
        <v>进料伺服Z轴停止延时设定值</v>
      </c>
    </row>
    <row r="228" s="1" customFormat="1" ht="12" spans="1:27">
      <c r="A228" s="41"/>
      <c r="B228" s="25" t="s">
        <v>1622</v>
      </c>
      <c r="C228" s="1" t="s">
        <v>2574</v>
      </c>
      <c r="D228" s="26">
        <f t="shared" si="79"/>
        <v>14</v>
      </c>
      <c r="E228" s="11">
        <f t="shared" si="73"/>
        <v>813</v>
      </c>
      <c r="F228" s="11" t="str">
        <f t="shared" si="75"/>
        <v>813.14</v>
      </c>
      <c r="G228" s="11" t="str">
        <f t="shared" si="70"/>
        <v>出料伺服X轴停止标志</v>
      </c>
      <c r="H228" s="11">
        <f t="shared" si="81"/>
        <v>1222</v>
      </c>
      <c r="I228" s="11" t="str">
        <f t="shared" si="76"/>
        <v>T1222</v>
      </c>
      <c r="J228" s="11" t="str">
        <f t="shared" si="71"/>
        <v>出料伺服X轴停止感应延时</v>
      </c>
      <c r="K228" s="1" t="str">
        <f t="shared" si="77"/>
        <v>913.14</v>
      </c>
      <c r="L228" s="1" t="str">
        <f t="shared" si="87"/>
        <v>出料伺服X轴停止[lamp]</v>
      </c>
      <c r="M228" s="1">
        <f t="shared" si="89"/>
        <v>413</v>
      </c>
      <c r="N228" s="1" t="str">
        <f t="shared" si="90"/>
        <v>W413.14</v>
      </c>
      <c r="O228" s="12" t="str">
        <f t="shared" si="72"/>
        <v>[W413.14]出料伺服X轴停止异常</v>
      </c>
      <c r="P228" s="1" t="str">
        <f t="shared" si="85"/>
        <v>出料伺服X轴停止[alm]</v>
      </c>
      <c r="Q228" s="1">
        <f t="shared" si="80"/>
        <v>322</v>
      </c>
      <c r="R228" s="1" t="str">
        <f t="shared" si="74"/>
        <v>T322</v>
      </c>
      <c r="S228" s="1" t="str">
        <f t="shared" si="86"/>
        <v>出料伺服X轴停止报警延时</v>
      </c>
      <c r="Z228" s="1" t="s">
        <v>2575</v>
      </c>
      <c r="AA228" s="1" t="str">
        <f t="shared" si="78"/>
        <v>出料伺服X轴停止延时设定值</v>
      </c>
    </row>
    <row r="229" s="1" customFormat="1" ht="12" spans="1:27">
      <c r="A229" s="41"/>
      <c r="B229" s="25" t="s">
        <v>1626</v>
      </c>
      <c r="C229" s="1" t="s">
        <v>2576</v>
      </c>
      <c r="D229" s="26">
        <f t="shared" si="79"/>
        <v>15</v>
      </c>
      <c r="E229" s="11">
        <f t="shared" si="73"/>
        <v>813</v>
      </c>
      <c r="F229" s="11" t="str">
        <f t="shared" si="75"/>
        <v>813.15</v>
      </c>
      <c r="G229" s="11" t="str">
        <f t="shared" si="70"/>
        <v>出料伺服Z轴停止标志</v>
      </c>
      <c r="H229" s="11">
        <f t="shared" si="81"/>
        <v>1223</v>
      </c>
      <c r="I229" s="11" t="str">
        <f t="shared" si="76"/>
        <v>T1223</v>
      </c>
      <c r="J229" s="11" t="str">
        <f t="shared" si="71"/>
        <v>出料伺服Z轴停止感应延时</v>
      </c>
      <c r="K229" s="1" t="str">
        <f t="shared" si="77"/>
        <v>913.15</v>
      </c>
      <c r="L229" s="1" t="str">
        <f t="shared" si="87"/>
        <v>出料伺服Z轴停止[lamp]</v>
      </c>
      <c r="M229" s="1">
        <f t="shared" si="89"/>
        <v>413</v>
      </c>
      <c r="N229" s="1" t="str">
        <f t="shared" si="90"/>
        <v>W413.15</v>
      </c>
      <c r="O229" s="12" t="str">
        <f t="shared" si="72"/>
        <v>[W413.15]出料伺服Z轴停止异常</v>
      </c>
      <c r="P229" s="1" t="str">
        <f t="shared" si="85"/>
        <v>出料伺服Z轴停止[alm]</v>
      </c>
      <c r="Q229" s="1">
        <f t="shared" si="80"/>
        <v>323</v>
      </c>
      <c r="R229" s="1" t="str">
        <f t="shared" si="74"/>
        <v>T323</v>
      </c>
      <c r="S229" s="1" t="str">
        <f t="shared" si="86"/>
        <v>出料伺服Z轴停止报警延时</v>
      </c>
      <c r="Z229" s="1" t="s">
        <v>2577</v>
      </c>
      <c r="AA229" s="1" t="str">
        <f t="shared" si="78"/>
        <v>出料伺服Z轴停止延时设定值</v>
      </c>
    </row>
    <row r="230" spans="1:27">
      <c r="A230" s="41" t="s">
        <v>2578</v>
      </c>
      <c r="B230" s="25" t="s">
        <v>1568</v>
      </c>
      <c r="C230" s="22" t="s">
        <v>2579</v>
      </c>
      <c r="D230" s="26">
        <f t="shared" si="79"/>
        <v>0</v>
      </c>
      <c r="E230" s="11">
        <f t="shared" si="73"/>
        <v>814</v>
      </c>
      <c r="F230" s="11" t="str">
        <f t="shared" si="75"/>
        <v>814.00</v>
      </c>
      <c r="G230" s="11" t="str">
        <f>C230&amp;G$1</f>
        <v>氦检仪不在检漏状态标志</v>
      </c>
      <c r="H230" s="11">
        <f t="shared" si="81"/>
        <v>1224</v>
      </c>
      <c r="I230" s="11" t="str">
        <f t="shared" si="76"/>
        <v>T1224</v>
      </c>
      <c r="J230" s="11" t="str">
        <f t="shared" ref="J230:J262" si="91">C230&amp;J$2&amp;"["&amp;B230&amp;"]"</f>
        <v>氦检仪不在检漏状态感应延时[0000.00]</v>
      </c>
      <c r="K230" s="1" t="str">
        <f t="shared" si="77"/>
        <v>914.00</v>
      </c>
      <c r="L230" s="1" t="str">
        <f t="shared" si="87"/>
        <v>氦检仪不在检漏状态[lamp]</v>
      </c>
      <c r="M230" s="1">
        <f t="shared" si="89"/>
        <v>414</v>
      </c>
      <c r="N230" s="1" t="str">
        <f t="shared" si="90"/>
        <v>W414.00</v>
      </c>
      <c r="O230" s="11" t="str">
        <f t="shared" si="72"/>
        <v>[W414.00]氦检仪不在检漏状态异常</v>
      </c>
      <c r="P230" s="1" t="str">
        <f t="shared" si="85"/>
        <v>氦检仪不在检漏状态[alm]</v>
      </c>
      <c r="Q230" s="1">
        <f t="shared" si="80"/>
        <v>324</v>
      </c>
      <c r="R230" s="1" t="str">
        <f t="shared" si="74"/>
        <v>T324</v>
      </c>
      <c r="S230" s="1" t="str">
        <f t="shared" si="86"/>
        <v>氦检仪不在检漏状态报警延时</v>
      </c>
      <c r="Z230" s="1" t="s">
        <v>2580</v>
      </c>
      <c r="AA230" s="1" t="str">
        <f t="shared" si="78"/>
        <v>氦检仪不在检漏状态延时设定值</v>
      </c>
    </row>
    <row r="231" spans="1:27">
      <c r="A231" s="41"/>
      <c r="B231" s="25" t="s">
        <v>1572</v>
      </c>
      <c r="C231" s="22" t="s">
        <v>2581</v>
      </c>
      <c r="D231" s="26">
        <f t="shared" si="79"/>
        <v>1</v>
      </c>
      <c r="E231" s="11">
        <f t="shared" si="73"/>
        <v>814</v>
      </c>
      <c r="F231" s="11" t="str">
        <f t="shared" si="75"/>
        <v>814.01</v>
      </c>
      <c r="G231" s="11" t="str">
        <f t="shared" ref="G231:G294" si="92">C231&amp;G$1</f>
        <v>漏率不能达到稳定值标志</v>
      </c>
      <c r="H231" s="11">
        <f t="shared" si="81"/>
        <v>1225</v>
      </c>
      <c r="I231" s="11" t="str">
        <f t="shared" si="76"/>
        <v>T1225</v>
      </c>
      <c r="J231" s="11" t="str">
        <f t="shared" si="91"/>
        <v>漏率不能达到稳定值感应延时[0000.01]</v>
      </c>
      <c r="K231" s="1" t="str">
        <f t="shared" si="77"/>
        <v>914.01</v>
      </c>
      <c r="L231" s="1" t="str">
        <f t="shared" si="87"/>
        <v>漏率不能达到稳定值[lamp]</v>
      </c>
      <c r="M231" s="1">
        <f t="shared" si="89"/>
        <v>414</v>
      </c>
      <c r="N231" s="1" t="str">
        <f t="shared" si="90"/>
        <v>W414.01</v>
      </c>
      <c r="O231" s="11" t="str">
        <f t="shared" ref="O231:O261" si="93">"["&amp;N231&amp;"]"&amp;C231&amp;"异常"</f>
        <v>[W414.01]漏率不能达到稳定值异常</v>
      </c>
      <c r="P231" s="1" t="str">
        <f t="shared" si="85"/>
        <v>漏率不能达到稳定值[alm]</v>
      </c>
      <c r="Q231" s="1">
        <f t="shared" si="80"/>
        <v>325</v>
      </c>
      <c r="R231" s="1" t="str">
        <f t="shared" si="74"/>
        <v>T325</v>
      </c>
      <c r="S231" s="1" t="str">
        <f t="shared" si="86"/>
        <v>漏率不能达到稳定值报警延时</v>
      </c>
      <c r="Z231" s="1" t="s">
        <v>2582</v>
      </c>
      <c r="AA231" s="1" t="str">
        <f t="shared" si="78"/>
        <v>漏率不能达到稳定值延时设定值</v>
      </c>
    </row>
    <row r="232" spans="1:27">
      <c r="A232" s="41"/>
      <c r="B232" s="25" t="s">
        <v>1576</v>
      </c>
      <c r="C232" s="22"/>
      <c r="D232" s="26">
        <f t="shared" si="79"/>
        <v>2</v>
      </c>
      <c r="E232" s="11">
        <f t="shared" si="73"/>
        <v>814</v>
      </c>
      <c r="F232" s="11" t="str">
        <f t="shared" si="75"/>
        <v>814.02</v>
      </c>
      <c r="G232" s="11" t="str">
        <f t="shared" si="92"/>
        <v>标志</v>
      </c>
      <c r="H232" s="11">
        <f t="shared" si="81"/>
        <v>1226</v>
      </c>
      <c r="I232" s="11" t="str">
        <f t="shared" si="76"/>
        <v>T1226</v>
      </c>
      <c r="J232" s="11" t="str">
        <f t="shared" si="91"/>
        <v>感应延时[0000.02]</v>
      </c>
      <c r="K232" s="1" t="str">
        <f t="shared" si="77"/>
        <v>914.02</v>
      </c>
      <c r="L232" s="1" t="str">
        <f t="shared" si="87"/>
        <v>[lamp]</v>
      </c>
      <c r="M232" s="1">
        <f t="shared" si="89"/>
        <v>414</v>
      </c>
      <c r="N232" s="1" t="str">
        <f t="shared" si="90"/>
        <v>W414.02</v>
      </c>
      <c r="O232" s="11" t="str">
        <f t="shared" si="93"/>
        <v>[W414.02]异常</v>
      </c>
      <c r="P232" s="1" t="str">
        <f t="shared" si="85"/>
        <v>[alm]</v>
      </c>
      <c r="Q232" s="1">
        <f t="shared" si="80"/>
        <v>326</v>
      </c>
      <c r="R232" s="1" t="str">
        <f t="shared" si="74"/>
        <v>T326</v>
      </c>
      <c r="S232" s="1" t="str">
        <f t="shared" si="86"/>
        <v>报警延时</v>
      </c>
      <c r="Z232" s="1" t="s">
        <v>2583</v>
      </c>
      <c r="AA232" s="1" t="str">
        <f t="shared" si="78"/>
        <v>延时设定值</v>
      </c>
    </row>
    <row r="233" spans="1:27">
      <c r="A233" s="41"/>
      <c r="B233" s="25" t="s">
        <v>1580</v>
      </c>
      <c r="C233" s="22"/>
      <c r="D233" s="26">
        <f t="shared" si="79"/>
        <v>3</v>
      </c>
      <c r="E233" s="11">
        <f t="shared" si="73"/>
        <v>814</v>
      </c>
      <c r="F233" s="11" t="str">
        <f t="shared" si="75"/>
        <v>814.03</v>
      </c>
      <c r="G233" s="11" t="str">
        <f t="shared" si="92"/>
        <v>标志</v>
      </c>
      <c r="H233" s="11">
        <f t="shared" si="81"/>
        <v>1227</v>
      </c>
      <c r="I233" s="11" t="str">
        <f t="shared" si="76"/>
        <v>T1227</v>
      </c>
      <c r="J233" s="11" t="str">
        <f t="shared" si="91"/>
        <v>感应延时[0000.03]</v>
      </c>
      <c r="K233" s="1" t="str">
        <f t="shared" si="77"/>
        <v>914.03</v>
      </c>
      <c r="L233" s="1" t="str">
        <f t="shared" si="87"/>
        <v>[lamp]</v>
      </c>
      <c r="M233" s="1">
        <f t="shared" si="89"/>
        <v>414</v>
      </c>
      <c r="N233" s="1" t="str">
        <f t="shared" si="90"/>
        <v>W414.03</v>
      </c>
      <c r="O233" s="11" t="str">
        <f t="shared" si="93"/>
        <v>[W414.03]异常</v>
      </c>
      <c r="P233" s="1" t="str">
        <f t="shared" si="85"/>
        <v>[alm]</v>
      </c>
      <c r="Q233" s="1">
        <f t="shared" si="80"/>
        <v>327</v>
      </c>
      <c r="R233" s="1" t="str">
        <f t="shared" si="74"/>
        <v>T327</v>
      </c>
      <c r="S233" s="1" t="str">
        <f t="shared" si="86"/>
        <v>报警延时</v>
      </c>
      <c r="Z233" s="1" t="s">
        <v>2584</v>
      </c>
      <c r="AA233" s="1" t="str">
        <f t="shared" si="78"/>
        <v>延时设定值</v>
      </c>
    </row>
    <row r="234" spans="1:27">
      <c r="A234" s="41"/>
      <c r="B234" s="25" t="s">
        <v>1583</v>
      </c>
      <c r="C234" s="22"/>
      <c r="D234" s="26">
        <f t="shared" si="79"/>
        <v>4</v>
      </c>
      <c r="E234" s="11">
        <f t="shared" si="73"/>
        <v>814</v>
      </c>
      <c r="F234" s="11" t="str">
        <f t="shared" si="75"/>
        <v>814.04</v>
      </c>
      <c r="G234" s="11" t="str">
        <f t="shared" si="92"/>
        <v>标志</v>
      </c>
      <c r="H234" s="11">
        <f t="shared" si="81"/>
        <v>1228</v>
      </c>
      <c r="I234" s="11" t="str">
        <f t="shared" si="76"/>
        <v>T1228</v>
      </c>
      <c r="J234" s="11" t="str">
        <f t="shared" si="91"/>
        <v>感应延时[0000.04]</v>
      </c>
      <c r="K234" s="1" t="str">
        <f t="shared" si="77"/>
        <v>914.04</v>
      </c>
      <c r="L234" s="1" t="str">
        <f t="shared" si="87"/>
        <v>[lamp]</v>
      </c>
      <c r="M234" s="1">
        <f t="shared" si="89"/>
        <v>414</v>
      </c>
      <c r="N234" s="1" t="str">
        <f t="shared" si="90"/>
        <v>W414.04</v>
      </c>
      <c r="O234" s="11" t="str">
        <f t="shared" si="93"/>
        <v>[W414.04]异常</v>
      </c>
      <c r="P234" s="1" t="str">
        <f t="shared" si="85"/>
        <v>[alm]</v>
      </c>
      <c r="Q234" s="1">
        <f t="shared" si="80"/>
        <v>328</v>
      </c>
      <c r="R234" s="1" t="str">
        <f t="shared" si="74"/>
        <v>T328</v>
      </c>
      <c r="S234" s="1" t="str">
        <f t="shared" si="86"/>
        <v>报警延时</v>
      </c>
      <c r="Z234" s="1" t="s">
        <v>2585</v>
      </c>
      <c r="AA234" s="1" t="str">
        <f t="shared" si="78"/>
        <v>延时设定值</v>
      </c>
    </row>
    <row r="235" spans="1:27">
      <c r="A235" s="41"/>
      <c r="B235" s="25" t="s">
        <v>1587</v>
      </c>
      <c r="C235" s="22"/>
      <c r="D235" s="26">
        <f t="shared" si="79"/>
        <v>5</v>
      </c>
      <c r="E235" s="11">
        <f t="shared" si="73"/>
        <v>814</v>
      </c>
      <c r="F235" s="11" t="str">
        <f t="shared" si="75"/>
        <v>814.05</v>
      </c>
      <c r="G235" s="11" t="str">
        <f t="shared" si="92"/>
        <v>标志</v>
      </c>
      <c r="H235" s="11">
        <f t="shared" si="81"/>
        <v>1229</v>
      </c>
      <c r="I235" s="11" t="str">
        <f t="shared" si="76"/>
        <v>T1229</v>
      </c>
      <c r="J235" s="11" t="str">
        <f t="shared" si="91"/>
        <v>感应延时[0000.05]</v>
      </c>
      <c r="K235" s="1" t="str">
        <f t="shared" si="77"/>
        <v>914.05</v>
      </c>
      <c r="L235" s="1" t="str">
        <f t="shared" si="87"/>
        <v>[lamp]</v>
      </c>
      <c r="M235" s="1">
        <f t="shared" si="89"/>
        <v>414</v>
      </c>
      <c r="N235" s="1" t="str">
        <f t="shared" si="90"/>
        <v>W414.05</v>
      </c>
      <c r="O235" s="11" t="str">
        <f t="shared" si="93"/>
        <v>[W414.05]异常</v>
      </c>
      <c r="P235" s="1" t="str">
        <f t="shared" si="85"/>
        <v>[alm]</v>
      </c>
      <c r="Q235" s="1">
        <f t="shared" si="80"/>
        <v>329</v>
      </c>
      <c r="R235" s="1" t="str">
        <f t="shared" si="74"/>
        <v>T329</v>
      </c>
      <c r="S235" s="1" t="str">
        <f t="shared" si="86"/>
        <v>报警延时</v>
      </c>
      <c r="Z235" s="1" t="s">
        <v>2586</v>
      </c>
      <c r="AA235" s="1" t="str">
        <f t="shared" si="78"/>
        <v>延时设定值</v>
      </c>
    </row>
    <row r="236" spans="1:27">
      <c r="A236" s="41"/>
      <c r="B236" s="25" t="s">
        <v>1591</v>
      </c>
      <c r="C236" s="22"/>
      <c r="D236" s="26">
        <f t="shared" si="79"/>
        <v>6</v>
      </c>
      <c r="E236" s="11">
        <f t="shared" si="73"/>
        <v>814</v>
      </c>
      <c r="F236" s="11" t="str">
        <f t="shared" si="75"/>
        <v>814.06</v>
      </c>
      <c r="G236" s="11" t="str">
        <f t="shared" si="92"/>
        <v>标志</v>
      </c>
      <c r="H236" s="11">
        <f t="shared" si="81"/>
        <v>1230</v>
      </c>
      <c r="I236" s="11" t="str">
        <f t="shared" si="76"/>
        <v>T1230</v>
      </c>
      <c r="J236" s="11" t="str">
        <f t="shared" si="91"/>
        <v>感应延时[0000.06]</v>
      </c>
      <c r="K236" s="1" t="str">
        <f t="shared" si="77"/>
        <v>914.06</v>
      </c>
      <c r="L236" s="1" t="str">
        <f t="shared" si="87"/>
        <v>[lamp]</v>
      </c>
      <c r="M236" s="1">
        <f t="shared" si="89"/>
        <v>414</v>
      </c>
      <c r="N236" s="1" t="str">
        <f t="shared" si="90"/>
        <v>W414.06</v>
      </c>
      <c r="O236" s="11" t="str">
        <f t="shared" si="93"/>
        <v>[W414.06]异常</v>
      </c>
      <c r="P236" s="1" t="str">
        <f t="shared" si="85"/>
        <v>[alm]</v>
      </c>
      <c r="Q236" s="1">
        <f t="shared" si="80"/>
        <v>330</v>
      </c>
      <c r="R236" s="1" t="str">
        <f t="shared" si="74"/>
        <v>T330</v>
      </c>
      <c r="S236" s="1" t="str">
        <f t="shared" si="86"/>
        <v>报警延时</v>
      </c>
      <c r="Z236" s="1" t="s">
        <v>2587</v>
      </c>
      <c r="AA236" s="1" t="str">
        <f t="shared" si="78"/>
        <v>延时设定值</v>
      </c>
    </row>
    <row r="237" spans="1:27">
      <c r="A237" s="41"/>
      <c r="B237" s="25" t="s">
        <v>1595</v>
      </c>
      <c r="C237" s="22"/>
      <c r="D237" s="26">
        <f t="shared" si="79"/>
        <v>7</v>
      </c>
      <c r="E237" s="11">
        <f t="shared" si="73"/>
        <v>814</v>
      </c>
      <c r="F237" s="11" t="str">
        <f t="shared" si="75"/>
        <v>814.07</v>
      </c>
      <c r="G237" s="11" t="str">
        <f t="shared" si="92"/>
        <v>标志</v>
      </c>
      <c r="H237" s="11">
        <f t="shared" si="81"/>
        <v>1231</v>
      </c>
      <c r="I237" s="11" t="str">
        <f t="shared" si="76"/>
        <v>T1231</v>
      </c>
      <c r="J237" s="11" t="str">
        <f t="shared" si="91"/>
        <v>感应延时[0000.07]</v>
      </c>
      <c r="K237" s="1" t="str">
        <f t="shared" si="77"/>
        <v>914.07</v>
      </c>
      <c r="L237" s="1" t="str">
        <f t="shared" si="87"/>
        <v>[lamp]</v>
      </c>
      <c r="M237" s="1">
        <f t="shared" si="89"/>
        <v>414</v>
      </c>
      <c r="N237" s="1" t="str">
        <f t="shared" si="90"/>
        <v>W414.07</v>
      </c>
      <c r="O237" s="11" t="str">
        <f t="shared" si="93"/>
        <v>[W414.07]异常</v>
      </c>
      <c r="P237" s="1" t="str">
        <f t="shared" si="85"/>
        <v>[alm]</v>
      </c>
      <c r="Q237" s="1">
        <f t="shared" si="80"/>
        <v>331</v>
      </c>
      <c r="R237" s="1" t="str">
        <f t="shared" si="74"/>
        <v>T331</v>
      </c>
      <c r="S237" s="1" t="str">
        <f t="shared" si="86"/>
        <v>报警延时</v>
      </c>
      <c r="Z237" s="1" t="s">
        <v>2588</v>
      </c>
      <c r="AA237" s="1" t="str">
        <f t="shared" si="78"/>
        <v>延时设定值</v>
      </c>
    </row>
    <row r="238" spans="1:27">
      <c r="A238" s="41"/>
      <c r="B238" s="25" t="s">
        <v>1598</v>
      </c>
      <c r="C238" s="22"/>
      <c r="D238" s="26">
        <f t="shared" si="79"/>
        <v>8</v>
      </c>
      <c r="E238" s="11">
        <f t="shared" si="73"/>
        <v>814</v>
      </c>
      <c r="F238" s="11" t="str">
        <f t="shared" si="75"/>
        <v>814.08</v>
      </c>
      <c r="G238" s="11" t="str">
        <f t="shared" si="92"/>
        <v>标志</v>
      </c>
      <c r="H238" s="11">
        <f t="shared" si="81"/>
        <v>1232</v>
      </c>
      <c r="I238" s="11" t="str">
        <f t="shared" si="76"/>
        <v>T1232</v>
      </c>
      <c r="J238" s="11" t="str">
        <f t="shared" si="91"/>
        <v>感应延时[0000.08]</v>
      </c>
      <c r="K238" s="1" t="str">
        <f t="shared" si="77"/>
        <v>914.08</v>
      </c>
      <c r="L238" s="1" t="str">
        <f t="shared" ref="L238:L260" si="94">C238&amp;L$2</f>
        <v>[lamp]</v>
      </c>
      <c r="M238" s="1">
        <f t="shared" si="89"/>
        <v>414</v>
      </c>
      <c r="N238" s="1" t="str">
        <f t="shared" si="90"/>
        <v>W414.08</v>
      </c>
      <c r="O238" s="11" t="str">
        <f t="shared" si="93"/>
        <v>[W414.08]异常</v>
      </c>
      <c r="P238" s="1" t="str">
        <f t="shared" ref="P238:P261" si="95">C238&amp;O$2</f>
        <v>[alm]</v>
      </c>
      <c r="Q238" s="1">
        <f t="shared" si="80"/>
        <v>332</v>
      </c>
      <c r="R238" s="1" t="str">
        <f t="shared" si="74"/>
        <v>T332</v>
      </c>
      <c r="S238" s="1" t="str">
        <f t="shared" ref="S238:S285" si="96">C238&amp;S$2</f>
        <v>报警延时</v>
      </c>
      <c r="Z238" s="1" t="s">
        <v>2589</v>
      </c>
      <c r="AA238" s="1" t="str">
        <f t="shared" si="78"/>
        <v>延时设定值</v>
      </c>
    </row>
    <row r="239" spans="1:27">
      <c r="A239" s="41"/>
      <c r="B239" s="25" t="s">
        <v>1602</v>
      </c>
      <c r="C239" s="22"/>
      <c r="D239" s="26">
        <f t="shared" si="79"/>
        <v>9</v>
      </c>
      <c r="E239" s="11">
        <f t="shared" si="73"/>
        <v>814</v>
      </c>
      <c r="F239" s="11" t="str">
        <f t="shared" si="75"/>
        <v>814.09</v>
      </c>
      <c r="G239" s="11" t="str">
        <f t="shared" si="92"/>
        <v>标志</v>
      </c>
      <c r="H239" s="11">
        <f t="shared" si="81"/>
        <v>1233</v>
      </c>
      <c r="I239" s="11" t="str">
        <f t="shared" si="76"/>
        <v>T1233</v>
      </c>
      <c r="J239" s="11" t="str">
        <f t="shared" si="91"/>
        <v>感应延时[0000.09]</v>
      </c>
      <c r="K239" s="1" t="str">
        <f t="shared" si="77"/>
        <v>914.09</v>
      </c>
      <c r="L239" s="1" t="str">
        <f t="shared" si="94"/>
        <v>[lamp]</v>
      </c>
      <c r="M239" s="1">
        <f t="shared" si="89"/>
        <v>414</v>
      </c>
      <c r="N239" s="1" t="str">
        <f t="shared" si="90"/>
        <v>W414.09</v>
      </c>
      <c r="O239" s="11" t="str">
        <f t="shared" si="93"/>
        <v>[W414.09]异常</v>
      </c>
      <c r="P239" s="1" t="str">
        <f t="shared" si="95"/>
        <v>[alm]</v>
      </c>
      <c r="Q239" s="1">
        <f t="shared" si="80"/>
        <v>333</v>
      </c>
      <c r="R239" s="1" t="str">
        <f t="shared" si="74"/>
        <v>T333</v>
      </c>
      <c r="S239" s="1" t="str">
        <f t="shared" si="96"/>
        <v>报警延时</v>
      </c>
      <c r="Z239" s="1" t="s">
        <v>2590</v>
      </c>
      <c r="AA239" s="1" t="str">
        <f t="shared" si="78"/>
        <v>延时设定值</v>
      </c>
    </row>
    <row r="240" spans="1:27">
      <c r="A240" s="41"/>
      <c r="B240" s="25" t="s">
        <v>1606</v>
      </c>
      <c r="C240" s="22"/>
      <c r="D240" s="26">
        <f t="shared" si="79"/>
        <v>10</v>
      </c>
      <c r="E240" s="11">
        <f t="shared" si="73"/>
        <v>814</v>
      </c>
      <c r="F240" s="11" t="str">
        <f t="shared" si="75"/>
        <v>814.10</v>
      </c>
      <c r="G240" s="11" t="str">
        <f t="shared" si="92"/>
        <v>标志</v>
      </c>
      <c r="H240" s="11">
        <f t="shared" si="81"/>
        <v>1234</v>
      </c>
      <c r="I240" s="11" t="str">
        <f t="shared" si="76"/>
        <v>T1234</v>
      </c>
      <c r="J240" s="11" t="str">
        <f t="shared" si="91"/>
        <v>感应延时[0000.10]</v>
      </c>
      <c r="K240" s="1" t="str">
        <f t="shared" si="77"/>
        <v>914.10</v>
      </c>
      <c r="L240" s="1" t="str">
        <f t="shared" si="94"/>
        <v>[lamp]</v>
      </c>
      <c r="M240" s="1">
        <f t="shared" si="89"/>
        <v>414</v>
      </c>
      <c r="N240" s="1" t="str">
        <f t="shared" si="90"/>
        <v>W414.10</v>
      </c>
      <c r="O240" s="11" t="str">
        <f t="shared" si="93"/>
        <v>[W414.10]异常</v>
      </c>
      <c r="P240" s="1" t="str">
        <f t="shared" si="95"/>
        <v>[alm]</v>
      </c>
      <c r="Q240" s="1">
        <f t="shared" si="80"/>
        <v>334</v>
      </c>
      <c r="R240" s="1" t="str">
        <f t="shared" si="74"/>
        <v>T334</v>
      </c>
      <c r="S240" s="1" t="str">
        <f t="shared" si="96"/>
        <v>报警延时</v>
      </c>
      <c r="Z240" s="1" t="s">
        <v>2591</v>
      </c>
      <c r="AA240" s="1" t="str">
        <f t="shared" si="78"/>
        <v>延时设定值</v>
      </c>
    </row>
    <row r="241" spans="1:27">
      <c r="A241" s="41"/>
      <c r="B241" s="25" t="s">
        <v>1610</v>
      </c>
      <c r="C241" s="22"/>
      <c r="D241" s="26">
        <f t="shared" si="79"/>
        <v>11</v>
      </c>
      <c r="E241" s="11">
        <f t="shared" si="73"/>
        <v>814</v>
      </c>
      <c r="F241" s="11" t="str">
        <f t="shared" si="75"/>
        <v>814.11</v>
      </c>
      <c r="G241" s="11" t="str">
        <f t="shared" si="92"/>
        <v>标志</v>
      </c>
      <c r="H241" s="11">
        <f t="shared" si="81"/>
        <v>1235</v>
      </c>
      <c r="I241" s="11" t="str">
        <f t="shared" si="76"/>
        <v>T1235</v>
      </c>
      <c r="J241" s="11" t="str">
        <f t="shared" si="91"/>
        <v>感应延时[0000.11]</v>
      </c>
      <c r="K241" s="1" t="str">
        <f t="shared" si="77"/>
        <v>914.11</v>
      </c>
      <c r="L241" s="1" t="str">
        <f t="shared" si="94"/>
        <v>[lamp]</v>
      </c>
      <c r="M241" s="1">
        <f t="shared" si="89"/>
        <v>414</v>
      </c>
      <c r="N241" s="1" t="str">
        <f t="shared" si="90"/>
        <v>W414.11</v>
      </c>
      <c r="O241" s="11" t="str">
        <f t="shared" si="93"/>
        <v>[W414.11]异常</v>
      </c>
      <c r="P241" s="1" t="str">
        <f t="shared" si="95"/>
        <v>[alm]</v>
      </c>
      <c r="Q241" s="1">
        <f t="shared" si="80"/>
        <v>335</v>
      </c>
      <c r="R241" s="1" t="str">
        <f t="shared" si="74"/>
        <v>T335</v>
      </c>
      <c r="S241" s="1" t="str">
        <f t="shared" si="96"/>
        <v>报警延时</v>
      </c>
      <c r="Z241" s="1" t="s">
        <v>2592</v>
      </c>
      <c r="AA241" s="1" t="str">
        <f t="shared" si="78"/>
        <v>延时设定值</v>
      </c>
    </row>
    <row r="242" spans="1:27">
      <c r="A242" s="41"/>
      <c r="B242" s="25" t="s">
        <v>1614</v>
      </c>
      <c r="C242" s="22"/>
      <c r="D242" s="26">
        <f t="shared" si="79"/>
        <v>12</v>
      </c>
      <c r="E242" s="11">
        <f t="shared" si="73"/>
        <v>814</v>
      </c>
      <c r="F242" s="11" t="str">
        <f t="shared" si="75"/>
        <v>814.12</v>
      </c>
      <c r="G242" s="11" t="str">
        <f t="shared" si="92"/>
        <v>标志</v>
      </c>
      <c r="H242" s="11">
        <f t="shared" si="81"/>
        <v>1236</v>
      </c>
      <c r="I242" s="11" t="str">
        <f t="shared" si="76"/>
        <v>T1236</v>
      </c>
      <c r="J242" s="11" t="str">
        <f t="shared" si="91"/>
        <v>感应延时[0000.12]</v>
      </c>
      <c r="K242" s="1" t="str">
        <f t="shared" si="77"/>
        <v>914.12</v>
      </c>
      <c r="L242" s="1" t="str">
        <f t="shared" si="94"/>
        <v>[lamp]</v>
      </c>
      <c r="M242" s="1">
        <f t="shared" si="89"/>
        <v>414</v>
      </c>
      <c r="N242" s="1" t="str">
        <f t="shared" si="90"/>
        <v>W414.12</v>
      </c>
      <c r="O242" s="11" t="str">
        <f t="shared" si="93"/>
        <v>[W414.12]异常</v>
      </c>
      <c r="P242" s="1" t="str">
        <f t="shared" si="95"/>
        <v>[alm]</v>
      </c>
      <c r="Q242" s="1">
        <f t="shared" si="80"/>
        <v>336</v>
      </c>
      <c r="R242" s="1" t="str">
        <f t="shared" si="74"/>
        <v>T336</v>
      </c>
      <c r="S242" s="1" t="str">
        <f t="shared" si="96"/>
        <v>报警延时</v>
      </c>
      <c r="Z242" s="1" t="s">
        <v>2593</v>
      </c>
      <c r="AA242" s="1" t="str">
        <f t="shared" si="78"/>
        <v>延时设定值</v>
      </c>
    </row>
    <row r="243" spans="1:27">
      <c r="A243" s="41"/>
      <c r="B243" s="25" t="s">
        <v>1618</v>
      </c>
      <c r="C243" s="22"/>
      <c r="D243" s="26">
        <f t="shared" si="79"/>
        <v>13</v>
      </c>
      <c r="E243" s="11">
        <f t="shared" si="73"/>
        <v>814</v>
      </c>
      <c r="F243" s="11" t="str">
        <f t="shared" si="75"/>
        <v>814.13</v>
      </c>
      <c r="G243" s="11" t="str">
        <f t="shared" si="92"/>
        <v>标志</v>
      </c>
      <c r="H243" s="11">
        <f t="shared" si="81"/>
        <v>1237</v>
      </c>
      <c r="I243" s="11" t="str">
        <f t="shared" si="76"/>
        <v>T1237</v>
      </c>
      <c r="J243" s="11" t="str">
        <f t="shared" si="91"/>
        <v>感应延时[0000.13]</v>
      </c>
      <c r="K243" s="1" t="str">
        <f t="shared" si="77"/>
        <v>914.13</v>
      </c>
      <c r="L243" s="1" t="str">
        <f t="shared" si="94"/>
        <v>[lamp]</v>
      </c>
      <c r="M243" s="1">
        <f t="shared" si="89"/>
        <v>414</v>
      </c>
      <c r="N243" s="1" t="str">
        <f t="shared" si="90"/>
        <v>W414.13</v>
      </c>
      <c r="O243" s="11" t="str">
        <f t="shared" si="93"/>
        <v>[W414.13]异常</v>
      </c>
      <c r="P243" s="1" t="str">
        <f t="shared" si="95"/>
        <v>[alm]</v>
      </c>
      <c r="Q243" s="1">
        <f t="shared" si="80"/>
        <v>337</v>
      </c>
      <c r="R243" s="1" t="str">
        <f t="shared" si="74"/>
        <v>T337</v>
      </c>
      <c r="S243" s="1" t="str">
        <f t="shared" si="96"/>
        <v>报警延时</v>
      </c>
      <c r="Z243" s="1" t="s">
        <v>2594</v>
      </c>
      <c r="AA243" s="1" t="str">
        <f t="shared" si="78"/>
        <v>延时设定值</v>
      </c>
    </row>
    <row r="244" spans="1:27">
      <c r="A244" s="41"/>
      <c r="B244" s="25" t="s">
        <v>1622</v>
      </c>
      <c r="C244" s="22"/>
      <c r="D244" s="26">
        <f t="shared" si="79"/>
        <v>14</v>
      </c>
      <c r="E244" s="11">
        <f t="shared" si="73"/>
        <v>814</v>
      </c>
      <c r="F244" s="11" t="str">
        <f t="shared" si="75"/>
        <v>814.14</v>
      </c>
      <c r="G244" s="11" t="str">
        <f t="shared" si="92"/>
        <v>标志</v>
      </c>
      <c r="H244" s="11">
        <f t="shared" si="81"/>
        <v>1238</v>
      </c>
      <c r="I244" s="11" t="str">
        <f t="shared" si="76"/>
        <v>T1238</v>
      </c>
      <c r="J244" s="11" t="str">
        <f t="shared" si="91"/>
        <v>感应延时[0000.14]</v>
      </c>
      <c r="K244" s="1" t="str">
        <f t="shared" si="77"/>
        <v>914.14</v>
      </c>
      <c r="L244" s="1" t="str">
        <f t="shared" si="94"/>
        <v>[lamp]</v>
      </c>
      <c r="M244" s="1">
        <f t="shared" si="89"/>
        <v>414</v>
      </c>
      <c r="N244" s="1" t="str">
        <f t="shared" si="90"/>
        <v>W414.14</v>
      </c>
      <c r="O244" s="11" t="str">
        <f t="shared" si="93"/>
        <v>[W414.14]异常</v>
      </c>
      <c r="P244" s="1" t="str">
        <f t="shared" si="95"/>
        <v>[alm]</v>
      </c>
      <c r="Q244" s="1">
        <f t="shared" si="80"/>
        <v>338</v>
      </c>
      <c r="R244" s="1" t="str">
        <f t="shared" si="74"/>
        <v>T338</v>
      </c>
      <c r="S244" s="1" t="str">
        <f t="shared" si="96"/>
        <v>报警延时</v>
      </c>
      <c r="Z244" s="1" t="s">
        <v>2595</v>
      </c>
      <c r="AA244" s="1" t="str">
        <f t="shared" si="78"/>
        <v>延时设定值</v>
      </c>
    </row>
    <row r="245" spans="1:27">
      <c r="A245" s="41"/>
      <c r="B245" s="25" t="s">
        <v>1626</v>
      </c>
      <c r="C245" s="22"/>
      <c r="D245" s="26">
        <f t="shared" si="79"/>
        <v>15</v>
      </c>
      <c r="E245" s="11">
        <f t="shared" si="73"/>
        <v>814</v>
      </c>
      <c r="F245" s="11" t="str">
        <f t="shared" si="75"/>
        <v>814.15</v>
      </c>
      <c r="G245" s="11" t="str">
        <f t="shared" si="92"/>
        <v>标志</v>
      </c>
      <c r="H245" s="11">
        <f t="shared" si="81"/>
        <v>1239</v>
      </c>
      <c r="I245" s="11" t="str">
        <f t="shared" si="76"/>
        <v>T1239</v>
      </c>
      <c r="J245" s="11" t="str">
        <f t="shared" si="91"/>
        <v>感应延时[0000.15]</v>
      </c>
      <c r="K245" s="1" t="str">
        <f t="shared" si="77"/>
        <v>914.15</v>
      </c>
      <c r="L245" s="1" t="str">
        <f t="shared" si="94"/>
        <v>[lamp]</v>
      </c>
      <c r="M245" s="1">
        <f t="shared" si="89"/>
        <v>414</v>
      </c>
      <c r="N245" s="1" t="str">
        <f t="shared" si="90"/>
        <v>W414.15</v>
      </c>
      <c r="O245" s="11" t="str">
        <f t="shared" si="93"/>
        <v>[W414.15]异常</v>
      </c>
      <c r="P245" s="1" t="str">
        <f t="shared" si="95"/>
        <v>[alm]</v>
      </c>
      <c r="Q245" s="1">
        <f t="shared" si="80"/>
        <v>339</v>
      </c>
      <c r="R245" s="1" t="str">
        <f t="shared" si="74"/>
        <v>T339</v>
      </c>
      <c r="S245" s="1" t="str">
        <f t="shared" si="96"/>
        <v>报警延时</v>
      </c>
      <c r="Z245" s="1" t="s">
        <v>2596</v>
      </c>
      <c r="AA245" s="1" t="str">
        <f t="shared" si="78"/>
        <v>延时设定值</v>
      </c>
    </row>
    <row r="246" customHeight="1" spans="1:27">
      <c r="A246" s="41" t="s">
        <v>2578</v>
      </c>
      <c r="B246" s="25" t="s">
        <v>1568</v>
      </c>
      <c r="C246" s="22"/>
      <c r="D246" s="26">
        <f t="shared" si="79"/>
        <v>0</v>
      </c>
      <c r="E246" s="11">
        <f t="shared" si="73"/>
        <v>815</v>
      </c>
      <c r="F246" s="11" t="str">
        <f t="shared" si="75"/>
        <v>815.00</v>
      </c>
      <c r="G246" s="11" t="str">
        <f t="shared" ref="G246:G254" si="97">C246&amp;G$1</f>
        <v>标志</v>
      </c>
      <c r="H246" s="11">
        <f t="shared" si="81"/>
        <v>1240</v>
      </c>
      <c r="I246" s="11" t="str">
        <f t="shared" si="76"/>
        <v>T1240</v>
      </c>
      <c r="J246" s="11" t="str">
        <f t="shared" si="91"/>
        <v>感应延时[0000.00]</v>
      </c>
      <c r="K246" s="1" t="str">
        <f t="shared" si="77"/>
        <v>915.00</v>
      </c>
      <c r="L246" s="1" t="str">
        <f t="shared" ref="L246:L254" si="98">C246&amp;L$2</f>
        <v>[lamp]</v>
      </c>
      <c r="M246" s="1">
        <f t="shared" si="89"/>
        <v>415</v>
      </c>
      <c r="N246" s="1" t="str">
        <f t="shared" si="90"/>
        <v>W415.00</v>
      </c>
      <c r="O246" s="11" t="str">
        <f t="shared" ref="O246:O254" si="99">"["&amp;N246&amp;"]"&amp;C246&amp;"异常"</f>
        <v>[W415.00]异常</v>
      </c>
      <c r="P246" s="1" t="str">
        <f t="shared" ref="P246:P254" si="100">C246&amp;O$2</f>
        <v>[alm]</v>
      </c>
      <c r="Q246" s="1">
        <f t="shared" si="80"/>
        <v>340</v>
      </c>
      <c r="R246" s="1" t="str">
        <f t="shared" si="74"/>
        <v>T340</v>
      </c>
      <c r="S246" s="1" t="str">
        <f t="shared" ref="S246:S254" si="101">C246&amp;S$2</f>
        <v>报警延时</v>
      </c>
      <c r="Z246" s="1" t="s">
        <v>2597</v>
      </c>
      <c r="AA246" s="1" t="str">
        <f t="shared" si="78"/>
        <v>延时设定值</v>
      </c>
    </row>
    <row r="247" spans="1:27">
      <c r="A247" s="41"/>
      <c r="B247" s="25" t="s">
        <v>1572</v>
      </c>
      <c r="C247" s="22"/>
      <c r="D247" s="26">
        <f t="shared" si="79"/>
        <v>1</v>
      </c>
      <c r="E247" s="11">
        <f t="shared" si="73"/>
        <v>815</v>
      </c>
      <c r="F247" s="11" t="str">
        <f t="shared" si="75"/>
        <v>815.01</v>
      </c>
      <c r="G247" s="11" t="str">
        <f t="shared" si="97"/>
        <v>标志</v>
      </c>
      <c r="H247" s="11">
        <f t="shared" si="81"/>
        <v>1241</v>
      </c>
      <c r="I247" s="11" t="str">
        <f t="shared" si="76"/>
        <v>T1241</v>
      </c>
      <c r="J247" s="11" t="str">
        <f t="shared" si="91"/>
        <v>感应延时[0000.01]</v>
      </c>
      <c r="K247" s="1" t="str">
        <f t="shared" si="77"/>
        <v>915.01</v>
      </c>
      <c r="L247" s="1" t="str">
        <f t="shared" si="98"/>
        <v>[lamp]</v>
      </c>
      <c r="M247" s="1">
        <f t="shared" si="89"/>
        <v>415</v>
      </c>
      <c r="N247" s="1" t="str">
        <f t="shared" si="90"/>
        <v>W415.01</v>
      </c>
      <c r="O247" s="11" t="str">
        <f t="shared" si="99"/>
        <v>[W415.01]异常</v>
      </c>
      <c r="P247" s="1" t="str">
        <f t="shared" si="100"/>
        <v>[alm]</v>
      </c>
      <c r="Q247" s="1">
        <f t="shared" si="80"/>
        <v>341</v>
      </c>
      <c r="R247" s="1" t="str">
        <f t="shared" si="74"/>
        <v>T341</v>
      </c>
      <c r="S247" s="1" t="str">
        <f t="shared" si="101"/>
        <v>报警延时</v>
      </c>
      <c r="Z247" s="1" t="s">
        <v>2598</v>
      </c>
      <c r="AA247" s="1" t="str">
        <f t="shared" si="78"/>
        <v>延时设定值</v>
      </c>
    </row>
    <row r="248" spans="1:27">
      <c r="A248" s="41"/>
      <c r="B248" s="25" t="s">
        <v>1576</v>
      </c>
      <c r="C248" s="34"/>
      <c r="D248" s="26">
        <f t="shared" si="79"/>
        <v>2</v>
      </c>
      <c r="E248" s="11">
        <f t="shared" si="73"/>
        <v>815</v>
      </c>
      <c r="F248" s="11" t="str">
        <f t="shared" si="75"/>
        <v>815.02</v>
      </c>
      <c r="G248" s="11" t="str">
        <f t="shared" si="97"/>
        <v>标志</v>
      </c>
      <c r="H248" s="11">
        <f t="shared" si="81"/>
        <v>1242</v>
      </c>
      <c r="I248" s="11" t="str">
        <f t="shared" si="76"/>
        <v>T1242</v>
      </c>
      <c r="J248" s="11" t="str">
        <f t="shared" si="91"/>
        <v>感应延时[0000.02]</v>
      </c>
      <c r="K248" s="1" t="str">
        <f t="shared" si="77"/>
        <v>915.02</v>
      </c>
      <c r="L248" s="1" t="str">
        <f t="shared" si="98"/>
        <v>[lamp]</v>
      </c>
      <c r="M248" s="1">
        <f t="shared" si="89"/>
        <v>415</v>
      </c>
      <c r="N248" s="1" t="str">
        <f t="shared" si="90"/>
        <v>W415.02</v>
      </c>
      <c r="O248" s="11" t="str">
        <f t="shared" si="99"/>
        <v>[W415.02]异常</v>
      </c>
      <c r="P248" s="1" t="str">
        <f t="shared" si="100"/>
        <v>[alm]</v>
      </c>
      <c r="Q248" s="1">
        <f t="shared" si="80"/>
        <v>342</v>
      </c>
      <c r="R248" s="1" t="str">
        <f t="shared" si="74"/>
        <v>T342</v>
      </c>
      <c r="S248" s="1" t="str">
        <f t="shared" si="101"/>
        <v>报警延时</v>
      </c>
      <c r="Z248" s="1" t="s">
        <v>2599</v>
      </c>
      <c r="AA248" s="1" t="str">
        <f t="shared" si="78"/>
        <v>延时设定值</v>
      </c>
    </row>
    <row r="249" spans="1:27">
      <c r="A249" s="41"/>
      <c r="B249" s="25" t="s">
        <v>1580</v>
      </c>
      <c r="C249" s="34"/>
      <c r="D249" s="26">
        <f t="shared" si="79"/>
        <v>3</v>
      </c>
      <c r="E249" s="11">
        <f t="shared" si="73"/>
        <v>815</v>
      </c>
      <c r="F249" s="11" t="str">
        <f t="shared" si="75"/>
        <v>815.03</v>
      </c>
      <c r="G249" s="11" t="str">
        <f t="shared" si="97"/>
        <v>标志</v>
      </c>
      <c r="H249" s="11">
        <f t="shared" si="81"/>
        <v>1243</v>
      </c>
      <c r="I249" s="11" t="str">
        <f t="shared" si="76"/>
        <v>T1243</v>
      </c>
      <c r="J249" s="11" t="str">
        <f t="shared" si="91"/>
        <v>感应延时[0000.03]</v>
      </c>
      <c r="K249" s="1" t="str">
        <f t="shared" si="77"/>
        <v>915.03</v>
      </c>
      <c r="L249" s="1" t="str">
        <f t="shared" si="98"/>
        <v>[lamp]</v>
      </c>
      <c r="M249" s="1">
        <f t="shared" si="89"/>
        <v>415</v>
      </c>
      <c r="N249" s="1" t="str">
        <f t="shared" si="90"/>
        <v>W415.03</v>
      </c>
      <c r="O249" s="11" t="str">
        <f t="shared" si="99"/>
        <v>[W415.03]异常</v>
      </c>
      <c r="P249" s="1" t="str">
        <f t="shared" si="100"/>
        <v>[alm]</v>
      </c>
      <c r="Q249" s="1">
        <f t="shared" si="80"/>
        <v>343</v>
      </c>
      <c r="R249" s="1" t="str">
        <f t="shared" si="74"/>
        <v>T343</v>
      </c>
      <c r="S249" s="1" t="str">
        <f t="shared" si="101"/>
        <v>报警延时</v>
      </c>
      <c r="Z249" s="1" t="s">
        <v>2600</v>
      </c>
      <c r="AA249" s="1" t="str">
        <f t="shared" si="78"/>
        <v>延时设定值</v>
      </c>
    </row>
    <row r="250" spans="1:27">
      <c r="A250" s="41"/>
      <c r="B250" s="25" t="s">
        <v>1583</v>
      </c>
      <c r="C250" s="34"/>
      <c r="D250" s="26">
        <f t="shared" si="79"/>
        <v>4</v>
      </c>
      <c r="E250" s="11">
        <f t="shared" si="73"/>
        <v>815</v>
      </c>
      <c r="F250" s="11" t="str">
        <f t="shared" si="75"/>
        <v>815.04</v>
      </c>
      <c r="G250" s="11" t="str">
        <f t="shared" si="97"/>
        <v>标志</v>
      </c>
      <c r="H250" s="11">
        <f t="shared" si="81"/>
        <v>1244</v>
      </c>
      <c r="I250" s="11" t="str">
        <f t="shared" si="76"/>
        <v>T1244</v>
      </c>
      <c r="J250" s="11" t="str">
        <f t="shared" si="91"/>
        <v>感应延时[0000.04]</v>
      </c>
      <c r="K250" s="1" t="str">
        <f t="shared" si="77"/>
        <v>915.04</v>
      </c>
      <c r="L250" s="1" t="str">
        <f t="shared" si="98"/>
        <v>[lamp]</v>
      </c>
      <c r="M250" s="1">
        <f t="shared" si="89"/>
        <v>415</v>
      </c>
      <c r="N250" s="1" t="str">
        <f t="shared" si="90"/>
        <v>W415.04</v>
      </c>
      <c r="O250" s="11" t="str">
        <f t="shared" si="99"/>
        <v>[W415.04]异常</v>
      </c>
      <c r="P250" s="1" t="str">
        <f t="shared" si="100"/>
        <v>[alm]</v>
      </c>
      <c r="Q250" s="1">
        <f t="shared" si="80"/>
        <v>344</v>
      </c>
      <c r="R250" s="1" t="str">
        <f t="shared" si="74"/>
        <v>T344</v>
      </c>
      <c r="S250" s="1" t="str">
        <f t="shared" si="101"/>
        <v>报警延时</v>
      </c>
      <c r="Z250" s="1" t="s">
        <v>2601</v>
      </c>
      <c r="AA250" s="1" t="str">
        <f t="shared" si="78"/>
        <v>延时设定值</v>
      </c>
    </row>
    <row r="251" spans="1:27">
      <c r="A251" s="41"/>
      <c r="B251" s="25" t="s">
        <v>1587</v>
      </c>
      <c r="C251" s="34"/>
      <c r="D251" s="26">
        <f t="shared" si="79"/>
        <v>5</v>
      </c>
      <c r="E251" s="11">
        <f t="shared" si="73"/>
        <v>815</v>
      </c>
      <c r="F251" s="11" t="str">
        <f t="shared" si="75"/>
        <v>815.05</v>
      </c>
      <c r="G251" s="11" t="str">
        <f t="shared" si="97"/>
        <v>标志</v>
      </c>
      <c r="H251" s="11">
        <f t="shared" si="81"/>
        <v>1245</v>
      </c>
      <c r="I251" s="11" t="str">
        <f t="shared" si="76"/>
        <v>T1245</v>
      </c>
      <c r="J251" s="11" t="str">
        <f t="shared" si="91"/>
        <v>感应延时[0000.05]</v>
      </c>
      <c r="K251" s="1" t="str">
        <f t="shared" si="77"/>
        <v>915.05</v>
      </c>
      <c r="L251" s="1" t="str">
        <f t="shared" si="98"/>
        <v>[lamp]</v>
      </c>
      <c r="M251" s="1">
        <f t="shared" si="89"/>
        <v>415</v>
      </c>
      <c r="N251" s="1" t="str">
        <f t="shared" si="90"/>
        <v>W415.05</v>
      </c>
      <c r="O251" s="11" t="str">
        <f t="shared" si="99"/>
        <v>[W415.05]异常</v>
      </c>
      <c r="P251" s="1" t="str">
        <f t="shared" si="100"/>
        <v>[alm]</v>
      </c>
      <c r="Q251" s="1">
        <f t="shared" si="80"/>
        <v>345</v>
      </c>
      <c r="R251" s="1" t="str">
        <f t="shared" si="74"/>
        <v>T345</v>
      </c>
      <c r="S251" s="1" t="str">
        <f t="shared" si="101"/>
        <v>报警延时</v>
      </c>
      <c r="Z251" s="1" t="s">
        <v>2602</v>
      </c>
      <c r="AA251" s="1" t="str">
        <f t="shared" si="78"/>
        <v>延时设定值</v>
      </c>
    </row>
    <row r="252" spans="1:27">
      <c r="A252" s="41"/>
      <c r="B252" s="25" t="s">
        <v>1591</v>
      </c>
      <c r="C252" s="22"/>
      <c r="D252" s="26">
        <f t="shared" si="79"/>
        <v>6</v>
      </c>
      <c r="E252" s="11">
        <f t="shared" si="73"/>
        <v>815</v>
      </c>
      <c r="F252" s="11" t="str">
        <f t="shared" si="75"/>
        <v>815.06</v>
      </c>
      <c r="G252" s="11" t="str">
        <f t="shared" si="97"/>
        <v>标志</v>
      </c>
      <c r="H252" s="11">
        <f t="shared" si="81"/>
        <v>1246</v>
      </c>
      <c r="I252" s="11" t="str">
        <f t="shared" si="76"/>
        <v>T1246</v>
      </c>
      <c r="J252" s="11" t="str">
        <f t="shared" si="91"/>
        <v>感应延时[0000.06]</v>
      </c>
      <c r="K252" s="1" t="str">
        <f t="shared" si="77"/>
        <v>915.06</v>
      </c>
      <c r="L252" s="1" t="str">
        <f t="shared" si="98"/>
        <v>[lamp]</v>
      </c>
      <c r="M252" s="1">
        <f t="shared" si="89"/>
        <v>415</v>
      </c>
      <c r="N252" s="1" t="str">
        <f t="shared" si="90"/>
        <v>W415.06</v>
      </c>
      <c r="O252" s="11" t="str">
        <f t="shared" si="99"/>
        <v>[W415.06]异常</v>
      </c>
      <c r="P252" s="1" t="str">
        <f t="shared" si="100"/>
        <v>[alm]</v>
      </c>
      <c r="Q252" s="1">
        <f t="shared" si="80"/>
        <v>346</v>
      </c>
      <c r="R252" s="1" t="str">
        <f t="shared" si="74"/>
        <v>T346</v>
      </c>
      <c r="S252" s="1" t="str">
        <f t="shared" si="101"/>
        <v>报警延时</v>
      </c>
      <c r="Z252" s="1" t="s">
        <v>2603</v>
      </c>
      <c r="AA252" s="1" t="str">
        <f t="shared" si="78"/>
        <v>延时设定值</v>
      </c>
    </row>
    <row r="253" spans="1:27">
      <c r="A253" s="41"/>
      <c r="B253" s="25" t="s">
        <v>1595</v>
      </c>
      <c r="C253" s="22"/>
      <c r="D253" s="26">
        <f t="shared" si="79"/>
        <v>7</v>
      </c>
      <c r="E253" s="11">
        <f t="shared" si="73"/>
        <v>815</v>
      </c>
      <c r="F253" s="11" t="str">
        <f t="shared" si="75"/>
        <v>815.07</v>
      </c>
      <c r="G253" s="11" t="str">
        <f t="shared" si="97"/>
        <v>标志</v>
      </c>
      <c r="H253" s="11">
        <f t="shared" si="81"/>
        <v>1247</v>
      </c>
      <c r="I253" s="11" t="str">
        <f t="shared" si="76"/>
        <v>T1247</v>
      </c>
      <c r="J253" s="11" t="str">
        <f t="shared" si="91"/>
        <v>感应延时[0000.07]</v>
      </c>
      <c r="K253" s="1" t="str">
        <f t="shared" si="77"/>
        <v>915.07</v>
      </c>
      <c r="L253" s="1" t="str">
        <f t="shared" si="98"/>
        <v>[lamp]</v>
      </c>
      <c r="M253" s="1">
        <f t="shared" si="89"/>
        <v>415</v>
      </c>
      <c r="N253" s="1" t="str">
        <f t="shared" si="90"/>
        <v>W415.07</v>
      </c>
      <c r="O253" s="11" t="str">
        <f t="shared" si="99"/>
        <v>[W415.07]异常</v>
      </c>
      <c r="P253" s="1" t="str">
        <f t="shared" si="100"/>
        <v>[alm]</v>
      </c>
      <c r="Q253" s="1">
        <f t="shared" si="80"/>
        <v>347</v>
      </c>
      <c r="R253" s="1" t="str">
        <f t="shared" si="74"/>
        <v>T347</v>
      </c>
      <c r="S253" s="1" t="str">
        <f t="shared" si="101"/>
        <v>报警延时</v>
      </c>
      <c r="Z253" s="1" t="s">
        <v>2604</v>
      </c>
      <c r="AA253" s="1" t="str">
        <f t="shared" si="78"/>
        <v>延时设定值</v>
      </c>
    </row>
    <row r="254" spans="1:27">
      <c r="A254" s="41"/>
      <c r="B254" s="25" t="s">
        <v>1598</v>
      </c>
      <c r="C254" s="22"/>
      <c r="D254" s="26">
        <f t="shared" si="79"/>
        <v>8</v>
      </c>
      <c r="E254" s="11">
        <f t="shared" ref="E254:E317" si="102">IF(D253=15,(E253+1),E253)</f>
        <v>815</v>
      </c>
      <c r="F254" s="11" t="str">
        <f t="shared" si="75"/>
        <v>815.08</v>
      </c>
      <c r="G254" s="11" t="str">
        <f t="shared" si="97"/>
        <v>标志</v>
      </c>
      <c r="H254" s="11">
        <f t="shared" si="81"/>
        <v>1248</v>
      </c>
      <c r="I254" s="11" t="str">
        <f t="shared" si="76"/>
        <v>T1248</v>
      </c>
      <c r="J254" s="11" t="str">
        <f t="shared" si="91"/>
        <v>感应延时[0000.08]</v>
      </c>
      <c r="K254" s="1" t="str">
        <f t="shared" si="77"/>
        <v>915.08</v>
      </c>
      <c r="L254" s="1" t="str">
        <f t="shared" si="98"/>
        <v>[lamp]</v>
      </c>
      <c r="M254" s="1">
        <f t="shared" si="89"/>
        <v>415</v>
      </c>
      <c r="N254" s="1" t="str">
        <f t="shared" si="90"/>
        <v>W415.08</v>
      </c>
      <c r="O254" s="11" t="str">
        <f t="shared" si="99"/>
        <v>[W415.08]异常</v>
      </c>
      <c r="P254" s="1" t="str">
        <f t="shared" si="100"/>
        <v>[alm]</v>
      </c>
      <c r="Q254" s="1">
        <f t="shared" si="80"/>
        <v>348</v>
      </c>
      <c r="R254" s="1" t="str">
        <f t="shared" si="74"/>
        <v>T348</v>
      </c>
      <c r="S254" s="1" t="str">
        <f t="shared" si="101"/>
        <v>报警延时</v>
      </c>
      <c r="Z254" s="1" t="s">
        <v>2605</v>
      </c>
      <c r="AA254" s="1" t="str">
        <f t="shared" si="78"/>
        <v>延时设定值</v>
      </c>
    </row>
    <row r="255" spans="1:27">
      <c r="A255" s="41"/>
      <c r="B255" s="25" t="s">
        <v>1602</v>
      </c>
      <c r="C255" s="22"/>
      <c r="D255" s="26">
        <f t="shared" si="79"/>
        <v>9</v>
      </c>
      <c r="E255" s="11">
        <f t="shared" si="102"/>
        <v>815</v>
      </c>
      <c r="F255" s="11" t="str">
        <f t="shared" si="75"/>
        <v>815.09</v>
      </c>
      <c r="G255" s="11" t="str">
        <f t="shared" si="92"/>
        <v>标志</v>
      </c>
      <c r="H255" s="11">
        <f t="shared" si="81"/>
        <v>1249</v>
      </c>
      <c r="I255" s="11" t="str">
        <f t="shared" si="76"/>
        <v>T1249</v>
      </c>
      <c r="J255" s="11" t="str">
        <f t="shared" si="91"/>
        <v>感应延时[0000.09]</v>
      </c>
      <c r="K255" s="1" t="str">
        <f t="shared" si="77"/>
        <v>915.09</v>
      </c>
      <c r="L255" s="1" t="str">
        <f t="shared" si="94"/>
        <v>[lamp]</v>
      </c>
      <c r="M255" s="1">
        <f t="shared" si="89"/>
        <v>415</v>
      </c>
      <c r="N255" s="1" t="str">
        <f t="shared" si="90"/>
        <v>W415.09</v>
      </c>
      <c r="O255" s="11" t="str">
        <f t="shared" si="93"/>
        <v>[W415.09]异常</v>
      </c>
      <c r="P255" s="1" t="str">
        <f t="shared" si="95"/>
        <v>[alm]</v>
      </c>
      <c r="Q255" s="1">
        <f t="shared" si="80"/>
        <v>349</v>
      </c>
      <c r="R255" s="1" t="str">
        <f t="shared" si="74"/>
        <v>T349</v>
      </c>
      <c r="S255" s="1" t="str">
        <f t="shared" si="96"/>
        <v>报警延时</v>
      </c>
      <c r="Z255" s="1" t="s">
        <v>2606</v>
      </c>
      <c r="AA255" s="1" t="str">
        <f t="shared" si="78"/>
        <v>延时设定值</v>
      </c>
    </row>
    <row r="256" spans="1:27">
      <c r="A256" s="41"/>
      <c r="B256" s="25" t="s">
        <v>1606</v>
      </c>
      <c r="C256" s="22"/>
      <c r="D256" s="26">
        <f t="shared" si="79"/>
        <v>10</v>
      </c>
      <c r="E256" s="11">
        <f t="shared" si="102"/>
        <v>815</v>
      </c>
      <c r="F256" s="11" t="str">
        <f t="shared" si="75"/>
        <v>815.10</v>
      </c>
      <c r="G256" s="11" t="str">
        <f t="shared" si="92"/>
        <v>标志</v>
      </c>
      <c r="H256" s="11">
        <f t="shared" si="81"/>
        <v>1250</v>
      </c>
      <c r="I256" s="11" t="str">
        <f t="shared" si="76"/>
        <v>T1250</v>
      </c>
      <c r="J256" s="11" t="str">
        <f t="shared" si="91"/>
        <v>感应延时[0000.10]</v>
      </c>
      <c r="K256" s="1" t="str">
        <f t="shared" si="77"/>
        <v>915.10</v>
      </c>
      <c r="L256" s="1" t="str">
        <f t="shared" si="94"/>
        <v>[lamp]</v>
      </c>
      <c r="M256" s="1">
        <f t="shared" si="89"/>
        <v>415</v>
      </c>
      <c r="N256" s="1" t="str">
        <f t="shared" si="90"/>
        <v>W415.10</v>
      </c>
      <c r="O256" s="11" t="str">
        <f t="shared" si="93"/>
        <v>[W415.10]异常</v>
      </c>
      <c r="P256" s="1" t="str">
        <f t="shared" si="95"/>
        <v>[alm]</v>
      </c>
      <c r="Q256" s="1">
        <f t="shared" si="80"/>
        <v>350</v>
      </c>
      <c r="R256" s="1" t="str">
        <f t="shared" ref="R256:R319" si="103">Q$4&amp;Q256</f>
        <v>T350</v>
      </c>
      <c r="S256" s="1" t="str">
        <f t="shared" si="96"/>
        <v>报警延时</v>
      </c>
      <c r="Z256" s="1" t="s">
        <v>2607</v>
      </c>
      <c r="AA256" s="1" t="str">
        <f t="shared" si="78"/>
        <v>延时设定值</v>
      </c>
    </row>
    <row r="257" spans="1:27">
      <c r="A257" s="41"/>
      <c r="B257" s="25" t="s">
        <v>1610</v>
      </c>
      <c r="C257" s="22"/>
      <c r="D257" s="26">
        <f t="shared" si="79"/>
        <v>11</v>
      </c>
      <c r="E257" s="11">
        <f t="shared" si="102"/>
        <v>815</v>
      </c>
      <c r="F257" s="11" t="str">
        <f t="shared" si="75"/>
        <v>815.11</v>
      </c>
      <c r="G257" s="11" t="str">
        <f t="shared" si="92"/>
        <v>标志</v>
      </c>
      <c r="H257" s="11">
        <f t="shared" si="81"/>
        <v>1251</v>
      </c>
      <c r="I257" s="11" t="str">
        <f t="shared" si="76"/>
        <v>T1251</v>
      </c>
      <c r="J257" s="11" t="str">
        <f t="shared" si="91"/>
        <v>感应延时[0000.11]</v>
      </c>
      <c r="K257" s="1" t="str">
        <f t="shared" si="77"/>
        <v>915.11</v>
      </c>
      <c r="L257" s="1" t="str">
        <f t="shared" si="94"/>
        <v>[lamp]</v>
      </c>
      <c r="M257" s="1">
        <f t="shared" si="89"/>
        <v>415</v>
      </c>
      <c r="N257" s="1" t="str">
        <f t="shared" si="90"/>
        <v>W415.11</v>
      </c>
      <c r="O257" s="11" t="str">
        <f t="shared" si="93"/>
        <v>[W415.11]异常</v>
      </c>
      <c r="P257" s="1" t="str">
        <f t="shared" si="95"/>
        <v>[alm]</v>
      </c>
      <c r="Q257" s="1">
        <f t="shared" si="80"/>
        <v>351</v>
      </c>
      <c r="R257" s="1" t="str">
        <f t="shared" si="103"/>
        <v>T351</v>
      </c>
      <c r="S257" s="1" t="str">
        <f t="shared" si="96"/>
        <v>报警延时</v>
      </c>
      <c r="Z257" s="1" t="s">
        <v>2608</v>
      </c>
      <c r="AA257" s="1" t="str">
        <f t="shared" si="78"/>
        <v>延时设定值</v>
      </c>
    </row>
    <row r="258" spans="1:27">
      <c r="A258" s="41"/>
      <c r="B258" s="25" t="s">
        <v>1614</v>
      </c>
      <c r="C258" s="22"/>
      <c r="D258" s="26">
        <f t="shared" si="79"/>
        <v>12</v>
      </c>
      <c r="E258" s="11">
        <f t="shared" si="102"/>
        <v>815</v>
      </c>
      <c r="F258" s="11" t="str">
        <f t="shared" si="75"/>
        <v>815.12</v>
      </c>
      <c r="G258" s="11" t="str">
        <f t="shared" si="92"/>
        <v>标志</v>
      </c>
      <c r="H258" s="11">
        <f t="shared" si="81"/>
        <v>1252</v>
      </c>
      <c r="I258" s="11" t="str">
        <f t="shared" si="76"/>
        <v>T1252</v>
      </c>
      <c r="J258" s="11" t="str">
        <f t="shared" si="91"/>
        <v>感应延时[0000.12]</v>
      </c>
      <c r="K258" s="1" t="str">
        <f t="shared" si="77"/>
        <v>915.12</v>
      </c>
      <c r="L258" s="1" t="str">
        <f t="shared" si="94"/>
        <v>[lamp]</v>
      </c>
      <c r="M258" s="1">
        <f t="shared" si="89"/>
        <v>415</v>
      </c>
      <c r="N258" s="1" t="str">
        <f t="shared" si="90"/>
        <v>W415.12</v>
      </c>
      <c r="O258" s="11" t="str">
        <f t="shared" si="93"/>
        <v>[W415.12]异常</v>
      </c>
      <c r="P258" s="1" t="str">
        <f t="shared" si="95"/>
        <v>[alm]</v>
      </c>
      <c r="Q258" s="1">
        <f t="shared" si="80"/>
        <v>352</v>
      </c>
      <c r="R258" s="1" t="str">
        <f t="shared" si="103"/>
        <v>T352</v>
      </c>
      <c r="S258" s="1" t="str">
        <f t="shared" si="96"/>
        <v>报警延时</v>
      </c>
      <c r="Z258" s="1" t="s">
        <v>2609</v>
      </c>
      <c r="AA258" s="1" t="str">
        <f t="shared" si="78"/>
        <v>延时设定值</v>
      </c>
    </row>
    <row r="259" spans="1:27">
      <c r="A259" s="41"/>
      <c r="B259" s="25" t="s">
        <v>1618</v>
      </c>
      <c r="C259" s="22"/>
      <c r="D259" s="26">
        <f t="shared" si="79"/>
        <v>13</v>
      </c>
      <c r="E259" s="11">
        <f t="shared" si="102"/>
        <v>815</v>
      </c>
      <c r="F259" s="11" t="str">
        <f t="shared" si="75"/>
        <v>815.13</v>
      </c>
      <c r="G259" s="11" t="str">
        <f t="shared" si="92"/>
        <v>标志</v>
      </c>
      <c r="H259" s="11">
        <f t="shared" si="81"/>
        <v>1253</v>
      </c>
      <c r="I259" s="11" t="str">
        <f t="shared" si="76"/>
        <v>T1253</v>
      </c>
      <c r="J259" s="11" t="str">
        <f t="shared" si="91"/>
        <v>感应延时[0000.13]</v>
      </c>
      <c r="K259" s="1" t="str">
        <f t="shared" si="77"/>
        <v>915.13</v>
      </c>
      <c r="L259" s="1" t="str">
        <f t="shared" si="94"/>
        <v>[lamp]</v>
      </c>
      <c r="M259" s="1">
        <f t="shared" si="89"/>
        <v>415</v>
      </c>
      <c r="N259" s="1" t="str">
        <f t="shared" si="90"/>
        <v>W415.13</v>
      </c>
      <c r="O259" s="11" t="str">
        <f t="shared" si="93"/>
        <v>[W415.13]异常</v>
      </c>
      <c r="P259" s="1" t="str">
        <f t="shared" si="95"/>
        <v>[alm]</v>
      </c>
      <c r="Q259" s="1">
        <f t="shared" si="80"/>
        <v>353</v>
      </c>
      <c r="R259" s="1" t="str">
        <f t="shared" si="103"/>
        <v>T353</v>
      </c>
      <c r="S259" s="1" t="str">
        <f t="shared" si="96"/>
        <v>报警延时</v>
      </c>
      <c r="Z259" s="1" t="s">
        <v>2610</v>
      </c>
      <c r="AA259" s="1" t="str">
        <f t="shared" si="78"/>
        <v>延时设定值</v>
      </c>
    </row>
    <row r="260" spans="1:27">
      <c r="A260" s="41"/>
      <c r="B260" s="25" t="s">
        <v>1622</v>
      </c>
      <c r="C260" s="34"/>
      <c r="D260" s="26">
        <f t="shared" si="79"/>
        <v>14</v>
      </c>
      <c r="E260" s="11">
        <f t="shared" si="102"/>
        <v>815</v>
      </c>
      <c r="F260" s="11" t="str">
        <f t="shared" si="75"/>
        <v>815.14</v>
      </c>
      <c r="G260" s="11" t="str">
        <f t="shared" si="92"/>
        <v>标志</v>
      </c>
      <c r="H260" s="11">
        <f t="shared" si="81"/>
        <v>1254</v>
      </c>
      <c r="I260" s="11" t="str">
        <f t="shared" si="76"/>
        <v>T1254</v>
      </c>
      <c r="J260" s="11" t="str">
        <f t="shared" si="91"/>
        <v>感应延时[0000.14]</v>
      </c>
      <c r="K260" s="1" t="str">
        <f t="shared" si="77"/>
        <v>915.14</v>
      </c>
      <c r="L260" s="1" t="str">
        <f t="shared" si="94"/>
        <v>[lamp]</v>
      </c>
      <c r="M260" s="1">
        <f t="shared" si="89"/>
        <v>415</v>
      </c>
      <c r="N260" s="1" t="str">
        <f t="shared" si="90"/>
        <v>W415.14</v>
      </c>
      <c r="O260" s="11" t="str">
        <f t="shared" si="93"/>
        <v>[W415.14]异常</v>
      </c>
      <c r="P260" s="1" t="str">
        <f t="shared" si="95"/>
        <v>[alm]</v>
      </c>
      <c r="Q260" s="1">
        <f t="shared" si="80"/>
        <v>354</v>
      </c>
      <c r="R260" s="1" t="str">
        <f t="shared" si="103"/>
        <v>T354</v>
      </c>
      <c r="S260" s="1" t="str">
        <f t="shared" si="96"/>
        <v>报警延时</v>
      </c>
      <c r="Z260" s="1" t="s">
        <v>2611</v>
      </c>
      <c r="AA260" s="1" t="str">
        <f t="shared" si="78"/>
        <v>延时设定值</v>
      </c>
    </row>
    <row r="261" spans="1:27">
      <c r="A261" s="41"/>
      <c r="B261" s="25" t="s">
        <v>1626</v>
      </c>
      <c r="C261" s="34"/>
      <c r="D261" s="26">
        <f t="shared" si="79"/>
        <v>15</v>
      </c>
      <c r="E261" s="11">
        <f t="shared" si="102"/>
        <v>815</v>
      </c>
      <c r="F261" s="11" t="str">
        <f t="shared" si="75"/>
        <v>815.15</v>
      </c>
      <c r="G261" s="11" t="str">
        <f t="shared" si="92"/>
        <v>标志</v>
      </c>
      <c r="H261" s="11">
        <f t="shared" si="81"/>
        <v>1255</v>
      </c>
      <c r="I261" s="11" t="str">
        <f t="shared" si="76"/>
        <v>T1255</v>
      </c>
      <c r="J261" s="11" t="str">
        <f t="shared" si="91"/>
        <v>感应延时[0000.15]</v>
      </c>
      <c r="K261" s="1" t="str">
        <f t="shared" si="77"/>
        <v>915.15</v>
      </c>
      <c r="L261" s="1" t="str">
        <f t="shared" ref="L261:L301" si="104">C261&amp;L$2</f>
        <v>[lamp]</v>
      </c>
      <c r="M261" s="1">
        <f t="shared" si="89"/>
        <v>415</v>
      </c>
      <c r="N261" s="1" t="str">
        <f t="shared" si="90"/>
        <v>W415.15</v>
      </c>
      <c r="O261" s="11" t="str">
        <f t="shared" si="93"/>
        <v>[W415.15]异常</v>
      </c>
      <c r="P261" s="1" t="str">
        <f t="shared" si="95"/>
        <v>[alm]</v>
      </c>
      <c r="Q261" s="1">
        <f t="shared" si="80"/>
        <v>355</v>
      </c>
      <c r="R261" s="1" t="str">
        <f t="shared" si="103"/>
        <v>T355</v>
      </c>
      <c r="S261" s="1" t="str">
        <f t="shared" si="96"/>
        <v>报警延时</v>
      </c>
      <c r="Z261" s="1" t="s">
        <v>2612</v>
      </c>
      <c r="AA261" s="1" t="str">
        <f t="shared" si="78"/>
        <v>延时设定值</v>
      </c>
    </row>
    <row r="262" spans="1:27">
      <c r="A262" s="41" t="s">
        <v>2613</v>
      </c>
      <c r="B262" s="25" t="s">
        <v>1568</v>
      </c>
      <c r="C262" s="34" t="s">
        <v>2614</v>
      </c>
      <c r="D262" s="26">
        <f t="shared" si="79"/>
        <v>0</v>
      </c>
      <c r="E262" s="11">
        <f t="shared" si="102"/>
        <v>816</v>
      </c>
      <c r="F262" s="11" t="str">
        <f t="shared" si="75"/>
        <v>816.00</v>
      </c>
      <c r="G262" s="11" t="str">
        <f t="shared" si="92"/>
        <v>#1来料位有料记忆标志</v>
      </c>
      <c r="H262" s="11">
        <f t="shared" si="81"/>
        <v>1256</v>
      </c>
      <c r="I262" s="11" t="str">
        <f t="shared" si="76"/>
        <v>T1256</v>
      </c>
      <c r="J262" s="11" t="str">
        <f t="shared" si="91"/>
        <v>#1来料位有料记忆感应延时[0000.00]</v>
      </c>
      <c r="K262" s="1" t="str">
        <f t="shared" si="77"/>
        <v>916.00</v>
      </c>
      <c r="L262" s="1" t="str">
        <f t="shared" ref="L262:L285" si="105">C262&amp;L$2</f>
        <v>#1来料位有料记忆[lamp]</v>
      </c>
      <c r="M262" s="1">
        <f t="shared" si="89"/>
        <v>416</v>
      </c>
      <c r="N262" s="1" t="str">
        <f t="shared" si="90"/>
        <v>W416.00</v>
      </c>
      <c r="O262" s="11" t="str">
        <f t="shared" ref="O262:O285" si="106">"["&amp;N262&amp;"]"&amp;C262&amp;"异常"</f>
        <v>[W416.00]#1来料位有料记忆异常</v>
      </c>
      <c r="P262" s="1" t="str">
        <f t="shared" ref="P262:P285" si="107">C262&amp;O$2</f>
        <v>#1来料位有料记忆[alm]</v>
      </c>
      <c r="Q262" s="1">
        <f t="shared" si="80"/>
        <v>356</v>
      </c>
      <c r="R262" s="1" t="str">
        <f t="shared" si="103"/>
        <v>T356</v>
      </c>
      <c r="S262" s="1" t="str">
        <f t="shared" si="96"/>
        <v>#1来料位有料记忆报警延时</v>
      </c>
      <c r="Z262" s="1" t="s">
        <v>2615</v>
      </c>
      <c r="AA262" s="1" t="str">
        <f t="shared" si="78"/>
        <v>#1来料位有料记忆延时设定值</v>
      </c>
    </row>
    <row r="263" spans="1:27">
      <c r="A263" s="41"/>
      <c r="B263" s="25" t="s">
        <v>1572</v>
      </c>
      <c r="C263" s="34" t="s">
        <v>2616</v>
      </c>
      <c r="D263" s="26">
        <f t="shared" si="79"/>
        <v>1</v>
      </c>
      <c r="E263" s="11">
        <f t="shared" si="102"/>
        <v>816</v>
      </c>
      <c r="F263" s="11" t="str">
        <f t="shared" ref="F263:F326" si="108">E263&amp;"."&amp;MID(B263,6,2)</f>
        <v>816.01</v>
      </c>
      <c r="G263" s="11" t="str">
        <f t="shared" si="92"/>
        <v>#2来料位有料记忆标志</v>
      </c>
      <c r="H263" s="11">
        <f t="shared" si="81"/>
        <v>1257</v>
      </c>
      <c r="I263" s="11" t="str">
        <f t="shared" ref="I263:I326" si="109">I$4&amp;H263</f>
        <v>T1257</v>
      </c>
      <c r="J263" s="11" t="str">
        <f t="shared" ref="J263:J285" si="110">C263&amp;J$2&amp;"["&amp;B263&amp;"]"</f>
        <v>#2来料位有料记忆感应延时[0000.01]</v>
      </c>
      <c r="K263" s="1" t="str">
        <f t="shared" ref="K263:K326" si="111">(E263+100)&amp;"."&amp;MID(B263,6,2)</f>
        <v>916.01</v>
      </c>
      <c r="L263" s="1" t="str">
        <f t="shared" si="105"/>
        <v>#2来料位有料记忆[lamp]</v>
      </c>
      <c r="M263" s="1">
        <f t="shared" si="89"/>
        <v>416</v>
      </c>
      <c r="N263" s="1" t="str">
        <f t="shared" si="90"/>
        <v>W416.01</v>
      </c>
      <c r="O263" s="11" t="str">
        <f t="shared" si="106"/>
        <v>[W416.01]#2来料位有料记忆异常</v>
      </c>
      <c r="P263" s="1" t="str">
        <f t="shared" si="107"/>
        <v>#2来料位有料记忆[alm]</v>
      </c>
      <c r="Q263" s="1">
        <f t="shared" si="80"/>
        <v>357</v>
      </c>
      <c r="R263" s="1" t="str">
        <f t="shared" si="103"/>
        <v>T357</v>
      </c>
      <c r="S263" s="1" t="str">
        <f t="shared" si="96"/>
        <v>#2来料位有料记忆报警延时</v>
      </c>
      <c r="Z263" s="1" t="s">
        <v>2617</v>
      </c>
      <c r="AA263" s="1" t="str">
        <f t="shared" ref="AA263:AA326" si="112">C263&amp;AA$2</f>
        <v>#2来料位有料记忆延时设定值</v>
      </c>
    </row>
    <row r="264" spans="1:27">
      <c r="A264" s="41"/>
      <c r="B264" s="25" t="s">
        <v>1576</v>
      </c>
      <c r="C264" s="34" t="s">
        <v>2618</v>
      </c>
      <c r="D264" s="26">
        <f t="shared" ref="D264:D492" si="113">IF(D263=15,0,(D263+1))</f>
        <v>2</v>
      </c>
      <c r="E264" s="11">
        <f t="shared" si="102"/>
        <v>816</v>
      </c>
      <c r="F264" s="11" t="str">
        <f t="shared" si="108"/>
        <v>816.02</v>
      </c>
      <c r="G264" s="11" t="str">
        <f t="shared" si="92"/>
        <v>#1隔离位有料记忆标志</v>
      </c>
      <c r="H264" s="11">
        <f t="shared" si="81"/>
        <v>1258</v>
      </c>
      <c r="I264" s="11" t="str">
        <f t="shared" si="109"/>
        <v>T1258</v>
      </c>
      <c r="J264" s="11" t="str">
        <f t="shared" si="110"/>
        <v>#1隔离位有料记忆感应延时[0000.02]</v>
      </c>
      <c r="K264" s="1" t="str">
        <f t="shared" si="111"/>
        <v>916.02</v>
      </c>
      <c r="L264" s="1" t="str">
        <f t="shared" si="105"/>
        <v>#1隔离位有料记忆[lamp]</v>
      </c>
      <c r="M264" s="1">
        <f t="shared" si="89"/>
        <v>416</v>
      </c>
      <c r="N264" s="1" t="str">
        <f t="shared" si="90"/>
        <v>W416.02</v>
      </c>
      <c r="O264" s="11" t="str">
        <f t="shared" si="106"/>
        <v>[W416.02]#1隔离位有料记忆异常</v>
      </c>
      <c r="P264" s="1" t="str">
        <f t="shared" si="107"/>
        <v>#1隔离位有料记忆[alm]</v>
      </c>
      <c r="Q264" s="1">
        <f t="shared" ref="Q264:Q327" si="114">Q263+1</f>
        <v>358</v>
      </c>
      <c r="R264" s="1" t="str">
        <f t="shared" si="103"/>
        <v>T358</v>
      </c>
      <c r="S264" s="1" t="str">
        <f t="shared" si="96"/>
        <v>#1隔离位有料记忆报警延时</v>
      </c>
      <c r="Z264" s="1" t="s">
        <v>2619</v>
      </c>
      <c r="AA264" s="1" t="str">
        <f t="shared" si="112"/>
        <v>#1隔离位有料记忆延时设定值</v>
      </c>
    </row>
    <row r="265" spans="1:27">
      <c r="A265" s="41"/>
      <c r="B265" s="25" t="s">
        <v>1580</v>
      </c>
      <c r="C265" s="34" t="s">
        <v>2620</v>
      </c>
      <c r="D265" s="26">
        <f t="shared" si="113"/>
        <v>3</v>
      </c>
      <c r="E265" s="11">
        <f t="shared" si="102"/>
        <v>816</v>
      </c>
      <c r="F265" s="11" t="str">
        <f t="shared" si="108"/>
        <v>816.03</v>
      </c>
      <c r="G265" s="11" t="str">
        <f t="shared" si="92"/>
        <v>#2隔离位有料记忆标志</v>
      </c>
      <c r="H265" s="11">
        <f t="shared" ref="H265:H328" si="115">H264+1</f>
        <v>1259</v>
      </c>
      <c r="I265" s="11" t="str">
        <f t="shared" si="109"/>
        <v>T1259</v>
      </c>
      <c r="J265" s="11" t="str">
        <f t="shared" si="110"/>
        <v>#2隔离位有料记忆感应延时[0000.03]</v>
      </c>
      <c r="K265" s="1" t="str">
        <f t="shared" si="111"/>
        <v>916.03</v>
      </c>
      <c r="L265" s="1" t="str">
        <f t="shared" si="105"/>
        <v>#2隔离位有料记忆[lamp]</v>
      </c>
      <c r="M265" s="1">
        <f t="shared" si="89"/>
        <v>416</v>
      </c>
      <c r="N265" s="1" t="str">
        <f t="shared" si="90"/>
        <v>W416.03</v>
      </c>
      <c r="O265" s="11" t="str">
        <f t="shared" si="106"/>
        <v>[W416.03]#2隔离位有料记忆异常</v>
      </c>
      <c r="P265" s="1" t="str">
        <f t="shared" si="107"/>
        <v>#2隔离位有料记忆[alm]</v>
      </c>
      <c r="Q265" s="1">
        <f t="shared" si="114"/>
        <v>359</v>
      </c>
      <c r="R265" s="1" t="str">
        <f t="shared" si="103"/>
        <v>T359</v>
      </c>
      <c r="S265" s="1" t="str">
        <f t="shared" si="96"/>
        <v>#2隔离位有料记忆报警延时</v>
      </c>
      <c r="Z265" s="1" t="s">
        <v>2621</v>
      </c>
      <c r="AA265" s="1" t="str">
        <f t="shared" si="112"/>
        <v>#2隔离位有料记忆延时设定值</v>
      </c>
    </row>
    <row r="266" spans="1:27">
      <c r="A266" s="41"/>
      <c r="B266" s="25" t="s">
        <v>1583</v>
      </c>
      <c r="C266" s="34" t="s">
        <v>2622</v>
      </c>
      <c r="D266" s="26">
        <f t="shared" si="113"/>
        <v>4</v>
      </c>
      <c r="E266" s="11">
        <f t="shared" si="102"/>
        <v>816</v>
      </c>
      <c r="F266" s="11" t="str">
        <f t="shared" si="108"/>
        <v>816.04</v>
      </c>
      <c r="G266" s="11" t="str">
        <f t="shared" si="92"/>
        <v>#1扫码位有料记忆标志</v>
      </c>
      <c r="H266" s="11">
        <f t="shared" si="115"/>
        <v>1260</v>
      </c>
      <c r="I266" s="11" t="str">
        <f t="shared" si="109"/>
        <v>T1260</v>
      </c>
      <c r="J266" s="11" t="str">
        <f t="shared" si="110"/>
        <v>#1扫码位有料记忆感应延时[0000.04]</v>
      </c>
      <c r="K266" s="1" t="str">
        <f t="shared" si="111"/>
        <v>916.04</v>
      </c>
      <c r="L266" s="1" t="str">
        <f t="shared" si="105"/>
        <v>#1扫码位有料记忆[lamp]</v>
      </c>
      <c r="M266" s="1">
        <f t="shared" si="89"/>
        <v>416</v>
      </c>
      <c r="N266" s="1" t="str">
        <f t="shared" si="90"/>
        <v>W416.04</v>
      </c>
      <c r="O266" s="11" t="str">
        <f t="shared" si="106"/>
        <v>[W416.04]#1扫码位有料记忆异常</v>
      </c>
      <c r="P266" s="1" t="str">
        <f t="shared" si="107"/>
        <v>#1扫码位有料记忆[alm]</v>
      </c>
      <c r="Q266" s="1">
        <f t="shared" si="114"/>
        <v>360</v>
      </c>
      <c r="R266" s="1" t="str">
        <f t="shared" si="103"/>
        <v>T360</v>
      </c>
      <c r="S266" s="1" t="str">
        <f t="shared" si="96"/>
        <v>#1扫码位有料记忆报警延时</v>
      </c>
      <c r="Z266" s="1" t="s">
        <v>2623</v>
      </c>
      <c r="AA266" s="1" t="str">
        <f t="shared" si="112"/>
        <v>#1扫码位有料记忆延时设定值</v>
      </c>
    </row>
    <row r="267" spans="1:27">
      <c r="A267" s="41"/>
      <c r="B267" s="25" t="s">
        <v>1587</v>
      </c>
      <c r="C267" s="34" t="s">
        <v>2624</v>
      </c>
      <c r="D267" s="26">
        <f t="shared" si="113"/>
        <v>5</v>
      </c>
      <c r="E267" s="11">
        <f t="shared" si="102"/>
        <v>816</v>
      </c>
      <c r="F267" s="11" t="str">
        <f t="shared" si="108"/>
        <v>816.05</v>
      </c>
      <c r="G267" s="11" t="str">
        <f t="shared" si="92"/>
        <v>#2扫码位有料记忆标志</v>
      </c>
      <c r="H267" s="11">
        <f t="shared" si="115"/>
        <v>1261</v>
      </c>
      <c r="I267" s="11" t="str">
        <f t="shared" si="109"/>
        <v>T1261</v>
      </c>
      <c r="J267" s="11" t="str">
        <f t="shared" si="110"/>
        <v>#2扫码位有料记忆感应延时[0000.05]</v>
      </c>
      <c r="K267" s="1" t="str">
        <f t="shared" si="111"/>
        <v>916.05</v>
      </c>
      <c r="L267" s="1" t="str">
        <f t="shared" si="105"/>
        <v>#2扫码位有料记忆[lamp]</v>
      </c>
      <c r="M267" s="1">
        <f t="shared" si="89"/>
        <v>416</v>
      </c>
      <c r="N267" s="1" t="str">
        <f t="shared" si="90"/>
        <v>W416.05</v>
      </c>
      <c r="O267" s="11" t="str">
        <f t="shared" si="106"/>
        <v>[W416.05]#2扫码位有料记忆异常</v>
      </c>
      <c r="P267" s="1" t="str">
        <f t="shared" si="107"/>
        <v>#2扫码位有料记忆[alm]</v>
      </c>
      <c r="Q267" s="1">
        <f t="shared" si="114"/>
        <v>361</v>
      </c>
      <c r="R267" s="1" t="str">
        <f t="shared" si="103"/>
        <v>T361</v>
      </c>
      <c r="S267" s="1" t="str">
        <f t="shared" si="96"/>
        <v>#2扫码位有料记忆报警延时</v>
      </c>
      <c r="Z267" s="1" t="s">
        <v>2625</v>
      </c>
      <c r="AA267" s="1" t="str">
        <f t="shared" si="112"/>
        <v>#2扫码位有料记忆延时设定值</v>
      </c>
    </row>
    <row r="268" spans="1:27">
      <c r="A268" s="41"/>
      <c r="B268" s="25" t="s">
        <v>1591</v>
      </c>
      <c r="C268" s="34" t="s">
        <v>2626</v>
      </c>
      <c r="D268" s="26">
        <f t="shared" si="113"/>
        <v>6</v>
      </c>
      <c r="E268" s="11">
        <f t="shared" si="102"/>
        <v>816</v>
      </c>
      <c r="F268" s="11" t="str">
        <f t="shared" si="108"/>
        <v>816.06</v>
      </c>
      <c r="G268" s="11" t="str">
        <f t="shared" si="92"/>
        <v>#1进料位有料记忆标志</v>
      </c>
      <c r="H268" s="11">
        <f t="shared" si="115"/>
        <v>1262</v>
      </c>
      <c r="I268" s="11" t="str">
        <f t="shared" si="109"/>
        <v>T1262</v>
      </c>
      <c r="J268" s="11" t="str">
        <f t="shared" si="110"/>
        <v>#1进料位有料记忆感应延时[0000.06]</v>
      </c>
      <c r="K268" s="1" t="str">
        <f t="shared" si="111"/>
        <v>916.06</v>
      </c>
      <c r="L268" s="1" t="str">
        <f t="shared" si="105"/>
        <v>#1进料位有料记忆[lamp]</v>
      </c>
      <c r="M268" s="1">
        <f t="shared" si="89"/>
        <v>416</v>
      </c>
      <c r="N268" s="1" t="str">
        <f t="shared" si="90"/>
        <v>W416.06</v>
      </c>
      <c r="O268" s="11" t="str">
        <f t="shared" si="106"/>
        <v>[W416.06]#1进料位有料记忆异常</v>
      </c>
      <c r="P268" s="1" t="str">
        <f t="shared" si="107"/>
        <v>#1进料位有料记忆[alm]</v>
      </c>
      <c r="Q268" s="1">
        <f t="shared" si="114"/>
        <v>362</v>
      </c>
      <c r="R268" s="1" t="str">
        <f t="shared" si="103"/>
        <v>T362</v>
      </c>
      <c r="S268" s="1" t="str">
        <f t="shared" si="96"/>
        <v>#1进料位有料记忆报警延时</v>
      </c>
      <c r="Z268" s="1" t="s">
        <v>2627</v>
      </c>
      <c r="AA268" s="1" t="str">
        <f t="shared" si="112"/>
        <v>#1进料位有料记忆延时设定值</v>
      </c>
    </row>
    <row r="269" spans="1:27">
      <c r="A269" s="41"/>
      <c r="B269" s="25" t="s">
        <v>1595</v>
      </c>
      <c r="C269" s="34" t="s">
        <v>2628</v>
      </c>
      <c r="D269" s="26">
        <f t="shared" si="113"/>
        <v>7</v>
      </c>
      <c r="E269" s="11">
        <f t="shared" si="102"/>
        <v>816</v>
      </c>
      <c r="F269" s="11" t="str">
        <f t="shared" si="108"/>
        <v>816.07</v>
      </c>
      <c r="G269" s="11" t="str">
        <f t="shared" si="92"/>
        <v>#2进料位有料记忆标志</v>
      </c>
      <c r="H269" s="11">
        <f t="shared" si="115"/>
        <v>1263</v>
      </c>
      <c r="I269" s="11" t="str">
        <f t="shared" si="109"/>
        <v>T1263</v>
      </c>
      <c r="J269" s="11" t="str">
        <f t="shared" si="110"/>
        <v>#2进料位有料记忆感应延时[0000.07]</v>
      </c>
      <c r="K269" s="1" t="str">
        <f t="shared" si="111"/>
        <v>916.07</v>
      </c>
      <c r="L269" s="1" t="str">
        <f t="shared" si="105"/>
        <v>#2进料位有料记忆[lamp]</v>
      </c>
      <c r="M269" s="1">
        <f t="shared" si="89"/>
        <v>416</v>
      </c>
      <c r="N269" s="1" t="str">
        <f t="shared" si="90"/>
        <v>W416.07</v>
      </c>
      <c r="O269" s="11" t="str">
        <f t="shared" si="106"/>
        <v>[W416.07]#2进料位有料记忆异常</v>
      </c>
      <c r="P269" s="1" t="str">
        <f t="shared" si="107"/>
        <v>#2进料位有料记忆[alm]</v>
      </c>
      <c r="Q269" s="1">
        <f t="shared" si="114"/>
        <v>363</v>
      </c>
      <c r="R269" s="1" t="str">
        <f t="shared" si="103"/>
        <v>T363</v>
      </c>
      <c r="S269" s="1" t="str">
        <f t="shared" si="96"/>
        <v>#2进料位有料记忆报警延时</v>
      </c>
      <c r="Z269" s="1" t="s">
        <v>2629</v>
      </c>
      <c r="AA269" s="1" t="str">
        <f t="shared" si="112"/>
        <v>#2进料位有料记忆延时设定值</v>
      </c>
    </row>
    <row r="270" spans="1:27">
      <c r="A270" s="41"/>
      <c r="B270" s="25" t="s">
        <v>1598</v>
      </c>
      <c r="C270" s="34" t="s">
        <v>2630</v>
      </c>
      <c r="D270" s="26">
        <f t="shared" si="113"/>
        <v>8</v>
      </c>
      <c r="E270" s="11">
        <f t="shared" si="102"/>
        <v>816</v>
      </c>
      <c r="F270" s="11" t="str">
        <f t="shared" si="108"/>
        <v>816.08</v>
      </c>
      <c r="G270" s="11" t="str">
        <f t="shared" si="92"/>
        <v>#1进料夹爪有料记忆标志</v>
      </c>
      <c r="H270" s="11">
        <f t="shared" si="115"/>
        <v>1264</v>
      </c>
      <c r="I270" s="11" t="str">
        <f t="shared" si="109"/>
        <v>T1264</v>
      </c>
      <c r="J270" s="11" t="str">
        <f t="shared" si="110"/>
        <v>#1进料夹爪有料记忆感应延时[0000.08]</v>
      </c>
      <c r="K270" s="1" t="str">
        <f t="shared" si="111"/>
        <v>916.08</v>
      </c>
      <c r="L270" s="1" t="str">
        <f t="shared" si="105"/>
        <v>#1进料夹爪有料记忆[lamp]</v>
      </c>
      <c r="M270" s="1">
        <f t="shared" si="89"/>
        <v>416</v>
      </c>
      <c r="N270" s="1" t="str">
        <f t="shared" si="90"/>
        <v>W416.08</v>
      </c>
      <c r="O270" s="11" t="str">
        <f t="shared" si="106"/>
        <v>[W416.08]#1进料夹爪有料记忆异常</v>
      </c>
      <c r="P270" s="1" t="str">
        <f t="shared" si="107"/>
        <v>#1进料夹爪有料记忆[alm]</v>
      </c>
      <c r="Q270" s="1">
        <f t="shared" si="114"/>
        <v>364</v>
      </c>
      <c r="R270" s="1" t="str">
        <f t="shared" si="103"/>
        <v>T364</v>
      </c>
      <c r="S270" s="1" t="str">
        <f t="shared" si="96"/>
        <v>#1进料夹爪有料记忆报警延时</v>
      </c>
      <c r="Z270" s="1" t="s">
        <v>2631</v>
      </c>
      <c r="AA270" s="1" t="str">
        <f t="shared" si="112"/>
        <v>#1进料夹爪有料记忆延时设定值</v>
      </c>
    </row>
    <row r="271" spans="1:27">
      <c r="A271" s="41"/>
      <c r="B271" s="25" t="s">
        <v>1602</v>
      </c>
      <c r="C271" s="34" t="s">
        <v>2632</v>
      </c>
      <c r="D271" s="26">
        <f t="shared" si="113"/>
        <v>9</v>
      </c>
      <c r="E271" s="11">
        <f t="shared" si="102"/>
        <v>816</v>
      </c>
      <c r="F271" s="11" t="str">
        <f t="shared" si="108"/>
        <v>816.09</v>
      </c>
      <c r="G271" s="11" t="str">
        <f t="shared" si="92"/>
        <v>#2进料夹爪有料记忆标志</v>
      </c>
      <c r="H271" s="11">
        <f t="shared" si="115"/>
        <v>1265</v>
      </c>
      <c r="I271" s="11" t="str">
        <f t="shared" si="109"/>
        <v>T1265</v>
      </c>
      <c r="J271" s="11" t="str">
        <f t="shared" si="110"/>
        <v>#2进料夹爪有料记忆感应延时[0000.09]</v>
      </c>
      <c r="K271" s="1" t="str">
        <f t="shared" si="111"/>
        <v>916.09</v>
      </c>
      <c r="L271" s="1" t="str">
        <f t="shared" si="105"/>
        <v>#2进料夹爪有料记忆[lamp]</v>
      </c>
      <c r="M271" s="1">
        <f t="shared" si="89"/>
        <v>416</v>
      </c>
      <c r="N271" s="1" t="str">
        <f t="shared" si="90"/>
        <v>W416.09</v>
      </c>
      <c r="O271" s="11" t="str">
        <f t="shared" si="106"/>
        <v>[W416.09]#2进料夹爪有料记忆异常</v>
      </c>
      <c r="P271" s="1" t="str">
        <f t="shared" si="107"/>
        <v>#2进料夹爪有料记忆[alm]</v>
      </c>
      <c r="Q271" s="1">
        <f t="shared" si="114"/>
        <v>365</v>
      </c>
      <c r="R271" s="1" t="str">
        <f t="shared" si="103"/>
        <v>T365</v>
      </c>
      <c r="S271" s="1" t="str">
        <f t="shared" si="96"/>
        <v>#2进料夹爪有料记忆报警延时</v>
      </c>
      <c r="Z271" s="1" t="s">
        <v>2633</v>
      </c>
      <c r="AA271" s="1" t="str">
        <f t="shared" si="112"/>
        <v>#2进料夹爪有料记忆延时设定值</v>
      </c>
    </row>
    <row r="272" spans="1:27">
      <c r="A272" s="41"/>
      <c r="B272" s="25" t="s">
        <v>1606</v>
      </c>
      <c r="C272" s="34" t="s">
        <v>2634</v>
      </c>
      <c r="D272" s="26">
        <f t="shared" si="113"/>
        <v>10</v>
      </c>
      <c r="E272" s="11">
        <f t="shared" si="102"/>
        <v>816</v>
      </c>
      <c r="F272" s="11" t="str">
        <f t="shared" si="108"/>
        <v>816.10</v>
      </c>
      <c r="G272" s="11" t="str">
        <f t="shared" si="92"/>
        <v>#1出料夹爪有料记忆标志</v>
      </c>
      <c r="H272" s="11">
        <f t="shared" si="115"/>
        <v>1266</v>
      </c>
      <c r="I272" s="11" t="str">
        <f t="shared" si="109"/>
        <v>T1266</v>
      </c>
      <c r="J272" s="11" t="str">
        <f t="shared" si="110"/>
        <v>#1出料夹爪有料记忆感应延时[0000.10]</v>
      </c>
      <c r="K272" s="1" t="str">
        <f t="shared" si="111"/>
        <v>916.10</v>
      </c>
      <c r="L272" s="1" t="str">
        <f t="shared" si="105"/>
        <v>#1出料夹爪有料记忆[lamp]</v>
      </c>
      <c r="M272" s="1">
        <f t="shared" si="89"/>
        <v>416</v>
      </c>
      <c r="N272" s="1" t="str">
        <f t="shared" si="90"/>
        <v>W416.10</v>
      </c>
      <c r="O272" s="11" t="str">
        <f t="shared" si="106"/>
        <v>[W416.10]#1出料夹爪有料记忆异常</v>
      </c>
      <c r="P272" s="1" t="str">
        <f t="shared" si="107"/>
        <v>#1出料夹爪有料记忆[alm]</v>
      </c>
      <c r="Q272" s="1">
        <f t="shared" si="114"/>
        <v>366</v>
      </c>
      <c r="R272" s="1" t="str">
        <f t="shared" si="103"/>
        <v>T366</v>
      </c>
      <c r="S272" s="1" t="str">
        <f t="shared" si="96"/>
        <v>#1出料夹爪有料记忆报警延时</v>
      </c>
      <c r="Z272" s="1" t="s">
        <v>2635</v>
      </c>
      <c r="AA272" s="1" t="str">
        <f t="shared" si="112"/>
        <v>#1出料夹爪有料记忆延时设定值</v>
      </c>
    </row>
    <row r="273" spans="1:27">
      <c r="A273" s="41"/>
      <c r="B273" s="25" t="s">
        <v>1610</v>
      </c>
      <c r="C273" s="34" t="s">
        <v>2636</v>
      </c>
      <c r="D273" s="26">
        <f t="shared" si="113"/>
        <v>11</v>
      </c>
      <c r="E273" s="11">
        <f t="shared" si="102"/>
        <v>816</v>
      </c>
      <c r="F273" s="11" t="str">
        <f t="shared" si="108"/>
        <v>816.11</v>
      </c>
      <c r="G273" s="11" t="str">
        <f t="shared" si="92"/>
        <v>#2出料夹爪有料记忆标志</v>
      </c>
      <c r="H273" s="11">
        <f t="shared" si="115"/>
        <v>1267</v>
      </c>
      <c r="I273" s="11" t="str">
        <f t="shared" si="109"/>
        <v>T1267</v>
      </c>
      <c r="J273" s="11" t="str">
        <f t="shared" si="110"/>
        <v>#2出料夹爪有料记忆感应延时[0000.11]</v>
      </c>
      <c r="K273" s="1" t="str">
        <f t="shared" si="111"/>
        <v>916.11</v>
      </c>
      <c r="L273" s="1" t="str">
        <f t="shared" si="105"/>
        <v>#2出料夹爪有料记忆[lamp]</v>
      </c>
      <c r="M273" s="1">
        <f t="shared" si="89"/>
        <v>416</v>
      </c>
      <c r="N273" s="1" t="str">
        <f t="shared" si="90"/>
        <v>W416.11</v>
      </c>
      <c r="O273" s="11" t="str">
        <f t="shared" si="106"/>
        <v>[W416.11]#2出料夹爪有料记忆异常</v>
      </c>
      <c r="P273" s="1" t="str">
        <f t="shared" si="107"/>
        <v>#2出料夹爪有料记忆[alm]</v>
      </c>
      <c r="Q273" s="1">
        <f t="shared" si="114"/>
        <v>367</v>
      </c>
      <c r="R273" s="1" t="str">
        <f t="shared" si="103"/>
        <v>T367</v>
      </c>
      <c r="S273" s="1" t="str">
        <f t="shared" si="96"/>
        <v>#2出料夹爪有料记忆报警延时</v>
      </c>
      <c r="Z273" s="1" t="s">
        <v>2637</v>
      </c>
      <c r="AA273" s="1" t="str">
        <f t="shared" si="112"/>
        <v>#2出料夹爪有料记忆延时设定值</v>
      </c>
    </row>
    <row r="274" spans="1:27">
      <c r="A274" s="41"/>
      <c r="B274" s="25" t="s">
        <v>1614</v>
      </c>
      <c r="C274" s="22" t="s">
        <v>2638</v>
      </c>
      <c r="D274" s="26">
        <f t="shared" si="113"/>
        <v>12</v>
      </c>
      <c r="E274" s="11">
        <f t="shared" si="102"/>
        <v>816</v>
      </c>
      <c r="F274" s="11" t="str">
        <f t="shared" si="108"/>
        <v>816.12</v>
      </c>
      <c r="G274" s="11" t="str">
        <f t="shared" si="92"/>
        <v>#1-1腔体有料记忆标志</v>
      </c>
      <c r="H274" s="11">
        <f t="shared" si="115"/>
        <v>1268</v>
      </c>
      <c r="I274" s="11" t="str">
        <f t="shared" si="109"/>
        <v>T1268</v>
      </c>
      <c r="J274" s="11" t="str">
        <f t="shared" si="110"/>
        <v>#1-1腔体有料记忆感应延时[0000.12]</v>
      </c>
      <c r="K274" s="1" t="str">
        <f t="shared" si="111"/>
        <v>916.12</v>
      </c>
      <c r="L274" s="1" t="str">
        <f t="shared" si="105"/>
        <v>#1-1腔体有料记忆[lamp]</v>
      </c>
      <c r="M274" s="1">
        <f t="shared" si="89"/>
        <v>416</v>
      </c>
      <c r="N274" s="1" t="str">
        <f t="shared" si="90"/>
        <v>W416.12</v>
      </c>
      <c r="O274" s="11" t="str">
        <f t="shared" si="106"/>
        <v>[W416.12]#1-1腔体有料记忆异常</v>
      </c>
      <c r="P274" s="1" t="str">
        <f t="shared" si="107"/>
        <v>#1-1腔体有料记忆[alm]</v>
      </c>
      <c r="Q274" s="1">
        <f t="shared" si="114"/>
        <v>368</v>
      </c>
      <c r="R274" s="1" t="str">
        <f t="shared" si="103"/>
        <v>T368</v>
      </c>
      <c r="S274" s="1" t="str">
        <f t="shared" si="96"/>
        <v>#1-1腔体有料记忆报警延时</v>
      </c>
      <c r="Z274" s="1" t="s">
        <v>2639</v>
      </c>
      <c r="AA274" s="1" t="str">
        <f t="shared" si="112"/>
        <v>#1-1腔体有料记忆延时设定值</v>
      </c>
    </row>
    <row r="275" spans="1:27">
      <c r="A275" s="41"/>
      <c r="B275" s="25" t="s">
        <v>1618</v>
      </c>
      <c r="C275" s="22" t="s">
        <v>2640</v>
      </c>
      <c r="D275" s="26">
        <f t="shared" si="113"/>
        <v>13</v>
      </c>
      <c r="E275" s="11">
        <f t="shared" si="102"/>
        <v>816</v>
      </c>
      <c r="F275" s="11" t="str">
        <f t="shared" si="108"/>
        <v>816.13</v>
      </c>
      <c r="G275" s="11" t="str">
        <f t="shared" si="92"/>
        <v>#1-2腔体有料记忆标志</v>
      </c>
      <c r="H275" s="11">
        <f t="shared" si="115"/>
        <v>1269</v>
      </c>
      <c r="I275" s="11" t="str">
        <f t="shared" si="109"/>
        <v>T1269</v>
      </c>
      <c r="J275" s="11" t="str">
        <f t="shared" si="110"/>
        <v>#1-2腔体有料记忆感应延时[0000.13]</v>
      </c>
      <c r="K275" s="1" t="str">
        <f t="shared" si="111"/>
        <v>916.13</v>
      </c>
      <c r="L275" s="1" t="str">
        <f t="shared" si="105"/>
        <v>#1-2腔体有料记忆[lamp]</v>
      </c>
      <c r="M275" s="1">
        <f t="shared" si="89"/>
        <v>416</v>
      </c>
      <c r="N275" s="1" t="str">
        <f t="shared" si="90"/>
        <v>W416.13</v>
      </c>
      <c r="O275" s="11" t="str">
        <f t="shared" si="106"/>
        <v>[W416.13]#1-2腔体有料记忆异常</v>
      </c>
      <c r="P275" s="1" t="str">
        <f t="shared" si="107"/>
        <v>#1-2腔体有料记忆[alm]</v>
      </c>
      <c r="Q275" s="1">
        <f t="shared" si="114"/>
        <v>369</v>
      </c>
      <c r="R275" s="1" t="str">
        <f t="shared" si="103"/>
        <v>T369</v>
      </c>
      <c r="S275" s="1" t="str">
        <f t="shared" si="96"/>
        <v>#1-2腔体有料记忆报警延时</v>
      </c>
      <c r="Z275" s="1" t="s">
        <v>2641</v>
      </c>
      <c r="AA275" s="1" t="str">
        <f t="shared" si="112"/>
        <v>#1-2腔体有料记忆延时设定值</v>
      </c>
    </row>
    <row r="276" spans="1:27">
      <c r="A276" s="41"/>
      <c r="B276" s="25" t="s">
        <v>1622</v>
      </c>
      <c r="C276" s="22" t="s">
        <v>2642</v>
      </c>
      <c r="D276" s="26">
        <f t="shared" si="113"/>
        <v>14</v>
      </c>
      <c r="E276" s="11">
        <f t="shared" si="102"/>
        <v>816</v>
      </c>
      <c r="F276" s="11" t="str">
        <f t="shared" si="108"/>
        <v>816.14</v>
      </c>
      <c r="G276" s="11" t="str">
        <f t="shared" si="92"/>
        <v>#2-1腔体有料记忆标志</v>
      </c>
      <c r="H276" s="11">
        <f t="shared" si="115"/>
        <v>1270</v>
      </c>
      <c r="I276" s="11" t="str">
        <f t="shared" si="109"/>
        <v>T1270</v>
      </c>
      <c r="J276" s="11" t="str">
        <f t="shared" si="110"/>
        <v>#2-1腔体有料记忆感应延时[0000.14]</v>
      </c>
      <c r="K276" s="1" t="str">
        <f t="shared" si="111"/>
        <v>916.14</v>
      </c>
      <c r="L276" s="1" t="str">
        <f t="shared" si="105"/>
        <v>#2-1腔体有料记忆[lamp]</v>
      </c>
      <c r="M276" s="1">
        <f t="shared" si="89"/>
        <v>416</v>
      </c>
      <c r="N276" s="1" t="str">
        <f t="shared" si="90"/>
        <v>W416.14</v>
      </c>
      <c r="O276" s="11" t="str">
        <f t="shared" si="106"/>
        <v>[W416.14]#2-1腔体有料记忆异常</v>
      </c>
      <c r="P276" s="1" t="str">
        <f t="shared" si="107"/>
        <v>#2-1腔体有料记忆[alm]</v>
      </c>
      <c r="Q276" s="1">
        <f t="shared" si="114"/>
        <v>370</v>
      </c>
      <c r="R276" s="1" t="str">
        <f t="shared" si="103"/>
        <v>T370</v>
      </c>
      <c r="S276" s="1" t="str">
        <f t="shared" si="96"/>
        <v>#2-1腔体有料记忆报警延时</v>
      </c>
      <c r="Z276" s="1" t="s">
        <v>2643</v>
      </c>
      <c r="AA276" s="1" t="str">
        <f t="shared" si="112"/>
        <v>#2-1腔体有料记忆延时设定值</v>
      </c>
    </row>
    <row r="277" s="43" customFormat="1" spans="1:41">
      <c r="A277" s="41"/>
      <c r="B277" s="51" t="s">
        <v>1626</v>
      </c>
      <c r="C277" s="22" t="s">
        <v>2644</v>
      </c>
      <c r="D277" s="26">
        <f t="shared" si="113"/>
        <v>15</v>
      </c>
      <c r="E277" s="11">
        <f t="shared" si="102"/>
        <v>816</v>
      </c>
      <c r="F277" s="11" t="str">
        <f t="shared" si="108"/>
        <v>816.15</v>
      </c>
      <c r="G277" s="11" t="str">
        <f t="shared" si="92"/>
        <v>#2-2腔体有料记忆标志</v>
      </c>
      <c r="H277" s="11">
        <f t="shared" si="115"/>
        <v>1271</v>
      </c>
      <c r="I277" s="11" t="str">
        <f t="shared" si="109"/>
        <v>T1271</v>
      </c>
      <c r="J277" s="11" t="str">
        <f t="shared" si="110"/>
        <v>#2-2腔体有料记忆感应延时[0000.15]</v>
      </c>
      <c r="K277" s="1" t="str">
        <f t="shared" si="111"/>
        <v>916.15</v>
      </c>
      <c r="L277" s="1" t="str">
        <f t="shared" si="105"/>
        <v>#2-2腔体有料记忆[lamp]</v>
      </c>
      <c r="M277" s="1">
        <f t="shared" si="89"/>
        <v>416</v>
      </c>
      <c r="N277" s="1" t="str">
        <f t="shared" si="90"/>
        <v>W416.15</v>
      </c>
      <c r="O277" s="11" t="str">
        <f t="shared" si="106"/>
        <v>[W416.15]#2-2腔体有料记忆异常</v>
      </c>
      <c r="P277" s="1" t="str">
        <f t="shared" si="107"/>
        <v>#2-2腔体有料记忆[alm]</v>
      </c>
      <c r="Q277" s="1">
        <f t="shared" si="114"/>
        <v>371</v>
      </c>
      <c r="R277" s="1" t="str">
        <f t="shared" si="103"/>
        <v>T371</v>
      </c>
      <c r="S277" s="1" t="str">
        <f t="shared" si="96"/>
        <v>#2-2腔体有料记忆报警延时</v>
      </c>
      <c r="T277" s="1"/>
      <c r="U277" s="1"/>
      <c r="V277" s="1"/>
      <c r="W277" s="1"/>
      <c r="X277" s="1"/>
      <c r="Y277" s="1"/>
      <c r="Z277" s="1" t="s">
        <v>2645</v>
      </c>
      <c r="AA277" s="1" t="str">
        <f t="shared" si="112"/>
        <v>#2-2腔体有料记忆延时设定值</v>
      </c>
      <c r="AB277" s="1"/>
      <c r="AC277" s="1"/>
      <c r="AD277" s="1"/>
      <c r="AE277"/>
      <c r="AF277"/>
      <c r="AG277"/>
      <c r="AH277"/>
      <c r="AI277"/>
      <c r="AJ277"/>
      <c r="AK277"/>
      <c r="AL277"/>
      <c r="AM277"/>
      <c r="AN277"/>
      <c r="AO277"/>
    </row>
    <row r="278" s="23" customFormat="1" customHeight="1" spans="1:41">
      <c r="A278" s="41" t="s">
        <v>2613</v>
      </c>
      <c r="B278" s="34" t="s">
        <v>1568</v>
      </c>
      <c r="C278" s="22" t="s">
        <v>2646</v>
      </c>
      <c r="D278" s="26">
        <f>IF(D277=15,0,(D277+1))</f>
        <v>0</v>
      </c>
      <c r="E278" s="11">
        <f t="shared" si="102"/>
        <v>817</v>
      </c>
      <c r="F278" s="11" t="str">
        <f t="shared" si="108"/>
        <v>817.00</v>
      </c>
      <c r="G278" s="11" t="str">
        <f t="shared" si="92"/>
        <v>#3-1腔体有料记忆标志</v>
      </c>
      <c r="H278" s="11">
        <f t="shared" si="115"/>
        <v>1272</v>
      </c>
      <c r="I278" s="11" t="str">
        <f t="shared" si="109"/>
        <v>T1272</v>
      </c>
      <c r="J278" s="11" t="str">
        <f t="shared" si="110"/>
        <v>#3-1腔体有料记忆感应延时[0000.00]</v>
      </c>
      <c r="K278" s="1" t="str">
        <f t="shared" si="111"/>
        <v>917.00</v>
      </c>
      <c r="L278" s="1" t="str">
        <f t="shared" si="105"/>
        <v>#3-1腔体有料记忆[lamp]</v>
      </c>
      <c r="M278" s="1">
        <f t="shared" si="89"/>
        <v>417</v>
      </c>
      <c r="N278" s="1" t="str">
        <f t="shared" si="90"/>
        <v>W417.00</v>
      </c>
      <c r="O278" s="11" t="str">
        <f t="shared" si="106"/>
        <v>[W417.00]#3-1腔体有料记忆异常</v>
      </c>
      <c r="P278" s="1" t="str">
        <f t="shared" si="107"/>
        <v>#3-1腔体有料记忆[alm]</v>
      </c>
      <c r="Q278" s="1">
        <f t="shared" si="114"/>
        <v>372</v>
      </c>
      <c r="R278" s="1" t="str">
        <f t="shared" si="103"/>
        <v>T372</v>
      </c>
      <c r="S278" s="1" t="str">
        <f t="shared" si="96"/>
        <v>#3-1腔体有料记忆报警延时</v>
      </c>
      <c r="T278" s="1"/>
      <c r="U278" s="1"/>
      <c r="V278" s="1"/>
      <c r="W278" s="1"/>
      <c r="X278" s="1"/>
      <c r="Y278" s="1"/>
      <c r="Z278" s="1" t="s">
        <v>2647</v>
      </c>
      <c r="AA278" s="1" t="str">
        <f t="shared" si="112"/>
        <v>#3-1腔体有料记忆延时设定值</v>
      </c>
      <c r="AB278" s="1"/>
      <c r="AC278" s="1"/>
      <c r="AD278" s="1"/>
      <c r="AE278"/>
      <c r="AF278"/>
      <c r="AG278"/>
      <c r="AH278"/>
      <c r="AI278"/>
      <c r="AJ278"/>
      <c r="AK278"/>
      <c r="AL278"/>
      <c r="AM278"/>
      <c r="AN278"/>
      <c r="AO278"/>
    </row>
    <row r="279" s="23" customFormat="1" spans="1:41">
      <c r="A279" s="41"/>
      <c r="B279" s="34" t="s">
        <v>1572</v>
      </c>
      <c r="C279" s="22" t="s">
        <v>2648</v>
      </c>
      <c r="D279" s="26">
        <f t="shared" si="113"/>
        <v>1</v>
      </c>
      <c r="E279" s="11">
        <f t="shared" si="102"/>
        <v>817</v>
      </c>
      <c r="F279" s="11" t="str">
        <f t="shared" si="108"/>
        <v>817.01</v>
      </c>
      <c r="G279" s="11" t="str">
        <f t="shared" si="92"/>
        <v>#3-2腔体有料记忆标志</v>
      </c>
      <c r="H279" s="11">
        <f t="shared" si="115"/>
        <v>1273</v>
      </c>
      <c r="I279" s="11" t="str">
        <f t="shared" si="109"/>
        <v>T1273</v>
      </c>
      <c r="J279" s="11" t="str">
        <f t="shared" si="110"/>
        <v>#3-2腔体有料记忆感应延时[0000.01]</v>
      </c>
      <c r="K279" s="1" t="str">
        <f t="shared" si="111"/>
        <v>917.01</v>
      </c>
      <c r="L279" s="1" t="str">
        <f t="shared" si="105"/>
        <v>#3-2腔体有料记忆[lamp]</v>
      </c>
      <c r="M279" s="1">
        <f t="shared" si="89"/>
        <v>417</v>
      </c>
      <c r="N279" s="1" t="str">
        <f t="shared" si="90"/>
        <v>W417.01</v>
      </c>
      <c r="O279" s="11" t="str">
        <f t="shared" si="106"/>
        <v>[W417.01]#3-2腔体有料记忆异常</v>
      </c>
      <c r="P279" s="1" t="str">
        <f t="shared" si="107"/>
        <v>#3-2腔体有料记忆[alm]</v>
      </c>
      <c r="Q279" s="1">
        <f t="shared" si="114"/>
        <v>373</v>
      </c>
      <c r="R279" s="1" t="str">
        <f t="shared" si="103"/>
        <v>T373</v>
      </c>
      <c r="S279" s="1" t="str">
        <f t="shared" si="96"/>
        <v>#3-2腔体有料记忆报警延时</v>
      </c>
      <c r="T279" s="1"/>
      <c r="U279" s="1"/>
      <c r="V279" s="1"/>
      <c r="W279" s="1"/>
      <c r="X279" s="1"/>
      <c r="Y279" s="1"/>
      <c r="Z279" s="1" t="s">
        <v>2649</v>
      </c>
      <c r="AA279" s="1" t="str">
        <f t="shared" si="112"/>
        <v>#3-2腔体有料记忆延时设定值</v>
      </c>
      <c r="AB279" s="1"/>
      <c r="AC279" s="1"/>
      <c r="AD279" s="1"/>
      <c r="AE279"/>
      <c r="AF279"/>
      <c r="AG279"/>
      <c r="AH279"/>
      <c r="AI279"/>
      <c r="AJ279"/>
      <c r="AK279"/>
      <c r="AL279"/>
      <c r="AM279"/>
      <c r="AN279"/>
      <c r="AO279"/>
    </row>
    <row r="280" s="23" customFormat="1" spans="1:41">
      <c r="A280" s="41"/>
      <c r="B280" s="34" t="s">
        <v>1576</v>
      </c>
      <c r="C280" s="22" t="s">
        <v>2650</v>
      </c>
      <c r="D280" s="26">
        <f t="shared" si="113"/>
        <v>2</v>
      </c>
      <c r="E280" s="11">
        <f t="shared" si="102"/>
        <v>817</v>
      </c>
      <c r="F280" s="11" t="str">
        <f t="shared" si="108"/>
        <v>817.02</v>
      </c>
      <c r="G280" s="11" t="str">
        <f t="shared" si="92"/>
        <v>进料配对位有料记忆标志</v>
      </c>
      <c r="H280" s="11">
        <f t="shared" si="115"/>
        <v>1274</v>
      </c>
      <c r="I280" s="11" t="str">
        <f t="shared" si="109"/>
        <v>T1274</v>
      </c>
      <c r="J280" s="11" t="str">
        <f t="shared" si="110"/>
        <v>进料配对位有料记忆感应延时[0000.02]</v>
      </c>
      <c r="K280" s="1" t="str">
        <f t="shared" si="111"/>
        <v>917.02</v>
      </c>
      <c r="L280" s="1" t="str">
        <f t="shared" si="105"/>
        <v>进料配对位有料记忆[lamp]</v>
      </c>
      <c r="M280" s="1">
        <f t="shared" ref="M280:M343" si="116">IF(D279=15,(M279+1),M279)</f>
        <v>417</v>
      </c>
      <c r="N280" s="1" t="str">
        <f t="shared" ref="N280:N343" si="117">M$4&amp;M280&amp;MID(B280,5,3)</f>
        <v>W417.02</v>
      </c>
      <c r="O280" s="11" t="str">
        <f t="shared" si="106"/>
        <v>[W417.02]进料配对位有料记忆异常</v>
      </c>
      <c r="P280" s="1" t="str">
        <f t="shared" si="107"/>
        <v>进料配对位有料记忆[alm]</v>
      </c>
      <c r="Q280" s="1">
        <f t="shared" si="114"/>
        <v>374</v>
      </c>
      <c r="R280" s="1" t="str">
        <f t="shared" si="103"/>
        <v>T374</v>
      </c>
      <c r="S280" s="1" t="str">
        <f t="shared" si="96"/>
        <v>进料配对位有料记忆报警延时</v>
      </c>
      <c r="T280" s="1"/>
      <c r="U280" s="1"/>
      <c r="V280" s="1"/>
      <c r="W280" s="1"/>
      <c r="X280" s="1"/>
      <c r="Y280" s="1"/>
      <c r="Z280" s="1" t="s">
        <v>2651</v>
      </c>
      <c r="AA280" s="1" t="str">
        <f t="shared" si="112"/>
        <v>进料配对位有料记忆延时设定值</v>
      </c>
      <c r="AB280" s="1"/>
      <c r="AC280" s="1"/>
      <c r="AD280" s="1"/>
      <c r="AE280"/>
      <c r="AF280"/>
      <c r="AG280"/>
      <c r="AH280"/>
      <c r="AI280"/>
      <c r="AJ280"/>
      <c r="AK280"/>
      <c r="AL280"/>
      <c r="AM280"/>
      <c r="AN280"/>
      <c r="AO280"/>
    </row>
    <row r="281" s="23" customFormat="1" spans="1:41">
      <c r="A281" s="41"/>
      <c r="B281" s="34" t="s">
        <v>1580</v>
      </c>
      <c r="C281" s="22" t="s">
        <v>2652</v>
      </c>
      <c r="D281" s="26">
        <f t="shared" si="113"/>
        <v>3</v>
      </c>
      <c r="E281" s="11">
        <f t="shared" si="102"/>
        <v>817</v>
      </c>
      <c r="F281" s="11" t="str">
        <f t="shared" si="108"/>
        <v>817.03</v>
      </c>
      <c r="G281" s="11" t="str">
        <f t="shared" si="92"/>
        <v>出料配对位有料记忆标志</v>
      </c>
      <c r="H281" s="11">
        <f t="shared" si="115"/>
        <v>1275</v>
      </c>
      <c r="I281" s="11" t="str">
        <f t="shared" si="109"/>
        <v>T1275</v>
      </c>
      <c r="J281" s="11" t="str">
        <f t="shared" si="110"/>
        <v>出料配对位有料记忆感应延时[0000.03]</v>
      </c>
      <c r="K281" s="1" t="str">
        <f t="shared" si="111"/>
        <v>917.03</v>
      </c>
      <c r="L281" s="1" t="str">
        <f t="shared" si="105"/>
        <v>出料配对位有料记忆[lamp]</v>
      </c>
      <c r="M281" s="1">
        <f t="shared" si="116"/>
        <v>417</v>
      </c>
      <c r="N281" s="1" t="str">
        <f t="shared" si="117"/>
        <v>W417.03</v>
      </c>
      <c r="O281" s="11" t="str">
        <f t="shared" si="106"/>
        <v>[W417.03]出料配对位有料记忆异常</v>
      </c>
      <c r="P281" s="1" t="str">
        <f t="shared" si="107"/>
        <v>出料配对位有料记忆[alm]</v>
      </c>
      <c r="Q281" s="1">
        <f t="shared" si="114"/>
        <v>375</v>
      </c>
      <c r="R281" s="1" t="str">
        <f t="shared" si="103"/>
        <v>T375</v>
      </c>
      <c r="S281" s="1" t="str">
        <f t="shared" si="96"/>
        <v>出料配对位有料记忆报警延时</v>
      </c>
      <c r="T281" s="1"/>
      <c r="U281" s="1"/>
      <c r="V281" s="1"/>
      <c r="W281" s="1"/>
      <c r="X281" s="1"/>
      <c r="Y281" s="1"/>
      <c r="Z281" s="1" t="s">
        <v>2653</v>
      </c>
      <c r="AA281" s="1" t="str">
        <f t="shared" si="112"/>
        <v>出料配对位有料记忆延时设定值</v>
      </c>
      <c r="AB281" s="1"/>
      <c r="AC281" s="1"/>
      <c r="AD281" s="1"/>
      <c r="AE281"/>
      <c r="AF281"/>
      <c r="AG281"/>
      <c r="AH281"/>
      <c r="AI281"/>
      <c r="AJ281"/>
      <c r="AK281"/>
      <c r="AL281"/>
      <c r="AM281"/>
      <c r="AN281"/>
      <c r="AO281"/>
    </row>
    <row r="282" s="23" customFormat="1" spans="1:41">
      <c r="A282" s="41"/>
      <c r="B282" s="34" t="s">
        <v>1583</v>
      </c>
      <c r="C282" s="22" t="s">
        <v>2654</v>
      </c>
      <c r="D282" s="26">
        <f t="shared" si="113"/>
        <v>4</v>
      </c>
      <c r="E282" s="11">
        <f t="shared" si="102"/>
        <v>817</v>
      </c>
      <c r="F282" s="11" t="str">
        <f t="shared" si="108"/>
        <v>817.04</v>
      </c>
      <c r="G282" s="11" t="str">
        <f t="shared" si="92"/>
        <v>#1出料位有料记忆标志</v>
      </c>
      <c r="H282" s="11">
        <f t="shared" si="115"/>
        <v>1276</v>
      </c>
      <c r="I282" s="11" t="str">
        <f t="shared" si="109"/>
        <v>T1276</v>
      </c>
      <c r="J282" s="11" t="str">
        <f t="shared" si="110"/>
        <v>#1出料位有料记忆感应延时[0000.04]</v>
      </c>
      <c r="K282" s="1" t="str">
        <f t="shared" si="111"/>
        <v>917.04</v>
      </c>
      <c r="L282" s="1" t="str">
        <f t="shared" si="105"/>
        <v>#1出料位有料记忆[lamp]</v>
      </c>
      <c r="M282" s="1">
        <f t="shared" si="116"/>
        <v>417</v>
      </c>
      <c r="N282" s="1" t="str">
        <f t="shared" si="117"/>
        <v>W417.04</v>
      </c>
      <c r="O282" s="11" t="str">
        <f t="shared" si="106"/>
        <v>[W417.04]#1出料位有料记忆异常</v>
      </c>
      <c r="P282" s="1" t="str">
        <f t="shared" si="107"/>
        <v>#1出料位有料记忆[alm]</v>
      </c>
      <c r="Q282" s="1">
        <f t="shared" si="114"/>
        <v>376</v>
      </c>
      <c r="R282" s="1" t="str">
        <f t="shared" si="103"/>
        <v>T376</v>
      </c>
      <c r="S282" s="1" t="str">
        <f t="shared" si="96"/>
        <v>#1出料位有料记忆报警延时</v>
      </c>
      <c r="T282" s="1"/>
      <c r="U282" s="1"/>
      <c r="V282" s="1"/>
      <c r="W282" s="1"/>
      <c r="X282" s="1"/>
      <c r="Y282" s="1"/>
      <c r="Z282" s="1" t="s">
        <v>2655</v>
      </c>
      <c r="AA282" s="1" t="str">
        <f t="shared" si="112"/>
        <v>#1出料位有料记忆延时设定值</v>
      </c>
      <c r="AB282" s="1"/>
      <c r="AC282" s="1"/>
      <c r="AD282" s="1"/>
      <c r="AE282"/>
      <c r="AF282"/>
      <c r="AG282"/>
      <c r="AH282"/>
      <c r="AI282"/>
      <c r="AJ282"/>
      <c r="AK282"/>
      <c r="AL282"/>
      <c r="AM282"/>
      <c r="AN282"/>
      <c r="AO282"/>
    </row>
    <row r="283" s="23" customFormat="1" spans="1:41">
      <c r="A283" s="41"/>
      <c r="B283" s="34" t="s">
        <v>1587</v>
      </c>
      <c r="C283" s="22" t="s">
        <v>2656</v>
      </c>
      <c r="D283" s="26">
        <f t="shared" si="113"/>
        <v>5</v>
      </c>
      <c r="E283" s="11">
        <f t="shared" si="102"/>
        <v>817</v>
      </c>
      <c r="F283" s="11" t="str">
        <f t="shared" si="108"/>
        <v>817.05</v>
      </c>
      <c r="G283" s="11" t="str">
        <f t="shared" si="92"/>
        <v>#2出料位有料记忆标志</v>
      </c>
      <c r="H283" s="11">
        <f t="shared" si="115"/>
        <v>1277</v>
      </c>
      <c r="I283" s="11" t="str">
        <f t="shared" si="109"/>
        <v>T1277</v>
      </c>
      <c r="J283" s="11" t="str">
        <f t="shared" si="110"/>
        <v>#2出料位有料记忆感应延时[0000.05]</v>
      </c>
      <c r="K283" s="1" t="str">
        <f t="shared" si="111"/>
        <v>917.05</v>
      </c>
      <c r="L283" s="1" t="str">
        <f t="shared" si="105"/>
        <v>#2出料位有料记忆[lamp]</v>
      </c>
      <c r="M283" s="1">
        <f t="shared" si="116"/>
        <v>417</v>
      </c>
      <c r="N283" s="1" t="str">
        <f t="shared" si="117"/>
        <v>W417.05</v>
      </c>
      <c r="O283" s="11" t="str">
        <f t="shared" si="106"/>
        <v>[W417.05]#2出料位有料记忆异常</v>
      </c>
      <c r="P283" s="1" t="str">
        <f t="shared" si="107"/>
        <v>#2出料位有料记忆[alm]</v>
      </c>
      <c r="Q283" s="1">
        <f t="shared" si="114"/>
        <v>377</v>
      </c>
      <c r="R283" s="1" t="str">
        <f t="shared" si="103"/>
        <v>T377</v>
      </c>
      <c r="S283" s="1" t="str">
        <f t="shared" si="96"/>
        <v>#2出料位有料记忆报警延时</v>
      </c>
      <c r="T283" s="1"/>
      <c r="U283" s="1"/>
      <c r="V283" s="1"/>
      <c r="W283" s="1"/>
      <c r="X283" s="1"/>
      <c r="Y283" s="1"/>
      <c r="Z283" s="1" t="s">
        <v>2657</v>
      </c>
      <c r="AA283" s="1" t="str">
        <f t="shared" si="112"/>
        <v>#2出料位有料记忆延时设定值</v>
      </c>
      <c r="AB283" s="1"/>
      <c r="AC283" s="1"/>
      <c r="AD283" s="1"/>
      <c r="AE283"/>
      <c r="AF283"/>
      <c r="AG283"/>
      <c r="AH283"/>
      <c r="AI283"/>
      <c r="AJ283"/>
      <c r="AK283"/>
      <c r="AL283"/>
      <c r="AM283"/>
      <c r="AN283"/>
      <c r="AO283"/>
    </row>
    <row r="284" s="23" customFormat="1" spans="1:41">
      <c r="A284" s="41"/>
      <c r="B284" s="34" t="s">
        <v>1591</v>
      </c>
      <c r="C284" s="22" t="s">
        <v>2658</v>
      </c>
      <c r="D284" s="26">
        <f t="shared" si="113"/>
        <v>6</v>
      </c>
      <c r="E284" s="11">
        <f t="shared" si="102"/>
        <v>817</v>
      </c>
      <c r="F284" s="11" t="str">
        <f t="shared" si="108"/>
        <v>817.06</v>
      </c>
      <c r="G284" s="11" t="str">
        <f t="shared" si="92"/>
        <v>扫码NG放料位有料记忆标志</v>
      </c>
      <c r="H284" s="11">
        <f t="shared" si="115"/>
        <v>1278</v>
      </c>
      <c r="I284" s="11" t="str">
        <f t="shared" si="109"/>
        <v>T1278</v>
      </c>
      <c r="J284" s="11" t="str">
        <f t="shared" si="110"/>
        <v>扫码NG放料位有料记忆感应延时[0000.06]</v>
      </c>
      <c r="K284" s="1" t="str">
        <f t="shared" si="111"/>
        <v>917.06</v>
      </c>
      <c r="L284" s="1" t="str">
        <f t="shared" si="105"/>
        <v>扫码NG放料位有料记忆[lamp]</v>
      </c>
      <c r="M284" s="1">
        <f t="shared" si="116"/>
        <v>417</v>
      </c>
      <c r="N284" s="1" t="str">
        <f t="shared" si="117"/>
        <v>W417.06</v>
      </c>
      <c r="O284" s="11" t="str">
        <f t="shared" si="106"/>
        <v>[W417.06]扫码NG放料位有料记忆异常</v>
      </c>
      <c r="P284" s="1" t="str">
        <f t="shared" si="107"/>
        <v>扫码NG放料位有料记忆[alm]</v>
      </c>
      <c r="Q284" s="1">
        <f t="shared" si="114"/>
        <v>378</v>
      </c>
      <c r="R284" s="1" t="str">
        <f t="shared" si="103"/>
        <v>T378</v>
      </c>
      <c r="S284" s="1" t="str">
        <f t="shared" si="96"/>
        <v>扫码NG放料位有料记忆报警延时</v>
      </c>
      <c r="T284" s="1"/>
      <c r="U284" s="1"/>
      <c r="V284" s="1"/>
      <c r="W284" s="1"/>
      <c r="X284" s="1"/>
      <c r="Y284" s="1"/>
      <c r="Z284" s="1" t="s">
        <v>2659</v>
      </c>
      <c r="AA284" s="1" t="str">
        <f t="shared" si="112"/>
        <v>扫码NG放料位有料记忆延时设定值</v>
      </c>
      <c r="AB284" s="1"/>
      <c r="AC284" s="1"/>
      <c r="AD284" s="1"/>
      <c r="AE284"/>
      <c r="AF284"/>
      <c r="AG284"/>
      <c r="AH284"/>
      <c r="AI284"/>
      <c r="AJ284"/>
      <c r="AK284"/>
      <c r="AL284"/>
      <c r="AM284"/>
      <c r="AN284"/>
      <c r="AO284"/>
    </row>
    <row r="285" s="23" customFormat="1" spans="1:41">
      <c r="A285" s="41"/>
      <c r="B285" s="34" t="s">
        <v>1595</v>
      </c>
      <c r="C285" s="22" t="s">
        <v>2660</v>
      </c>
      <c r="D285" s="26">
        <f t="shared" si="113"/>
        <v>7</v>
      </c>
      <c r="E285" s="11">
        <f t="shared" si="102"/>
        <v>817</v>
      </c>
      <c r="F285" s="11" t="str">
        <f t="shared" si="108"/>
        <v>817.07</v>
      </c>
      <c r="G285" s="11" t="str">
        <f t="shared" si="92"/>
        <v>氦检NG拉带下料位有料记忆标志</v>
      </c>
      <c r="H285" s="11">
        <f t="shared" si="115"/>
        <v>1279</v>
      </c>
      <c r="I285" s="11" t="str">
        <f t="shared" si="109"/>
        <v>T1279</v>
      </c>
      <c r="J285" s="11" t="str">
        <f t="shared" si="110"/>
        <v>氦检NG拉带下料位有料记忆感应延时[0000.07]</v>
      </c>
      <c r="K285" s="1" t="str">
        <f t="shared" si="111"/>
        <v>917.07</v>
      </c>
      <c r="L285" s="1" t="str">
        <f t="shared" si="105"/>
        <v>氦检NG拉带下料位有料记忆[lamp]</v>
      </c>
      <c r="M285" s="1">
        <f t="shared" si="116"/>
        <v>417</v>
      </c>
      <c r="N285" s="1" t="str">
        <f t="shared" si="117"/>
        <v>W417.07</v>
      </c>
      <c r="O285" s="11" t="str">
        <f t="shared" si="106"/>
        <v>[W417.07]氦检NG拉带下料位有料记忆异常</v>
      </c>
      <c r="P285" s="1" t="str">
        <f t="shared" si="107"/>
        <v>氦检NG拉带下料位有料记忆[alm]</v>
      </c>
      <c r="Q285" s="1">
        <f t="shared" si="114"/>
        <v>379</v>
      </c>
      <c r="R285" s="1" t="str">
        <f t="shared" si="103"/>
        <v>T379</v>
      </c>
      <c r="S285" s="1" t="str">
        <f t="shared" si="96"/>
        <v>氦检NG拉带下料位有料记忆报警延时</v>
      </c>
      <c r="T285" s="1"/>
      <c r="U285" s="1"/>
      <c r="V285" s="1"/>
      <c r="W285" s="1"/>
      <c r="X285" s="1"/>
      <c r="Y285" s="1"/>
      <c r="Z285" s="1" t="s">
        <v>2661</v>
      </c>
      <c r="AA285" s="1" t="str">
        <f t="shared" si="112"/>
        <v>氦检NG拉带下料位有料记忆延时设定值</v>
      </c>
      <c r="AB285" s="1"/>
      <c r="AC285" s="1"/>
      <c r="AD285" s="1"/>
      <c r="AE285"/>
      <c r="AF285"/>
      <c r="AG285"/>
      <c r="AH285"/>
      <c r="AI285"/>
      <c r="AJ285"/>
      <c r="AK285"/>
      <c r="AL285"/>
      <c r="AM285"/>
      <c r="AN285"/>
      <c r="AO285"/>
    </row>
    <row r="286" s="23" customFormat="1" spans="1:41">
      <c r="A286" s="41"/>
      <c r="B286" s="34" t="s">
        <v>1598</v>
      </c>
      <c r="C286" s="34"/>
      <c r="D286" s="26">
        <f t="shared" si="113"/>
        <v>8</v>
      </c>
      <c r="E286" s="11">
        <f t="shared" si="102"/>
        <v>817</v>
      </c>
      <c r="F286" s="11" t="str">
        <f t="shared" si="108"/>
        <v>817.08</v>
      </c>
      <c r="G286" s="11" t="str">
        <f t="shared" si="92"/>
        <v>标志</v>
      </c>
      <c r="H286" s="11">
        <f t="shared" si="115"/>
        <v>1280</v>
      </c>
      <c r="I286" s="11" t="str">
        <f t="shared" si="109"/>
        <v>T1280</v>
      </c>
      <c r="J286" s="11" t="str">
        <f t="shared" ref="J286:J309" si="118">C286&amp;J$2&amp;"["&amp;B286&amp;"]"</f>
        <v>感应延时[0000.08]</v>
      </c>
      <c r="K286" s="1" t="str">
        <f t="shared" si="111"/>
        <v>917.08</v>
      </c>
      <c r="L286" s="1" t="str">
        <f t="shared" si="104"/>
        <v>[lamp]</v>
      </c>
      <c r="M286" s="1">
        <f t="shared" si="116"/>
        <v>417</v>
      </c>
      <c r="N286" s="1" t="str">
        <f t="shared" si="117"/>
        <v>W417.08</v>
      </c>
      <c r="O286" s="11" t="str">
        <f t="shared" ref="O286:O341" si="119">"["&amp;N286&amp;"]"&amp;C286&amp;"异常"&amp;","&amp;"请检查"&amp;"["&amp;A286&amp;"]"</f>
        <v>[W417.08]异常,请检查[]</v>
      </c>
      <c r="P286" s="1" t="str">
        <f t="shared" ref="P286:P326" si="120">C286&amp;O$2</f>
        <v>[alm]</v>
      </c>
      <c r="Q286" s="1">
        <f t="shared" si="114"/>
        <v>380</v>
      </c>
      <c r="R286" s="1" t="str">
        <f t="shared" si="103"/>
        <v>T380</v>
      </c>
      <c r="S286" s="1" t="str">
        <f t="shared" ref="S286:S329" si="121">C286&amp;S$2</f>
        <v>报警延时</v>
      </c>
      <c r="T286" s="1"/>
      <c r="U286" s="1"/>
      <c r="V286" s="1"/>
      <c r="W286" s="1"/>
      <c r="X286" s="1"/>
      <c r="Y286" s="1"/>
      <c r="Z286" s="1" t="s">
        <v>2662</v>
      </c>
      <c r="AA286" s="1" t="str">
        <f t="shared" si="112"/>
        <v>延时设定值</v>
      </c>
      <c r="AB286" s="1"/>
      <c r="AC286" s="1"/>
      <c r="AD286" s="1"/>
      <c r="AE286"/>
      <c r="AF286"/>
      <c r="AG286"/>
      <c r="AH286"/>
      <c r="AI286"/>
      <c r="AJ286"/>
      <c r="AK286"/>
      <c r="AL286"/>
      <c r="AM286"/>
      <c r="AN286"/>
      <c r="AO286"/>
    </row>
    <row r="287" s="23" customFormat="1" spans="1:41">
      <c r="A287" s="41"/>
      <c r="B287" s="34" t="s">
        <v>1602</v>
      </c>
      <c r="C287" s="34"/>
      <c r="D287" s="26">
        <f t="shared" si="113"/>
        <v>9</v>
      </c>
      <c r="E287" s="11">
        <f t="shared" si="102"/>
        <v>817</v>
      </c>
      <c r="F287" s="11" t="str">
        <f t="shared" si="108"/>
        <v>817.09</v>
      </c>
      <c r="G287" s="11" t="str">
        <f t="shared" si="92"/>
        <v>标志</v>
      </c>
      <c r="H287" s="11">
        <f t="shared" si="115"/>
        <v>1281</v>
      </c>
      <c r="I287" s="11" t="str">
        <f t="shared" si="109"/>
        <v>T1281</v>
      </c>
      <c r="J287" s="11" t="str">
        <f t="shared" si="118"/>
        <v>感应延时[0000.09]</v>
      </c>
      <c r="K287" s="1" t="str">
        <f t="shared" si="111"/>
        <v>917.09</v>
      </c>
      <c r="L287" s="1" t="str">
        <f t="shared" si="104"/>
        <v>[lamp]</v>
      </c>
      <c r="M287" s="1">
        <f t="shared" si="116"/>
        <v>417</v>
      </c>
      <c r="N287" s="1" t="str">
        <f t="shared" si="117"/>
        <v>W417.09</v>
      </c>
      <c r="O287" s="11" t="str">
        <f t="shared" si="119"/>
        <v>[W417.09]异常,请检查[]</v>
      </c>
      <c r="P287" s="1" t="str">
        <f t="shared" si="120"/>
        <v>[alm]</v>
      </c>
      <c r="Q287" s="1">
        <f t="shared" si="114"/>
        <v>381</v>
      </c>
      <c r="R287" s="1" t="str">
        <f t="shared" si="103"/>
        <v>T381</v>
      </c>
      <c r="S287" s="1" t="str">
        <f t="shared" si="121"/>
        <v>报警延时</v>
      </c>
      <c r="T287" s="1"/>
      <c r="U287" s="1"/>
      <c r="V287" s="1"/>
      <c r="W287" s="1"/>
      <c r="X287" s="1"/>
      <c r="Y287" s="1"/>
      <c r="Z287" s="1" t="s">
        <v>2663</v>
      </c>
      <c r="AA287" s="1" t="str">
        <f t="shared" si="112"/>
        <v>延时设定值</v>
      </c>
      <c r="AB287" s="1"/>
      <c r="AC287" s="1"/>
      <c r="AD287" s="1"/>
      <c r="AE287"/>
      <c r="AF287"/>
      <c r="AG287"/>
      <c r="AH287"/>
      <c r="AI287"/>
      <c r="AJ287"/>
      <c r="AK287"/>
      <c r="AL287"/>
      <c r="AM287"/>
      <c r="AN287"/>
      <c r="AO287"/>
    </row>
    <row r="288" s="23" customFormat="1" spans="1:41">
      <c r="A288" s="41"/>
      <c r="B288" s="34" t="s">
        <v>1606</v>
      </c>
      <c r="C288" s="34"/>
      <c r="D288" s="26">
        <f t="shared" si="113"/>
        <v>10</v>
      </c>
      <c r="E288" s="11">
        <f t="shared" si="102"/>
        <v>817</v>
      </c>
      <c r="F288" s="11" t="str">
        <f t="shared" si="108"/>
        <v>817.10</v>
      </c>
      <c r="G288" s="11" t="str">
        <f t="shared" si="92"/>
        <v>标志</v>
      </c>
      <c r="H288" s="11">
        <f t="shared" si="115"/>
        <v>1282</v>
      </c>
      <c r="I288" s="11" t="str">
        <f t="shared" si="109"/>
        <v>T1282</v>
      </c>
      <c r="J288" s="11" t="str">
        <f t="shared" si="118"/>
        <v>感应延时[0000.10]</v>
      </c>
      <c r="K288" s="1" t="str">
        <f t="shared" si="111"/>
        <v>917.10</v>
      </c>
      <c r="L288" s="1" t="str">
        <f t="shared" si="104"/>
        <v>[lamp]</v>
      </c>
      <c r="M288" s="1">
        <f t="shared" si="116"/>
        <v>417</v>
      </c>
      <c r="N288" s="1" t="str">
        <f t="shared" si="117"/>
        <v>W417.10</v>
      </c>
      <c r="O288" s="11" t="str">
        <f t="shared" si="119"/>
        <v>[W417.10]异常,请检查[]</v>
      </c>
      <c r="P288" s="1" t="str">
        <f t="shared" si="120"/>
        <v>[alm]</v>
      </c>
      <c r="Q288" s="1">
        <f t="shared" si="114"/>
        <v>382</v>
      </c>
      <c r="R288" s="1" t="str">
        <f t="shared" si="103"/>
        <v>T382</v>
      </c>
      <c r="S288" s="1" t="str">
        <f t="shared" si="121"/>
        <v>报警延时</v>
      </c>
      <c r="T288" s="1"/>
      <c r="U288" s="1"/>
      <c r="V288" s="1"/>
      <c r="W288" s="1"/>
      <c r="X288" s="1"/>
      <c r="Y288" s="1"/>
      <c r="Z288" s="1" t="s">
        <v>2664</v>
      </c>
      <c r="AA288" s="1" t="str">
        <f t="shared" si="112"/>
        <v>延时设定值</v>
      </c>
      <c r="AB288" s="1"/>
      <c r="AC288" s="1"/>
      <c r="AD288" s="1"/>
      <c r="AE288"/>
      <c r="AF288"/>
      <c r="AG288"/>
      <c r="AH288"/>
      <c r="AI288"/>
      <c r="AJ288"/>
      <c r="AK288"/>
      <c r="AL288"/>
      <c r="AM288"/>
      <c r="AN288"/>
      <c r="AO288"/>
    </row>
    <row r="289" s="23" customFormat="1" spans="1:41">
      <c r="A289" s="41"/>
      <c r="B289" s="34" t="s">
        <v>1610</v>
      </c>
      <c r="C289" s="34"/>
      <c r="D289" s="26">
        <f t="shared" si="113"/>
        <v>11</v>
      </c>
      <c r="E289" s="11">
        <f t="shared" si="102"/>
        <v>817</v>
      </c>
      <c r="F289" s="11" t="str">
        <f t="shared" si="108"/>
        <v>817.11</v>
      </c>
      <c r="G289" s="11" t="str">
        <f t="shared" si="92"/>
        <v>标志</v>
      </c>
      <c r="H289" s="11">
        <f t="shared" si="115"/>
        <v>1283</v>
      </c>
      <c r="I289" s="11" t="str">
        <f t="shared" si="109"/>
        <v>T1283</v>
      </c>
      <c r="J289" s="11" t="str">
        <f t="shared" si="118"/>
        <v>感应延时[0000.11]</v>
      </c>
      <c r="K289" s="1" t="str">
        <f t="shared" si="111"/>
        <v>917.11</v>
      </c>
      <c r="L289" s="1" t="str">
        <f t="shared" si="104"/>
        <v>[lamp]</v>
      </c>
      <c r="M289" s="1">
        <f t="shared" si="116"/>
        <v>417</v>
      </c>
      <c r="N289" s="1" t="str">
        <f t="shared" si="117"/>
        <v>W417.11</v>
      </c>
      <c r="O289" s="11" t="str">
        <f t="shared" si="119"/>
        <v>[W417.11]异常,请检查[]</v>
      </c>
      <c r="P289" s="1" t="str">
        <f t="shared" si="120"/>
        <v>[alm]</v>
      </c>
      <c r="Q289" s="1">
        <f t="shared" si="114"/>
        <v>383</v>
      </c>
      <c r="R289" s="1" t="str">
        <f t="shared" si="103"/>
        <v>T383</v>
      </c>
      <c r="S289" s="1" t="str">
        <f t="shared" si="121"/>
        <v>报警延时</v>
      </c>
      <c r="T289" s="1"/>
      <c r="U289" s="1"/>
      <c r="V289" s="1"/>
      <c r="W289" s="1"/>
      <c r="X289" s="1"/>
      <c r="Y289" s="1"/>
      <c r="Z289" s="1" t="s">
        <v>2665</v>
      </c>
      <c r="AA289" s="1" t="str">
        <f t="shared" si="112"/>
        <v>延时设定值</v>
      </c>
      <c r="AB289" s="1"/>
      <c r="AC289" s="1"/>
      <c r="AD289" s="1"/>
      <c r="AE289"/>
      <c r="AF289"/>
      <c r="AG289"/>
      <c r="AH289"/>
      <c r="AI289"/>
      <c r="AJ289"/>
      <c r="AK289"/>
      <c r="AL289"/>
      <c r="AM289"/>
      <c r="AN289"/>
      <c r="AO289"/>
    </row>
    <row r="290" s="23" customFormat="1" spans="1:41">
      <c r="A290" s="41"/>
      <c r="B290" s="34" t="s">
        <v>1614</v>
      </c>
      <c r="C290" s="34"/>
      <c r="D290" s="26">
        <f t="shared" si="113"/>
        <v>12</v>
      </c>
      <c r="E290" s="11">
        <f t="shared" si="102"/>
        <v>817</v>
      </c>
      <c r="F290" s="11" t="str">
        <f t="shared" si="108"/>
        <v>817.12</v>
      </c>
      <c r="G290" s="11" t="str">
        <f t="shared" si="92"/>
        <v>标志</v>
      </c>
      <c r="H290" s="11">
        <f t="shared" si="115"/>
        <v>1284</v>
      </c>
      <c r="I290" s="11" t="str">
        <f t="shared" si="109"/>
        <v>T1284</v>
      </c>
      <c r="J290" s="11" t="str">
        <f t="shared" si="118"/>
        <v>感应延时[0000.12]</v>
      </c>
      <c r="K290" s="1" t="str">
        <f t="shared" si="111"/>
        <v>917.12</v>
      </c>
      <c r="L290" s="1" t="str">
        <f t="shared" si="104"/>
        <v>[lamp]</v>
      </c>
      <c r="M290" s="1">
        <f t="shared" si="116"/>
        <v>417</v>
      </c>
      <c r="N290" s="1" t="str">
        <f t="shared" si="117"/>
        <v>W417.12</v>
      </c>
      <c r="O290" s="11" t="str">
        <f t="shared" si="119"/>
        <v>[W417.12]异常,请检查[]</v>
      </c>
      <c r="P290" s="1" t="str">
        <f t="shared" si="120"/>
        <v>[alm]</v>
      </c>
      <c r="Q290" s="1">
        <f t="shared" si="114"/>
        <v>384</v>
      </c>
      <c r="R290" s="1" t="str">
        <f t="shared" si="103"/>
        <v>T384</v>
      </c>
      <c r="S290" s="1" t="str">
        <f t="shared" si="121"/>
        <v>报警延时</v>
      </c>
      <c r="T290" s="1"/>
      <c r="U290" s="1"/>
      <c r="V290" s="1"/>
      <c r="W290" s="1"/>
      <c r="X290" s="1"/>
      <c r="Y290" s="1"/>
      <c r="Z290" s="1" t="s">
        <v>2666</v>
      </c>
      <c r="AA290" s="1" t="str">
        <f t="shared" si="112"/>
        <v>延时设定值</v>
      </c>
      <c r="AB290" s="1"/>
      <c r="AC290" s="1"/>
      <c r="AD290" s="1"/>
      <c r="AE290"/>
      <c r="AF290"/>
      <c r="AG290"/>
      <c r="AH290"/>
      <c r="AI290"/>
      <c r="AJ290"/>
      <c r="AK290"/>
      <c r="AL290"/>
      <c r="AM290"/>
      <c r="AN290"/>
      <c r="AO290"/>
    </row>
    <row r="291" s="23" customFormat="1" spans="1:41">
      <c r="A291" s="41"/>
      <c r="B291" s="34" t="s">
        <v>1618</v>
      </c>
      <c r="C291" s="34"/>
      <c r="D291" s="26">
        <f t="shared" si="113"/>
        <v>13</v>
      </c>
      <c r="E291" s="11">
        <f t="shared" si="102"/>
        <v>817</v>
      </c>
      <c r="F291" s="11" t="str">
        <f t="shared" si="108"/>
        <v>817.13</v>
      </c>
      <c r="G291" s="11" t="str">
        <f t="shared" si="92"/>
        <v>标志</v>
      </c>
      <c r="H291" s="11">
        <f t="shared" si="115"/>
        <v>1285</v>
      </c>
      <c r="I291" s="11" t="str">
        <f t="shared" si="109"/>
        <v>T1285</v>
      </c>
      <c r="J291" s="11" t="str">
        <f t="shared" si="118"/>
        <v>感应延时[0000.13]</v>
      </c>
      <c r="K291" s="1" t="str">
        <f t="shared" si="111"/>
        <v>917.13</v>
      </c>
      <c r="L291" s="1" t="str">
        <f t="shared" si="104"/>
        <v>[lamp]</v>
      </c>
      <c r="M291" s="1">
        <f t="shared" si="116"/>
        <v>417</v>
      </c>
      <c r="N291" s="1" t="str">
        <f t="shared" si="117"/>
        <v>W417.13</v>
      </c>
      <c r="O291" s="11" t="str">
        <f t="shared" si="119"/>
        <v>[W417.13]异常,请检查[]</v>
      </c>
      <c r="P291" s="1" t="str">
        <f t="shared" si="120"/>
        <v>[alm]</v>
      </c>
      <c r="Q291" s="1">
        <f t="shared" si="114"/>
        <v>385</v>
      </c>
      <c r="R291" s="1" t="str">
        <f t="shared" si="103"/>
        <v>T385</v>
      </c>
      <c r="S291" s="1" t="str">
        <f t="shared" si="121"/>
        <v>报警延时</v>
      </c>
      <c r="T291" s="1"/>
      <c r="U291" s="1"/>
      <c r="V291" s="1"/>
      <c r="W291" s="1"/>
      <c r="X291" s="1"/>
      <c r="Y291" s="1"/>
      <c r="Z291" s="1" t="s">
        <v>2667</v>
      </c>
      <c r="AA291" s="1" t="str">
        <f t="shared" si="112"/>
        <v>延时设定值</v>
      </c>
      <c r="AB291" s="1"/>
      <c r="AC291" s="1"/>
      <c r="AD291" s="1"/>
      <c r="AE291"/>
      <c r="AF291"/>
      <c r="AG291"/>
      <c r="AH291"/>
      <c r="AI291"/>
      <c r="AJ291"/>
      <c r="AK291"/>
      <c r="AL291"/>
      <c r="AM291"/>
      <c r="AN291"/>
      <c r="AO291"/>
    </row>
    <row r="292" s="23" customFormat="1" spans="1:41">
      <c r="A292" s="41"/>
      <c r="B292" s="34" t="s">
        <v>1622</v>
      </c>
      <c r="C292" s="34"/>
      <c r="D292" s="26">
        <f t="shared" si="113"/>
        <v>14</v>
      </c>
      <c r="E292" s="11">
        <f t="shared" si="102"/>
        <v>817</v>
      </c>
      <c r="F292" s="11" t="str">
        <f t="shared" si="108"/>
        <v>817.14</v>
      </c>
      <c r="G292" s="11" t="str">
        <f t="shared" si="92"/>
        <v>标志</v>
      </c>
      <c r="H292" s="11">
        <f t="shared" si="115"/>
        <v>1286</v>
      </c>
      <c r="I292" s="11" t="str">
        <f t="shared" si="109"/>
        <v>T1286</v>
      </c>
      <c r="J292" s="11" t="str">
        <f t="shared" si="118"/>
        <v>感应延时[0000.14]</v>
      </c>
      <c r="K292" s="1" t="str">
        <f t="shared" si="111"/>
        <v>917.14</v>
      </c>
      <c r="L292" s="1" t="str">
        <f t="shared" si="104"/>
        <v>[lamp]</v>
      </c>
      <c r="M292" s="1">
        <f t="shared" si="116"/>
        <v>417</v>
      </c>
      <c r="N292" s="1" t="str">
        <f t="shared" si="117"/>
        <v>W417.14</v>
      </c>
      <c r="O292" s="11" t="str">
        <f t="shared" si="119"/>
        <v>[W417.14]异常,请检查[]</v>
      </c>
      <c r="P292" s="1" t="str">
        <f t="shared" si="120"/>
        <v>[alm]</v>
      </c>
      <c r="Q292" s="1">
        <f t="shared" si="114"/>
        <v>386</v>
      </c>
      <c r="R292" s="1" t="str">
        <f t="shared" si="103"/>
        <v>T386</v>
      </c>
      <c r="S292" s="1" t="str">
        <f t="shared" si="121"/>
        <v>报警延时</v>
      </c>
      <c r="T292" s="1"/>
      <c r="U292" s="1"/>
      <c r="V292" s="1"/>
      <c r="W292" s="1"/>
      <c r="X292" s="1"/>
      <c r="Y292" s="1"/>
      <c r="Z292" s="1" t="s">
        <v>2668</v>
      </c>
      <c r="AA292" s="1" t="str">
        <f t="shared" si="112"/>
        <v>延时设定值</v>
      </c>
      <c r="AB292" s="1"/>
      <c r="AC292" s="1"/>
      <c r="AD292" s="1"/>
      <c r="AE292"/>
      <c r="AF292"/>
      <c r="AG292"/>
      <c r="AH292"/>
      <c r="AI292"/>
      <c r="AJ292"/>
      <c r="AK292"/>
      <c r="AL292"/>
      <c r="AM292"/>
      <c r="AN292"/>
      <c r="AO292"/>
    </row>
    <row r="293" s="23" customFormat="1" spans="1:41">
      <c r="A293" s="41"/>
      <c r="B293" s="34" t="s">
        <v>1626</v>
      </c>
      <c r="C293" s="34"/>
      <c r="D293" s="26">
        <f t="shared" si="113"/>
        <v>15</v>
      </c>
      <c r="E293" s="11">
        <f t="shared" si="102"/>
        <v>817</v>
      </c>
      <c r="F293" s="11" t="str">
        <f t="shared" si="108"/>
        <v>817.15</v>
      </c>
      <c r="G293" s="11" t="str">
        <f t="shared" si="92"/>
        <v>标志</v>
      </c>
      <c r="H293" s="11">
        <f t="shared" si="115"/>
        <v>1287</v>
      </c>
      <c r="I293" s="11" t="str">
        <f t="shared" si="109"/>
        <v>T1287</v>
      </c>
      <c r="J293" s="11" t="str">
        <f t="shared" si="118"/>
        <v>感应延时[0000.15]</v>
      </c>
      <c r="K293" s="1" t="str">
        <f t="shared" si="111"/>
        <v>917.15</v>
      </c>
      <c r="L293" s="1" t="str">
        <f t="shared" si="104"/>
        <v>[lamp]</v>
      </c>
      <c r="M293" s="1">
        <f t="shared" si="116"/>
        <v>417</v>
      </c>
      <c r="N293" s="1" t="str">
        <f t="shared" si="117"/>
        <v>W417.15</v>
      </c>
      <c r="O293" s="11" t="str">
        <f t="shared" si="119"/>
        <v>[W417.15]异常,请检查[]</v>
      </c>
      <c r="P293" s="1" t="str">
        <f t="shared" si="120"/>
        <v>[alm]</v>
      </c>
      <c r="Q293" s="1">
        <f t="shared" si="114"/>
        <v>387</v>
      </c>
      <c r="R293" s="1" t="str">
        <f t="shared" si="103"/>
        <v>T387</v>
      </c>
      <c r="S293" s="1" t="str">
        <f t="shared" si="121"/>
        <v>报警延时</v>
      </c>
      <c r="T293" s="1"/>
      <c r="U293" s="1"/>
      <c r="V293" s="1"/>
      <c r="W293" s="1"/>
      <c r="X293" s="1"/>
      <c r="Y293" s="1"/>
      <c r="Z293" s="1" t="s">
        <v>2669</v>
      </c>
      <c r="AA293" s="1" t="str">
        <f t="shared" si="112"/>
        <v>延时设定值</v>
      </c>
      <c r="AB293" s="1"/>
      <c r="AC293" s="1"/>
      <c r="AD293" s="1"/>
      <c r="AE293"/>
      <c r="AF293"/>
      <c r="AG293"/>
      <c r="AH293"/>
      <c r="AI293"/>
      <c r="AJ293"/>
      <c r="AK293"/>
      <c r="AL293"/>
      <c r="AM293"/>
      <c r="AN293"/>
      <c r="AO293"/>
    </row>
    <row r="294" s="23" customFormat="1" spans="1:41">
      <c r="A294" s="34" t="s">
        <v>1875</v>
      </c>
      <c r="B294" s="34" t="s">
        <v>1568</v>
      </c>
      <c r="C294" s="34" t="str">
        <f>IO点表!C309</f>
        <v>整机复位超时</v>
      </c>
      <c r="D294" s="26">
        <f t="shared" si="113"/>
        <v>0</v>
      </c>
      <c r="E294" s="11">
        <f t="shared" si="102"/>
        <v>818</v>
      </c>
      <c r="F294" s="11" t="str">
        <f t="shared" si="108"/>
        <v>818.00</v>
      </c>
      <c r="G294" s="11" t="str">
        <f t="shared" si="92"/>
        <v>整机复位超时标志</v>
      </c>
      <c r="H294" s="11">
        <f t="shared" si="115"/>
        <v>1288</v>
      </c>
      <c r="I294" s="11" t="str">
        <f t="shared" si="109"/>
        <v>T1288</v>
      </c>
      <c r="J294" s="11" t="str">
        <f t="shared" si="118"/>
        <v>整机复位超时感应延时[0000.00]</v>
      </c>
      <c r="K294" s="1" t="str">
        <f t="shared" si="111"/>
        <v>918.00</v>
      </c>
      <c r="L294" s="1" t="str">
        <f t="shared" si="104"/>
        <v>整机复位超时[lamp]</v>
      </c>
      <c r="M294" s="1">
        <f t="shared" si="116"/>
        <v>418</v>
      </c>
      <c r="N294" s="1" t="str">
        <f t="shared" si="117"/>
        <v>W418.00</v>
      </c>
      <c r="O294" s="11" t="str">
        <f t="shared" si="119"/>
        <v>[W418.00]整机复位超时异常,请检查[0005.00]</v>
      </c>
      <c r="P294" s="1" t="str">
        <f t="shared" si="120"/>
        <v>整机复位超时[alm]</v>
      </c>
      <c r="Q294" s="1">
        <f t="shared" si="114"/>
        <v>388</v>
      </c>
      <c r="R294" s="1" t="str">
        <f t="shared" si="103"/>
        <v>T388</v>
      </c>
      <c r="S294" s="1" t="str">
        <f t="shared" si="121"/>
        <v>整机复位超时报警延时</v>
      </c>
      <c r="T294" s="1"/>
      <c r="U294" s="1"/>
      <c r="V294" s="1"/>
      <c r="W294" s="1"/>
      <c r="X294" s="1"/>
      <c r="Y294" s="1"/>
      <c r="Z294" s="1" t="s">
        <v>2670</v>
      </c>
      <c r="AA294" s="1" t="str">
        <f t="shared" si="112"/>
        <v>整机复位超时延时设定值</v>
      </c>
      <c r="AB294" s="1"/>
      <c r="AC294" s="1"/>
      <c r="AD294" s="1"/>
      <c r="AE294"/>
      <c r="AF294"/>
      <c r="AG294"/>
      <c r="AH294"/>
      <c r="AI294"/>
      <c r="AJ294"/>
      <c r="AK294"/>
      <c r="AL294"/>
      <c r="AM294"/>
      <c r="AN294"/>
      <c r="AO294"/>
    </row>
    <row r="295" s="23" customFormat="1" spans="1:41">
      <c r="A295" s="34" t="s">
        <v>1879</v>
      </c>
      <c r="B295" s="34" t="s">
        <v>1572</v>
      </c>
      <c r="C295" s="34" t="str">
        <f>IO点表!C310</f>
        <v>进料拉带工站复位超时</v>
      </c>
      <c r="D295" s="26">
        <f t="shared" si="113"/>
        <v>1</v>
      </c>
      <c r="E295" s="11">
        <f t="shared" si="102"/>
        <v>818</v>
      </c>
      <c r="F295" s="11" t="str">
        <f t="shared" si="108"/>
        <v>818.01</v>
      </c>
      <c r="G295" s="11" t="str">
        <f t="shared" ref="G295:G301" si="122">C295&amp;G$1</f>
        <v>进料拉带工站复位超时标志</v>
      </c>
      <c r="H295" s="11">
        <f t="shared" si="115"/>
        <v>1289</v>
      </c>
      <c r="I295" s="11" t="str">
        <f t="shared" si="109"/>
        <v>T1289</v>
      </c>
      <c r="J295" s="11" t="str">
        <f t="shared" si="118"/>
        <v>进料拉带工站复位超时感应延时[0000.01]</v>
      </c>
      <c r="K295" s="1" t="str">
        <f t="shared" si="111"/>
        <v>918.01</v>
      </c>
      <c r="L295" s="1" t="str">
        <f t="shared" si="104"/>
        <v>进料拉带工站复位超时[lamp]</v>
      </c>
      <c r="M295" s="1">
        <f t="shared" si="116"/>
        <v>418</v>
      </c>
      <c r="N295" s="1" t="str">
        <f t="shared" si="117"/>
        <v>W418.01</v>
      </c>
      <c r="O295" s="11" t="str">
        <f t="shared" si="119"/>
        <v>[W418.01]进料拉带工站复位超时异常,请检查[0005.01]</v>
      </c>
      <c r="P295" s="1" t="str">
        <f t="shared" si="120"/>
        <v>进料拉带工站复位超时[alm]</v>
      </c>
      <c r="Q295" s="1">
        <f t="shared" si="114"/>
        <v>389</v>
      </c>
      <c r="R295" s="1" t="str">
        <f t="shared" si="103"/>
        <v>T389</v>
      </c>
      <c r="S295" s="1" t="str">
        <f t="shared" si="121"/>
        <v>进料拉带工站复位超时报警延时</v>
      </c>
      <c r="T295" s="1"/>
      <c r="U295" s="1"/>
      <c r="V295" s="1"/>
      <c r="W295" s="1"/>
      <c r="X295" s="1"/>
      <c r="Y295" s="1"/>
      <c r="Z295" s="1" t="s">
        <v>2671</v>
      </c>
      <c r="AA295" s="1" t="str">
        <f t="shared" si="112"/>
        <v>进料拉带工站复位超时延时设定值</v>
      </c>
      <c r="AB295" s="1"/>
      <c r="AC295" s="1"/>
      <c r="AD295" s="1"/>
      <c r="AE295"/>
      <c r="AF295"/>
      <c r="AG295"/>
      <c r="AH295"/>
      <c r="AI295"/>
      <c r="AJ295"/>
      <c r="AK295"/>
      <c r="AL295"/>
      <c r="AM295"/>
      <c r="AN295"/>
      <c r="AO295"/>
    </row>
    <row r="296" s="23" customFormat="1" spans="1:41">
      <c r="A296" s="34" t="s">
        <v>1883</v>
      </c>
      <c r="B296" s="34" t="s">
        <v>1576</v>
      </c>
      <c r="C296" s="34" t="str">
        <f>IO点表!C311</f>
        <v>进料伺服工站复位超时</v>
      </c>
      <c r="D296" s="26">
        <f t="shared" si="113"/>
        <v>2</v>
      </c>
      <c r="E296" s="11">
        <f t="shared" si="102"/>
        <v>818</v>
      </c>
      <c r="F296" s="11" t="str">
        <f t="shared" si="108"/>
        <v>818.02</v>
      </c>
      <c r="G296" s="11" t="str">
        <f t="shared" si="122"/>
        <v>进料伺服工站复位超时标志</v>
      </c>
      <c r="H296" s="11">
        <f t="shared" si="115"/>
        <v>1290</v>
      </c>
      <c r="I296" s="11" t="str">
        <f t="shared" si="109"/>
        <v>T1290</v>
      </c>
      <c r="J296" s="11" t="str">
        <f t="shared" si="118"/>
        <v>进料伺服工站复位超时感应延时[0000.02]</v>
      </c>
      <c r="K296" s="1" t="str">
        <f t="shared" si="111"/>
        <v>918.02</v>
      </c>
      <c r="L296" s="1" t="str">
        <f t="shared" si="104"/>
        <v>进料伺服工站复位超时[lamp]</v>
      </c>
      <c r="M296" s="1">
        <f t="shared" si="116"/>
        <v>418</v>
      </c>
      <c r="N296" s="1" t="str">
        <f t="shared" si="117"/>
        <v>W418.02</v>
      </c>
      <c r="O296" s="11" t="str">
        <f t="shared" si="119"/>
        <v>[W418.02]进料伺服工站复位超时异常,请检查[0005.02]</v>
      </c>
      <c r="P296" s="1" t="str">
        <f t="shared" si="120"/>
        <v>进料伺服工站复位超时[alm]</v>
      </c>
      <c r="Q296" s="1">
        <f t="shared" si="114"/>
        <v>390</v>
      </c>
      <c r="R296" s="1" t="str">
        <f t="shared" si="103"/>
        <v>T390</v>
      </c>
      <c r="S296" s="1" t="str">
        <f t="shared" si="121"/>
        <v>进料伺服工站复位超时报警延时</v>
      </c>
      <c r="T296" s="1"/>
      <c r="U296" s="1"/>
      <c r="V296" s="1"/>
      <c r="W296" s="1"/>
      <c r="X296" s="1"/>
      <c r="Y296" s="1"/>
      <c r="Z296" s="1" t="s">
        <v>2672</v>
      </c>
      <c r="AA296" s="1" t="str">
        <f t="shared" si="112"/>
        <v>进料伺服工站复位超时延时设定值</v>
      </c>
      <c r="AB296" s="1"/>
      <c r="AC296" s="1"/>
      <c r="AD296" s="1"/>
      <c r="AE296"/>
      <c r="AF296"/>
      <c r="AG296"/>
      <c r="AH296"/>
      <c r="AI296"/>
      <c r="AJ296"/>
      <c r="AK296"/>
      <c r="AL296"/>
      <c r="AM296"/>
      <c r="AN296"/>
      <c r="AO296"/>
    </row>
    <row r="297" s="23" customFormat="1" spans="1:41">
      <c r="A297" s="34" t="s">
        <v>1886</v>
      </c>
      <c r="B297" s="34" t="s">
        <v>1580</v>
      </c>
      <c r="C297" s="34" t="str">
        <f>IO点表!C312</f>
        <v>#1氦检工站复位超时</v>
      </c>
      <c r="D297" s="26">
        <f t="shared" si="113"/>
        <v>3</v>
      </c>
      <c r="E297" s="11">
        <f t="shared" si="102"/>
        <v>818</v>
      </c>
      <c r="F297" s="11" t="str">
        <f t="shared" si="108"/>
        <v>818.03</v>
      </c>
      <c r="G297" s="11" t="str">
        <f t="shared" si="122"/>
        <v>#1氦检工站复位超时标志</v>
      </c>
      <c r="H297" s="11">
        <f t="shared" si="115"/>
        <v>1291</v>
      </c>
      <c r="I297" s="11" t="str">
        <f t="shared" si="109"/>
        <v>T1291</v>
      </c>
      <c r="J297" s="11" t="str">
        <f t="shared" si="118"/>
        <v>#1氦检工站复位超时感应延时[0000.03]</v>
      </c>
      <c r="K297" s="1" t="str">
        <f t="shared" si="111"/>
        <v>918.03</v>
      </c>
      <c r="L297" s="1" t="str">
        <f t="shared" si="104"/>
        <v>#1氦检工站复位超时[lamp]</v>
      </c>
      <c r="M297" s="1">
        <f t="shared" si="116"/>
        <v>418</v>
      </c>
      <c r="N297" s="1" t="str">
        <f t="shared" si="117"/>
        <v>W418.03</v>
      </c>
      <c r="O297" s="11" t="str">
        <f t="shared" si="119"/>
        <v>[W418.03]#1氦检工站复位超时异常,请检查[0005.03]</v>
      </c>
      <c r="P297" s="1" t="str">
        <f t="shared" si="120"/>
        <v>#1氦检工站复位超时[alm]</v>
      </c>
      <c r="Q297" s="1">
        <f t="shared" si="114"/>
        <v>391</v>
      </c>
      <c r="R297" s="1" t="str">
        <f t="shared" si="103"/>
        <v>T391</v>
      </c>
      <c r="S297" s="1" t="str">
        <f t="shared" si="121"/>
        <v>#1氦检工站复位超时报警延时</v>
      </c>
      <c r="T297" s="1"/>
      <c r="U297" s="1"/>
      <c r="V297" s="1"/>
      <c r="W297" s="1"/>
      <c r="X297" s="1"/>
      <c r="Y297" s="1"/>
      <c r="Z297" s="1" t="s">
        <v>2673</v>
      </c>
      <c r="AA297" s="1" t="str">
        <f t="shared" si="112"/>
        <v>#1氦检工站复位超时延时设定值</v>
      </c>
      <c r="AB297" s="1"/>
      <c r="AC297" s="1"/>
      <c r="AD297" s="1"/>
      <c r="AE297"/>
      <c r="AF297"/>
      <c r="AG297"/>
      <c r="AH297"/>
      <c r="AI297"/>
      <c r="AJ297"/>
      <c r="AK297"/>
      <c r="AL297"/>
      <c r="AM297"/>
      <c r="AN297"/>
      <c r="AO297"/>
    </row>
    <row r="298" s="23" customFormat="1" spans="1:41">
      <c r="A298" s="34" t="s">
        <v>1924</v>
      </c>
      <c r="B298" s="34" t="s">
        <v>1583</v>
      </c>
      <c r="C298" s="34" t="str">
        <f>IO点表!C313</f>
        <v>#2氦检工站复位超时</v>
      </c>
      <c r="D298" s="26">
        <f t="shared" si="113"/>
        <v>4</v>
      </c>
      <c r="E298" s="11">
        <f t="shared" si="102"/>
        <v>818</v>
      </c>
      <c r="F298" s="11" t="str">
        <f t="shared" si="108"/>
        <v>818.04</v>
      </c>
      <c r="G298" s="11" t="str">
        <f t="shared" si="122"/>
        <v>#2氦检工站复位超时标志</v>
      </c>
      <c r="H298" s="11">
        <f t="shared" si="115"/>
        <v>1292</v>
      </c>
      <c r="I298" s="11" t="str">
        <f t="shared" si="109"/>
        <v>T1292</v>
      </c>
      <c r="J298" s="11" t="str">
        <f t="shared" si="118"/>
        <v>#2氦检工站复位超时感应延时[0000.04]</v>
      </c>
      <c r="K298" s="1" t="str">
        <f t="shared" si="111"/>
        <v>918.04</v>
      </c>
      <c r="L298" s="1" t="str">
        <f t="shared" si="104"/>
        <v>#2氦检工站复位超时[lamp]</v>
      </c>
      <c r="M298" s="1">
        <f t="shared" si="116"/>
        <v>418</v>
      </c>
      <c r="N298" s="1" t="str">
        <f t="shared" si="117"/>
        <v>W418.04</v>
      </c>
      <c r="O298" s="11" t="str">
        <f t="shared" si="119"/>
        <v>[W418.04]#2氦检工站复位超时异常,请检查[0005.14]</v>
      </c>
      <c r="P298" s="1" t="str">
        <f t="shared" si="120"/>
        <v>#2氦检工站复位超时[alm]</v>
      </c>
      <c r="Q298" s="1">
        <f t="shared" si="114"/>
        <v>392</v>
      </c>
      <c r="R298" s="1" t="str">
        <f t="shared" si="103"/>
        <v>T392</v>
      </c>
      <c r="S298" s="1" t="str">
        <f t="shared" si="121"/>
        <v>#2氦检工站复位超时报警延时</v>
      </c>
      <c r="T298" s="1"/>
      <c r="U298" s="1"/>
      <c r="V298" s="1"/>
      <c r="W298" s="1"/>
      <c r="X298" s="1"/>
      <c r="Y298" s="1"/>
      <c r="Z298" s="1" t="s">
        <v>2674</v>
      </c>
      <c r="AA298" s="1" t="str">
        <f t="shared" si="112"/>
        <v>#2氦检工站复位超时延时设定值</v>
      </c>
      <c r="AB298" s="1"/>
      <c r="AC298" s="1"/>
      <c r="AD298" s="1"/>
      <c r="AE298"/>
      <c r="AF298"/>
      <c r="AG298"/>
      <c r="AH298"/>
      <c r="AI298"/>
      <c r="AJ298"/>
      <c r="AK298"/>
      <c r="AL298"/>
      <c r="AM298"/>
      <c r="AN298"/>
      <c r="AO298"/>
    </row>
    <row r="299" s="43" customFormat="1" spans="1:41">
      <c r="A299" s="34" t="s">
        <v>1927</v>
      </c>
      <c r="B299" s="34" t="s">
        <v>1587</v>
      </c>
      <c r="C299" s="34" t="str">
        <f>IO点表!C314</f>
        <v>#3氦检工站复位超时</v>
      </c>
      <c r="D299" s="26">
        <f t="shared" si="113"/>
        <v>5</v>
      </c>
      <c r="E299" s="11">
        <f t="shared" si="102"/>
        <v>818</v>
      </c>
      <c r="F299" s="11" t="str">
        <f t="shared" si="108"/>
        <v>818.05</v>
      </c>
      <c r="G299" s="11" t="str">
        <f t="shared" si="122"/>
        <v>#3氦检工站复位超时标志</v>
      </c>
      <c r="H299" s="11">
        <f t="shared" si="115"/>
        <v>1293</v>
      </c>
      <c r="I299" s="11" t="str">
        <f t="shared" si="109"/>
        <v>T1293</v>
      </c>
      <c r="J299" s="11" t="str">
        <f t="shared" si="118"/>
        <v>#3氦检工站复位超时感应延时[0000.05]</v>
      </c>
      <c r="K299" s="1" t="str">
        <f t="shared" si="111"/>
        <v>918.05</v>
      </c>
      <c r="L299" s="1" t="str">
        <f t="shared" si="104"/>
        <v>#3氦检工站复位超时[lamp]</v>
      </c>
      <c r="M299" s="1">
        <f t="shared" si="116"/>
        <v>418</v>
      </c>
      <c r="N299" s="1" t="str">
        <f t="shared" si="117"/>
        <v>W418.05</v>
      </c>
      <c r="O299" s="11" t="str">
        <f t="shared" si="119"/>
        <v>[W418.05]#3氦检工站复位超时异常,请检查[0005.15]</v>
      </c>
      <c r="P299" s="1" t="str">
        <f t="shared" si="120"/>
        <v>#3氦检工站复位超时[alm]</v>
      </c>
      <c r="Q299" s="1">
        <f t="shared" si="114"/>
        <v>393</v>
      </c>
      <c r="R299" s="1" t="str">
        <f t="shared" si="103"/>
        <v>T393</v>
      </c>
      <c r="S299" s="1" t="str">
        <f t="shared" si="121"/>
        <v>#3氦检工站复位超时报警延时</v>
      </c>
      <c r="T299" s="1"/>
      <c r="U299" s="1"/>
      <c r="V299" s="1"/>
      <c r="W299" s="1"/>
      <c r="X299" s="1"/>
      <c r="Y299" s="1"/>
      <c r="Z299" s="1" t="s">
        <v>2675</v>
      </c>
      <c r="AA299" s="1" t="str">
        <f t="shared" si="112"/>
        <v>#3氦检工站复位超时延时设定值</v>
      </c>
      <c r="AB299" s="1"/>
      <c r="AC299" s="1"/>
      <c r="AD299" s="1"/>
      <c r="AE299"/>
      <c r="AF299"/>
      <c r="AG299"/>
      <c r="AH299"/>
      <c r="AI299"/>
      <c r="AJ299"/>
      <c r="AK299"/>
      <c r="AL299"/>
      <c r="AM299"/>
      <c r="AN299"/>
      <c r="AO299"/>
    </row>
    <row r="300" spans="1:30">
      <c r="A300" s="25" t="s">
        <v>1931</v>
      </c>
      <c r="B300" s="25" t="s">
        <v>1591</v>
      </c>
      <c r="C300" s="34" t="str">
        <f>IO点表!C315</f>
        <v>出料伺服工站复位超时</v>
      </c>
      <c r="D300" s="26">
        <f t="shared" si="113"/>
        <v>6</v>
      </c>
      <c r="E300" s="11">
        <f t="shared" si="102"/>
        <v>818</v>
      </c>
      <c r="F300" s="11" t="str">
        <f t="shared" si="108"/>
        <v>818.06</v>
      </c>
      <c r="G300" s="11" t="str">
        <f t="shared" si="122"/>
        <v>出料伺服工站复位超时标志</v>
      </c>
      <c r="H300" s="11">
        <f t="shared" si="115"/>
        <v>1294</v>
      </c>
      <c r="I300" s="11" t="str">
        <f t="shared" si="109"/>
        <v>T1294</v>
      </c>
      <c r="J300" s="11" t="str">
        <f t="shared" si="118"/>
        <v>出料伺服工站复位超时感应延时[0000.06]</v>
      </c>
      <c r="K300" s="1" t="str">
        <f t="shared" si="111"/>
        <v>918.06</v>
      </c>
      <c r="L300" s="1" t="str">
        <f t="shared" si="104"/>
        <v>出料伺服工站复位超时[lamp]</v>
      </c>
      <c r="M300" s="1">
        <f t="shared" si="116"/>
        <v>418</v>
      </c>
      <c r="N300" s="1" t="str">
        <f t="shared" si="117"/>
        <v>W418.06</v>
      </c>
      <c r="O300" s="11" t="str">
        <f t="shared" si="119"/>
        <v>[W418.06]出料伺服工站复位超时异常,请检查[0006.00]</v>
      </c>
      <c r="P300" s="1" t="str">
        <f t="shared" si="120"/>
        <v>出料伺服工站复位超时[alm]</v>
      </c>
      <c r="Q300" s="1">
        <f t="shared" si="114"/>
        <v>394</v>
      </c>
      <c r="R300" s="1" t="str">
        <f t="shared" si="103"/>
        <v>T394</v>
      </c>
      <c r="S300" s="1" t="str">
        <f t="shared" si="121"/>
        <v>出料伺服工站复位超时报警延时</v>
      </c>
      <c r="T300" s="1"/>
      <c r="U300" s="1"/>
      <c r="V300" s="1"/>
      <c r="W300" s="1"/>
      <c r="X300" s="1"/>
      <c r="Y300" s="1"/>
      <c r="Z300" s="1" t="s">
        <v>2676</v>
      </c>
      <c r="AA300" s="1" t="str">
        <f t="shared" si="112"/>
        <v>出料伺服工站复位超时延时设定值</v>
      </c>
      <c r="AB300" s="1"/>
      <c r="AC300" s="1"/>
      <c r="AD300" s="1"/>
    </row>
    <row r="301" spans="1:30">
      <c r="A301" s="25" t="s">
        <v>1936</v>
      </c>
      <c r="B301" s="25" t="s">
        <v>1595</v>
      </c>
      <c r="C301" s="20"/>
      <c r="D301" s="26">
        <f t="shared" si="113"/>
        <v>7</v>
      </c>
      <c r="E301" s="11">
        <f t="shared" si="102"/>
        <v>818</v>
      </c>
      <c r="F301" s="11" t="str">
        <f t="shared" si="108"/>
        <v>818.07</v>
      </c>
      <c r="G301" s="11" t="str">
        <f t="shared" si="122"/>
        <v>标志</v>
      </c>
      <c r="H301" s="11">
        <f t="shared" si="115"/>
        <v>1295</v>
      </c>
      <c r="I301" s="11" t="str">
        <f t="shared" si="109"/>
        <v>T1295</v>
      </c>
      <c r="J301" s="11" t="str">
        <f t="shared" si="118"/>
        <v>感应延时[0000.07]</v>
      </c>
      <c r="K301" s="1" t="str">
        <f t="shared" si="111"/>
        <v>918.07</v>
      </c>
      <c r="L301" s="1" t="str">
        <f t="shared" si="104"/>
        <v>[lamp]</v>
      </c>
      <c r="M301" s="1">
        <f t="shared" si="116"/>
        <v>418</v>
      </c>
      <c r="N301" s="1" t="str">
        <f t="shared" si="117"/>
        <v>W418.07</v>
      </c>
      <c r="O301" s="11" t="str">
        <f t="shared" si="119"/>
        <v>[W418.07]异常,请检查[0006.01]</v>
      </c>
      <c r="P301" s="1" t="str">
        <f t="shared" si="120"/>
        <v>[alm]</v>
      </c>
      <c r="Q301" s="1">
        <f t="shared" si="114"/>
        <v>395</v>
      </c>
      <c r="R301" s="1" t="str">
        <f t="shared" si="103"/>
        <v>T395</v>
      </c>
      <c r="S301" s="1" t="str">
        <f t="shared" si="121"/>
        <v>报警延时</v>
      </c>
      <c r="T301" s="1"/>
      <c r="U301" s="1"/>
      <c r="V301" s="1"/>
      <c r="W301" s="1"/>
      <c r="X301" s="1"/>
      <c r="Y301" s="1"/>
      <c r="Z301" s="1" t="s">
        <v>2677</v>
      </c>
      <c r="AA301" s="1" t="str">
        <f t="shared" si="112"/>
        <v>延时设定值</v>
      </c>
      <c r="AB301" s="1"/>
      <c r="AC301" s="1"/>
      <c r="AD301" s="1"/>
    </row>
    <row r="302" spans="2:30">
      <c r="B302" s="25" t="s">
        <v>1598</v>
      </c>
      <c r="C302" s="34"/>
      <c r="D302" s="26">
        <f t="shared" si="113"/>
        <v>8</v>
      </c>
      <c r="E302" s="11">
        <f t="shared" si="102"/>
        <v>818</v>
      </c>
      <c r="F302" s="11" t="str">
        <f t="shared" si="108"/>
        <v>818.08</v>
      </c>
      <c r="G302" s="11"/>
      <c r="H302" s="11">
        <f t="shared" si="115"/>
        <v>1296</v>
      </c>
      <c r="I302" s="11" t="str">
        <f t="shared" si="109"/>
        <v>T1296</v>
      </c>
      <c r="J302" s="11" t="str">
        <f t="shared" si="118"/>
        <v>感应延时[0000.08]</v>
      </c>
      <c r="K302" s="1" t="str">
        <f t="shared" si="111"/>
        <v>918.08</v>
      </c>
      <c r="L302" s="1"/>
      <c r="M302" s="1">
        <f t="shared" si="116"/>
        <v>418</v>
      </c>
      <c r="N302" s="1" t="str">
        <f t="shared" si="117"/>
        <v>W418.08</v>
      </c>
      <c r="O302" s="11" t="str">
        <f t="shared" si="119"/>
        <v>[W418.08]异常,请检查[]</v>
      </c>
      <c r="P302" s="1" t="str">
        <f t="shared" si="120"/>
        <v>[alm]</v>
      </c>
      <c r="Q302" s="1">
        <f t="shared" si="114"/>
        <v>396</v>
      </c>
      <c r="R302" s="1" t="str">
        <f t="shared" si="103"/>
        <v>T396</v>
      </c>
      <c r="S302" s="1" t="str">
        <f t="shared" si="121"/>
        <v>报警延时</v>
      </c>
      <c r="T302" s="1"/>
      <c r="U302" s="1"/>
      <c r="V302" s="1"/>
      <c r="W302" s="1"/>
      <c r="X302" s="1"/>
      <c r="Y302" s="1"/>
      <c r="Z302" s="1" t="s">
        <v>2678</v>
      </c>
      <c r="AA302" s="1" t="str">
        <f t="shared" si="112"/>
        <v>延时设定值</v>
      </c>
      <c r="AB302" s="1"/>
      <c r="AC302" s="1"/>
      <c r="AD302" s="1"/>
    </row>
    <row r="303" spans="2:27">
      <c r="B303" s="25" t="s">
        <v>1602</v>
      </c>
      <c r="C303" s="34"/>
      <c r="D303" s="26">
        <f t="shared" si="113"/>
        <v>9</v>
      </c>
      <c r="E303" s="11">
        <f t="shared" si="102"/>
        <v>818</v>
      </c>
      <c r="F303" s="11" t="str">
        <f t="shared" si="108"/>
        <v>818.09</v>
      </c>
      <c r="G303" s="11"/>
      <c r="H303" s="11">
        <f t="shared" si="115"/>
        <v>1297</v>
      </c>
      <c r="I303" s="11" t="str">
        <f t="shared" si="109"/>
        <v>T1297</v>
      </c>
      <c r="J303" s="11" t="str">
        <f t="shared" si="118"/>
        <v>感应延时[0000.09]</v>
      </c>
      <c r="K303" s="1" t="str">
        <f t="shared" si="111"/>
        <v>918.09</v>
      </c>
      <c r="L303" s="1"/>
      <c r="M303" s="1">
        <f t="shared" si="116"/>
        <v>418</v>
      </c>
      <c r="N303" s="1" t="str">
        <f t="shared" si="117"/>
        <v>W418.09</v>
      </c>
      <c r="O303" s="11" t="str">
        <f t="shared" si="119"/>
        <v>[W418.09]异常,请检查[]</v>
      </c>
      <c r="P303" s="1" t="str">
        <f t="shared" si="120"/>
        <v>[alm]</v>
      </c>
      <c r="Q303" s="1">
        <f t="shared" si="114"/>
        <v>397</v>
      </c>
      <c r="R303" s="1" t="str">
        <f t="shared" si="103"/>
        <v>T397</v>
      </c>
      <c r="S303" s="1" t="str">
        <f t="shared" si="121"/>
        <v>报警延时</v>
      </c>
      <c r="Z303" s="1" t="s">
        <v>2679</v>
      </c>
      <c r="AA303" s="1" t="str">
        <f t="shared" si="112"/>
        <v>延时设定值</v>
      </c>
    </row>
    <row r="304" spans="2:27">
      <c r="B304" s="25" t="s">
        <v>1606</v>
      </c>
      <c r="C304" s="34"/>
      <c r="D304" s="26">
        <f t="shared" si="113"/>
        <v>10</v>
      </c>
      <c r="E304" s="11">
        <f t="shared" si="102"/>
        <v>818</v>
      </c>
      <c r="F304" s="11" t="str">
        <f t="shared" si="108"/>
        <v>818.10</v>
      </c>
      <c r="G304" s="11"/>
      <c r="H304" s="11">
        <f t="shared" si="115"/>
        <v>1298</v>
      </c>
      <c r="I304" s="11" t="str">
        <f t="shared" si="109"/>
        <v>T1298</v>
      </c>
      <c r="J304" s="11" t="str">
        <f t="shared" si="118"/>
        <v>感应延时[0000.10]</v>
      </c>
      <c r="K304" s="1" t="str">
        <f t="shared" si="111"/>
        <v>918.10</v>
      </c>
      <c r="L304" s="1"/>
      <c r="M304" s="1">
        <f t="shared" si="116"/>
        <v>418</v>
      </c>
      <c r="N304" s="1" t="str">
        <f t="shared" si="117"/>
        <v>W418.10</v>
      </c>
      <c r="O304" s="11" t="str">
        <f t="shared" si="119"/>
        <v>[W418.10]异常,请检查[]</v>
      </c>
      <c r="P304" s="1" t="str">
        <f t="shared" si="120"/>
        <v>[alm]</v>
      </c>
      <c r="Q304" s="1">
        <f t="shared" si="114"/>
        <v>398</v>
      </c>
      <c r="R304" s="1" t="str">
        <f t="shared" si="103"/>
        <v>T398</v>
      </c>
      <c r="S304" s="1" t="str">
        <f t="shared" si="121"/>
        <v>报警延时</v>
      </c>
      <c r="Z304" s="1" t="s">
        <v>2680</v>
      </c>
      <c r="AA304" s="1" t="str">
        <f t="shared" si="112"/>
        <v>延时设定值</v>
      </c>
    </row>
    <row r="305" spans="2:27">
      <c r="B305" s="25" t="s">
        <v>1610</v>
      </c>
      <c r="C305" s="34"/>
      <c r="D305" s="26">
        <f t="shared" si="113"/>
        <v>11</v>
      </c>
      <c r="E305" s="11">
        <f t="shared" si="102"/>
        <v>818</v>
      </c>
      <c r="F305" s="11" t="str">
        <f t="shared" si="108"/>
        <v>818.11</v>
      </c>
      <c r="G305" s="11"/>
      <c r="H305" s="11">
        <f t="shared" si="115"/>
        <v>1299</v>
      </c>
      <c r="I305" s="11" t="str">
        <f t="shared" si="109"/>
        <v>T1299</v>
      </c>
      <c r="J305" s="11" t="str">
        <f t="shared" si="118"/>
        <v>感应延时[0000.11]</v>
      </c>
      <c r="K305" s="1" t="str">
        <f t="shared" si="111"/>
        <v>918.11</v>
      </c>
      <c r="L305" s="1"/>
      <c r="M305" s="1">
        <f t="shared" si="116"/>
        <v>418</v>
      </c>
      <c r="N305" s="1" t="str">
        <f t="shared" si="117"/>
        <v>W418.11</v>
      </c>
      <c r="O305" s="11" t="str">
        <f t="shared" si="119"/>
        <v>[W418.11]异常,请检查[]</v>
      </c>
      <c r="P305" s="1" t="str">
        <f t="shared" si="120"/>
        <v>[alm]</v>
      </c>
      <c r="Q305" s="1">
        <f t="shared" si="114"/>
        <v>399</v>
      </c>
      <c r="R305" s="1" t="str">
        <f t="shared" si="103"/>
        <v>T399</v>
      </c>
      <c r="S305" s="1" t="str">
        <f t="shared" si="121"/>
        <v>报警延时</v>
      </c>
      <c r="Z305" s="1" t="s">
        <v>2681</v>
      </c>
      <c r="AA305" s="1" t="str">
        <f t="shared" si="112"/>
        <v>延时设定值</v>
      </c>
    </row>
    <row r="306" spans="2:27">
      <c r="B306" s="25" t="s">
        <v>1614</v>
      </c>
      <c r="C306" s="34"/>
      <c r="D306" s="26">
        <f t="shared" si="113"/>
        <v>12</v>
      </c>
      <c r="E306" s="11">
        <f t="shared" si="102"/>
        <v>818</v>
      </c>
      <c r="F306" s="11" t="str">
        <f t="shared" si="108"/>
        <v>818.12</v>
      </c>
      <c r="G306" s="11"/>
      <c r="H306" s="11">
        <f t="shared" si="115"/>
        <v>1300</v>
      </c>
      <c r="I306" s="11" t="str">
        <f t="shared" si="109"/>
        <v>T1300</v>
      </c>
      <c r="J306" s="11" t="str">
        <f t="shared" si="118"/>
        <v>感应延时[0000.12]</v>
      </c>
      <c r="K306" s="1" t="str">
        <f t="shared" si="111"/>
        <v>918.12</v>
      </c>
      <c r="L306" s="1"/>
      <c r="M306" s="1">
        <f t="shared" si="116"/>
        <v>418</v>
      </c>
      <c r="N306" s="1" t="str">
        <f t="shared" si="117"/>
        <v>W418.12</v>
      </c>
      <c r="O306" s="11" t="str">
        <f t="shared" si="119"/>
        <v>[W418.12]异常,请检查[]</v>
      </c>
      <c r="P306" s="1" t="str">
        <f t="shared" si="120"/>
        <v>[alm]</v>
      </c>
      <c r="Q306" s="1">
        <f t="shared" si="114"/>
        <v>400</v>
      </c>
      <c r="R306" s="1" t="str">
        <f t="shared" si="103"/>
        <v>T400</v>
      </c>
      <c r="S306" s="1" t="str">
        <f t="shared" si="121"/>
        <v>报警延时</v>
      </c>
      <c r="Z306" s="1" t="s">
        <v>2682</v>
      </c>
      <c r="AA306" s="1" t="str">
        <f t="shared" si="112"/>
        <v>延时设定值</v>
      </c>
    </row>
    <row r="307" spans="2:27">
      <c r="B307" s="25" t="s">
        <v>1618</v>
      </c>
      <c r="C307" s="34"/>
      <c r="D307" s="26">
        <f t="shared" si="113"/>
        <v>13</v>
      </c>
      <c r="E307" s="11">
        <f t="shared" si="102"/>
        <v>818</v>
      </c>
      <c r="F307" s="11" t="str">
        <f t="shared" si="108"/>
        <v>818.13</v>
      </c>
      <c r="G307" s="11"/>
      <c r="H307" s="11">
        <f t="shared" si="115"/>
        <v>1301</v>
      </c>
      <c r="I307" s="11" t="str">
        <f t="shared" si="109"/>
        <v>T1301</v>
      </c>
      <c r="J307" s="11" t="str">
        <f t="shared" si="118"/>
        <v>感应延时[0000.13]</v>
      </c>
      <c r="K307" s="1" t="str">
        <f t="shared" si="111"/>
        <v>918.13</v>
      </c>
      <c r="L307" s="1"/>
      <c r="M307" s="1">
        <f t="shared" si="116"/>
        <v>418</v>
      </c>
      <c r="N307" s="1" t="str">
        <f t="shared" si="117"/>
        <v>W418.13</v>
      </c>
      <c r="O307" s="11" t="str">
        <f t="shared" si="119"/>
        <v>[W418.13]异常,请检查[]</v>
      </c>
      <c r="P307" s="1" t="str">
        <f t="shared" si="120"/>
        <v>[alm]</v>
      </c>
      <c r="Q307" s="1">
        <f t="shared" si="114"/>
        <v>401</v>
      </c>
      <c r="R307" s="1" t="str">
        <f t="shared" si="103"/>
        <v>T401</v>
      </c>
      <c r="S307" s="1" t="str">
        <f t="shared" si="121"/>
        <v>报警延时</v>
      </c>
      <c r="Z307" s="1" t="s">
        <v>2683</v>
      </c>
      <c r="AA307" s="1" t="str">
        <f t="shared" si="112"/>
        <v>延时设定值</v>
      </c>
    </row>
    <row r="308" spans="2:27">
      <c r="B308" s="25" t="s">
        <v>1622</v>
      </c>
      <c r="C308" s="34"/>
      <c r="D308" s="26">
        <f t="shared" si="113"/>
        <v>14</v>
      </c>
      <c r="E308" s="11">
        <f t="shared" si="102"/>
        <v>818</v>
      </c>
      <c r="F308" s="11" t="str">
        <f t="shared" si="108"/>
        <v>818.14</v>
      </c>
      <c r="G308" s="11"/>
      <c r="H308" s="11">
        <f t="shared" si="115"/>
        <v>1302</v>
      </c>
      <c r="I308" s="11" t="str">
        <f t="shared" si="109"/>
        <v>T1302</v>
      </c>
      <c r="J308" s="11" t="str">
        <f t="shared" si="118"/>
        <v>感应延时[0000.14]</v>
      </c>
      <c r="K308" s="1" t="str">
        <f t="shared" si="111"/>
        <v>918.14</v>
      </c>
      <c r="L308" s="1"/>
      <c r="M308" s="1">
        <f t="shared" si="116"/>
        <v>418</v>
      </c>
      <c r="N308" s="1" t="str">
        <f t="shared" si="117"/>
        <v>W418.14</v>
      </c>
      <c r="O308" s="11" t="str">
        <f t="shared" si="119"/>
        <v>[W418.14]异常,请检查[]</v>
      </c>
      <c r="P308" s="1" t="str">
        <f t="shared" si="120"/>
        <v>[alm]</v>
      </c>
      <c r="Q308" s="1">
        <f t="shared" si="114"/>
        <v>402</v>
      </c>
      <c r="R308" s="1" t="str">
        <f t="shared" si="103"/>
        <v>T402</v>
      </c>
      <c r="S308" s="1" t="str">
        <f t="shared" si="121"/>
        <v>报警延时</v>
      </c>
      <c r="Z308" s="1" t="s">
        <v>2684</v>
      </c>
      <c r="AA308" s="1" t="str">
        <f t="shared" si="112"/>
        <v>延时设定值</v>
      </c>
    </row>
    <row r="309" spans="2:27">
      <c r="B309" s="25" t="s">
        <v>1626</v>
      </c>
      <c r="C309" s="34"/>
      <c r="D309" s="26">
        <f t="shared" si="113"/>
        <v>15</v>
      </c>
      <c r="E309" s="11">
        <f t="shared" si="102"/>
        <v>818</v>
      </c>
      <c r="F309" s="11" t="str">
        <f t="shared" si="108"/>
        <v>818.15</v>
      </c>
      <c r="G309" s="11"/>
      <c r="H309" s="11">
        <f t="shared" si="115"/>
        <v>1303</v>
      </c>
      <c r="I309" s="11" t="str">
        <f t="shared" si="109"/>
        <v>T1303</v>
      </c>
      <c r="J309" s="11" t="str">
        <f t="shared" si="118"/>
        <v>感应延时[0000.15]</v>
      </c>
      <c r="K309" s="1" t="str">
        <f t="shared" si="111"/>
        <v>918.15</v>
      </c>
      <c r="L309" s="1"/>
      <c r="M309" s="1">
        <f t="shared" si="116"/>
        <v>418</v>
      </c>
      <c r="N309" s="1" t="str">
        <f t="shared" si="117"/>
        <v>W418.15</v>
      </c>
      <c r="O309" s="11" t="str">
        <f t="shared" si="119"/>
        <v>[W418.15]异常,请检查[]</v>
      </c>
      <c r="P309" s="1" t="str">
        <f t="shared" si="120"/>
        <v>[alm]</v>
      </c>
      <c r="Q309" s="1">
        <f t="shared" si="114"/>
        <v>403</v>
      </c>
      <c r="R309" s="1" t="str">
        <f t="shared" si="103"/>
        <v>T403</v>
      </c>
      <c r="S309" s="1" t="str">
        <f t="shared" si="121"/>
        <v>报警延时</v>
      </c>
      <c r="Z309" s="1" t="s">
        <v>2685</v>
      </c>
      <c r="AA309" s="1" t="str">
        <f t="shared" si="112"/>
        <v>延时设定值</v>
      </c>
    </row>
    <row r="310" spans="1:27">
      <c r="A310" s="25" t="s">
        <v>1570</v>
      </c>
      <c r="B310" s="25" t="s">
        <v>1568</v>
      </c>
      <c r="C310" s="34"/>
      <c r="D310" s="26">
        <f t="shared" si="113"/>
        <v>0</v>
      </c>
      <c r="E310" s="11">
        <f t="shared" si="102"/>
        <v>819</v>
      </c>
      <c r="F310" s="11" t="str">
        <f t="shared" si="108"/>
        <v>819.00</v>
      </c>
      <c r="G310" s="11"/>
      <c r="H310" s="11">
        <f t="shared" si="115"/>
        <v>1304</v>
      </c>
      <c r="I310" s="11" t="str">
        <f t="shared" si="109"/>
        <v>T1304</v>
      </c>
      <c r="J310" s="11" t="str">
        <f>C310&amp;J$2&amp;""</f>
        <v>感应延时</v>
      </c>
      <c r="K310" s="1" t="str">
        <f t="shared" si="111"/>
        <v>919.00</v>
      </c>
      <c r="L310" s="1"/>
      <c r="M310" s="1">
        <f t="shared" si="116"/>
        <v>419</v>
      </c>
      <c r="N310" s="1" t="str">
        <f t="shared" si="117"/>
        <v>W419.00</v>
      </c>
      <c r="O310" s="52" t="str">
        <f t="shared" si="119"/>
        <v>[W419.00]异常,请检查[0010.00]</v>
      </c>
      <c r="P310" s="1" t="str">
        <f t="shared" si="120"/>
        <v>[alm]</v>
      </c>
      <c r="Q310" s="1">
        <f t="shared" si="114"/>
        <v>404</v>
      </c>
      <c r="R310" s="1" t="str">
        <f t="shared" si="103"/>
        <v>T404</v>
      </c>
      <c r="S310" s="1" t="str">
        <f t="shared" si="121"/>
        <v>报警延时</v>
      </c>
      <c r="Z310" s="1" t="s">
        <v>2686</v>
      </c>
      <c r="AA310" s="1" t="str">
        <f t="shared" si="112"/>
        <v>延时设定值</v>
      </c>
    </row>
    <row r="311" spans="1:27">
      <c r="A311" s="25" t="s">
        <v>1574</v>
      </c>
      <c r="B311" s="25" t="s">
        <v>1572</v>
      </c>
      <c r="C311" s="34"/>
      <c r="D311" s="26">
        <f t="shared" si="113"/>
        <v>1</v>
      </c>
      <c r="E311" s="11">
        <f t="shared" si="102"/>
        <v>819</v>
      </c>
      <c r="F311" s="11" t="str">
        <f t="shared" si="108"/>
        <v>819.01</v>
      </c>
      <c r="G311" s="11"/>
      <c r="H311" s="11">
        <f t="shared" si="115"/>
        <v>1305</v>
      </c>
      <c r="I311" s="11" t="str">
        <f t="shared" si="109"/>
        <v>T1305</v>
      </c>
      <c r="J311" s="11" t="str">
        <f>C311&amp;J$2</f>
        <v>感应延时</v>
      </c>
      <c r="K311" s="1" t="str">
        <f t="shared" si="111"/>
        <v>919.01</v>
      </c>
      <c r="L311" s="1"/>
      <c r="M311" s="1">
        <f t="shared" si="116"/>
        <v>419</v>
      </c>
      <c r="N311" s="1" t="str">
        <f t="shared" si="117"/>
        <v>W419.01</v>
      </c>
      <c r="O311" s="52" t="str">
        <f t="shared" si="119"/>
        <v>[W419.01]异常,请检查[0010.01]</v>
      </c>
      <c r="P311" s="1" t="str">
        <f t="shared" si="120"/>
        <v>[alm]</v>
      </c>
      <c r="Q311" s="1">
        <f t="shared" si="114"/>
        <v>405</v>
      </c>
      <c r="R311" s="1" t="str">
        <f t="shared" si="103"/>
        <v>T405</v>
      </c>
      <c r="S311" s="1" t="str">
        <f t="shared" si="121"/>
        <v>报警延时</v>
      </c>
      <c r="Z311" s="1" t="s">
        <v>2687</v>
      </c>
      <c r="AA311" s="1" t="str">
        <f t="shared" si="112"/>
        <v>延时设定值</v>
      </c>
    </row>
    <row r="312" spans="1:27">
      <c r="A312" s="25" t="s">
        <v>1578</v>
      </c>
      <c r="B312" s="25" t="s">
        <v>1576</v>
      </c>
      <c r="C312" s="34"/>
      <c r="D312" s="26">
        <f t="shared" si="113"/>
        <v>2</v>
      </c>
      <c r="E312" s="11">
        <f t="shared" si="102"/>
        <v>819</v>
      </c>
      <c r="F312" s="11" t="str">
        <f t="shared" si="108"/>
        <v>819.02</v>
      </c>
      <c r="G312" s="11"/>
      <c r="H312" s="11">
        <f t="shared" si="115"/>
        <v>1306</v>
      </c>
      <c r="I312" s="11" t="str">
        <f t="shared" si="109"/>
        <v>T1306</v>
      </c>
      <c r="J312" s="11" t="str">
        <f t="shared" ref="J312:J375" si="123">C312&amp;J$2</f>
        <v>感应延时</v>
      </c>
      <c r="K312" s="1" t="str">
        <f t="shared" si="111"/>
        <v>919.02</v>
      </c>
      <c r="L312" s="1"/>
      <c r="M312" s="1">
        <f t="shared" si="116"/>
        <v>419</v>
      </c>
      <c r="N312" s="1" t="str">
        <f t="shared" si="117"/>
        <v>W419.02</v>
      </c>
      <c r="O312" s="52" t="str">
        <f t="shared" si="119"/>
        <v>[W419.02]异常,请检查[0010.02]</v>
      </c>
      <c r="P312" s="1" t="str">
        <f t="shared" si="120"/>
        <v>[alm]</v>
      </c>
      <c r="Q312" s="1">
        <f t="shared" si="114"/>
        <v>406</v>
      </c>
      <c r="R312" s="1" t="str">
        <f t="shared" si="103"/>
        <v>T406</v>
      </c>
      <c r="S312" s="1" t="str">
        <f t="shared" si="121"/>
        <v>报警延时</v>
      </c>
      <c r="Z312" s="1" t="s">
        <v>2688</v>
      </c>
      <c r="AA312" s="1" t="str">
        <f t="shared" si="112"/>
        <v>延时设定值</v>
      </c>
    </row>
    <row r="313" spans="1:27">
      <c r="A313" s="25" t="s">
        <v>1581</v>
      </c>
      <c r="B313" s="25" t="s">
        <v>1580</v>
      </c>
      <c r="C313" s="34"/>
      <c r="D313" s="26">
        <f t="shared" si="113"/>
        <v>3</v>
      </c>
      <c r="E313" s="11">
        <f t="shared" si="102"/>
        <v>819</v>
      </c>
      <c r="F313" s="11" t="str">
        <f t="shared" si="108"/>
        <v>819.03</v>
      </c>
      <c r="G313" s="11"/>
      <c r="H313" s="11">
        <f t="shared" si="115"/>
        <v>1307</v>
      </c>
      <c r="I313" s="11" t="str">
        <f t="shared" si="109"/>
        <v>T1307</v>
      </c>
      <c r="J313" s="11" t="str">
        <f t="shared" si="123"/>
        <v>感应延时</v>
      </c>
      <c r="K313" s="1" t="str">
        <f t="shared" si="111"/>
        <v>919.03</v>
      </c>
      <c r="L313" s="1"/>
      <c r="M313" s="1">
        <f t="shared" si="116"/>
        <v>419</v>
      </c>
      <c r="N313" s="1" t="str">
        <f t="shared" si="117"/>
        <v>W419.03</v>
      </c>
      <c r="O313" s="52" t="str">
        <f t="shared" si="119"/>
        <v>[W419.03]异常,请检查[0010.03]</v>
      </c>
      <c r="P313" s="1" t="str">
        <f t="shared" si="120"/>
        <v>[alm]</v>
      </c>
      <c r="Q313" s="1">
        <f t="shared" si="114"/>
        <v>407</v>
      </c>
      <c r="R313" s="1" t="str">
        <f t="shared" si="103"/>
        <v>T407</v>
      </c>
      <c r="S313" s="1" t="str">
        <f t="shared" si="121"/>
        <v>报警延时</v>
      </c>
      <c r="Z313" s="1" t="s">
        <v>2689</v>
      </c>
      <c r="AA313" s="1" t="str">
        <f t="shared" si="112"/>
        <v>延时设定值</v>
      </c>
    </row>
    <row r="314" spans="1:27">
      <c r="A314" s="25" t="s">
        <v>1624</v>
      </c>
      <c r="B314" s="25" t="s">
        <v>1583</v>
      </c>
      <c r="C314" s="34"/>
      <c r="D314" s="26">
        <f t="shared" si="113"/>
        <v>4</v>
      </c>
      <c r="E314" s="11">
        <f t="shared" si="102"/>
        <v>819</v>
      </c>
      <c r="F314" s="11" t="str">
        <f t="shared" si="108"/>
        <v>819.04</v>
      </c>
      <c r="G314" s="11"/>
      <c r="H314" s="11">
        <f t="shared" si="115"/>
        <v>1308</v>
      </c>
      <c r="I314" s="11" t="str">
        <f t="shared" si="109"/>
        <v>T1308</v>
      </c>
      <c r="J314" s="11" t="str">
        <f t="shared" si="123"/>
        <v>感应延时</v>
      </c>
      <c r="K314" s="1" t="str">
        <f t="shared" si="111"/>
        <v>919.04</v>
      </c>
      <c r="L314" s="1"/>
      <c r="M314" s="1">
        <f t="shared" si="116"/>
        <v>419</v>
      </c>
      <c r="N314" s="1" t="str">
        <f t="shared" si="117"/>
        <v>W419.04</v>
      </c>
      <c r="O314" s="52" t="str">
        <f t="shared" si="119"/>
        <v>[W419.04]异常,请检查[0010.14]</v>
      </c>
      <c r="P314" s="1" t="str">
        <f t="shared" si="120"/>
        <v>[alm]</v>
      </c>
      <c r="Q314" s="1">
        <f t="shared" si="114"/>
        <v>408</v>
      </c>
      <c r="R314" s="1" t="str">
        <f t="shared" si="103"/>
        <v>T408</v>
      </c>
      <c r="S314" s="1" t="str">
        <f t="shared" si="121"/>
        <v>报警延时</v>
      </c>
      <c r="Z314" s="1" t="s">
        <v>2690</v>
      </c>
      <c r="AA314" s="1" t="str">
        <f t="shared" si="112"/>
        <v>延时设定值</v>
      </c>
    </row>
    <row r="315" spans="1:27">
      <c r="A315" s="25" t="s">
        <v>1628</v>
      </c>
      <c r="B315" s="25" t="s">
        <v>1587</v>
      </c>
      <c r="C315" s="34"/>
      <c r="D315" s="26">
        <f t="shared" si="113"/>
        <v>5</v>
      </c>
      <c r="E315" s="11">
        <f t="shared" si="102"/>
        <v>819</v>
      </c>
      <c r="F315" s="11" t="str">
        <f t="shared" si="108"/>
        <v>819.05</v>
      </c>
      <c r="G315" s="11"/>
      <c r="H315" s="11">
        <f t="shared" si="115"/>
        <v>1309</v>
      </c>
      <c r="I315" s="11" t="str">
        <f t="shared" si="109"/>
        <v>T1309</v>
      </c>
      <c r="J315" s="11" t="str">
        <f t="shared" si="123"/>
        <v>感应延时</v>
      </c>
      <c r="K315" s="1" t="str">
        <f t="shared" si="111"/>
        <v>919.05</v>
      </c>
      <c r="L315" s="1"/>
      <c r="M315" s="1">
        <f t="shared" si="116"/>
        <v>419</v>
      </c>
      <c r="N315" s="1" t="str">
        <f t="shared" si="117"/>
        <v>W419.05</v>
      </c>
      <c r="O315" s="52" t="str">
        <f t="shared" si="119"/>
        <v>[W419.05]异常,请检查[0010.15]</v>
      </c>
      <c r="P315" s="1" t="str">
        <f t="shared" si="120"/>
        <v>[alm]</v>
      </c>
      <c r="Q315" s="1">
        <f t="shared" si="114"/>
        <v>409</v>
      </c>
      <c r="R315" s="1" t="str">
        <f t="shared" si="103"/>
        <v>T409</v>
      </c>
      <c r="S315" s="1" t="str">
        <f t="shared" si="121"/>
        <v>报警延时</v>
      </c>
      <c r="Z315" s="1" t="s">
        <v>2691</v>
      </c>
      <c r="AA315" s="1" t="str">
        <f t="shared" si="112"/>
        <v>延时设定值</v>
      </c>
    </row>
    <row r="316" spans="1:27">
      <c r="A316" s="25" t="s">
        <v>1673</v>
      </c>
      <c r="B316" s="25" t="s">
        <v>1591</v>
      </c>
      <c r="C316" s="34"/>
      <c r="D316" s="26">
        <f t="shared" si="113"/>
        <v>6</v>
      </c>
      <c r="E316" s="11">
        <f t="shared" si="102"/>
        <v>819</v>
      </c>
      <c r="F316" s="11" t="str">
        <f t="shared" si="108"/>
        <v>819.06</v>
      </c>
      <c r="G316" s="11"/>
      <c r="H316" s="11">
        <f t="shared" si="115"/>
        <v>1310</v>
      </c>
      <c r="I316" s="11" t="str">
        <f t="shared" si="109"/>
        <v>T1310</v>
      </c>
      <c r="J316" s="11" t="str">
        <f t="shared" si="123"/>
        <v>感应延时</v>
      </c>
      <c r="K316" s="1" t="str">
        <f t="shared" si="111"/>
        <v>919.06</v>
      </c>
      <c r="L316" s="1"/>
      <c r="M316" s="1">
        <f t="shared" si="116"/>
        <v>419</v>
      </c>
      <c r="N316" s="1" t="str">
        <f t="shared" si="117"/>
        <v>W419.06</v>
      </c>
      <c r="O316" s="52" t="str">
        <f t="shared" si="119"/>
        <v>[W419.06]异常,请检查[0011.10]</v>
      </c>
      <c r="P316" s="1" t="str">
        <f t="shared" si="120"/>
        <v>[alm]</v>
      </c>
      <c r="Q316" s="1">
        <f t="shared" si="114"/>
        <v>410</v>
      </c>
      <c r="R316" s="1" t="str">
        <f t="shared" si="103"/>
        <v>T410</v>
      </c>
      <c r="S316" s="1" t="str">
        <f t="shared" si="121"/>
        <v>报警延时</v>
      </c>
      <c r="Z316" s="1" t="s">
        <v>2692</v>
      </c>
      <c r="AA316" s="1" t="str">
        <f t="shared" si="112"/>
        <v>延时设定值</v>
      </c>
    </row>
    <row r="317" spans="1:27">
      <c r="A317" s="25" t="s">
        <v>1677</v>
      </c>
      <c r="B317" s="25" t="s">
        <v>1595</v>
      </c>
      <c r="C317" s="34"/>
      <c r="D317" s="26">
        <f t="shared" si="113"/>
        <v>7</v>
      </c>
      <c r="E317" s="11">
        <f t="shared" si="102"/>
        <v>819</v>
      </c>
      <c r="F317" s="11" t="str">
        <f t="shared" si="108"/>
        <v>819.07</v>
      </c>
      <c r="G317" s="11"/>
      <c r="H317" s="11">
        <f t="shared" si="115"/>
        <v>1311</v>
      </c>
      <c r="I317" s="11" t="str">
        <f t="shared" si="109"/>
        <v>T1311</v>
      </c>
      <c r="J317" s="11" t="str">
        <f t="shared" si="123"/>
        <v>感应延时</v>
      </c>
      <c r="K317" s="1" t="str">
        <f t="shared" si="111"/>
        <v>919.07</v>
      </c>
      <c r="L317" s="1"/>
      <c r="M317" s="1">
        <f t="shared" si="116"/>
        <v>419</v>
      </c>
      <c r="N317" s="1" t="str">
        <f t="shared" si="117"/>
        <v>W419.07</v>
      </c>
      <c r="O317" s="52" t="str">
        <f t="shared" si="119"/>
        <v>[W419.07]异常,请检查[0011.11]</v>
      </c>
      <c r="P317" s="1" t="str">
        <f t="shared" si="120"/>
        <v>[alm]</v>
      </c>
      <c r="Q317" s="1">
        <f t="shared" si="114"/>
        <v>411</v>
      </c>
      <c r="R317" s="1" t="str">
        <f t="shared" si="103"/>
        <v>T411</v>
      </c>
      <c r="S317" s="1" t="str">
        <f t="shared" si="121"/>
        <v>报警延时</v>
      </c>
      <c r="Z317" s="1" t="s">
        <v>2693</v>
      </c>
      <c r="AA317" s="1" t="str">
        <f t="shared" si="112"/>
        <v>延时设定值</v>
      </c>
    </row>
    <row r="318" spans="1:27">
      <c r="A318" s="25" t="s">
        <v>1681</v>
      </c>
      <c r="B318" s="25" t="s">
        <v>1598</v>
      </c>
      <c r="C318" s="34"/>
      <c r="D318" s="26">
        <f t="shared" si="113"/>
        <v>8</v>
      </c>
      <c r="E318" s="11">
        <f t="shared" ref="E318:E381" si="124">IF(D317=15,(E317+1),E317)</f>
        <v>819</v>
      </c>
      <c r="F318" s="11" t="str">
        <f t="shared" si="108"/>
        <v>819.08</v>
      </c>
      <c r="G318" s="11"/>
      <c r="H318" s="11">
        <f t="shared" si="115"/>
        <v>1312</v>
      </c>
      <c r="I318" s="11" t="str">
        <f t="shared" si="109"/>
        <v>T1312</v>
      </c>
      <c r="J318" s="11" t="str">
        <f t="shared" si="123"/>
        <v>感应延时</v>
      </c>
      <c r="K318" s="1" t="str">
        <f t="shared" si="111"/>
        <v>919.08</v>
      </c>
      <c r="L318" s="1"/>
      <c r="M318" s="1">
        <f t="shared" si="116"/>
        <v>419</v>
      </c>
      <c r="N318" s="1" t="str">
        <f t="shared" si="117"/>
        <v>W419.08</v>
      </c>
      <c r="O318" s="52" t="str">
        <f t="shared" si="119"/>
        <v>[W419.08]异常,请检查[0011.12]</v>
      </c>
      <c r="P318" s="1" t="str">
        <f t="shared" si="120"/>
        <v>[alm]</v>
      </c>
      <c r="Q318" s="1">
        <f t="shared" si="114"/>
        <v>412</v>
      </c>
      <c r="R318" s="1" t="str">
        <f t="shared" si="103"/>
        <v>T412</v>
      </c>
      <c r="S318" s="1" t="str">
        <f t="shared" si="121"/>
        <v>报警延时</v>
      </c>
      <c r="Z318" s="1" t="s">
        <v>2694</v>
      </c>
      <c r="AA318" s="1" t="str">
        <f t="shared" si="112"/>
        <v>延时设定值</v>
      </c>
    </row>
    <row r="319" spans="1:27">
      <c r="A319" s="25" t="s">
        <v>1684</v>
      </c>
      <c r="B319" s="25" t="s">
        <v>1602</v>
      </c>
      <c r="C319" s="34"/>
      <c r="D319" s="26">
        <f t="shared" si="113"/>
        <v>9</v>
      </c>
      <c r="E319" s="11">
        <f t="shared" si="124"/>
        <v>819</v>
      </c>
      <c r="F319" s="11" t="str">
        <f t="shared" si="108"/>
        <v>819.09</v>
      </c>
      <c r="G319" s="11"/>
      <c r="H319" s="11">
        <f t="shared" si="115"/>
        <v>1313</v>
      </c>
      <c r="I319" s="11" t="str">
        <f t="shared" si="109"/>
        <v>T1313</v>
      </c>
      <c r="J319" s="11" t="str">
        <f t="shared" si="123"/>
        <v>感应延时</v>
      </c>
      <c r="K319" s="1" t="str">
        <f t="shared" si="111"/>
        <v>919.09</v>
      </c>
      <c r="L319" s="1"/>
      <c r="M319" s="1">
        <f t="shared" si="116"/>
        <v>419</v>
      </c>
      <c r="N319" s="1" t="str">
        <f t="shared" si="117"/>
        <v>W419.09</v>
      </c>
      <c r="O319" s="52" t="str">
        <f t="shared" si="119"/>
        <v>[W419.09]异常,请检查[0011.13]</v>
      </c>
      <c r="P319" s="1" t="str">
        <f t="shared" si="120"/>
        <v>[alm]</v>
      </c>
      <c r="Q319" s="1">
        <f t="shared" si="114"/>
        <v>413</v>
      </c>
      <c r="R319" s="1" t="str">
        <f t="shared" si="103"/>
        <v>T413</v>
      </c>
      <c r="S319" s="1" t="str">
        <f t="shared" si="121"/>
        <v>报警延时</v>
      </c>
      <c r="Z319" s="1" t="s">
        <v>2695</v>
      </c>
      <c r="AA319" s="1" t="str">
        <f t="shared" si="112"/>
        <v>延时设定值</v>
      </c>
    </row>
    <row r="320" spans="1:27">
      <c r="A320" s="25" t="s">
        <v>1687</v>
      </c>
      <c r="B320" s="25" t="s">
        <v>1606</v>
      </c>
      <c r="C320" s="34"/>
      <c r="D320" s="26">
        <f t="shared" si="113"/>
        <v>10</v>
      </c>
      <c r="E320" s="11">
        <f t="shared" si="124"/>
        <v>819</v>
      </c>
      <c r="F320" s="11" t="str">
        <f t="shared" si="108"/>
        <v>819.10</v>
      </c>
      <c r="G320" s="11"/>
      <c r="H320" s="11">
        <f t="shared" si="115"/>
        <v>1314</v>
      </c>
      <c r="I320" s="11" t="str">
        <f t="shared" si="109"/>
        <v>T1314</v>
      </c>
      <c r="J320" s="11" t="str">
        <f t="shared" si="123"/>
        <v>感应延时</v>
      </c>
      <c r="K320" s="1" t="str">
        <f t="shared" si="111"/>
        <v>919.10</v>
      </c>
      <c r="L320" s="1"/>
      <c r="M320" s="1">
        <f t="shared" si="116"/>
        <v>419</v>
      </c>
      <c r="N320" s="1" t="str">
        <f t="shared" si="117"/>
        <v>W419.10</v>
      </c>
      <c r="O320" s="52" t="str">
        <f t="shared" si="119"/>
        <v>[W419.10]异常,请检查[0011.14]</v>
      </c>
      <c r="P320" s="1" t="str">
        <f t="shared" si="120"/>
        <v>[alm]</v>
      </c>
      <c r="Q320" s="1">
        <f t="shared" si="114"/>
        <v>414</v>
      </c>
      <c r="R320" s="1" t="str">
        <f t="shared" ref="R320:R439" si="125">Q$4&amp;Q320</f>
        <v>T414</v>
      </c>
      <c r="S320" s="1" t="str">
        <f t="shared" si="121"/>
        <v>报警延时</v>
      </c>
      <c r="Z320" s="1" t="s">
        <v>2696</v>
      </c>
      <c r="AA320" s="1" t="str">
        <f t="shared" si="112"/>
        <v>延时设定值</v>
      </c>
    </row>
    <row r="321" spans="1:27">
      <c r="A321" s="25" t="s">
        <v>1690</v>
      </c>
      <c r="B321" s="25" t="s">
        <v>1610</v>
      </c>
      <c r="C321" s="34"/>
      <c r="D321" s="26">
        <f t="shared" si="113"/>
        <v>11</v>
      </c>
      <c r="E321" s="11">
        <f t="shared" si="124"/>
        <v>819</v>
      </c>
      <c r="F321" s="11" t="str">
        <f t="shared" si="108"/>
        <v>819.11</v>
      </c>
      <c r="G321" s="11"/>
      <c r="H321" s="11">
        <f t="shared" si="115"/>
        <v>1315</v>
      </c>
      <c r="I321" s="11" t="str">
        <f t="shared" si="109"/>
        <v>T1315</v>
      </c>
      <c r="J321" s="11" t="str">
        <f t="shared" si="123"/>
        <v>感应延时</v>
      </c>
      <c r="K321" s="1" t="str">
        <f t="shared" si="111"/>
        <v>919.11</v>
      </c>
      <c r="L321" s="1"/>
      <c r="M321" s="1">
        <f t="shared" si="116"/>
        <v>419</v>
      </c>
      <c r="N321" s="1" t="str">
        <f t="shared" si="117"/>
        <v>W419.11</v>
      </c>
      <c r="O321" s="52" t="str">
        <f t="shared" si="119"/>
        <v>[W419.11]异常,请检查[0011.15]</v>
      </c>
      <c r="P321" s="1" t="str">
        <f t="shared" si="120"/>
        <v>[alm]</v>
      </c>
      <c r="Q321" s="1">
        <f t="shared" si="114"/>
        <v>415</v>
      </c>
      <c r="R321" s="1" t="str">
        <f t="shared" si="125"/>
        <v>T415</v>
      </c>
      <c r="S321" s="1" t="str">
        <f t="shared" si="121"/>
        <v>报警延时</v>
      </c>
      <c r="Z321" s="1" t="s">
        <v>2697</v>
      </c>
      <c r="AA321" s="1" t="str">
        <f t="shared" si="112"/>
        <v>延时设定值</v>
      </c>
    </row>
    <row r="322" spans="1:27">
      <c r="A322" s="25" t="s">
        <v>1694</v>
      </c>
      <c r="B322" s="25" t="s">
        <v>1614</v>
      </c>
      <c r="C322" s="34"/>
      <c r="D322" s="26">
        <f t="shared" si="113"/>
        <v>12</v>
      </c>
      <c r="E322" s="11">
        <f t="shared" si="124"/>
        <v>819</v>
      </c>
      <c r="F322" s="11" t="str">
        <f t="shared" si="108"/>
        <v>819.12</v>
      </c>
      <c r="G322" s="11"/>
      <c r="H322" s="11">
        <f t="shared" si="115"/>
        <v>1316</v>
      </c>
      <c r="I322" s="11" t="str">
        <f t="shared" si="109"/>
        <v>T1316</v>
      </c>
      <c r="J322" s="11" t="str">
        <f t="shared" si="123"/>
        <v>感应延时</v>
      </c>
      <c r="K322" s="1" t="str">
        <f t="shared" si="111"/>
        <v>919.12</v>
      </c>
      <c r="L322" s="1"/>
      <c r="M322" s="1">
        <f t="shared" si="116"/>
        <v>419</v>
      </c>
      <c r="N322" s="1" t="str">
        <f t="shared" si="117"/>
        <v>W419.12</v>
      </c>
      <c r="O322" s="52" t="str">
        <f t="shared" si="119"/>
        <v>[W419.12]异常,请检查[0012.00]</v>
      </c>
      <c r="P322" s="1" t="str">
        <f t="shared" si="120"/>
        <v>[alm]</v>
      </c>
      <c r="Q322" s="1">
        <f t="shared" si="114"/>
        <v>416</v>
      </c>
      <c r="R322" s="1" t="str">
        <f t="shared" si="125"/>
        <v>T416</v>
      </c>
      <c r="S322" s="1" t="str">
        <f t="shared" si="121"/>
        <v>报警延时</v>
      </c>
      <c r="Z322" s="1" t="s">
        <v>2698</v>
      </c>
      <c r="AA322" s="1" t="str">
        <f t="shared" si="112"/>
        <v>延时设定值</v>
      </c>
    </row>
    <row r="323" spans="1:27">
      <c r="A323" s="25" t="s">
        <v>1698</v>
      </c>
      <c r="B323" s="25" t="s">
        <v>1618</v>
      </c>
      <c r="C323" s="34"/>
      <c r="D323" s="26">
        <f t="shared" si="113"/>
        <v>13</v>
      </c>
      <c r="E323" s="11">
        <f t="shared" si="124"/>
        <v>819</v>
      </c>
      <c r="F323" s="11" t="str">
        <f t="shared" si="108"/>
        <v>819.13</v>
      </c>
      <c r="G323" s="11"/>
      <c r="H323" s="11">
        <f t="shared" si="115"/>
        <v>1317</v>
      </c>
      <c r="I323" s="11" t="str">
        <f t="shared" si="109"/>
        <v>T1317</v>
      </c>
      <c r="J323" s="11" t="str">
        <f t="shared" si="123"/>
        <v>感应延时</v>
      </c>
      <c r="K323" s="1" t="str">
        <f t="shared" si="111"/>
        <v>919.13</v>
      </c>
      <c r="L323" s="1"/>
      <c r="M323" s="1">
        <f t="shared" si="116"/>
        <v>419</v>
      </c>
      <c r="N323" s="1" t="str">
        <f t="shared" si="117"/>
        <v>W419.13</v>
      </c>
      <c r="O323" s="52" t="str">
        <f t="shared" si="119"/>
        <v>[W419.13]异常,请检查[0012.01]</v>
      </c>
      <c r="P323" s="1" t="str">
        <f t="shared" si="120"/>
        <v>[alm]</v>
      </c>
      <c r="Q323" s="1">
        <f t="shared" si="114"/>
        <v>417</v>
      </c>
      <c r="R323" s="1" t="str">
        <f t="shared" si="125"/>
        <v>T417</v>
      </c>
      <c r="S323" s="1" t="str">
        <f t="shared" si="121"/>
        <v>报警延时</v>
      </c>
      <c r="Z323" s="1" t="s">
        <v>2699</v>
      </c>
      <c r="AA323" s="1" t="str">
        <f t="shared" si="112"/>
        <v>延时设定值</v>
      </c>
    </row>
    <row r="324" spans="1:27">
      <c r="A324" s="25" t="s">
        <v>1964</v>
      </c>
      <c r="B324" s="25" t="s">
        <v>1622</v>
      </c>
      <c r="C324" s="34"/>
      <c r="D324" s="26">
        <f t="shared" si="113"/>
        <v>14</v>
      </c>
      <c r="E324" s="11">
        <f t="shared" si="124"/>
        <v>819</v>
      </c>
      <c r="F324" s="11" t="str">
        <f t="shared" si="108"/>
        <v>819.14</v>
      </c>
      <c r="G324" s="11"/>
      <c r="H324" s="11">
        <f t="shared" si="115"/>
        <v>1318</v>
      </c>
      <c r="I324" s="11" t="str">
        <f t="shared" si="109"/>
        <v>T1318</v>
      </c>
      <c r="J324" s="11" t="str">
        <f t="shared" si="123"/>
        <v>感应延时</v>
      </c>
      <c r="K324" s="1" t="str">
        <f t="shared" si="111"/>
        <v>919.14</v>
      </c>
      <c r="L324" s="1"/>
      <c r="M324" s="1">
        <f t="shared" si="116"/>
        <v>419</v>
      </c>
      <c r="N324" s="1" t="str">
        <f t="shared" si="117"/>
        <v>W419.14</v>
      </c>
      <c r="O324" s="52" t="str">
        <f t="shared" si="119"/>
        <v>[W419.14]异常,请检查[0006.08]</v>
      </c>
      <c r="P324" s="1" t="str">
        <f t="shared" si="120"/>
        <v>[alm]</v>
      </c>
      <c r="Q324" s="1">
        <f t="shared" si="114"/>
        <v>418</v>
      </c>
      <c r="R324" s="1" t="str">
        <f t="shared" si="125"/>
        <v>T418</v>
      </c>
      <c r="S324" s="1" t="str">
        <f t="shared" si="121"/>
        <v>报警延时</v>
      </c>
      <c r="Z324" s="1" t="s">
        <v>2700</v>
      </c>
      <c r="AA324" s="1" t="str">
        <f t="shared" si="112"/>
        <v>延时设定值</v>
      </c>
    </row>
    <row r="325" spans="1:27">
      <c r="A325" s="25" t="s">
        <v>1968</v>
      </c>
      <c r="B325" s="25" t="s">
        <v>1626</v>
      </c>
      <c r="C325" s="34"/>
      <c r="D325" s="26">
        <f t="shared" si="113"/>
        <v>15</v>
      </c>
      <c r="E325" s="11">
        <f t="shared" si="124"/>
        <v>819</v>
      </c>
      <c r="F325" s="11" t="str">
        <f t="shared" si="108"/>
        <v>819.15</v>
      </c>
      <c r="G325" s="11"/>
      <c r="H325" s="11">
        <f t="shared" si="115"/>
        <v>1319</v>
      </c>
      <c r="I325" s="11" t="str">
        <f t="shared" si="109"/>
        <v>T1319</v>
      </c>
      <c r="J325" s="11" t="str">
        <f t="shared" si="123"/>
        <v>感应延时</v>
      </c>
      <c r="K325" s="1" t="str">
        <f t="shared" si="111"/>
        <v>919.15</v>
      </c>
      <c r="L325" s="1"/>
      <c r="M325" s="1">
        <f t="shared" si="116"/>
        <v>419</v>
      </c>
      <c r="N325" s="1" t="str">
        <f t="shared" si="117"/>
        <v>W419.15</v>
      </c>
      <c r="O325" s="52" t="str">
        <f t="shared" si="119"/>
        <v>[W419.15]异常,请检查[0006.09]</v>
      </c>
      <c r="P325" s="1" t="str">
        <f t="shared" si="120"/>
        <v>[alm]</v>
      </c>
      <c r="Q325" s="1">
        <f t="shared" si="114"/>
        <v>419</v>
      </c>
      <c r="R325" s="1" t="str">
        <f t="shared" si="125"/>
        <v>T419</v>
      </c>
      <c r="S325" s="1" t="str">
        <f t="shared" si="121"/>
        <v>报警延时</v>
      </c>
      <c r="Z325" s="1" t="s">
        <v>2701</v>
      </c>
      <c r="AA325" s="1" t="str">
        <f t="shared" si="112"/>
        <v>延时设定值</v>
      </c>
    </row>
    <row r="326" spans="1:27">
      <c r="A326" s="25" t="s">
        <v>1972</v>
      </c>
      <c r="B326" s="25" t="s">
        <v>1568</v>
      </c>
      <c r="C326" s="34"/>
      <c r="D326" s="26">
        <f t="shared" si="113"/>
        <v>0</v>
      </c>
      <c r="E326" s="11">
        <f t="shared" si="124"/>
        <v>820</v>
      </c>
      <c r="F326" s="11" t="str">
        <f t="shared" si="108"/>
        <v>820.00</v>
      </c>
      <c r="G326" s="11"/>
      <c r="H326" s="11">
        <f t="shared" si="115"/>
        <v>1320</v>
      </c>
      <c r="I326" s="11" t="str">
        <f t="shared" si="109"/>
        <v>T1320</v>
      </c>
      <c r="J326" s="11" t="str">
        <f t="shared" si="123"/>
        <v>感应延时</v>
      </c>
      <c r="K326" s="1" t="str">
        <f t="shared" si="111"/>
        <v>920.00</v>
      </c>
      <c r="L326" s="1"/>
      <c r="M326" s="1">
        <f t="shared" si="116"/>
        <v>420</v>
      </c>
      <c r="N326" s="1" t="str">
        <f t="shared" si="117"/>
        <v>W420.00</v>
      </c>
      <c r="O326" s="52" t="str">
        <f t="shared" si="119"/>
        <v>[W420.00]异常,请检查[0006.10]</v>
      </c>
      <c r="P326" s="1" t="str">
        <f t="shared" si="120"/>
        <v>[alm]</v>
      </c>
      <c r="Q326" s="1">
        <f t="shared" si="114"/>
        <v>420</v>
      </c>
      <c r="R326" s="1" t="str">
        <f t="shared" si="125"/>
        <v>T420</v>
      </c>
      <c r="S326" s="1" t="str">
        <f t="shared" si="121"/>
        <v>报警延时</v>
      </c>
      <c r="Z326" s="1" t="s">
        <v>2702</v>
      </c>
      <c r="AA326" s="1" t="str">
        <f t="shared" si="112"/>
        <v>延时设定值</v>
      </c>
    </row>
    <row r="327" spans="1:27">
      <c r="A327" s="25" t="s">
        <v>1976</v>
      </c>
      <c r="B327" s="25" t="s">
        <v>1572</v>
      </c>
      <c r="C327" s="34"/>
      <c r="D327" s="26">
        <f t="shared" si="113"/>
        <v>1</v>
      </c>
      <c r="E327" s="11">
        <f t="shared" si="124"/>
        <v>820</v>
      </c>
      <c r="F327" s="11" t="str">
        <f t="shared" ref="F327:F390" si="126">E327&amp;"."&amp;MID(B327,6,2)</f>
        <v>820.01</v>
      </c>
      <c r="G327" s="11"/>
      <c r="H327" s="11">
        <f t="shared" si="115"/>
        <v>1321</v>
      </c>
      <c r="I327" s="11" t="str">
        <f t="shared" ref="I327:I341" si="127">I$4&amp;H327</f>
        <v>T1321</v>
      </c>
      <c r="J327" s="11" t="str">
        <f t="shared" si="123"/>
        <v>感应延时</v>
      </c>
      <c r="K327" s="1" t="str">
        <f t="shared" ref="K327:K390" si="128">(E327+100)&amp;"."&amp;MID(B327,6,2)</f>
        <v>920.01</v>
      </c>
      <c r="L327" s="1"/>
      <c r="M327" s="1">
        <f t="shared" si="116"/>
        <v>420</v>
      </c>
      <c r="N327" s="1" t="str">
        <f t="shared" si="117"/>
        <v>W420.01</v>
      </c>
      <c r="O327" s="52" t="str">
        <f t="shared" si="119"/>
        <v>[W420.01]异常,请检查[0006.11]</v>
      </c>
      <c r="P327" s="1" t="str">
        <f t="shared" ref="P327:P335" si="129">C327&amp;O$2</f>
        <v>[alm]</v>
      </c>
      <c r="Q327" s="1">
        <f t="shared" si="114"/>
        <v>421</v>
      </c>
      <c r="R327" s="1" t="str">
        <f t="shared" si="125"/>
        <v>T421</v>
      </c>
      <c r="S327" s="1" t="str">
        <f t="shared" si="121"/>
        <v>报警延时</v>
      </c>
      <c r="Z327" s="1" t="s">
        <v>2703</v>
      </c>
      <c r="AA327" s="1" t="str">
        <f t="shared" ref="AA327:AA390" si="130">C327&amp;AA$2</f>
        <v>延时设定值</v>
      </c>
    </row>
    <row r="328" spans="1:27">
      <c r="A328" s="25" t="s">
        <v>1980</v>
      </c>
      <c r="B328" s="25" t="s">
        <v>1576</v>
      </c>
      <c r="C328" s="34"/>
      <c r="D328" s="26">
        <f t="shared" si="113"/>
        <v>2</v>
      </c>
      <c r="E328" s="11">
        <f t="shared" si="124"/>
        <v>820</v>
      </c>
      <c r="F328" s="11" t="str">
        <f t="shared" si="126"/>
        <v>820.02</v>
      </c>
      <c r="G328" s="11"/>
      <c r="H328" s="11">
        <f t="shared" si="115"/>
        <v>1322</v>
      </c>
      <c r="I328" s="11" t="str">
        <f t="shared" si="127"/>
        <v>T1322</v>
      </c>
      <c r="J328" s="11" t="str">
        <f t="shared" si="123"/>
        <v>感应延时</v>
      </c>
      <c r="K328" s="1" t="str">
        <f t="shared" si="128"/>
        <v>920.02</v>
      </c>
      <c r="L328" s="1"/>
      <c r="M328" s="1">
        <f t="shared" si="116"/>
        <v>420</v>
      </c>
      <c r="N328" s="1" t="str">
        <f t="shared" si="117"/>
        <v>W420.02</v>
      </c>
      <c r="O328" s="52" t="str">
        <f t="shared" si="119"/>
        <v>[W420.02]异常,请检查[0006.12]</v>
      </c>
      <c r="P328" s="1" t="str">
        <f t="shared" si="129"/>
        <v>[alm]</v>
      </c>
      <c r="Q328" s="1">
        <f t="shared" ref="Q328:Q439" si="131">Q327+1</f>
        <v>422</v>
      </c>
      <c r="R328" s="1" t="str">
        <f t="shared" si="125"/>
        <v>T422</v>
      </c>
      <c r="S328" s="1" t="str">
        <f t="shared" si="121"/>
        <v>报警延时</v>
      </c>
      <c r="Z328" s="1" t="s">
        <v>2704</v>
      </c>
      <c r="AA328" s="1" t="str">
        <f t="shared" si="130"/>
        <v>延时设定值</v>
      </c>
    </row>
    <row r="329" spans="1:27">
      <c r="A329" s="25" t="s">
        <v>1984</v>
      </c>
      <c r="B329" s="25" t="s">
        <v>1580</v>
      </c>
      <c r="C329" s="34"/>
      <c r="D329" s="26">
        <f t="shared" si="113"/>
        <v>3</v>
      </c>
      <c r="E329" s="11">
        <f t="shared" si="124"/>
        <v>820</v>
      </c>
      <c r="F329" s="11" t="str">
        <f t="shared" si="126"/>
        <v>820.03</v>
      </c>
      <c r="G329" s="11"/>
      <c r="H329" s="11">
        <f t="shared" ref="H329:H393" si="132">H328+1</f>
        <v>1323</v>
      </c>
      <c r="I329" s="11" t="str">
        <f t="shared" si="127"/>
        <v>T1323</v>
      </c>
      <c r="J329" s="11" t="str">
        <f t="shared" si="123"/>
        <v>感应延时</v>
      </c>
      <c r="K329" s="1" t="str">
        <f t="shared" si="128"/>
        <v>920.03</v>
      </c>
      <c r="L329" s="1"/>
      <c r="M329" s="1">
        <f t="shared" si="116"/>
        <v>420</v>
      </c>
      <c r="N329" s="1" t="str">
        <f t="shared" si="117"/>
        <v>W420.03</v>
      </c>
      <c r="O329" s="52" t="str">
        <f t="shared" si="119"/>
        <v>[W420.03]异常,请检查[0006.13]</v>
      </c>
      <c r="P329" s="1" t="str">
        <f t="shared" si="129"/>
        <v>[alm]</v>
      </c>
      <c r="Q329" s="1">
        <f t="shared" si="131"/>
        <v>423</v>
      </c>
      <c r="R329" s="1" t="str">
        <f t="shared" si="125"/>
        <v>T423</v>
      </c>
      <c r="S329" s="1" t="str">
        <f t="shared" si="121"/>
        <v>报警延时</v>
      </c>
      <c r="Z329" s="1" t="s">
        <v>2705</v>
      </c>
      <c r="AA329" s="1" t="str">
        <f t="shared" si="130"/>
        <v>延时设定值</v>
      </c>
    </row>
    <row r="330" spans="1:27">
      <c r="A330" s="25" t="s">
        <v>1988</v>
      </c>
      <c r="B330" s="25" t="s">
        <v>1583</v>
      </c>
      <c r="C330" s="34"/>
      <c r="D330" s="26">
        <f t="shared" si="113"/>
        <v>4</v>
      </c>
      <c r="E330" s="11">
        <f t="shared" si="124"/>
        <v>820</v>
      </c>
      <c r="F330" s="11" t="str">
        <f t="shared" si="126"/>
        <v>820.04</v>
      </c>
      <c r="G330" s="11"/>
      <c r="H330" s="11">
        <f t="shared" si="132"/>
        <v>1324</v>
      </c>
      <c r="I330" s="11" t="str">
        <f t="shared" si="127"/>
        <v>T1324</v>
      </c>
      <c r="J330" s="11" t="str">
        <f t="shared" si="123"/>
        <v>感应延时</v>
      </c>
      <c r="K330" s="1" t="str">
        <f t="shared" si="128"/>
        <v>920.04</v>
      </c>
      <c r="L330" s="1"/>
      <c r="M330" s="1">
        <f t="shared" si="116"/>
        <v>420</v>
      </c>
      <c r="N330" s="1" t="str">
        <f t="shared" si="117"/>
        <v>W420.04</v>
      </c>
      <c r="O330" s="52" t="str">
        <f t="shared" si="119"/>
        <v>[W420.04]异常,请检查[0006.14]</v>
      </c>
      <c r="P330" s="1" t="str">
        <f t="shared" si="129"/>
        <v>[alm]</v>
      </c>
      <c r="Q330" s="1">
        <f t="shared" si="131"/>
        <v>424</v>
      </c>
      <c r="R330" s="1" t="str">
        <f t="shared" si="125"/>
        <v>T424</v>
      </c>
      <c r="S330" s="1" t="str">
        <f t="shared" ref="S330:S335" si="133">C330&amp;S$2</f>
        <v>报警延时</v>
      </c>
      <c r="Z330" s="1" t="s">
        <v>2706</v>
      </c>
      <c r="AA330" s="1" t="str">
        <f t="shared" si="130"/>
        <v>延时设定值</v>
      </c>
    </row>
    <row r="331" spans="1:27">
      <c r="A331" s="25" t="s">
        <v>1992</v>
      </c>
      <c r="B331" s="25" t="s">
        <v>1587</v>
      </c>
      <c r="C331" s="34"/>
      <c r="D331" s="26">
        <f t="shared" si="113"/>
        <v>5</v>
      </c>
      <c r="E331" s="11">
        <f t="shared" si="124"/>
        <v>820</v>
      </c>
      <c r="F331" s="11" t="str">
        <f t="shared" si="126"/>
        <v>820.05</v>
      </c>
      <c r="G331" s="11"/>
      <c r="H331" s="11">
        <f t="shared" si="132"/>
        <v>1325</v>
      </c>
      <c r="I331" s="11" t="str">
        <f t="shared" si="127"/>
        <v>T1325</v>
      </c>
      <c r="J331" s="11" t="str">
        <f t="shared" si="123"/>
        <v>感应延时</v>
      </c>
      <c r="K331" s="1" t="str">
        <f t="shared" si="128"/>
        <v>920.05</v>
      </c>
      <c r="L331" s="1"/>
      <c r="M331" s="1">
        <f t="shared" si="116"/>
        <v>420</v>
      </c>
      <c r="N331" s="1" t="str">
        <f t="shared" si="117"/>
        <v>W420.05</v>
      </c>
      <c r="O331" s="52" t="str">
        <f t="shared" si="119"/>
        <v>[W420.05]异常,请检查[0006.15]</v>
      </c>
      <c r="P331" s="1" t="str">
        <f t="shared" si="129"/>
        <v>[alm]</v>
      </c>
      <c r="Q331" s="1">
        <f t="shared" si="131"/>
        <v>425</v>
      </c>
      <c r="R331" s="1" t="str">
        <f t="shared" si="125"/>
        <v>T425</v>
      </c>
      <c r="S331" s="1" t="str">
        <f t="shared" si="133"/>
        <v>报警延时</v>
      </c>
      <c r="Z331" s="1" t="s">
        <v>2707</v>
      </c>
      <c r="AA331" s="1" t="str">
        <f t="shared" si="130"/>
        <v>延时设定值</v>
      </c>
    </row>
    <row r="332" spans="1:27">
      <c r="A332" s="25" t="s">
        <v>1585</v>
      </c>
      <c r="B332" s="25" t="s">
        <v>1591</v>
      </c>
      <c r="C332" s="34"/>
      <c r="D332" s="26">
        <f t="shared" si="113"/>
        <v>6</v>
      </c>
      <c r="E332" s="11">
        <f t="shared" si="124"/>
        <v>820</v>
      </c>
      <c r="F332" s="11" t="str">
        <f t="shared" si="126"/>
        <v>820.06</v>
      </c>
      <c r="G332" s="11"/>
      <c r="H332" s="11">
        <f t="shared" si="132"/>
        <v>1326</v>
      </c>
      <c r="I332" s="11" t="str">
        <f t="shared" si="127"/>
        <v>T1326</v>
      </c>
      <c r="J332" s="11" t="str">
        <f t="shared" si="123"/>
        <v>感应延时</v>
      </c>
      <c r="K332" s="1" t="str">
        <f t="shared" si="128"/>
        <v>920.06</v>
      </c>
      <c r="L332" s="1"/>
      <c r="M332" s="1">
        <f t="shared" si="116"/>
        <v>420</v>
      </c>
      <c r="N332" s="1" t="str">
        <f t="shared" si="117"/>
        <v>W420.06</v>
      </c>
      <c r="O332" s="52" t="str">
        <f t="shared" si="119"/>
        <v>[W420.06]异常,请检查[0010.04]</v>
      </c>
      <c r="P332" s="1" t="str">
        <f t="shared" si="129"/>
        <v>[alm]</v>
      </c>
      <c r="Q332" s="1">
        <f t="shared" si="131"/>
        <v>426</v>
      </c>
      <c r="R332" s="1" t="str">
        <f t="shared" si="125"/>
        <v>T426</v>
      </c>
      <c r="S332" s="1" t="str">
        <f t="shared" si="133"/>
        <v>报警延时</v>
      </c>
      <c r="Z332" s="1" t="s">
        <v>2708</v>
      </c>
      <c r="AA332" s="1" t="str">
        <f t="shared" si="130"/>
        <v>延时设定值</v>
      </c>
    </row>
    <row r="333" spans="1:27">
      <c r="A333" s="25" t="s">
        <v>1589</v>
      </c>
      <c r="B333" s="25" t="s">
        <v>1595</v>
      </c>
      <c r="C333" s="34"/>
      <c r="D333" s="26">
        <f t="shared" si="113"/>
        <v>7</v>
      </c>
      <c r="E333" s="11">
        <f t="shared" si="124"/>
        <v>820</v>
      </c>
      <c r="F333" s="11" t="str">
        <f t="shared" si="126"/>
        <v>820.07</v>
      </c>
      <c r="G333" s="11"/>
      <c r="H333" s="11">
        <f t="shared" si="132"/>
        <v>1327</v>
      </c>
      <c r="I333" s="11" t="str">
        <f t="shared" si="127"/>
        <v>T1327</v>
      </c>
      <c r="J333" s="11" t="str">
        <f t="shared" si="123"/>
        <v>感应延时</v>
      </c>
      <c r="K333" s="1" t="str">
        <f t="shared" si="128"/>
        <v>920.07</v>
      </c>
      <c r="L333" s="1"/>
      <c r="M333" s="1">
        <f t="shared" si="116"/>
        <v>420</v>
      </c>
      <c r="N333" s="1" t="str">
        <f t="shared" si="117"/>
        <v>W420.07</v>
      </c>
      <c r="O333" s="52" t="str">
        <f t="shared" si="119"/>
        <v>[W420.07]异常,请检查[0010.05]</v>
      </c>
      <c r="P333" s="1" t="str">
        <f t="shared" si="129"/>
        <v>[alm]</v>
      </c>
      <c r="Q333" s="1">
        <f t="shared" si="131"/>
        <v>427</v>
      </c>
      <c r="R333" s="1" t="str">
        <f t="shared" si="125"/>
        <v>T427</v>
      </c>
      <c r="S333" s="1" t="str">
        <f t="shared" si="133"/>
        <v>报警延时</v>
      </c>
      <c r="Z333" s="1" t="s">
        <v>2709</v>
      </c>
      <c r="AA333" s="1" t="str">
        <f t="shared" si="130"/>
        <v>延时设定值</v>
      </c>
    </row>
    <row r="334" spans="1:27">
      <c r="A334" s="25" t="s">
        <v>1633</v>
      </c>
      <c r="B334" s="25" t="s">
        <v>1598</v>
      </c>
      <c r="C334" s="34"/>
      <c r="D334" s="26">
        <f t="shared" si="113"/>
        <v>8</v>
      </c>
      <c r="E334" s="11">
        <f t="shared" si="124"/>
        <v>820</v>
      </c>
      <c r="F334" s="11" t="str">
        <f t="shared" si="126"/>
        <v>820.08</v>
      </c>
      <c r="G334" s="11"/>
      <c r="H334" s="11">
        <f t="shared" si="132"/>
        <v>1328</v>
      </c>
      <c r="I334" s="11" t="str">
        <f t="shared" si="127"/>
        <v>T1328</v>
      </c>
      <c r="J334" s="11" t="str">
        <f t="shared" si="123"/>
        <v>感应延时</v>
      </c>
      <c r="K334" s="1" t="str">
        <f t="shared" si="128"/>
        <v>920.08</v>
      </c>
      <c r="L334" s="1"/>
      <c r="M334" s="1">
        <f t="shared" si="116"/>
        <v>420</v>
      </c>
      <c r="N334" s="1" t="str">
        <f t="shared" si="117"/>
        <v>W420.08</v>
      </c>
      <c r="O334" s="52" t="str">
        <f t="shared" si="119"/>
        <v>[W420.08]异常,请检查[0011.00]</v>
      </c>
      <c r="P334" s="1" t="str">
        <f t="shared" si="129"/>
        <v>[alm]</v>
      </c>
      <c r="Q334" s="1">
        <f t="shared" si="131"/>
        <v>428</v>
      </c>
      <c r="R334" s="1" t="str">
        <f t="shared" si="125"/>
        <v>T428</v>
      </c>
      <c r="S334" s="1" t="str">
        <f t="shared" si="133"/>
        <v>报警延时</v>
      </c>
      <c r="Z334" s="1" t="s">
        <v>2710</v>
      </c>
      <c r="AA334" s="1" t="str">
        <f t="shared" si="130"/>
        <v>延时设定值</v>
      </c>
    </row>
    <row r="335" spans="1:27">
      <c r="A335" s="25" t="s">
        <v>1637</v>
      </c>
      <c r="B335" s="25" t="s">
        <v>1602</v>
      </c>
      <c r="C335" s="34"/>
      <c r="D335" s="26">
        <f t="shared" si="113"/>
        <v>9</v>
      </c>
      <c r="E335" s="11">
        <f t="shared" si="124"/>
        <v>820</v>
      </c>
      <c r="F335" s="11" t="str">
        <f t="shared" si="126"/>
        <v>820.09</v>
      </c>
      <c r="G335" s="11"/>
      <c r="H335" s="11">
        <f t="shared" si="132"/>
        <v>1329</v>
      </c>
      <c r="I335" s="11" t="str">
        <f t="shared" si="127"/>
        <v>T1329</v>
      </c>
      <c r="J335" s="11" t="str">
        <f t="shared" si="123"/>
        <v>感应延时</v>
      </c>
      <c r="K335" s="1" t="str">
        <f t="shared" si="128"/>
        <v>920.09</v>
      </c>
      <c r="L335" s="1"/>
      <c r="M335" s="1">
        <f t="shared" si="116"/>
        <v>420</v>
      </c>
      <c r="N335" s="1" t="str">
        <f t="shared" si="117"/>
        <v>W420.09</v>
      </c>
      <c r="O335" s="52" t="str">
        <f t="shared" si="119"/>
        <v>[W420.09]异常,请检查[0011.01]</v>
      </c>
      <c r="P335" s="1" t="str">
        <f t="shared" si="129"/>
        <v>[alm]</v>
      </c>
      <c r="Q335" s="1">
        <f t="shared" si="131"/>
        <v>429</v>
      </c>
      <c r="R335" s="1" t="str">
        <f t="shared" si="125"/>
        <v>T429</v>
      </c>
      <c r="S335" s="1" t="str">
        <f t="shared" si="133"/>
        <v>报警延时</v>
      </c>
      <c r="Z335" s="1" t="s">
        <v>2711</v>
      </c>
      <c r="AA335" s="1" t="str">
        <f t="shared" si="130"/>
        <v>延时设定值</v>
      </c>
    </row>
    <row r="336" spans="2:27">
      <c r="B336" s="25" t="s">
        <v>1606</v>
      </c>
      <c r="C336" s="34" t="str">
        <f>IO点表!C151</f>
        <v>氦检仪真空阀开到位</v>
      </c>
      <c r="D336" s="26">
        <f t="shared" si="113"/>
        <v>10</v>
      </c>
      <c r="E336" s="11">
        <f t="shared" si="124"/>
        <v>820</v>
      </c>
      <c r="F336" s="11" t="str">
        <f t="shared" si="126"/>
        <v>820.10</v>
      </c>
      <c r="G336" s="11"/>
      <c r="H336" s="11">
        <f t="shared" si="132"/>
        <v>1330</v>
      </c>
      <c r="I336" s="11" t="str">
        <f t="shared" si="127"/>
        <v>T1330</v>
      </c>
      <c r="J336" s="11" t="str">
        <f t="shared" si="123"/>
        <v>氦检仪真空阀开到位感应延时</v>
      </c>
      <c r="K336" s="1" t="str">
        <f t="shared" si="128"/>
        <v>920.10</v>
      </c>
      <c r="L336" s="1" t="str">
        <f>C336&amp;L$2</f>
        <v>氦检仪真空阀开到位[lamp]</v>
      </c>
      <c r="M336" s="1">
        <f t="shared" si="116"/>
        <v>420</v>
      </c>
      <c r="N336" s="1" t="str">
        <f t="shared" si="117"/>
        <v>W420.10</v>
      </c>
      <c r="O336" s="11" t="str">
        <f t="shared" si="119"/>
        <v>[W420.10]氦检仪真空阀开到位异常,请检查[]</v>
      </c>
      <c r="P336" s="1" t="str">
        <f t="shared" ref="P336:P341" si="134">C336&amp;O$2</f>
        <v>氦检仪真空阀开到位[alm]</v>
      </c>
      <c r="Q336" s="1">
        <f t="shared" si="131"/>
        <v>430</v>
      </c>
      <c r="R336" s="1" t="str">
        <f t="shared" si="125"/>
        <v>T430</v>
      </c>
      <c r="S336" s="1"/>
      <c r="Z336" s="1" t="s">
        <v>2712</v>
      </c>
      <c r="AA336" s="1" t="str">
        <f t="shared" si="130"/>
        <v>氦检仪真空阀开到位延时设定值</v>
      </c>
    </row>
    <row r="337" spans="2:27">
      <c r="B337" s="25" t="s">
        <v>1610</v>
      </c>
      <c r="C337" s="34" t="str">
        <f>IO点表!C152</f>
        <v>氦检仪真空阀关到位</v>
      </c>
      <c r="D337" s="26">
        <f t="shared" si="113"/>
        <v>11</v>
      </c>
      <c r="E337" s="11">
        <f t="shared" si="124"/>
        <v>820</v>
      </c>
      <c r="F337" s="11" t="str">
        <f t="shared" si="126"/>
        <v>820.11</v>
      </c>
      <c r="G337" s="11"/>
      <c r="H337" s="11">
        <f t="shared" si="132"/>
        <v>1331</v>
      </c>
      <c r="I337" s="11" t="str">
        <f t="shared" si="127"/>
        <v>T1331</v>
      </c>
      <c r="J337" s="11" t="str">
        <f t="shared" si="123"/>
        <v>氦检仪真空阀关到位感应延时</v>
      </c>
      <c r="K337" s="1" t="str">
        <f t="shared" si="128"/>
        <v>920.11</v>
      </c>
      <c r="L337" s="1" t="str">
        <f t="shared" ref="L337:L400" si="135">C337&amp;L$2</f>
        <v>氦检仪真空阀关到位[lamp]</v>
      </c>
      <c r="M337" s="1">
        <f t="shared" si="116"/>
        <v>420</v>
      </c>
      <c r="N337" s="1" t="str">
        <f t="shared" si="117"/>
        <v>W420.11</v>
      </c>
      <c r="O337" s="11" t="str">
        <f t="shared" si="119"/>
        <v>[W420.11]氦检仪真空阀关到位异常,请检查[]</v>
      </c>
      <c r="P337" s="1" t="str">
        <f t="shared" si="134"/>
        <v>氦检仪真空阀关到位[alm]</v>
      </c>
      <c r="Q337" s="1">
        <f t="shared" si="131"/>
        <v>431</v>
      </c>
      <c r="R337" s="1" t="str">
        <f t="shared" si="125"/>
        <v>T431</v>
      </c>
      <c r="S337" s="1"/>
      <c r="Z337" s="1" t="s">
        <v>2713</v>
      </c>
      <c r="AA337" s="1" t="str">
        <f t="shared" si="130"/>
        <v>氦检仪真空阀关到位延时设定值</v>
      </c>
    </row>
    <row r="338" spans="2:27">
      <c r="B338" s="25" t="s">
        <v>1614</v>
      </c>
      <c r="C338" s="34" t="str">
        <f>IO点表!C153</f>
        <v>复检清洁阀开到位</v>
      </c>
      <c r="D338" s="26">
        <f t="shared" si="113"/>
        <v>12</v>
      </c>
      <c r="E338" s="11">
        <f t="shared" si="124"/>
        <v>820</v>
      </c>
      <c r="F338" s="11" t="str">
        <f t="shared" si="126"/>
        <v>820.12</v>
      </c>
      <c r="G338" s="11"/>
      <c r="H338" s="11">
        <f t="shared" si="132"/>
        <v>1332</v>
      </c>
      <c r="I338" s="11" t="str">
        <f t="shared" si="127"/>
        <v>T1332</v>
      </c>
      <c r="J338" s="11" t="str">
        <f t="shared" si="123"/>
        <v>复检清洁阀开到位感应延时</v>
      </c>
      <c r="K338" s="1" t="str">
        <f t="shared" si="128"/>
        <v>920.12</v>
      </c>
      <c r="L338" s="1" t="str">
        <f t="shared" si="135"/>
        <v>复检清洁阀开到位[lamp]</v>
      </c>
      <c r="M338" s="1">
        <f t="shared" si="116"/>
        <v>420</v>
      </c>
      <c r="N338" s="1" t="str">
        <f t="shared" si="117"/>
        <v>W420.12</v>
      </c>
      <c r="O338" s="11" t="str">
        <f t="shared" si="119"/>
        <v>[W420.12]复检清洁阀开到位异常,请检查[]</v>
      </c>
      <c r="P338" s="1" t="str">
        <f t="shared" si="134"/>
        <v>复检清洁阀开到位[alm]</v>
      </c>
      <c r="Q338" s="1">
        <f t="shared" si="131"/>
        <v>432</v>
      </c>
      <c r="R338" s="1" t="str">
        <f t="shared" si="125"/>
        <v>T432</v>
      </c>
      <c r="S338" s="1"/>
      <c r="Z338" s="1" t="s">
        <v>2714</v>
      </c>
      <c r="AA338" s="1" t="str">
        <f t="shared" si="130"/>
        <v>复检清洁阀开到位延时设定值</v>
      </c>
    </row>
    <row r="339" spans="2:27">
      <c r="B339" s="25" t="s">
        <v>1618</v>
      </c>
      <c r="C339" s="34" t="str">
        <f>IO点表!C154</f>
        <v>复检清洁阀关到位</v>
      </c>
      <c r="D339" s="26">
        <f t="shared" si="113"/>
        <v>13</v>
      </c>
      <c r="E339" s="11">
        <f t="shared" si="124"/>
        <v>820</v>
      </c>
      <c r="F339" s="11" t="str">
        <f t="shared" si="126"/>
        <v>820.13</v>
      </c>
      <c r="G339" s="11"/>
      <c r="H339" s="11">
        <f t="shared" si="132"/>
        <v>1333</v>
      </c>
      <c r="I339" s="11" t="str">
        <f t="shared" si="127"/>
        <v>T1333</v>
      </c>
      <c r="J339" s="11" t="str">
        <f t="shared" si="123"/>
        <v>复检清洁阀关到位感应延时</v>
      </c>
      <c r="K339" s="1" t="str">
        <f t="shared" si="128"/>
        <v>920.13</v>
      </c>
      <c r="L339" s="1" t="str">
        <f t="shared" si="135"/>
        <v>复检清洁阀关到位[lamp]</v>
      </c>
      <c r="M339" s="1">
        <f t="shared" si="116"/>
        <v>420</v>
      </c>
      <c r="N339" s="1" t="str">
        <f t="shared" si="117"/>
        <v>W420.13</v>
      </c>
      <c r="O339" s="11" t="str">
        <f t="shared" si="119"/>
        <v>[W420.13]复检清洁阀关到位异常,请检查[]</v>
      </c>
      <c r="P339" s="1" t="str">
        <f t="shared" si="134"/>
        <v>复检清洁阀关到位[alm]</v>
      </c>
      <c r="Q339" s="1">
        <f t="shared" si="131"/>
        <v>433</v>
      </c>
      <c r="R339" s="1" t="str">
        <f t="shared" si="125"/>
        <v>T433</v>
      </c>
      <c r="S339" s="1"/>
      <c r="Z339" s="1" t="s">
        <v>2715</v>
      </c>
      <c r="AA339" s="1" t="str">
        <f t="shared" si="130"/>
        <v>复检清洁阀关到位延时设定值</v>
      </c>
    </row>
    <row r="340" spans="2:27">
      <c r="B340" s="25" t="s">
        <v>1622</v>
      </c>
      <c r="C340" s="34" t="str">
        <f>IO点表!C155</f>
        <v>#1腔体抽真空阀开到位</v>
      </c>
      <c r="D340" s="26">
        <f t="shared" si="113"/>
        <v>14</v>
      </c>
      <c r="E340" s="11">
        <f t="shared" si="124"/>
        <v>820</v>
      </c>
      <c r="F340" s="11" t="str">
        <f t="shared" si="126"/>
        <v>820.14</v>
      </c>
      <c r="G340" s="11"/>
      <c r="H340" s="11">
        <f t="shared" si="132"/>
        <v>1334</v>
      </c>
      <c r="I340" s="11" t="str">
        <f t="shared" si="127"/>
        <v>T1334</v>
      </c>
      <c r="J340" s="11" t="str">
        <f t="shared" si="123"/>
        <v>#1腔体抽真空阀开到位感应延时</v>
      </c>
      <c r="K340" s="1" t="str">
        <f t="shared" si="128"/>
        <v>920.14</v>
      </c>
      <c r="L340" s="1" t="str">
        <f t="shared" si="135"/>
        <v>#1腔体抽真空阀开到位[lamp]</v>
      </c>
      <c r="M340" s="1">
        <f t="shared" si="116"/>
        <v>420</v>
      </c>
      <c r="N340" s="1" t="str">
        <f t="shared" si="117"/>
        <v>W420.14</v>
      </c>
      <c r="O340" s="11" t="str">
        <f t="shared" si="119"/>
        <v>[W420.14]#1腔体抽真空阀开到位异常,请检查[]</v>
      </c>
      <c r="P340" s="1" t="str">
        <f t="shared" si="134"/>
        <v>#1腔体抽真空阀开到位[alm]</v>
      </c>
      <c r="Q340" s="1">
        <f t="shared" si="131"/>
        <v>434</v>
      </c>
      <c r="R340" s="1" t="str">
        <f t="shared" si="125"/>
        <v>T434</v>
      </c>
      <c r="S340" s="1"/>
      <c r="Z340" s="1" t="s">
        <v>2716</v>
      </c>
      <c r="AA340" s="1" t="str">
        <f t="shared" si="130"/>
        <v>#1腔体抽真空阀开到位延时设定值</v>
      </c>
    </row>
    <row r="341" spans="2:27">
      <c r="B341" s="25" t="s">
        <v>1626</v>
      </c>
      <c r="C341" s="34" t="str">
        <f>IO点表!C156</f>
        <v>#1腔体抽真空阀关到位</v>
      </c>
      <c r="D341" s="26">
        <f t="shared" si="113"/>
        <v>15</v>
      </c>
      <c r="E341" s="11">
        <f t="shared" si="124"/>
        <v>820</v>
      </c>
      <c r="F341" s="11" t="str">
        <f t="shared" si="126"/>
        <v>820.15</v>
      </c>
      <c r="G341" s="11"/>
      <c r="H341" s="11">
        <f t="shared" si="132"/>
        <v>1335</v>
      </c>
      <c r="I341" s="11" t="str">
        <f t="shared" si="127"/>
        <v>T1335</v>
      </c>
      <c r="J341" s="11" t="str">
        <f t="shared" si="123"/>
        <v>#1腔体抽真空阀关到位感应延时</v>
      </c>
      <c r="K341" s="1" t="str">
        <f t="shared" si="128"/>
        <v>920.15</v>
      </c>
      <c r="L341" s="1" t="str">
        <f t="shared" si="135"/>
        <v>#1腔体抽真空阀关到位[lamp]</v>
      </c>
      <c r="M341" s="1">
        <f t="shared" si="116"/>
        <v>420</v>
      </c>
      <c r="N341" s="1" t="str">
        <f t="shared" si="117"/>
        <v>W420.15</v>
      </c>
      <c r="O341" s="11" t="str">
        <f t="shared" si="119"/>
        <v>[W420.15]#1腔体抽真空阀关到位异常,请检查[]</v>
      </c>
      <c r="P341" s="1" t="str">
        <f t="shared" si="134"/>
        <v>#1腔体抽真空阀关到位[alm]</v>
      </c>
      <c r="Q341" s="1">
        <f t="shared" si="131"/>
        <v>435</v>
      </c>
      <c r="R341" s="1" t="str">
        <f t="shared" si="125"/>
        <v>T435</v>
      </c>
      <c r="S341" s="1"/>
      <c r="Z341" s="1" t="s">
        <v>2717</v>
      </c>
      <c r="AA341" s="1" t="str">
        <f t="shared" si="130"/>
        <v>#1腔体抽真空阀关到位延时设定值</v>
      </c>
    </row>
    <row r="342" spans="1:27">
      <c r="A342" s="4"/>
      <c r="B342" s="25" t="s">
        <v>1568</v>
      </c>
      <c r="C342" s="34" t="str">
        <f>IO点表!C157</f>
        <v>#1-1腔体阀开到位</v>
      </c>
      <c r="D342" s="26">
        <f t="shared" si="113"/>
        <v>0</v>
      </c>
      <c r="E342" s="11">
        <f t="shared" si="124"/>
        <v>821</v>
      </c>
      <c r="F342" s="11" t="str">
        <f t="shared" si="126"/>
        <v>821.00</v>
      </c>
      <c r="G342" s="11"/>
      <c r="H342" s="11">
        <f t="shared" si="132"/>
        <v>1336</v>
      </c>
      <c r="I342" s="11" t="str">
        <f t="shared" ref="I342:I405" si="136">I$4&amp;H342</f>
        <v>T1336</v>
      </c>
      <c r="J342" s="11" t="str">
        <f t="shared" si="123"/>
        <v>#1-1腔体阀开到位感应延时</v>
      </c>
      <c r="K342" s="1" t="str">
        <f t="shared" si="128"/>
        <v>921.00</v>
      </c>
      <c r="L342" s="1" t="str">
        <f t="shared" si="135"/>
        <v>#1-1腔体阀开到位[lamp]</v>
      </c>
      <c r="M342" s="1">
        <f t="shared" si="116"/>
        <v>421</v>
      </c>
      <c r="N342" s="1" t="str">
        <f t="shared" si="117"/>
        <v>W421.00</v>
      </c>
      <c r="O342" s="11"/>
      <c r="P342" s="1"/>
      <c r="Q342" s="1">
        <f t="shared" si="131"/>
        <v>436</v>
      </c>
      <c r="R342" s="1" t="str">
        <f t="shared" si="125"/>
        <v>T436</v>
      </c>
      <c r="S342" s="1"/>
      <c r="Z342" s="1" t="s">
        <v>2718</v>
      </c>
      <c r="AA342" s="1" t="str">
        <f t="shared" si="130"/>
        <v>#1-1腔体阀开到位延时设定值</v>
      </c>
    </row>
    <row r="343" spans="1:27">
      <c r="A343" s="4"/>
      <c r="B343" s="25" t="s">
        <v>1572</v>
      </c>
      <c r="C343" s="34" t="str">
        <f>IO点表!C158</f>
        <v>#1-1腔体阀关到位</v>
      </c>
      <c r="D343" s="26">
        <f t="shared" si="113"/>
        <v>1</v>
      </c>
      <c r="E343" s="11">
        <f t="shared" si="124"/>
        <v>821</v>
      </c>
      <c r="F343" s="11" t="str">
        <f t="shared" si="126"/>
        <v>821.01</v>
      </c>
      <c r="G343" s="11"/>
      <c r="H343" s="11">
        <f t="shared" si="132"/>
        <v>1337</v>
      </c>
      <c r="I343" s="11" t="str">
        <f t="shared" si="136"/>
        <v>T1337</v>
      </c>
      <c r="J343" s="11" t="str">
        <f t="shared" si="123"/>
        <v>#1-1腔体阀关到位感应延时</v>
      </c>
      <c r="K343" s="1" t="str">
        <f t="shared" si="128"/>
        <v>921.01</v>
      </c>
      <c r="L343" s="1" t="str">
        <f t="shared" si="135"/>
        <v>#1-1腔体阀关到位[lamp]</v>
      </c>
      <c r="M343" s="1">
        <f t="shared" si="116"/>
        <v>421</v>
      </c>
      <c r="N343" s="1" t="str">
        <f t="shared" si="117"/>
        <v>W421.01</v>
      </c>
      <c r="O343" s="11"/>
      <c r="P343" s="1"/>
      <c r="Q343" s="1">
        <f t="shared" si="131"/>
        <v>437</v>
      </c>
      <c r="R343" s="1" t="str">
        <f t="shared" si="125"/>
        <v>T437</v>
      </c>
      <c r="S343" s="1"/>
      <c r="Z343" s="1" t="s">
        <v>2719</v>
      </c>
      <c r="AA343" s="1" t="str">
        <f t="shared" si="130"/>
        <v>#1-1腔体阀关到位延时设定值</v>
      </c>
    </row>
    <row r="344" spans="1:27">
      <c r="A344" s="4"/>
      <c r="B344" s="25" t="s">
        <v>1576</v>
      </c>
      <c r="C344" s="34" t="str">
        <f>IO点表!C159</f>
        <v>#1-2腔体阀开到位</v>
      </c>
      <c r="D344" s="26">
        <f t="shared" si="113"/>
        <v>2</v>
      </c>
      <c r="E344" s="11">
        <f t="shared" si="124"/>
        <v>821</v>
      </c>
      <c r="F344" s="11" t="str">
        <f t="shared" si="126"/>
        <v>821.02</v>
      </c>
      <c r="G344" s="11"/>
      <c r="H344" s="11">
        <f t="shared" si="132"/>
        <v>1338</v>
      </c>
      <c r="I344" s="11" t="str">
        <f t="shared" si="136"/>
        <v>T1338</v>
      </c>
      <c r="J344" s="11" t="str">
        <f t="shared" si="123"/>
        <v>#1-2腔体阀开到位感应延时</v>
      </c>
      <c r="K344" s="1" t="str">
        <f t="shared" si="128"/>
        <v>921.02</v>
      </c>
      <c r="L344" s="1" t="str">
        <f t="shared" si="135"/>
        <v>#1-2腔体阀开到位[lamp]</v>
      </c>
      <c r="M344" s="1">
        <f t="shared" ref="M344:M405" si="137">IF(D343=15,(M343+1),M343)</f>
        <v>421</v>
      </c>
      <c r="N344" s="1" t="str">
        <f t="shared" ref="N344:N405" si="138">M$4&amp;M344&amp;MID(B344,5,3)</f>
        <v>W421.02</v>
      </c>
      <c r="O344" s="11"/>
      <c r="P344" s="1"/>
      <c r="Q344" s="1">
        <f t="shared" si="131"/>
        <v>438</v>
      </c>
      <c r="R344" s="1" t="str">
        <f t="shared" si="125"/>
        <v>T438</v>
      </c>
      <c r="S344" s="1"/>
      <c r="Z344" s="1" t="s">
        <v>2720</v>
      </c>
      <c r="AA344" s="1" t="str">
        <f t="shared" si="130"/>
        <v>#1-2腔体阀开到位延时设定值</v>
      </c>
    </row>
    <row r="345" spans="1:27">
      <c r="A345" s="4"/>
      <c r="B345" s="25" t="s">
        <v>1580</v>
      </c>
      <c r="C345" s="34" t="str">
        <f>IO点表!C160</f>
        <v>#1-2腔体阀关到位</v>
      </c>
      <c r="D345" s="26">
        <f t="shared" si="113"/>
        <v>3</v>
      </c>
      <c r="E345" s="11">
        <f t="shared" si="124"/>
        <v>821</v>
      </c>
      <c r="F345" s="11" t="str">
        <f t="shared" si="126"/>
        <v>821.03</v>
      </c>
      <c r="G345" s="11"/>
      <c r="H345" s="11">
        <f t="shared" si="132"/>
        <v>1339</v>
      </c>
      <c r="I345" s="11" t="str">
        <f t="shared" si="136"/>
        <v>T1339</v>
      </c>
      <c r="J345" s="11" t="str">
        <f t="shared" si="123"/>
        <v>#1-2腔体阀关到位感应延时</v>
      </c>
      <c r="K345" s="1" t="str">
        <f t="shared" si="128"/>
        <v>921.03</v>
      </c>
      <c r="L345" s="1" t="str">
        <f t="shared" si="135"/>
        <v>#1-2腔体阀关到位[lamp]</v>
      </c>
      <c r="M345" s="1">
        <f t="shared" si="137"/>
        <v>421</v>
      </c>
      <c r="N345" s="1" t="str">
        <f t="shared" si="138"/>
        <v>W421.03</v>
      </c>
      <c r="O345" s="11"/>
      <c r="P345" s="1"/>
      <c r="Q345" s="1">
        <f t="shared" si="131"/>
        <v>439</v>
      </c>
      <c r="R345" s="1" t="str">
        <f t="shared" si="125"/>
        <v>T439</v>
      </c>
      <c r="S345" s="1"/>
      <c r="Z345" s="1" t="s">
        <v>2721</v>
      </c>
      <c r="AA345" s="1" t="str">
        <f t="shared" si="130"/>
        <v>#1-2腔体阀关到位延时设定值</v>
      </c>
    </row>
    <row r="346" spans="1:27">
      <c r="A346" s="4"/>
      <c r="B346" s="25" t="s">
        <v>1583</v>
      </c>
      <c r="C346" s="34" t="str">
        <f>IO点表!C161</f>
        <v>#1腔体破真空阀开到位</v>
      </c>
      <c r="D346" s="26">
        <f t="shared" si="113"/>
        <v>4</v>
      </c>
      <c r="E346" s="11">
        <f t="shared" si="124"/>
        <v>821</v>
      </c>
      <c r="F346" s="11" t="str">
        <f t="shared" si="126"/>
        <v>821.04</v>
      </c>
      <c r="G346" s="11"/>
      <c r="H346" s="11">
        <f t="shared" si="132"/>
        <v>1340</v>
      </c>
      <c r="I346" s="11" t="str">
        <f t="shared" si="136"/>
        <v>T1340</v>
      </c>
      <c r="J346" s="11" t="str">
        <f t="shared" si="123"/>
        <v>#1腔体破真空阀开到位感应延时</v>
      </c>
      <c r="K346" s="1" t="str">
        <f t="shared" si="128"/>
        <v>921.04</v>
      </c>
      <c r="L346" s="1" t="str">
        <f t="shared" si="135"/>
        <v>#1腔体破真空阀开到位[lamp]</v>
      </c>
      <c r="M346" s="1">
        <f t="shared" si="137"/>
        <v>421</v>
      </c>
      <c r="N346" s="1" t="str">
        <f t="shared" si="138"/>
        <v>W421.04</v>
      </c>
      <c r="O346" s="11"/>
      <c r="P346" s="1"/>
      <c r="Q346" s="1">
        <f t="shared" si="131"/>
        <v>440</v>
      </c>
      <c r="R346" s="1" t="str">
        <f t="shared" si="125"/>
        <v>T440</v>
      </c>
      <c r="S346" s="1"/>
      <c r="Z346" s="1" t="s">
        <v>2722</v>
      </c>
      <c r="AA346" s="1" t="str">
        <f t="shared" si="130"/>
        <v>#1腔体破真空阀开到位延时设定值</v>
      </c>
    </row>
    <row r="347" spans="1:27">
      <c r="A347" s="4"/>
      <c r="B347" s="25" t="s">
        <v>1587</v>
      </c>
      <c r="C347" s="34" t="str">
        <f>IO点表!C162</f>
        <v>#1腔体破真空阀关到位</v>
      </c>
      <c r="D347" s="26">
        <f t="shared" si="113"/>
        <v>5</v>
      </c>
      <c r="E347" s="11">
        <f t="shared" si="124"/>
        <v>821</v>
      </c>
      <c r="F347" s="11" t="str">
        <f t="shared" si="126"/>
        <v>821.05</v>
      </c>
      <c r="G347" s="11"/>
      <c r="H347" s="11">
        <f t="shared" si="132"/>
        <v>1341</v>
      </c>
      <c r="I347" s="11" t="str">
        <f t="shared" si="136"/>
        <v>T1341</v>
      </c>
      <c r="J347" s="11" t="str">
        <f t="shared" si="123"/>
        <v>#1腔体破真空阀关到位感应延时</v>
      </c>
      <c r="K347" s="1" t="str">
        <f t="shared" si="128"/>
        <v>921.05</v>
      </c>
      <c r="L347" s="1" t="str">
        <f t="shared" si="135"/>
        <v>#1腔体破真空阀关到位[lamp]</v>
      </c>
      <c r="M347" s="1">
        <f t="shared" si="137"/>
        <v>421</v>
      </c>
      <c r="N347" s="1" t="str">
        <f t="shared" si="138"/>
        <v>W421.05</v>
      </c>
      <c r="O347" s="11"/>
      <c r="P347" s="1"/>
      <c r="Q347" s="1">
        <f t="shared" si="131"/>
        <v>441</v>
      </c>
      <c r="R347" s="1" t="str">
        <f t="shared" si="125"/>
        <v>T441</v>
      </c>
      <c r="S347" s="1"/>
      <c r="Z347" s="1" t="s">
        <v>2723</v>
      </c>
      <c r="AA347" s="1" t="str">
        <f t="shared" si="130"/>
        <v>#1腔体破真空阀关到位延时设定值</v>
      </c>
    </row>
    <row r="348" spans="1:27">
      <c r="A348" s="4"/>
      <c r="B348" s="25" t="s">
        <v>1591</v>
      </c>
      <c r="C348" s="34" t="str">
        <f>IO点表!C163</f>
        <v>#1腔体吹气阀开到位</v>
      </c>
      <c r="D348" s="26">
        <f t="shared" si="113"/>
        <v>6</v>
      </c>
      <c r="E348" s="11">
        <f t="shared" si="124"/>
        <v>821</v>
      </c>
      <c r="F348" s="11" t="str">
        <f t="shared" si="126"/>
        <v>821.06</v>
      </c>
      <c r="G348" s="11"/>
      <c r="H348" s="11">
        <f t="shared" si="132"/>
        <v>1342</v>
      </c>
      <c r="I348" s="11" t="str">
        <f t="shared" si="136"/>
        <v>T1342</v>
      </c>
      <c r="J348" s="11" t="str">
        <f t="shared" si="123"/>
        <v>#1腔体吹气阀开到位感应延时</v>
      </c>
      <c r="K348" s="1" t="str">
        <f t="shared" si="128"/>
        <v>921.06</v>
      </c>
      <c r="L348" s="1" t="str">
        <f t="shared" si="135"/>
        <v>#1腔体吹气阀开到位[lamp]</v>
      </c>
      <c r="M348" s="1">
        <f t="shared" si="137"/>
        <v>421</v>
      </c>
      <c r="N348" s="1" t="str">
        <f t="shared" si="138"/>
        <v>W421.06</v>
      </c>
      <c r="O348" s="11"/>
      <c r="P348" s="1"/>
      <c r="Q348" s="1">
        <f t="shared" si="131"/>
        <v>442</v>
      </c>
      <c r="R348" s="1" t="str">
        <f t="shared" si="125"/>
        <v>T442</v>
      </c>
      <c r="S348" s="1"/>
      <c r="Z348" s="1" t="s">
        <v>2724</v>
      </c>
      <c r="AA348" s="1" t="str">
        <f t="shared" si="130"/>
        <v>#1腔体吹气阀开到位延时设定值</v>
      </c>
    </row>
    <row r="349" spans="1:27">
      <c r="A349" s="4"/>
      <c r="B349" s="25" t="s">
        <v>1595</v>
      </c>
      <c r="C349" s="34" t="str">
        <f>IO点表!C164</f>
        <v>#1腔体吹气阀关到位</v>
      </c>
      <c r="D349" s="26">
        <f t="shared" si="113"/>
        <v>7</v>
      </c>
      <c r="E349" s="11">
        <f t="shared" si="124"/>
        <v>821</v>
      </c>
      <c r="F349" s="11" t="str">
        <f t="shared" si="126"/>
        <v>821.07</v>
      </c>
      <c r="G349" s="11"/>
      <c r="H349" s="11">
        <f t="shared" si="132"/>
        <v>1343</v>
      </c>
      <c r="I349" s="11" t="str">
        <f t="shared" si="136"/>
        <v>T1343</v>
      </c>
      <c r="J349" s="11" t="str">
        <f t="shared" si="123"/>
        <v>#1腔体吹气阀关到位感应延时</v>
      </c>
      <c r="K349" s="1" t="str">
        <f t="shared" si="128"/>
        <v>921.07</v>
      </c>
      <c r="L349" s="1" t="str">
        <f t="shared" si="135"/>
        <v>#1腔体吹气阀关到位[lamp]</v>
      </c>
      <c r="M349" s="1">
        <f t="shared" si="137"/>
        <v>421</v>
      </c>
      <c r="N349" s="1" t="str">
        <f t="shared" si="138"/>
        <v>W421.07</v>
      </c>
      <c r="O349" s="11"/>
      <c r="P349" s="1"/>
      <c r="Q349" s="1">
        <f t="shared" si="131"/>
        <v>443</v>
      </c>
      <c r="R349" s="1" t="str">
        <f t="shared" si="125"/>
        <v>T443</v>
      </c>
      <c r="S349" s="1"/>
      <c r="Z349" s="1" t="s">
        <v>2725</v>
      </c>
      <c r="AA349" s="1" t="str">
        <f t="shared" si="130"/>
        <v>#1腔体吹气阀关到位延时设定值</v>
      </c>
    </row>
    <row r="350" spans="1:27">
      <c r="A350" s="4"/>
      <c r="B350" s="25" t="s">
        <v>1598</v>
      </c>
      <c r="C350" s="34" t="str">
        <f>IO点表!C165</f>
        <v>#2腔体抽真空阀开到位</v>
      </c>
      <c r="D350" s="26">
        <f t="shared" si="113"/>
        <v>8</v>
      </c>
      <c r="E350" s="11">
        <f t="shared" si="124"/>
        <v>821</v>
      </c>
      <c r="F350" s="11" t="str">
        <f t="shared" si="126"/>
        <v>821.08</v>
      </c>
      <c r="G350" s="11"/>
      <c r="H350" s="11">
        <f t="shared" si="132"/>
        <v>1344</v>
      </c>
      <c r="I350" s="11" t="str">
        <f t="shared" si="136"/>
        <v>T1344</v>
      </c>
      <c r="J350" s="11" t="str">
        <f t="shared" si="123"/>
        <v>#2腔体抽真空阀开到位感应延时</v>
      </c>
      <c r="K350" s="1" t="str">
        <f t="shared" si="128"/>
        <v>921.08</v>
      </c>
      <c r="L350" s="1" t="str">
        <f t="shared" si="135"/>
        <v>#2腔体抽真空阀开到位[lamp]</v>
      </c>
      <c r="M350" s="1">
        <f t="shared" si="137"/>
        <v>421</v>
      </c>
      <c r="N350" s="1" t="str">
        <f t="shared" si="138"/>
        <v>W421.08</v>
      </c>
      <c r="O350" s="11"/>
      <c r="P350" s="1"/>
      <c r="Q350" s="1">
        <f t="shared" si="131"/>
        <v>444</v>
      </c>
      <c r="R350" s="1" t="str">
        <f t="shared" si="125"/>
        <v>T444</v>
      </c>
      <c r="S350" s="1"/>
      <c r="Z350" s="1" t="s">
        <v>2726</v>
      </c>
      <c r="AA350" s="1" t="str">
        <f t="shared" si="130"/>
        <v>#2腔体抽真空阀开到位延时设定值</v>
      </c>
    </row>
    <row r="351" spans="1:27">
      <c r="A351" s="4"/>
      <c r="B351" s="25" t="s">
        <v>1602</v>
      </c>
      <c r="C351" s="34" t="str">
        <f>IO点表!C166</f>
        <v>#2腔体抽真空阀关到位</v>
      </c>
      <c r="D351" s="26">
        <f t="shared" si="113"/>
        <v>9</v>
      </c>
      <c r="E351" s="11">
        <f t="shared" si="124"/>
        <v>821</v>
      </c>
      <c r="F351" s="11" t="str">
        <f t="shared" si="126"/>
        <v>821.09</v>
      </c>
      <c r="G351" s="11"/>
      <c r="H351" s="11">
        <f t="shared" si="132"/>
        <v>1345</v>
      </c>
      <c r="I351" s="11" t="str">
        <f t="shared" si="136"/>
        <v>T1345</v>
      </c>
      <c r="J351" s="11" t="str">
        <f t="shared" si="123"/>
        <v>#2腔体抽真空阀关到位感应延时</v>
      </c>
      <c r="K351" s="1" t="str">
        <f t="shared" si="128"/>
        <v>921.09</v>
      </c>
      <c r="L351" s="1" t="str">
        <f t="shared" si="135"/>
        <v>#2腔体抽真空阀关到位[lamp]</v>
      </c>
      <c r="M351" s="1">
        <f t="shared" si="137"/>
        <v>421</v>
      </c>
      <c r="N351" s="1" t="str">
        <f t="shared" si="138"/>
        <v>W421.09</v>
      </c>
      <c r="O351" s="11"/>
      <c r="P351" s="1"/>
      <c r="Q351" s="1">
        <f t="shared" si="131"/>
        <v>445</v>
      </c>
      <c r="R351" s="1" t="str">
        <f t="shared" si="125"/>
        <v>T445</v>
      </c>
      <c r="S351" s="1"/>
      <c r="Z351" s="1" t="s">
        <v>2727</v>
      </c>
      <c r="AA351" s="1" t="str">
        <f t="shared" si="130"/>
        <v>#2腔体抽真空阀关到位延时设定值</v>
      </c>
    </row>
    <row r="352" spans="1:27">
      <c r="A352" s="4"/>
      <c r="B352" s="25" t="s">
        <v>1606</v>
      </c>
      <c r="C352" s="34" t="str">
        <f>IO点表!C167</f>
        <v>#2-1腔体阀开到位</v>
      </c>
      <c r="D352" s="26">
        <f t="shared" si="113"/>
        <v>10</v>
      </c>
      <c r="E352" s="11">
        <f t="shared" si="124"/>
        <v>821</v>
      </c>
      <c r="F352" s="11" t="str">
        <f t="shared" si="126"/>
        <v>821.10</v>
      </c>
      <c r="G352" s="11"/>
      <c r="H352" s="11">
        <f t="shared" si="132"/>
        <v>1346</v>
      </c>
      <c r="I352" s="11" t="str">
        <f t="shared" si="136"/>
        <v>T1346</v>
      </c>
      <c r="J352" s="11" t="str">
        <f t="shared" si="123"/>
        <v>#2-1腔体阀开到位感应延时</v>
      </c>
      <c r="K352" s="1" t="str">
        <f t="shared" si="128"/>
        <v>921.10</v>
      </c>
      <c r="L352" s="1" t="str">
        <f t="shared" si="135"/>
        <v>#2-1腔体阀开到位[lamp]</v>
      </c>
      <c r="M352" s="1">
        <f t="shared" si="137"/>
        <v>421</v>
      </c>
      <c r="N352" s="1" t="str">
        <f t="shared" si="138"/>
        <v>W421.10</v>
      </c>
      <c r="O352" s="11"/>
      <c r="P352" s="1"/>
      <c r="Q352" s="1">
        <f t="shared" si="131"/>
        <v>446</v>
      </c>
      <c r="R352" s="1" t="str">
        <f t="shared" si="125"/>
        <v>T446</v>
      </c>
      <c r="S352" s="1"/>
      <c r="Z352" s="1" t="s">
        <v>2728</v>
      </c>
      <c r="AA352" s="1" t="str">
        <f t="shared" si="130"/>
        <v>#2-1腔体阀开到位延时设定值</v>
      </c>
    </row>
    <row r="353" spans="1:27">
      <c r="A353" s="4"/>
      <c r="B353" s="25" t="s">
        <v>1610</v>
      </c>
      <c r="C353" s="34" t="str">
        <f>IO点表!C168</f>
        <v>#2-1腔体阀关到位</v>
      </c>
      <c r="D353" s="26">
        <f t="shared" si="113"/>
        <v>11</v>
      </c>
      <c r="E353" s="11">
        <f t="shared" si="124"/>
        <v>821</v>
      </c>
      <c r="F353" s="11" t="str">
        <f t="shared" si="126"/>
        <v>821.11</v>
      </c>
      <c r="G353" s="11"/>
      <c r="H353" s="11">
        <f t="shared" si="132"/>
        <v>1347</v>
      </c>
      <c r="I353" s="11" t="str">
        <f t="shared" si="136"/>
        <v>T1347</v>
      </c>
      <c r="J353" s="11" t="str">
        <f t="shared" si="123"/>
        <v>#2-1腔体阀关到位感应延时</v>
      </c>
      <c r="K353" s="1" t="str">
        <f t="shared" si="128"/>
        <v>921.11</v>
      </c>
      <c r="L353" s="1" t="str">
        <f t="shared" si="135"/>
        <v>#2-1腔体阀关到位[lamp]</v>
      </c>
      <c r="M353" s="1">
        <f t="shared" si="137"/>
        <v>421</v>
      </c>
      <c r="N353" s="1" t="str">
        <f t="shared" si="138"/>
        <v>W421.11</v>
      </c>
      <c r="O353" s="11"/>
      <c r="P353" s="1"/>
      <c r="Q353" s="1">
        <f t="shared" si="131"/>
        <v>447</v>
      </c>
      <c r="R353" s="1" t="str">
        <f t="shared" si="125"/>
        <v>T447</v>
      </c>
      <c r="S353" s="1"/>
      <c r="Z353" s="1" t="s">
        <v>2729</v>
      </c>
      <c r="AA353" s="1" t="str">
        <f t="shared" si="130"/>
        <v>#2-1腔体阀关到位延时设定值</v>
      </c>
    </row>
    <row r="354" spans="1:27">
      <c r="A354" s="4"/>
      <c r="B354" s="25" t="s">
        <v>1614</v>
      </c>
      <c r="C354" s="34" t="str">
        <f>IO点表!C169</f>
        <v>#2-2腔体阀开到位</v>
      </c>
      <c r="D354" s="26">
        <f t="shared" si="113"/>
        <v>12</v>
      </c>
      <c r="E354" s="11">
        <f t="shared" si="124"/>
        <v>821</v>
      </c>
      <c r="F354" s="11" t="str">
        <f t="shared" si="126"/>
        <v>821.12</v>
      </c>
      <c r="G354" s="11"/>
      <c r="H354" s="11">
        <f t="shared" si="132"/>
        <v>1348</v>
      </c>
      <c r="I354" s="11" t="str">
        <f t="shared" si="136"/>
        <v>T1348</v>
      </c>
      <c r="J354" s="11" t="str">
        <f t="shared" si="123"/>
        <v>#2-2腔体阀开到位感应延时</v>
      </c>
      <c r="K354" s="1" t="str">
        <f t="shared" si="128"/>
        <v>921.12</v>
      </c>
      <c r="L354" s="1" t="str">
        <f t="shared" si="135"/>
        <v>#2-2腔体阀开到位[lamp]</v>
      </c>
      <c r="M354" s="1">
        <f t="shared" si="137"/>
        <v>421</v>
      </c>
      <c r="N354" s="1" t="str">
        <f t="shared" si="138"/>
        <v>W421.12</v>
      </c>
      <c r="O354" s="11"/>
      <c r="P354" s="1"/>
      <c r="Q354" s="1">
        <f t="shared" si="131"/>
        <v>448</v>
      </c>
      <c r="R354" s="1" t="str">
        <f t="shared" si="125"/>
        <v>T448</v>
      </c>
      <c r="S354" s="1"/>
      <c r="Z354" s="1" t="s">
        <v>2730</v>
      </c>
      <c r="AA354" s="1" t="str">
        <f t="shared" si="130"/>
        <v>#2-2腔体阀开到位延时设定值</v>
      </c>
    </row>
    <row r="355" spans="1:27">
      <c r="A355" s="4"/>
      <c r="B355" s="25" t="s">
        <v>1618</v>
      </c>
      <c r="C355" s="34" t="str">
        <f>IO点表!C170</f>
        <v>#2-2腔体阀关到位</v>
      </c>
      <c r="D355" s="26">
        <f t="shared" si="113"/>
        <v>13</v>
      </c>
      <c r="E355" s="11">
        <f t="shared" si="124"/>
        <v>821</v>
      </c>
      <c r="F355" s="11" t="str">
        <f t="shared" si="126"/>
        <v>821.13</v>
      </c>
      <c r="G355" s="11"/>
      <c r="H355" s="11">
        <f t="shared" si="132"/>
        <v>1349</v>
      </c>
      <c r="I355" s="11" t="str">
        <f t="shared" si="136"/>
        <v>T1349</v>
      </c>
      <c r="J355" s="11" t="str">
        <f t="shared" si="123"/>
        <v>#2-2腔体阀关到位感应延时</v>
      </c>
      <c r="K355" s="1" t="str">
        <f t="shared" si="128"/>
        <v>921.13</v>
      </c>
      <c r="L355" s="1" t="str">
        <f t="shared" si="135"/>
        <v>#2-2腔体阀关到位[lamp]</v>
      </c>
      <c r="M355" s="1">
        <f t="shared" si="137"/>
        <v>421</v>
      </c>
      <c r="N355" s="1" t="str">
        <f t="shared" si="138"/>
        <v>W421.13</v>
      </c>
      <c r="O355" s="11"/>
      <c r="P355" s="1"/>
      <c r="Q355" s="1">
        <f t="shared" si="131"/>
        <v>449</v>
      </c>
      <c r="R355" s="1" t="str">
        <f t="shared" si="125"/>
        <v>T449</v>
      </c>
      <c r="S355" s="1"/>
      <c r="Z355" s="1" t="s">
        <v>2731</v>
      </c>
      <c r="AA355" s="1" t="str">
        <f t="shared" si="130"/>
        <v>#2-2腔体阀关到位延时设定值</v>
      </c>
    </row>
    <row r="356" spans="1:27">
      <c r="A356" s="4"/>
      <c r="B356" s="25" t="s">
        <v>1622</v>
      </c>
      <c r="C356" s="34" t="str">
        <f>IO点表!C171</f>
        <v>#2腔体破真空阀开到位</v>
      </c>
      <c r="D356" s="26">
        <f t="shared" si="113"/>
        <v>14</v>
      </c>
      <c r="E356" s="11">
        <f t="shared" si="124"/>
        <v>821</v>
      </c>
      <c r="F356" s="11" t="str">
        <f t="shared" si="126"/>
        <v>821.14</v>
      </c>
      <c r="G356" s="11"/>
      <c r="H356" s="11">
        <f t="shared" si="132"/>
        <v>1350</v>
      </c>
      <c r="I356" s="11" t="str">
        <f t="shared" si="136"/>
        <v>T1350</v>
      </c>
      <c r="J356" s="11" t="str">
        <f t="shared" si="123"/>
        <v>#2腔体破真空阀开到位感应延时</v>
      </c>
      <c r="K356" s="1" t="str">
        <f t="shared" si="128"/>
        <v>921.14</v>
      </c>
      <c r="L356" s="1" t="str">
        <f t="shared" si="135"/>
        <v>#2腔体破真空阀开到位[lamp]</v>
      </c>
      <c r="M356" s="1">
        <f t="shared" si="137"/>
        <v>421</v>
      </c>
      <c r="N356" s="1" t="str">
        <f t="shared" si="138"/>
        <v>W421.14</v>
      </c>
      <c r="O356" s="11"/>
      <c r="P356" s="1"/>
      <c r="Q356" s="1">
        <f t="shared" si="131"/>
        <v>450</v>
      </c>
      <c r="R356" s="1" t="str">
        <f t="shared" si="125"/>
        <v>T450</v>
      </c>
      <c r="S356" s="1"/>
      <c r="Z356" s="1" t="s">
        <v>2732</v>
      </c>
      <c r="AA356" s="1" t="str">
        <f t="shared" si="130"/>
        <v>#2腔体破真空阀开到位延时设定值</v>
      </c>
    </row>
    <row r="357" spans="1:27">
      <c r="A357" s="4"/>
      <c r="B357" s="25" t="s">
        <v>1626</v>
      </c>
      <c r="C357" s="34" t="str">
        <f>IO点表!C172</f>
        <v>#2腔体破真空阀关到位</v>
      </c>
      <c r="D357" s="26">
        <f t="shared" si="113"/>
        <v>15</v>
      </c>
      <c r="E357" s="11">
        <f t="shared" si="124"/>
        <v>821</v>
      </c>
      <c r="F357" s="11" t="str">
        <f t="shared" si="126"/>
        <v>821.15</v>
      </c>
      <c r="G357" s="11"/>
      <c r="H357" s="11">
        <f t="shared" si="132"/>
        <v>1351</v>
      </c>
      <c r="I357" s="11" t="str">
        <f t="shared" si="136"/>
        <v>T1351</v>
      </c>
      <c r="J357" s="11" t="str">
        <f t="shared" si="123"/>
        <v>#2腔体破真空阀关到位感应延时</v>
      </c>
      <c r="K357" s="1" t="str">
        <f t="shared" si="128"/>
        <v>921.15</v>
      </c>
      <c r="L357" s="1" t="str">
        <f t="shared" si="135"/>
        <v>#2腔体破真空阀关到位[lamp]</v>
      </c>
      <c r="M357" s="1">
        <f t="shared" si="137"/>
        <v>421</v>
      </c>
      <c r="N357" s="1" t="str">
        <f t="shared" si="138"/>
        <v>W421.15</v>
      </c>
      <c r="O357" s="11"/>
      <c r="P357" s="1"/>
      <c r="Q357" s="1">
        <f t="shared" si="131"/>
        <v>451</v>
      </c>
      <c r="R357" s="1" t="str">
        <f t="shared" si="125"/>
        <v>T451</v>
      </c>
      <c r="S357" s="1"/>
      <c r="Z357" s="1" t="s">
        <v>2733</v>
      </c>
      <c r="AA357" s="1" t="str">
        <f t="shared" si="130"/>
        <v>#2腔体破真空阀关到位延时设定值</v>
      </c>
    </row>
    <row r="358" spans="1:27">
      <c r="A358" s="4"/>
      <c r="B358" s="25" t="s">
        <v>1568</v>
      </c>
      <c r="C358" s="34" t="str">
        <f>IO点表!C173</f>
        <v>#2腔体吹气阀开到位</v>
      </c>
      <c r="D358" s="26">
        <f t="shared" si="113"/>
        <v>0</v>
      </c>
      <c r="E358" s="11">
        <f t="shared" si="124"/>
        <v>822</v>
      </c>
      <c r="F358" s="11" t="str">
        <f t="shared" si="126"/>
        <v>822.00</v>
      </c>
      <c r="G358" s="11"/>
      <c r="H358" s="11">
        <f t="shared" si="132"/>
        <v>1352</v>
      </c>
      <c r="I358" s="11" t="str">
        <f t="shared" si="136"/>
        <v>T1352</v>
      </c>
      <c r="J358" s="11" t="str">
        <f t="shared" si="123"/>
        <v>#2腔体吹气阀开到位感应延时</v>
      </c>
      <c r="K358" s="1" t="str">
        <f t="shared" si="128"/>
        <v>922.00</v>
      </c>
      <c r="L358" s="1" t="str">
        <f t="shared" si="135"/>
        <v>#2腔体吹气阀开到位[lamp]</v>
      </c>
      <c r="M358" s="1">
        <f t="shared" si="137"/>
        <v>422</v>
      </c>
      <c r="N358" s="1" t="str">
        <f t="shared" si="138"/>
        <v>W422.00</v>
      </c>
      <c r="O358" s="11"/>
      <c r="P358" s="1"/>
      <c r="Q358" s="1">
        <f t="shared" si="131"/>
        <v>452</v>
      </c>
      <c r="R358" s="1" t="str">
        <f t="shared" si="125"/>
        <v>T452</v>
      </c>
      <c r="S358" s="1"/>
      <c r="Z358" s="1" t="s">
        <v>2734</v>
      </c>
      <c r="AA358" s="1" t="str">
        <f t="shared" si="130"/>
        <v>#2腔体吹气阀开到位延时设定值</v>
      </c>
    </row>
    <row r="359" spans="1:27">
      <c r="A359" s="4"/>
      <c r="B359" s="25" t="s">
        <v>1572</v>
      </c>
      <c r="C359" s="34" t="str">
        <f>IO点表!C174</f>
        <v>#2腔体吹气阀关到位</v>
      </c>
      <c r="D359" s="26">
        <f t="shared" si="113"/>
        <v>1</v>
      </c>
      <c r="E359" s="11">
        <f t="shared" si="124"/>
        <v>822</v>
      </c>
      <c r="F359" s="11" t="str">
        <f t="shared" si="126"/>
        <v>822.01</v>
      </c>
      <c r="G359" s="11"/>
      <c r="H359" s="11">
        <f t="shared" si="132"/>
        <v>1353</v>
      </c>
      <c r="I359" s="11" t="str">
        <f t="shared" si="136"/>
        <v>T1353</v>
      </c>
      <c r="J359" s="11" t="str">
        <f t="shared" si="123"/>
        <v>#2腔体吹气阀关到位感应延时</v>
      </c>
      <c r="K359" s="1" t="str">
        <f t="shared" si="128"/>
        <v>922.01</v>
      </c>
      <c r="L359" s="1" t="str">
        <f t="shared" si="135"/>
        <v>#2腔体吹气阀关到位[lamp]</v>
      </c>
      <c r="M359" s="1">
        <f t="shared" si="137"/>
        <v>422</v>
      </c>
      <c r="N359" s="1" t="str">
        <f t="shared" si="138"/>
        <v>W422.01</v>
      </c>
      <c r="O359" s="11"/>
      <c r="P359" s="1"/>
      <c r="Q359" s="1">
        <f t="shared" si="131"/>
        <v>453</v>
      </c>
      <c r="R359" s="1" t="str">
        <f t="shared" si="125"/>
        <v>T453</v>
      </c>
      <c r="S359" s="1"/>
      <c r="Z359" s="1" t="s">
        <v>2735</v>
      </c>
      <c r="AA359" s="1" t="str">
        <f t="shared" si="130"/>
        <v>#2腔体吹气阀关到位延时设定值</v>
      </c>
    </row>
    <row r="360" spans="1:27">
      <c r="A360" s="4"/>
      <c r="B360" s="25" t="s">
        <v>1576</v>
      </c>
      <c r="C360" s="34" t="str">
        <f>IO点表!C175</f>
        <v>#3腔体抽真空阀开到位</v>
      </c>
      <c r="D360" s="26">
        <f t="shared" si="113"/>
        <v>2</v>
      </c>
      <c r="E360" s="11">
        <f t="shared" si="124"/>
        <v>822</v>
      </c>
      <c r="F360" s="11" t="str">
        <f t="shared" si="126"/>
        <v>822.02</v>
      </c>
      <c r="G360" s="11"/>
      <c r="H360" s="11">
        <f t="shared" si="132"/>
        <v>1354</v>
      </c>
      <c r="I360" s="11" t="str">
        <f t="shared" si="136"/>
        <v>T1354</v>
      </c>
      <c r="J360" s="11" t="str">
        <f t="shared" si="123"/>
        <v>#3腔体抽真空阀开到位感应延时</v>
      </c>
      <c r="K360" s="1" t="str">
        <f t="shared" si="128"/>
        <v>922.02</v>
      </c>
      <c r="L360" s="1" t="str">
        <f t="shared" si="135"/>
        <v>#3腔体抽真空阀开到位[lamp]</v>
      </c>
      <c r="M360" s="1">
        <f t="shared" si="137"/>
        <v>422</v>
      </c>
      <c r="N360" s="1" t="str">
        <f t="shared" si="138"/>
        <v>W422.02</v>
      </c>
      <c r="O360" s="11"/>
      <c r="P360" s="1"/>
      <c r="Q360" s="1">
        <f t="shared" si="131"/>
        <v>454</v>
      </c>
      <c r="R360" s="1" t="str">
        <f t="shared" si="125"/>
        <v>T454</v>
      </c>
      <c r="S360" s="1"/>
      <c r="Z360" s="1" t="s">
        <v>2736</v>
      </c>
      <c r="AA360" s="1" t="str">
        <f t="shared" si="130"/>
        <v>#3腔体抽真空阀开到位延时设定值</v>
      </c>
    </row>
    <row r="361" spans="1:27">
      <c r="A361" s="4"/>
      <c r="B361" s="25" t="s">
        <v>1580</v>
      </c>
      <c r="C361" s="34" t="str">
        <f>IO点表!C176</f>
        <v>#3腔体抽真空阀关到位</v>
      </c>
      <c r="D361" s="26">
        <f t="shared" si="113"/>
        <v>3</v>
      </c>
      <c r="E361" s="11">
        <f t="shared" si="124"/>
        <v>822</v>
      </c>
      <c r="F361" s="11" t="str">
        <f t="shared" si="126"/>
        <v>822.03</v>
      </c>
      <c r="G361" s="11"/>
      <c r="H361" s="11">
        <f t="shared" si="132"/>
        <v>1355</v>
      </c>
      <c r="I361" s="11" t="str">
        <f t="shared" si="136"/>
        <v>T1355</v>
      </c>
      <c r="J361" s="11" t="str">
        <f t="shared" si="123"/>
        <v>#3腔体抽真空阀关到位感应延时</v>
      </c>
      <c r="K361" s="1" t="str">
        <f t="shared" si="128"/>
        <v>922.03</v>
      </c>
      <c r="L361" s="1" t="str">
        <f t="shared" si="135"/>
        <v>#3腔体抽真空阀关到位[lamp]</v>
      </c>
      <c r="M361" s="1">
        <f t="shared" si="137"/>
        <v>422</v>
      </c>
      <c r="N361" s="1" t="str">
        <f t="shared" si="138"/>
        <v>W422.03</v>
      </c>
      <c r="O361" s="11"/>
      <c r="P361" s="1"/>
      <c r="Q361" s="1">
        <f t="shared" si="131"/>
        <v>455</v>
      </c>
      <c r="R361" s="1" t="str">
        <f t="shared" si="125"/>
        <v>T455</v>
      </c>
      <c r="S361" s="1"/>
      <c r="Z361" s="1" t="s">
        <v>2737</v>
      </c>
      <c r="AA361" s="1" t="str">
        <f t="shared" si="130"/>
        <v>#3腔体抽真空阀关到位延时设定值</v>
      </c>
    </row>
    <row r="362" spans="1:27">
      <c r="A362" s="4"/>
      <c r="B362" s="25" t="s">
        <v>1583</v>
      </c>
      <c r="C362" s="34" t="str">
        <f>IO点表!C177</f>
        <v>#3-1腔体阀开到位</v>
      </c>
      <c r="D362" s="26">
        <f t="shared" si="113"/>
        <v>4</v>
      </c>
      <c r="E362" s="11">
        <f t="shared" si="124"/>
        <v>822</v>
      </c>
      <c r="F362" s="11" t="str">
        <f t="shared" si="126"/>
        <v>822.04</v>
      </c>
      <c r="G362" s="11"/>
      <c r="H362" s="11">
        <f t="shared" si="132"/>
        <v>1356</v>
      </c>
      <c r="I362" s="11" t="str">
        <f t="shared" si="136"/>
        <v>T1356</v>
      </c>
      <c r="J362" s="11" t="str">
        <f t="shared" si="123"/>
        <v>#3-1腔体阀开到位感应延时</v>
      </c>
      <c r="K362" s="1" t="str">
        <f t="shared" si="128"/>
        <v>922.04</v>
      </c>
      <c r="L362" s="1" t="str">
        <f t="shared" si="135"/>
        <v>#3-1腔体阀开到位[lamp]</v>
      </c>
      <c r="M362" s="1">
        <f t="shared" si="137"/>
        <v>422</v>
      </c>
      <c r="N362" s="1" t="str">
        <f t="shared" si="138"/>
        <v>W422.04</v>
      </c>
      <c r="O362" s="11"/>
      <c r="P362" s="1"/>
      <c r="Q362" s="1">
        <f t="shared" si="131"/>
        <v>456</v>
      </c>
      <c r="R362" s="1" t="str">
        <f t="shared" si="125"/>
        <v>T456</v>
      </c>
      <c r="S362" s="1"/>
      <c r="Z362" s="1" t="s">
        <v>2738</v>
      </c>
      <c r="AA362" s="1" t="str">
        <f t="shared" si="130"/>
        <v>#3-1腔体阀开到位延时设定值</v>
      </c>
    </row>
    <row r="363" spans="1:27">
      <c r="A363" s="4"/>
      <c r="B363" s="25" t="s">
        <v>1587</v>
      </c>
      <c r="C363" s="34" t="str">
        <f>IO点表!C178</f>
        <v>#3-1腔体阀关到位</v>
      </c>
      <c r="D363" s="26">
        <f t="shared" si="113"/>
        <v>5</v>
      </c>
      <c r="E363" s="11">
        <f t="shared" si="124"/>
        <v>822</v>
      </c>
      <c r="F363" s="11" t="str">
        <f t="shared" si="126"/>
        <v>822.05</v>
      </c>
      <c r="G363" s="11"/>
      <c r="H363" s="11">
        <f t="shared" si="132"/>
        <v>1357</v>
      </c>
      <c r="I363" s="11" t="str">
        <f t="shared" si="136"/>
        <v>T1357</v>
      </c>
      <c r="J363" s="11" t="str">
        <f t="shared" si="123"/>
        <v>#3-1腔体阀关到位感应延时</v>
      </c>
      <c r="K363" s="1" t="str">
        <f t="shared" si="128"/>
        <v>922.05</v>
      </c>
      <c r="L363" s="1" t="str">
        <f t="shared" si="135"/>
        <v>#3-1腔体阀关到位[lamp]</v>
      </c>
      <c r="M363" s="1">
        <f t="shared" si="137"/>
        <v>422</v>
      </c>
      <c r="N363" s="1" t="str">
        <f t="shared" si="138"/>
        <v>W422.05</v>
      </c>
      <c r="O363" s="11"/>
      <c r="P363" s="1"/>
      <c r="Q363" s="1">
        <f t="shared" si="131"/>
        <v>457</v>
      </c>
      <c r="R363" s="1" t="str">
        <f t="shared" si="125"/>
        <v>T457</v>
      </c>
      <c r="S363" s="1"/>
      <c r="Z363" s="1" t="s">
        <v>2739</v>
      </c>
      <c r="AA363" s="1" t="str">
        <f t="shared" si="130"/>
        <v>#3-1腔体阀关到位延时设定值</v>
      </c>
    </row>
    <row r="364" spans="1:27">
      <c r="A364" s="4"/>
      <c r="B364" s="25" t="s">
        <v>1591</v>
      </c>
      <c r="C364" s="34" t="str">
        <f>IO点表!C179</f>
        <v>#3-2腔体阀开到位</v>
      </c>
      <c r="D364" s="26">
        <f t="shared" si="113"/>
        <v>6</v>
      </c>
      <c r="E364" s="11">
        <f t="shared" si="124"/>
        <v>822</v>
      </c>
      <c r="F364" s="11" t="str">
        <f t="shared" si="126"/>
        <v>822.06</v>
      </c>
      <c r="G364" s="11"/>
      <c r="H364" s="11">
        <f t="shared" si="132"/>
        <v>1358</v>
      </c>
      <c r="I364" s="11" t="str">
        <f t="shared" si="136"/>
        <v>T1358</v>
      </c>
      <c r="J364" s="11" t="str">
        <f t="shared" si="123"/>
        <v>#3-2腔体阀开到位感应延时</v>
      </c>
      <c r="K364" s="1" t="str">
        <f t="shared" si="128"/>
        <v>922.06</v>
      </c>
      <c r="L364" s="1" t="str">
        <f t="shared" si="135"/>
        <v>#3-2腔体阀开到位[lamp]</v>
      </c>
      <c r="M364" s="1">
        <f t="shared" si="137"/>
        <v>422</v>
      </c>
      <c r="N364" s="1" t="str">
        <f t="shared" si="138"/>
        <v>W422.06</v>
      </c>
      <c r="O364" s="11"/>
      <c r="P364" s="1"/>
      <c r="Q364" s="1">
        <f t="shared" si="131"/>
        <v>458</v>
      </c>
      <c r="R364" s="1" t="str">
        <f t="shared" si="125"/>
        <v>T458</v>
      </c>
      <c r="S364" s="1"/>
      <c r="Z364" s="1" t="s">
        <v>2740</v>
      </c>
      <c r="AA364" s="1" t="str">
        <f t="shared" si="130"/>
        <v>#3-2腔体阀开到位延时设定值</v>
      </c>
    </row>
    <row r="365" spans="1:27">
      <c r="A365" s="4"/>
      <c r="B365" s="25" t="s">
        <v>1595</v>
      </c>
      <c r="C365" s="34" t="str">
        <f>IO点表!C180</f>
        <v>#3-2腔体阀关到位</v>
      </c>
      <c r="D365" s="26">
        <f t="shared" si="113"/>
        <v>7</v>
      </c>
      <c r="E365" s="11">
        <f t="shared" si="124"/>
        <v>822</v>
      </c>
      <c r="F365" s="11" t="str">
        <f t="shared" si="126"/>
        <v>822.07</v>
      </c>
      <c r="G365" s="11"/>
      <c r="H365" s="11">
        <f t="shared" si="132"/>
        <v>1359</v>
      </c>
      <c r="I365" s="11" t="str">
        <f t="shared" si="136"/>
        <v>T1359</v>
      </c>
      <c r="J365" s="11" t="str">
        <f t="shared" si="123"/>
        <v>#3-2腔体阀关到位感应延时</v>
      </c>
      <c r="K365" s="1" t="str">
        <f t="shared" si="128"/>
        <v>922.07</v>
      </c>
      <c r="L365" s="1" t="str">
        <f t="shared" si="135"/>
        <v>#3-2腔体阀关到位[lamp]</v>
      </c>
      <c r="M365" s="1">
        <f t="shared" si="137"/>
        <v>422</v>
      </c>
      <c r="N365" s="1" t="str">
        <f t="shared" si="138"/>
        <v>W422.07</v>
      </c>
      <c r="O365" s="11"/>
      <c r="P365" s="1"/>
      <c r="Q365" s="1">
        <f t="shared" si="131"/>
        <v>459</v>
      </c>
      <c r="R365" s="1" t="str">
        <f t="shared" si="125"/>
        <v>T459</v>
      </c>
      <c r="S365" s="1"/>
      <c r="Z365" s="1" t="s">
        <v>2741</v>
      </c>
      <c r="AA365" s="1" t="str">
        <f t="shared" si="130"/>
        <v>#3-2腔体阀关到位延时设定值</v>
      </c>
    </row>
    <row r="366" spans="1:27">
      <c r="A366" s="4"/>
      <c r="B366" s="25" t="s">
        <v>1598</v>
      </c>
      <c r="C366" s="34" t="str">
        <f>IO点表!C181</f>
        <v>#3腔体破真空阀开到位</v>
      </c>
      <c r="D366" s="26">
        <f t="shared" si="113"/>
        <v>8</v>
      </c>
      <c r="E366" s="11">
        <f t="shared" si="124"/>
        <v>822</v>
      </c>
      <c r="F366" s="11" t="str">
        <f t="shared" si="126"/>
        <v>822.08</v>
      </c>
      <c r="G366" s="11"/>
      <c r="H366" s="11">
        <f t="shared" si="132"/>
        <v>1360</v>
      </c>
      <c r="I366" s="11" t="str">
        <f t="shared" si="136"/>
        <v>T1360</v>
      </c>
      <c r="J366" s="11" t="str">
        <f t="shared" si="123"/>
        <v>#3腔体破真空阀开到位感应延时</v>
      </c>
      <c r="K366" s="1" t="str">
        <f t="shared" si="128"/>
        <v>922.08</v>
      </c>
      <c r="L366" s="1" t="str">
        <f t="shared" si="135"/>
        <v>#3腔体破真空阀开到位[lamp]</v>
      </c>
      <c r="M366" s="1">
        <f t="shared" si="137"/>
        <v>422</v>
      </c>
      <c r="N366" s="1" t="str">
        <f t="shared" si="138"/>
        <v>W422.08</v>
      </c>
      <c r="O366" s="11"/>
      <c r="P366" s="1"/>
      <c r="Q366" s="1">
        <f t="shared" si="131"/>
        <v>460</v>
      </c>
      <c r="R366" s="1" t="str">
        <f t="shared" si="125"/>
        <v>T460</v>
      </c>
      <c r="S366" s="1"/>
      <c r="Z366" s="1" t="s">
        <v>2742</v>
      </c>
      <c r="AA366" s="1" t="str">
        <f t="shared" si="130"/>
        <v>#3腔体破真空阀开到位延时设定值</v>
      </c>
    </row>
    <row r="367" spans="1:27">
      <c r="A367" s="4"/>
      <c r="B367" s="25" t="s">
        <v>1602</v>
      </c>
      <c r="C367" s="34" t="str">
        <f>IO点表!C182</f>
        <v>#3腔体破真空阀关到位</v>
      </c>
      <c r="D367" s="26">
        <f t="shared" si="113"/>
        <v>9</v>
      </c>
      <c r="E367" s="11">
        <f t="shared" si="124"/>
        <v>822</v>
      </c>
      <c r="F367" s="11" t="str">
        <f t="shared" si="126"/>
        <v>822.09</v>
      </c>
      <c r="G367" s="11"/>
      <c r="H367" s="11">
        <f t="shared" si="132"/>
        <v>1361</v>
      </c>
      <c r="I367" s="11" t="str">
        <f t="shared" si="136"/>
        <v>T1361</v>
      </c>
      <c r="J367" s="11" t="str">
        <f t="shared" si="123"/>
        <v>#3腔体破真空阀关到位感应延时</v>
      </c>
      <c r="K367" s="1" t="str">
        <f t="shared" si="128"/>
        <v>922.09</v>
      </c>
      <c r="L367" s="1" t="str">
        <f t="shared" si="135"/>
        <v>#3腔体破真空阀关到位[lamp]</v>
      </c>
      <c r="M367" s="1">
        <f t="shared" si="137"/>
        <v>422</v>
      </c>
      <c r="N367" s="1" t="str">
        <f t="shared" si="138"/>
        <v>W422.09</v>
      </c>
      <c r="O367" s="11"/>
      <c r="P367" s="1"/>
      <c r="Q367" s="1">
        <f t="shared" si="131"/>
        <v>461</v>
      </c>
      <c r="R367" s="1" t="str">
        <f t="shared" si="125"/>
        <v>T461</v>
      </c>
      <c r="S367" s="1"/>
      <c r="Z367" s="1" t="s">
        <v>2743</v>
      </c>
      <c r="AA367" s="1" t="str">
        <f t="shared" si="130"/>
        <v>#3腔体破真空阀关到位延时设定值</v>
      </c>
    </row>
    <row r="368" spans="1:27">
      <c r="A368" s="4"/>
      <c r="B368" s="25" t="s">
        <v>1606</v>
      </c>
      <c r="C368" s="34" t="str">
        <f>IO点表!C183</f>
        <v>#3腔体吹气阀开到位</v>
      </c>
      <c r="D368" s="26">
        <f t="shared" si="113"/>
        <v>10</v>
      </c>
      <c r="E368" s="11">
        <f t="shared" si="124"/>
        <v>822</v>
      </c>
      <c r="F368" s="11" t="str">
        <f t="shared" si="126"/>
        <v>822.10</v>
      </c>
      <c r="G368" s="11"/>
      <c r="H368" s="11">
        <f t="shared" si="132"/>
        <v>1362</v>
      </c>
      <c r="I368" s="11" t="str">
        <f t="shared" si="136"/>
        <v>T1362</v>
      </c>
      <c r="J368" s="11" t="str">
        <f t="shared" si="123"/>
        <v>#3腔体吹气阀开到位感应延时</v>
      </c>
      <c r="K368" s="1" t="str">
        <f t="shared" si="128"/>
        <v>922.10</v>
      </c>
      <c r="L368" s="1" t="str">
        <f t="shared" si="135"/>
        <v>#3腔体吹气阀开到位[lamp]</v>
      </c>
      <c r="M368" s="1">
        <f t="shared" si="137"/>
        <v>422</v>
      </c>
      <c r="N368" s="1" t="str">
        <f t="shared" si="138"/>
        <v>W422.10</v>
      </c>
      <c r="O368" s="11"/>
      <c r="P368" s="1"/>
      <c r="Q368" s="1">
        <f t="shared" si="131"/>
        <v>462</v>
      </c>
      <c r="R368" s="1" t="str">
        <f t="shared" si="125"/>
        <v>T462</v>
      </c>
      <c r="S368" s="1"/>
      <c r="Z368" s="1" t="s">
        <v>2744</v>
      </c>
      <c r="AA368" s="1" t="str">
        <f t="shared" si="130"/>
        <v>#3腔体吹气阀开到位延时设定值</v>
      </c>
    </row>
    <row r="369" spans="1:27">
      <c r="A369" s="4"/>
      <c r="B369" s="25" t="s">
        <v>1610</v>
      </c>
      <c r="C369" s="34" t="str">
        <f>IO点表!C184</f>
        <v>#3腔体吹气阀关到位</v>
      </c>
      <c r="D369" s="26">
        <f t="shared" si="113"/>
        <v>11</v>
      </c>
      <c r="E369" s="11">
        <f t="shared" si="124"/>
        <v>822</v>
      </c>
      <c r="F369" s="11" t="str">
        <f t="shared" si="126"/>
        <v>822.11</v>
      </c>
      <c r="G369" s="11"/>
      <c r="H369" s="11">
        <f t="shared" si="132"/>
        <v>1363</v>
      </c>
      <c r="I369" s="11" t="str">
        <f t="shared" si="136"/>
        <v>T1363</v>
      </c>
      <c r="J369" s="11" t="str">
        <f t="shared" si="123"/>
        <v>#3腔体吹气阀关到位感应延时</v>
      </c>
      <c r="K369" s="1" t="str">
        <f t="shared" si="128"/>
        <v>922.11</v>
      </c>
      <c r="L369" s="1" t="str">
        <f t="shared" si="135"/>
        <v>#3腔体吹气阀关到位[lamp]</v>
      </c>
      <c r="M369" s="1">
        <f t="shared" si="137"/>
        <v>422</v>
      </c>
      <c r="N369" s="1" t="str">
        <f t="shared" si="138"/>
        <v>W422.11</v>
      </c>
      <c r="O369" s="11"/>
      <c r="P369" s="1"/>
      <c r="Q369" s="1">
        <f t="shared" si="131"/>
        <v>463</v>
      </c>
      <c r="R369" s="1" t="str">
        <f t="shared" si="125"/>
        <v>T463</v>
      </c>
      <c r="S369" s="1"/>
      <c r="Z369" s="1" t="s">
        <v>2745</v>
      </c>
      <c r="AA369" s="1" t="str">
        <f t="shared" si="130"/>
        <v>#3腔体吹气阀关到位延时设定值</v>
      </c>
    </row>
    <row r="370" spans="1:27">
      <c r="A370" s="4"/>
      <c r="B370" s="25" t="s">
        <v>1614</v>
      </c>
      <c r="C370" s="34" t="str">
        <f>IO点表!C185</f>
        <v>#1-1电池抽真空阀开到位</v>
      </c>
      <c r="D370" s="26">
        <f t="shared" si="113"/>
        <v>12</v>
      </c>
      <c r="E370" s="11">
        <f t="shared" si="124"/>
        <v>822</v>
      </c>
      <c r="F370" s="11" t="str">
        <f t="shared" si="126"/>
        <v>822.12</v>
      </c>
      <c r="G370" s="11"/>
      <c r="H370" s="11">
        <f t="shared" si="132"/>
        <v>1364</v>
      </c>
      <c r="I370" s="11" t="str">
        <f t="shared" si="136"/>
        <v>T1364</v>
      </c>
      <c r="J370" s="11" t="str">
        <f t="shared" si="123"/>
        <v>#1-1电池抽真空阀开到位感应延时</v>
      </c>
      <c r="K370" s="1" t="str">
        <f t="shared" si="128"/>
        <v>922.12</v>
      </c>
      <c r="L370" s="1" t="str">
        <f t="shared" si="135"/>
        <v>#1-1电池抽真空阀开到位[lamp]</v>
      </c>
      <c r="M370" s="1">
        <f t="shared" si="137"/>
        <v>422</v>
      </c>
      <c r="N370" s="1" t="str">
        <f t="shared" si="138"/>
        <v>W422.12</v>
      </c>
      <c r="O370" s="11"/>
      <c r="P370" s="1"/>
      <c r="Q370" s="1">
        <f t="shared" si="131"/>
        <v>464</v>
      </c>
      <c r="R370" s="1" t="str">
        <f t="shared" si="125"/>
        <v>T464</v>
      </c>
      <c r="S370" s="1"/>
      <c r="Z370" s="1" t="s">
        <v>2746</v>
      </c>
      <c r="AA370" s="1" t="str">
        <f t="shared" si="130"/>
        <v>#1-1电池抽真空阀开到位延时设定值</v>
      </c>
    </row>
    <row r="371" spans="1:27">
      <c r="A371" s="4"/>
      <c r="B371" s="25" t="s">
        <v>1618</v>
      </c>
      <c r="C371" s="34" t="str">
        <f>IO点表!C186</f>
        <v>#1-1电池抽真空阀关到位</v>
      </c>
      <c r="D371" s="26">
        <f t="shared" si="113"/>
        <v>13</v>
      </c>
      <c r="E371" s="11">
        <f t="shared" si="124"/>
        <v>822</v>
      </c>
      <c r="F371" s="11" t="str">
        <f t="shared" si="126"/>
        <v>822.13</v>
      </c>
      <c r="G371" s="11"/>
      <c r="H371" s="11">
        <f t="shared" si="132"/>
        <v>1365</v>
      </c>
      <c r="I371" s="11" t="str">
        <f t="shared" si="136"/>
        <v>T1365</v>
      </c>
      <c r="J371" s="11" t="str">
        <f t="shared" si="123"/>
        <v>#1-1电池抽真空阀关到位感应延时</v>
      </c>
      <c r="K371" s="1" t="str">
        <f t="shared" si="128"/>
        <v>922.13</v>
      </c>
      <c r="L371" s="1" t="str">
        <f t="shared" si="135"/>
        <v>#1-1电池抽真空阀关到位[lamp]</v>
      </c>
      <c r="M371" s="1">
        <f t="shared" si="137"/>
        <v>422</v>
      </c>
      <c r="N371" s="1" t="str">
        <f t="shared" si="138"/>
        <v>W422.13</v>
      </c>
      <c r="O371" s="11"/>
      <c r="P371" s="1"/>
      <c r="Q371" s="1">
        <f t="shared" si="131"/>
        <v>465</v>
      </c>
      <c r="R371" s="1" t="str">
        <f t="shared" si="125"/>
        <v>T465</v>
      </c>
      <c r="S371" s="1"/>
      <c r="Z371" s="1" t="s">
        <v>2747</v>
      </c>
      <c r="AA371" s="1" t="str">
        <f t="shared" si="130"/>
        <v>#1-1电池抽真空阀关到位延时设定值</v>
      </c>
    </row>
    <row r="372" spans="1:27">
      <c r="A372" s="4"/>
      <c r="B372" s="25" t="s">
        <v>1622</v>
      </c>
      <c r="C372" s="34" t="str">
        <f>IO点表!C187</f>
        <v>#1-2电池抽真空阀开到位</v>
      </c>
      <c r="D372" s="26">
        <f t="shared" si="113"/>
        <v>14</v>
      </c>
      <c r="E372" s="11">
        <f t="shared" si="124"/>
        <v>822</v>
      </c>
      <c r="F372" s="11" t="str">
        <f t="shared" si="126"/>
        <v>822.14</v>
      </c>
      <c r="G372" s="11"/>
      <c r="H372" s="11">
        <f t="shared" si="132"/>
        <v>1366</v>
      </c>
      <c r="I372" s="11" t="str">
        <f t="shared" si="136"/>
        <v>T1366</v>
      </c>
      <c r="J372" s="11" t="str">
        <f t="shared" si="123"/>
        <v>#1-2电池抽真空阀开到位感应延时</v>
      </c>
      <c r="K372" s="1" t="str">
        <f t="shared" si="128"/>
        <v>922.14</v>
      </c>
      <c r="L372" s="1" t="str">
        <f t="shared" si="135"/>
        <v>#1-2电池抽真空阀开到位[lamp]</v>
      </c>
      <c r="M372" s="1">
        <f t="shared" si="137"/>
        <v>422</v>
      </c>
      <c r="N372" s="1" t="str">
        <f t="shared" si="138"/>
        <v>W422.14</v>
      </c>
      <c r="O372" s="11"/>
      <c r="P372" s="1"/>
      <c r="Q372" s="1">
        <f t="shared" si="131"/>
        <v>466</v>
      </c>
      <c r="R372" s="1" t="str">
        <f t="shared" si="125"/>
        <v>T466</v>
      </c>
      <c r="S372" s="1"/>
      <c r="Z372" s="1" t="s">
        <v>2748</v>
      </c>
      <c r="AA372" s="1" t="str">
        <f t="shared" si="130"/>
        <v>#1-2电池抽真空阀开到位延时设定值</v>
      </c>
    </row>
    <row r="373" spans="1:27">
      <c r="A373" s="4"/>
      <c r="B373" s="25" t="s">
        <v>1626</v>
      </c>
      <c r="C373" s="34" t="str">
        <f>IO点表!C188</f>
        <v>#1-2电池抽真空阀关到位</v>
      </c>
      <c r="D373" s="26">
        <f t="shared" si="113"/>
        <v>15</v>
      </c>
      <c r="E373" s="11">
        <f t="shared" si="124"/>
        <v>822</v>
      </c>
      <c r="F373" s="11" t="str">
        <f t="shared" si="126"/>
        <v>822.15</v>
      </c>
      <c r="G373" s="11"/>
      <c r="H373" s="11">
        <f t="shared" si="132"/>
        <v>1367</v>
      </c>
      <c r="I373" s="11" t="str">
        <f t="shared" si="136"/>
        <v>T1367</v>
      </c>
      <c r="J373" s="11" t="str">
        <f t="shared" si="123"/>
        <v>#1-2电池抽真空阀关到位感应延时</v>
      </c>
      <c r="K373" s="1" t="str">
        <f t="shared" si="128"/>
        <v>922.15</v>
      </c>
      <c r="L373" s="1" t="str">
        <f t="shared" si="135"/>
        <v>#1-2电池抽真空阀关到位[lamp]</v>
      </c>
      <c r="M373" s="1">
        <f t="shared" si="137"/>
        <v>422</v>
      </c>
      <c r="N373" s="1" t="str">
        <f t="shared" si="138"/>
        <v>W422.15</v>
      </c>
      <c r="O373" s="11"/>
      <c r="P373" s="1"/>
      <c r="Q373" s="1">
        <f t="shared" si="131"/>
        <v>467</v>
      </c>
      <c r="R373" s="1" t="str">
        <f t="shared" si="125"/>
        <v>T467</v>
      </c>
      <c r="S373" s="1"/>
      <c r="Z373" s="1" t="s">
        <v>2749</v>
      </c>
      <c r="AA373" s="1" t="str">
        <f t="shared" si="130"/>
        <v>#1-2电池抽真空阀关到位延时设定值</v>
      </c>
    </row>
    <row r="374" spans="1:27">
      <c r="A374" s="4"/>
      <c r="B374" s="25" t="s">
        <v>1568</v>
      </c>
      <c r="C374" s="34" t="str">
        <f>IO点表!C189</f>
        <v>#1-1电池注氦阀开到位</v>
      </c>
      <c r="D374" s="26">
        <f t="shared" si="113"/>
        <v>0</v>
      </c>
      <c r="E374" s="11">
        <f t="shared" si="124"/>
        <v>823</v>
      </c>
      <c r="F374" s="11" t="str">
        <f t="shared" si="126"/>
        <v>823.00</v>
      </c>
      <c r="G374" s="11"/>
      <c r="H374" s="11">
        <f t="shared" si="132"/>
        <v>1368</v>
      </c>
      <c r="I374" s="11" t="str">
        <f t="shared" si="136"/>
        <v>T1368</v>
      </c>
      <c r="J374" s="11" t="str">
        <f t="shared" si="123"/>
        <v>#1-1电池注氦阀开到位感应延时</v>
      </c>
      <c r="K374" s="1" t="str">
        <f t="shared" si="128"/>
        <v>923.00</v>
      </c>
      <c r="L374" s="1" t="str">
        <f t="shared" si="135"/>
        <v>#1-1电池注氦阀开到位[lamp]</v>
      </c>
      <c r="M374" s="1">
        <f t="shared" si="137"/>
        <v>423</v>
      </c>
      <c r="N374" s="1" t="str">
        <f t="shared" si="138"/>
        <v>W423.00</v>
      </c>
      <c r="O374" s="11"/>
      <c r="P374" s="1"/>
      <c r="Q374" s="1">
        <f t="shared" si="131"/>
        <v>468</v>
      </c>
      <c r="R374" s="1" t="str">
        <f t="shared" si="125"/>
        <v>T468</v>
      </c>
      <c r="S374" s="1"/>
      <c r="Z374" s="1" t="s">
        <v>2750</v>
      </c>
      <c r="AA374" s="1" t="str">
        <f t="shared" si="130"/>
        <v>#1-1电池注氦阀开到位延时设定值</v>
      </c>
    </row>
    <row r="375" spans="1:27">
      <c r="A375" s="4"/>
      <c r="B375" s="25" t="s">
        <v>1572</v>
      </c>
      <c r="C375" s="34" t="str">
        <f>IO点表!C190</f>
        <v>#1-1电池注氦阀关到位</v>
      </c>
      <c r="D375" s="26">
        <f t="shared" si="113"/>
        <v>1</v>
      </c>
      <c r="E375" s="11">
        <f t="shared" si="124"/>
        <v>823</v>
      </c>
      <c r="F375" s="11" t="str">
        <f t="shared" si="126"/>
        <v>823.01</v>
      </c>
      <c r="G375" s="11"/>
      <c r="H375" s="11">
        <f t="shared" si="132"/>
        <v>1369</v>
      </c>
      <c r="I375" s="11" t="str">
        <f t="shared" si="136"/>
        <v>T1369</v>
      </c>
      <c r="J375" s="11" t="str">
        <f t="shared" si="123"/>
        <v>#1-1电池注氦阀关到位感应延时</v>
      </c>
      <c r="K375" s="1" t="str">
        <f t="shared" si="128"/>
        <v>923.01</v>
      </c>
      <c r="L375" s="1" t="str">
        <f t="shared" si="135"/>
        <v>#1-1电池注氦阀关到位[lamp]</v>
      </c>
      <c r="M375" s="1">
        <f t="shared" si="137"/>
        <v>423</v>
      </c>
      <c r="N375" s="1" t="str">
        <f t="shared" si="138"/>
        <v>W423.01</v>
      </c>
      <c r="O375" s="11"/>
      <c r="P375" s="1"/>
      <c r="Q375" s="1">
        <f t="shared" si="131"/>
        <v>469</v>
      </c>
      <c r="R375" s="1" t="str">
        <f t="shared" si="125"/>
        <v>T469</v>
      </c>
      <c r="S375" s="1"/>
      <c r="Z375" s="1" t="s">
        <v>2751</v>
      </c>
      <c r="AA375" s="1" t="str">
        <f t="shared" si="130"/>
        <v>#1-1电池注氦阀关到位延时设定值</v>
      </c>
    </row>
    <row r="376" spans="1:27">
      <c r="A376" s="4"/>
      <c r="B376" s="25" t="s">
        <v>1576</v>
      </c>
      <c r="C376" s="34" t="str">
        <f>IO点表!C191</f>
        <v>#1-2电池注氦阀开到位</v>
      </c>
      <c r="D376" s="26">
        <f t="shared" si="113"/>
        <v>2</v>
      </c>
      <c r="E376" s="11">
        <f t="shared" si="124"/>
        <v>823</v>
      </c>
      <c r="F376" s="11" t="str">
        <f t="shared" si="126"/>
        <v>823.02</v>
      </c>
      <c r="G376" s="11"/>
      <c r="H376" s="11">
        <f t="shared" si="132"/>
        <v>1370</v>
      </c>
      <c r="I376" s="11" t="str">
        <f t="shared" si="136"/>
        <v>T1370</v>
      </c>
      <c r="J376" s="11" t="str">
        <f t="shared" ref="J376:J405" si="139">C376&amp;J$2</f>
        <v>#1-2电池注氦阀开到位感应延时</v>
      </c>
      <c r="K376" s="1" t="str">
        <f t="shared" si="128"/>
        <v>923.02</v>
      </c>
      <c r="L376" s="1" t="str">
        <f t="shared" si="135"/>
        <v>#1-2电池注氦阀开到位[lamp]</v>
      </c>
      <c r="M376" s="1">
        <f t="shared" si="137"/>
        <v>423</v>
      </c>
      <c r="N376" s="1" t="str">
        <f t="shared" si="138"/>
        <v>W423.02</v>
      </c>
      <c r="O376" s="11"/>
      <c r="P376" s="1"/>
      <c r="Q376" s="1">
        <f t="shared" si="131"/>
        <v>470</v>
      </c>
      <c r="R376" s="1" t="str">
        <f t="shared" si="125"/>
        <v>T470</v>
      </c>
      <c r="S376" s="1"/>
      <c r="Z376" s="1" t="s">
        <v>2752</v>
      </c>
      <c r="AA376" s="1" t="str">
        <f t="shared" si="130"/>
        <v>#1-2电池注氦阀开到位延时设定值</v>
      </c>
    </row>
    <row r="377" spans="1:27">
      <c r="A377" s="4"/>
      <c r="B377" s="25" t="s">
        <v>1580</v>
      </c>
      <c r="C377" s="34" t="str">
        <f>IO点表!C192</f>
        <v>#1-2电池注氦阀关到位</v>
      </c>
      <c r="D377" s="26">
        <f t="shared" si="113"/>
        <v>3</v>
      </c>
      <c r="E377" s="11">
        <f t="shared" si="124"/>
        <v>823</v>
      </c>
      <c r="F377" s="11" t="str">
        <f t="shared" si="126"/>
        <v>823.03</v>
      </c>
      <c r="G377" s="11"/>
      <c r="H377" s="11">
        <f t="shared" si="132"/>
        <v>1371</v>
      </c>
      <c r="I377" s="11" t="str">
        <f t="shared" si="136"/>
        <v>T1371</v>
      </c>
      <c r="J377" s="11" t="str">
        <f t="shared" si="139"/>
        <v>#1-2电池注氦阀关到位感应延时</v>
      </c>
      <c r="K377" s="1" t="str">
        <f t="shared" si="128"/>
        <v>923.03</v>
      </c>
      <c r="L377" s="1" t="str">
        <f t="shared" si="135"/>
        <v>#1-2电池注氦阀关到位[lamp]</v>
      </c>
      <c r="M377" s="1">
        <f t="shared" si="137"/>
        <v>423</v>
      </c>
      <c r="N377" s="1" t="str">
        <f t="shared" si="138"/>
        <v>W423.03</v>
      </c>
      <c r="O377" s="11"/>
      <c r="P377" s="1"/>
      <c r="Q377" s="1">
        <f t="shared" si="131"/>
        <v>471</v>
      </c>
      <c r="R377" s="1" t="str">
        <f t="shared" si="125"/>
        <v>T471</v>
      </c>
      <c r="S377" s="1"/>
      <c r="Z377" s="1" t="s">
        <v>2753</v>
      </c>
      <c r="AA377" s="1" t="str">
        <f t="shared" si="130"/>
        <v>#1-2电池注氦阀关到位延时设定值</v>
      </c>
    </row>
    <row r="378" spans="1:27">
      <c r="A378" s="4"/>
      <c r="B378" s="25" t="s">
        <v>1583</v>
      </c>
      <c r="C378" s="34" t="str">
        <f>IO点表!C193</f>
        <v>#1-1电池破真空阀开到位</v>
      </c>
      <c r="D378" s="26">
        <f t="shared" si="113"/>
        <v>4</v>
      </c>
      <c r="E378" s="11">
        <f t="shared" si="124"/>
        <v>823</v>
      </c>
      <c r="F378" s="11" t="str">
        <f t="shared" si="126"/>
        <v>823.04</v>
      </c>
      <c r="G378" s="11"/>
      <c r="H378" s="11">
        <f t="shared" si="132"/>
        <v>1372</v>
      </c>
      <c r="I378" s="11" t="str">
        <f t="shared" si="136"/>
        <v>T1372</v>
      </c>
      <c r="J378" s="11" t="str">
        <f t="shared" si="139"/>
        <v>#1-1电池破真空阀开到位感应延时</v>
      </c>
      <c r="K378" s="1" t="str">
        <f t="shared" si="128"/>
        <v>923.04</v>
      </c>
      <c r="L378" s="1" t="str">
        <f t="shared" si="135"/>
        <v>#1-1电池破真空阀开到位[lamp]</v>
      </c>
      <c r="M378" s="1">
        <f t="shared" si="137"/>
        <v>423</v>
      </c>
      <c r="N378" s="1" t="str">
        <f t="shared" si="138"/>
        <v>W423.04</v>
      </c>
      <c r="O378" s="11"/>
      <c r="P378" s="1"/>
      <c r="Q378" s="1">
        <f t="shared" si="131"/>
        <v>472</v>
      </c>
      <c r="R378" s="1" t="str">
        <f t="shared" si="125"/>
        <v>T472</v>
      </c>
      <c r="S378" s="1"/>
      <c r="Z378" s="1" t="s">
        <v>2754</v>
      </c>
      <c r="AA378" s="1" t="str">
        <f t="shared" si="130"/>
        <v>#1-1电池破真空阀开到位延时设定值</v>
      </c>
    </row>
    <row r="379" spans="1:27">
      <c r="A379" s="4"/>
      <c r="B379" s="25" t="s">
        <v>1587</v>
      </c>
      <c r="C379" s="34" t="str">
        <f>IO点表!C194</f>
        <v>#1-1电池破真空阀关到位</v>
      </c>
      <c r="D379" s="26">
        <f t="shared" si="113"/>
        <v>5</v>
      </c>
      <c r="E379" s="11">
        <f t="shared" si="124"/>
        <v>823</v>
      </c>
      <c r="F379" s="11" t="str">
        <f t="shared" si="126"/>
        <v>823.05</v>
      </c>
      <c r="G379" s="11"/>
      <c r="H379" s="11">
        <f t="shared" si="132"/>
        <v>1373</v>
      </c>
      <c r="I379" s="11" t="str">
        <f t="shared" si="136"/>
        <v>T1373</v>
      </c>
      <c r="J379" s="11" t="str">
        <f t="shared" si="139"/>
        <v>#1-1电池破真空阀关到位感应延时</v>
      </c>
      <c r="K379" s="1" t="str">
        <f t="shared" si="128"/>
        <v>923.05</v>
      </c>
      <c r="L379" s="1" t="str">
        <f t="shared" si="135"/>
        <v>#1-1电池破真空阀关到位[lamp]</v>
      </c>
      <c r="M379" s="1">
        <f t="shared" si="137"/>
        <v>423</v>
      </c>
      <c r="N379" s="1" t="str">
        <f t="shared" si="138"/>
        <v>W423.05</v>
      </c>
      <c r="O379" s="11"/>
      <c r="P379" s="1"/>
      <c r="Q379" s="1">
        <f t="shared" si="131"/>
        <v>473</v>
      </c>
      <c r="R379" s="1" t="str">
        <f t="shared" si="125"/>
        <v>T473</v>
      </c>
      <c r="S379" s="1"/>
      <c r="Z379" s="1" t="s">
        <v>2755</v>
      </c>
      <c r="AA379" s="1" t="str">
        <f t="shared" si="130"/>
        <v>#1-1电池破真空阀关到位延时设定值</v>
      </c>
    </row>
    <row r="380" spans="1:27">
      <c r="A380" s="4"/>
      <c r="B380" s="25" t="s">
        <v>1591</v>
      </c>
      <c r="C380" s="34" t="str">
        <f>IO点表!C195</f>
        <v>#1-2电池破真空阀开到位</v>
      </c>
      <c r="D380" s="26">
        <f t="shared" si="113"/>
        <v>6</v>
      </c>
      <c r="E380" s="11">
        <f t="shared" si="124"/>
        <v>823</v>
      </c>
      <c r="F380" s="11" t="str">
        <f t="shared" si="126"/>
        <v>823.06</v>
      </c>
      <c r="G380" s="11"/>
      <c r="H380" s="11">
        <f t="shared" si="132"/>
        <v>1374</v>
      </c>
      <c r="I380" s="11" t="str">
        <f t="shared" si="136"/>
        <v>T1374</v>
      </c>
      <c r="J380" s="11" t="str">
        <f t="shared" si="139"/>
        <v>#1-2电池破真空阀开到位感应延时</v>
      </c>
      <c r="K380" s="1" t="str">
        <f t="shared" si="128"/>
        <v>923.06</v>
      </c>
      <c r="L380" s="1" t="str">
        <f t="shared" si="135"/>
        <v>#1-2电池破真空阀开到位[lamp]</v>
      </c>
      <c r="M380" s="1">
        <f t="shared" si="137"/>
        <v>423</v>
      </c>
      <c r="N380" s="1" t="str">
        <f t="shared" si="138"/>
        <v>W423.06</v>
      </c>
      <c r="O380" s="11"/>
      <c r="P380" s="1"/>
      <c r="Q380" s="1">
        <f t="shared" si="131"/>
        <v>474</v>
      </c>
      <c r="R380" s="1" t="str">
        <f t="shared" si="125"/>
        <v>T474</v>
      </c>
      <c r="S380" s="1"/>
      <c r="Z380" s="1" t="s">
        <v>2756</v>
      </c>
      <c r="AA380" s="1" t="str">
        <f t="shared" si="130"/>
        <v>#1-2电池破真空阀开到位延时设定值</v>
      </c>
    </row>
    <row r="381" spans="1:27">
      <c r="A381" s="4"/>
      <c r="B381" s="25" t="s">
        <v>1595</v>
      </c>
      <c r="C381" s="34" t="str">
        <f>IO点表!C196</f>
        <v>#1-2电池破真空阀关到位</v>
      </c>
      <c r="D381" s="26">
        <f t="shared" si="113"/>
        <v>7</v>
      </c>
      <c r="E381" s="11">
        <f t="shared" si="124"/>
        <v>823</v>
      </c>
      <c r="F381" s="11" t="str">
        <f t="shared" si="126"/>
        <v>823.07</v>
      </c>
      <c r="G381" s="11"/>
      <c r="H381" s="11">
        <f t="shared" si="132"/>
        <v>1375</v>
      </c>
      <c r="I381" s="11" t="str">
        <f t="shared" si="136"/>
        <v>T1375</v>
      </c>
      <c r="J381" s="11" t="str">
        <f t="shared" si="139"/>
        <v>#1-2电池破真空阀关到位感应延时</v>
      </c>
      <c r="K381" s="1" t="str">
        <f t="shared" si="128"/>
        <v>923.07</v>
      </c>
      <c r="L381" s="1" t="str">
        <f t="shared" si="135"/>
        <v>#1-2电池破真空阀关到位[lamp]</v>
      </c>
      <c r="M381" s="1">
        <f t="shared" si="137"/>
        <v>423</v>
      </c>
      <c r="N381" s="1" t="str">
        <f t="shared" si="138"/>
        <v>W423.07</v>
      </c>
      <c r="O381" s="11"/>
      <c r="P381" s="1"/>
      <c r="Q381" s="1">
        <f t="shared" si="131"/>
        <v>475</v>
      </c>
      <c r="R381" s="1" t="str">
        <f t="shared" si="125"/>
        <v>T475</v>
      </c>
      <c r="S381" s="1"/>
      <c r="Z381" s="1" t="s">
        <v>2757</v>
      </c>
      <c r="AA381" s="1" t="str">
        <f t="shared" si="130"/>
        <v>#1-2电池破真空阀关到位延时设定值</v>
      </c>
    </row>
    <row r="382" spans="1:27">
      <c r="A382" s="4"/>
      <c r="B382" s="25" t="s">
        <v>1598</v>
      </c>
      <c r="C382" s="34" t="str">
        <f>IO点表!C197</f>
        <v>#2-1电池抽真空阀开到位</v>
      </c>
      <c r="D382" s="26">
        <f t="shared" si="113"/>
        <v>8</v>
      </c>
      <c r="E382" s="11">
        <f t="shared" ref="E382:E405" si="140">IF(D381=15,(E381+1),E381)</f>
        <v>823</v>
      </c>
      <c r="F382" s="11" t="str">
        <f t="shared" si="126"/>
        <v>823.08</v>
      </c>
      <c r="G382" s="11"/>
      <c r="H382" s="11">
        <f t="shared" si="132"/>
        <v>1376</v>
      </c>
      <c r="I382" s="11" t="str">
        <f t="shared" si="136"/>
        <v>T1376</v>
      </c>
      <c r="J382" s="11" t="str">
        <f t="shared" si="139"/>
        <v>#2-1电池抽真空阀开到位感应延时</v>
      </c>
      <c r="K382" s="1" t="str">
        <f t="shared" si="128"/>
        <v>923.08</v>
      </c>
      <c r="L382" s="1" t="str">
        <f t="shared" si="135"/>
        <v>#2-1电池抽真空阀开到位[lamp]</v>
      </c>
      <c r="M382" s="1">
        <f t="shared" si="137"/>
        <v>423</v>
      </c>
      <c r="N382" s="1" t="str">
        <f t="shared" si="138"/>
        <v>W423.08</v>
      </c>
      <c r="O382" s="11"/>
      <c r="P382" s="1"/>
      <c r="Q382" s="1">
        <f t="shared" si="131"/>
        <v>476</v>
      </c>
      <c r="R382" s="1" t="str">
        <f t="shared" si="125"/>
        <v>T476</v>
      </c>
      <c r="S382" s="1"/>
      <c r="Z382" s="1" t="s">
        <v>2758</v>
      </c>
      <c r="AA382" s="1" t="str">
        <f t="shared" si="130"/>
        <v>#2-1电池抽真空阀开到位延时设定值</v>
      </c>
    </row>
    <row r="383" spans="1:27">
      <c r="A383" s="4"/>
      <c r="B383" s="25" t="s">
        <v>1602</v>
      </c>
      <c r="C383" s="34" t="str">
        <f>IO点表!C198</f>
        <v>#2-1电池抽真空阀关到位</v>
      </c>
      <c r="D383" s="26">
        <f t="shared" si="113"/>
        <v>9</v>
      </c>
      <c r="E383" s="11">
        <f t="shared" si="140"/>
        <v>823</v>
      </c>
      <c r="F383" s="11" t="str">
        <f t="shared" si="126"/>
        <v>823.09</v>
      </c>
      <c r="G383" s="11"/>
      <c r="H383" s="11">
        <f t="shared" si="132"/>
        <v>1377</v>
      </c>
      <c r="I383" s="11" t="str">
        <f t="shared" si="136"/>
        <v>T1377</v>
      </c>
      <c r="J383" s="11" t="str">
        <f t="shared" si="139"/>
        <v>#2-1电池抽真空阀关到位感应延时</v>
      </c>
      <c r="K383" s="1" t="str">
        <f t="shared" si="128"/>
        <v>923.09</v>
      </c>
      <c r="L383" s="1" t="str">
        <f t="shared" si="135"/>
        <v>#2-1电池抽真空阀关到位[lamp]</v>
      </c>
      <c r="M383" s="1">
        <f t="shared" si="137"/>
        <v>423</v>
      </c>
      <c r="N383" s="1" t="str">
        <f t="shared" si="138"/>
        <v>W423.09</v>
      </c>
      <c r="O383" s="11"/>
      <c r="P383" s="1"/>
      <c r="Q383" s="1">
        <f t="shared" si="131"/>
        <v>477</v>
      </c>
      <c r="R383" s="1" t="str">
        <f t="shared" si="125"/>
        <v>T477</v>
      </c>
      <c r="S383" s="1"/>
      <c r="Z383" s="1" t="s">
        <v>2759</v>
      </c>
      <c r="AA383" s="1" t="str">
        <f t="shared" si="130"/>
        <v>#2-1电池抽真空阀关到位延时设定值</v>
      </c>
    </row>
    <row r="384" spans="1:27">
      <c r="A384" s="4"/>
      <c r="B384" s="25" t="s">
        <v>1606</v>
      </c>
      <c r="C384" s="34" t="str">
        <f>IO点表!C199</f>
        <v>#2-2电池抽真空阀开到位</v>
      </c>
      <c r="D384" s="26">
        <f t="shared" si="113"/>
        <v>10</v>
      </c>
      <c r="E384" s="11">
        <f t="shared" si="140"/>
        <v>823</v>
      </c>
      <c r="F384" s="11" t="str">
        <f t="shared" si="126"/>
        <v>823.10</v>
      </c>
      <c r="G384" s="11"/>
      <c r="H384" s="11">
        <f t="shared" si="132"/>
        <v>1378</v>
      </c>
      <c r="I384" s="11" t="str">
        <f t="shared" si="136"/>
        <v>T1378</v>
      </c>
      <c r="J384" s="11" t="str">
        <f t="shared" si="139"/>
        <v>#2-2电池抽真空阀开到位感应延时</v>
      </c>
      <c r="K384" s="1" t="str">
        <f t="shared" si="128"/>
        <v>923.10</v>
      </c>
      <c r="L384" s="1" t="str">
        <f t="shared" si="135"/>
        <v>#2-2电池抽真空阀开到位[lamp]</v>
      </c>
      <c r="M384" s="1">
        <f t="shared" si="137"/>
        <v>423</v>
      </c>
      <c r="N384" s="1" t="str">
        <f t="shared" si="138"/>
        <v>W423.10</v>
      </c>
      <c r="O384" s="11"/>
      <c r="P384" s="1"/>
      <c r="Q384" s="1">
        <f t="shared" si="131"/>
        <v>478</v>
      </c>
      <c r="R384" s="1" t="str">
        <f t="shared" si="125"/>
        <v>T478</v>
      </c>
      <c r="S384" s="1"/>
      <c r="Z384" s="1" t="s">
        <v>2760</v>
      </c>
      <c r="AA384" s="1" t="str">
        <f t="shared" si="130"/>
        <v>#2-2电池抽真空阀开到位延时设定值</v>
      </c>
    </row>
    <row r="385" spans="1:27">
      <c r="A385" s="4"/>
      <c r="B385" s="25" t="s">
        <v>1610</v>
      </c>
      <c r="C385" s="34" t="str">
        <f>IO点表!C200</f>
        <v>#2-2电池抽真空阀关到位</v>
      </c>
      <c r="D385" s="26">
        <f t="shared" si="113"/>
        <v>11</v>
      </c>
      <c r="E385" s="11">
        <f t="shared" si="140"/>
        <v>823</v>
      </c>
      <c r="F385" s="11" t="str">
        <f t="shared" si="126"/>
        <v>823.11</v>
      </c>
      <c r="G385" s="11"/>
      <c r="H385" s="11">
        <f t="shared" si="132"/>
        <v>1379</v>
      </c>
      <c r="I385" s="11" t="str">
        <f t="shared" si="136"/>
        <v>T1379</v>
      </c>
      <c r="J385" s="11" t="str">
        <f t="shared" si="139"/>
        <v>#2-2电池抽真空阀关到位感应延时</v>
      </c>
      <c r="K385" s="1" t="str">
        <f t="shared" si="128"/>
        <v>923.11</v>
      </c>
      <c r="L385" s="1" t="str">
        <f t="shared" si="135"/>
        <v>#2-2电池抽真空阀关到位[lamp]</v>
      </c>
      <c r="M385" s="1">
        <f t="shared" si="137"/>
        <v>423</v>
      </c>
      <c r="N385" s="1" t="str">
        <f t="shared" si="138"/>
        <v>W423.11</v>
      </c>
      <c r="O385" s="11"/>
      <c r="P385" s="1"/>
      <c r="Q385" s="1">
        <f t="shared" si="131"/>
        <v>479</v>
      </c>
      <c r="R385" s="1" t="str">
        <f t="shared" si="125"/>
        <v>T479</v>
      </c>
      <c r="S385" s="1"/>
      <c r="Z385" s="1" t="s">
        <v>2761</v>
      </c>
      <c r="AA385" s="1" t="str">
        <f t="shared" si="130"/>
        <v>#2-2电池抽真空阀关到位延时设定值</v>
      </c>
    </row>
    <row r="386" spans="1:27">
      <c r="A386" s="4"/>
      <c r="B386" s="25" t="s">
        <v>1614</v>
      </c>
      <c r="C386" s="34" t="str">
        <f>IO点表!C201</f>
        <v>#2-1电池注氦阀开到位</v>
      </c>
      <c r="D386" s="26">
        <f t="shared" si="113"/>
        <v>12</v>
      </c>
      <c r="E386" s="11">
        <f t="shared" si="140"/>
        <v>823</v>
      </c>
      <c r="F386" s="11" t="str">
        <f t="shared" si="126"/>
        <v>823.12</v>
      </c>
      <c r="G386" s="11"/>
      <c r="H386" s="11">
        <f t="shared" si="132"/>
        <v>1380</v>
      </c>
      <c r="I386" s="11" t="str">
        <f t="shared" si="136"/>
        <v>T1380</v>
      </c>
      <c r="J386" s="11" t="str">
        <f t="shared" si="139"/>
        <v>#2-1电池注氦阀开到位感应延时</v>
      </c>
      <c r="K386" s="1" t="str">
        <f t="shared" si="128"/>
        <v>923.12</v>
      </c>
      <c r="L386" s="1" t="str">
        <f t="shared" si="135"/>
        <v>#2-1电池注氦阀开到位[lamp]</v>
      </c>
      <c r="M386" s="1">
        <f t="shared" si="137"/>
        <v>423</v>
      </c>
      <c r="N386" s="1" t="str">
        <f t="shared" si="138"/>
        <v>W423.12</v>
      </c>
      <c r="O386" s="11"/>
      <c r="P386" s="1"/>
      <c r="Q386" s="1">
        <f t="shared" si="131"/>
        <v>480</v>
      </c>
      <c r="R386" s="1" t="str">
        <f t="shared" si="125"/>
        <v>T480</v>
      </c>
      <c r="S386" s="1"/>
      <c r="Z386" s="1" t="s">
        <v>2762</v>
      </c>
      <c r="AA386" s="1" t="str">
        <f t="shared" si="130"/>
        <v>#2-1电池注氦阀开到位延时设定值</v>
      </c>
    </row>
    <row r="387" spans="1:27">
      <c r="A387" s="4"/>
      <c r="B387" s="25" t="s">
        <v>1618</v>
      </c>
      <c r="C387" s="34" t="str">
        <f>IO点表!C202</f>
        <v>#2-1电池注氦阀关到位</v>
      </c>
      <c r="D387" s="26">
        <f t="shared" si="113"/>
        <v>13</v>
      </c>
      <c r="E387" s="11">
        <f t="shared" si="140"/>
        <v>823</v>
      </c>
      <c r="F387" s="11" t="str">
        <f t="shared" si="126"/>
        <v>823.13</v>
      </c>
      <c r="G387" s="11"/>
      <c r="H387" s="11">
        <f t="shared" si="132"/>
        <v>1381</v>
      </c>
      <c r="I387" s="11" t="str">
        <f t="shared" si="136"/>
        <v>T1381</v>
      </c>
      <c r="J387" s="11" t="str">
        <f t="shared" si="139"/>
        <v>#2-1电池注氦阀关到位感应延时</v>
      </c>
      <c r="K387" s="1" t="str">
        <f t="shared" si="128"/>
        <v>923.13</v>
      </c>
      <c r="L387" s="1" t="str">
        <f t="shared" si="135"/>
        <v>#2-1电池注氦阀关到位[lamp]</v>
      </c>
      <c r="M387" s="1">
        <f t="shared" si="137"/>
        <v>423</v>
      </c>
      <c r="N387" s="1" t="str">
        <f t="shared" si="138"/>
        <v>W423.13</v>
      </c>
      <c r="O387" s="11"/>
      <c r="P387" s="1"/>
      <c r="Q387" s="1">
        <f t="shared" si="131"/>
        <v>481</v>
      </c>
      <c r="R387" s="1" t="str">
        <f t="shared" si="125"/>
        <v>T481</v>
      </c>
      <c r="S387" s="1"/>
      <c r="Z387" s="1" t="s">
        <v>2763</v>
      </c>
      <c r="AA387" s="1" t="str">
        <f t="shared" si="130"/>
        <v>#2-1电池注氦阀关到位延时设定值</v>
      </c>
    </row>
    <row r="388" spans="1:27">
      <c r="A388" s="4"/>
      <c r="B388" s="25" t="s">
        <v>1622</v>
      </c>
      <c r="C388" s="34" t="str">
        <f>IO点表!C203</f>
        <v>#2-2电池注氦阀开到位</v>
      </c>
      <c r="D388" s="26">
        <f t="shared" si="113"/>
        <v>14</v>
      </c>
      <c r="E388" s="11">
        <f t="shared" si="140"/>
        <v>823</v>
      </c>
      <c r="F388" s="11" t="str">
        <f t="shared" si="126"/>
        <v>823.14</v>
      </c>
      <c r="G388" s="11"/>
      <c r="H388" s="11">
        <f t="shared" si="132"/>
        <v>1382</v>
      </c>
      <c r="I388" s="11" t="str">
        <f t="shared" si="136"/>
        <v>T1382</v>
      </c>
      <c r="J388" s="11" t="str">
        <f t="shared" si="139"/>
        <v>#2-2电池注氦阀开到位感应延时</v>
      </c>
      <c r="K388" s="1" t="str">
        <f t="shared" si="128"/>
        <v>923.14</v>
      </c>
      <c r="L388" s="1" t="str">
        <f t="shared" si="135"/>
        <v>#2-2电池注氦阀开到位[lamp]</v>
      </c>
      <c r="M388" s="1">
        <f t="shared" si="137"/>
        <v>423</v>
      </c>
      <c r="N388" s="1" t="str">
        <f t="shared" si="138"/>
        <v>W423.14</v>
      </c>
      <c r="O388" s="11"/>
      <c r="P388" s="1"/>
      <c r="Q388" s="1">
        <f t="shared" si="131"/>
        <v>482</v>
      </c>
      <c r="R388" s="1" t="str">
        <f t="shared" si="125"/>
        <v>T482</v>
      </c>
      <c r="S388" s="1"/>
      <c r="Z388" s="1" t="s">
        <v>2764</v>
      </c>
      <c r="AA388" s="1" t="str">
        <f t="shared" si="130"/>
        <v>#2-2电池注氦阀开到位延时设定值</v>
      </c>
    </row>
    <row r="389" spans="1:27">
      <c r="A389" s="4"/>
      <c r="B389" s="25" t="s">
        <v>1626</v>
      </c>
      <c r="C389" s="34" t="str">
        <f>IO点表!C204</f>
        <v>#2-2电池注氦阀关到位</v>
      </c>
      <c r="D389" s="26">
        <f t="shared" si="113"/>
        <v>15</v>
      </c>
      <c r="E389" s="11">
        <f t="shared" si="140"/>
        <v>823</v>
      </c>
      <c r="F389" s="11" t="str">
        <f t="shared" si="126"/>
        <v>823.15</v>
      </c>
      <c r="G389" s="11"/>
      <c r="H389" s="11">
        <f t="shared" si="132"/>
        <v>1383</v>
      </c>
      <c r="I389" s="11" t="str">
        <f t="shared" si="136"/>
        <v>T1383</v>
      </c>
      <c r="J389" s="11" t="str">
        <f t="shared" si="139"/>
        <v>#2-2电池注氦阀关到位感应延时</v>
      </c>
      <c r="K389" s="1" t="str">
        <f t="shared" si="128"/>
        <v>923.15</v>
      </c>
      <c r="L389" s="1" t="str">
        <f t="shared" si="135"/>
        <v>#2-2电池注氦阀关到位[lamp]</v>
      </c>
      <c r="M389" s="1">
        <f t="shared" si="137"/>
        <v>423</v>
      </c>
      <c r="N389" s="1" t="str">
        <f t="shared" si="138"/>
        <v>W423.15</v>
      </c>
      <c r="O389" s="11"/>
      <c r="P389" s="1"/>
      <c r="Q389" s="1">
        <f t="shared" si="131"/>
        <v>483</v>
      </c>
      <c r="R389" s="1" t="str">
        <f t="shared" si="125"/>
        <v>T483</v>
      </c>
      <c r="S389" s="1"/>
      <c r="Z389" s="1" t="s">
        <v>2765</v>
      </c>
      <c r="AA389" s="1" t="str">
        <f t="shared" si="130"/>
        <v>#2-2电池注氦阀关到位延时设定值</v>
      </c>
    </row>
    <row r="390" spans="1:27">
      <c r="A390" s="4"/>
      <c r="B390" s="25" t="s">
        <v>1568</v>
      </c>
      <c r="C390" s="34" t="str">
        <f>IO点表!C205</f>
        <v>#2-1电池破真空阀开到位</v>
      </c>
      <c r="D390" s="26">
        <f t="shared" si="113"/>
        <v>0</v>
      </c>
      <c r="E390" s="11">
        <f t="shared" si="140"/>
        <v>824</v>
      </c>
      <c r="F390" s="11" t="str">
        <f t="shared" si="126"/>
        <v>824.00</v>
      </c>
      <c r="G390" s="11"/>
      <c r="H390" s="11">
        <f t="shared" si="132"/>
        <v>1384</v>
      </c>
      <c r="I390" s="11" t="str">
        <f t="shared" si="136"/>
        <v>T1384</v>
      </c>
      <c r="J390" s="11" t="str">
        <f t="shared" si="139"/>
        <v>#2-1电池破真空阀开到位感应延时</v>
      </c>
      <c r="K390" s="1" t="str">
        <f t="shared" si="128"/>
        <v>924.00</v>
      </c>
      <c r="L390" s="1" t="str">
        <f t="shared" si="135"/>
        <v>#2-1电池破真空阀开到位[lamp]</v>
      </c>
      <c r="M390" s="1">
        <f t="shared" si="137"/>
        <v>424</v>
      </c>
      <c r="N390" s="1" t="str">
        <f t="shared" si="138"/>
        <v>W424.00</v>
      </c>
      <c r="O390" s="11"/>
      <c r="P390" s="1"/>
      <c r="Q390" s="1">
        <f t="shared" si="131"/>
        <v>484</v>
      </c>
      <c r="R390" s="1" t="str">
        <f t="shared" si="125"/>
        <v>T484</v>
      </c>
      <c r="S390" s="1"/>
      <c r="Z390" s="1" t="s">
        <v>2766</v>
      </c>
      <c r="AA390" s="1" t="str">
        <f t="shared" si="130"/>
        <v>#2-1电池破真空阀开到位延时设定值</v>
      </c>
    </row>
    <row r="391" spans="1:27">
      <c r="A391" s="4"/>
      <c r="B391" s="25" t="s">
        <v>1572</v>
      </c>
      <c r="C391" s="34" t="str">
        <f>IO点表!C206</f>
        <v>#2-1电池破真空阀关到位</v>
      </c>
      <c r="D391" s="26">
        <f t="shared" si="113"/>
        <v>1</v>
      </c>
      <c r="E391" s="11">
        <f t="shared" si="140"/>
        <v>824</v>
      </c>
      <c r="F391" s="11" t="str">
        <f t="shared" ref="F391:F405" si="141">E391&amp;"."&amp;MID(B391,6,2)</f>
        <v>824.01</v>
      </c>
      <c r="G391" s="11"/>
      <c r="H391" s="11">
        <f t="shared" si="132"/>
        <v>1385</v>
      </c>
      <c r="I391" s="11" t="str">
        <f t="shared" si="136"/>
        <v>T1385</v>
      </c>
      <c r="J391" s="11" t="str">
        <f t="shared" si="139"/>
        <v>#2-1电池破真空阀关到位感应延时</v>
      </c>
      <c r="K391" s="1" t="str">
        <f t="shared" ref="K391:K405" si="142">(E391+100)&amp;"."&amp;MID(B391,6,2)</f>
        <v>924.01</v>
      </c>
      <c r="L391" s="1" t="str">
        <f t="shared" si="135"/>
        <v>#2-1电池破真空阀关到位[lamp]</v>
      </c>
      <c r="M391" s="1">
        <f t="shared" si="137"/>
        <v>424</v>
      </c>
      <c r="N391" s="1" t="str">
        <f t="shared" si="138"/>
        <v>W424.01</v>
      </c>
      <c r="O391" s="11"/>
      <c r="P391" s="1"/>
      <c r="Q391" s="1">
        <f t="shared" si="131"/>
        <v>485</v>
      </c>
      <c r="R391" s="1" t="str">
        <f t="shared" si="125"/>
        <v>T485</v>
      </c>
      <c r="S391" s="1"/>
      <c r="Z391" s="1" t="s">
        <v>2767</v>
      </c>
      <c r="AA391" s="1" t="str">
        <f t="shared" ref="AA391:AA405" si="143">C391&amp;AA$2</f>
        <v>#2-1电池破真空阀关到位延时设定值</v>
      </c>
    </row>
    <row r="392" spans="1:27">
      <c r="A392" s="4"/>
      <c r="B392" s="25" t="s">
        <v>1576</v>
      </c>
      <c r="C392" s="34" t="str">
        <f>IO点表!C207</f>
        <v>#2-2电池破真空阀开到位</v>
      </c>
      <c r="D392" s="26">
        <f t="shared" si="113"/>
        <v>2</v>
      </c>
      <c r="E392" s="11">
        <f t="shared" si="140"/>
        <v>824</v>
      </c>
      <c r="F392" s="11" t="str">
        <f t="shared" si="141"/>
        <v>824.02</v>
      </c>
      <c r="G392" s="11"/>
      <c r="H392" s="11">
        <f t="shared" si="132"/>
        <v>1386</v>
      </c>
      <c r="I392" s="11" t="str">
        <f t="shared" si="136"/>
        <v>T1386</v>
      </c>
      <c r="J392" s="11" t="str">
        <f t="shared" si="139"/>
        <v>#2-2电池破真空阀开到位感应延时</v>
      </c>
      <c r="K392" s="1" t="str">
        <f t="shared" si="142"/>
        <v>924.02</v>
      </c>
      <c r="L392" s="1" t="str">
        <f t="shared" si="135"/>
        <v>#2-2电池破真空阀开到位[lamp]</v>
      </c>
      <c r="M392" s="1">
        <f t="shared" si="137"/>
        <v>424</v>
      </c>
      <c r="N392" s="1" t="str">
        <f t="shared" si="138"/>
        <v>W424.02</v>
      </c>
      <c r="O392" s="11"/>
      <c r="P392" s="1"/>
      <c r="Q392" s="1">
        <f t="shared" si="131"/>
        <v>486</v>
      </c>
      <c r="R392" s="1" t="str">
        <f t="shared" si="125"/>
        <v>T486</v>
      </c>
      <c r="S392" s="1"/>
      <c r="Z392" s="1" t="s">
        <v>2768</v>
      </c>
      <c r="AA392" s="1" t="str">
        <f t="shared" si="143"/>
        <v>#2-2电池破真空阀开到位延时设定值</v>
      </c>
    </row>
    <row r="393" spans="1:27">
      <c r="A393" s="4"/>
      <c r="B393" s="25" t="s">
        <v>1580</v>
      </c>
      <c r="C393" s="34" t="str">
        <f>IO点表!C208</f>
        <v>#2-2电池破真空阀关到位</v>
      </c>
      <c r="D393" s="26">
        <f t="shared" si="113"/>
        <v>3</v>
      </c>
      <c r="E393" s="11">
        <f t="shared" si="140"/>
        <v>824</v>
      </c>
      <c r="F393" s="11" t="str">
        <f t="shared" si="141"/>
        <v>824.03</v>
      </c>
      <c r="G393" s="11"/>
      <c r="H393" s="11">
        <f t="shared" si="132"/>
        <v>1387</v>
      </c>
      <c r="I393" s="11" t="str">
        <f t="shared" si="136"/>
        <v>T1387</v>
      </c>
      <c r="J393" s="11" t="str">
        <f t="shared" si="139"/>
        <v>#2-2电池破真空阀关到位感应延时</v>
      </c>
      <c r="K393" s="1" t="str">
        <f t="shared" si="142"/>
        <v>924.03</v>
      </c>
      <c r="L393" s="1" t="str">
        <f t="shared" si="135"/>
        <v>#2-2电池破真空阀关到位[lamp]</v>
      </c>
      <c r="M393" s="1">
        <f t="shared" si="137"/>
        <v>424</v>
      </c>
      <c r="N393" s="1" t="str">
        <f t="shared" si="138"/>
        <v>W424.03</v>
      </c>
      <c r="O393" s="11"/>
      <c r="P393" s="1"/>
      <c r="Q393" s="1">
        <f t="shared" si="131"/>
        <v>487</v>
      </c>
      <c r="R393" s="1" t="str">
        <f t="shared" si="125"/>
        <v>T487</v>
      </c>
      <c r="S393" s="1"/>
      <c r="Z393" s="1" t="s">
        <v>2769</v>
      </c>
      <c r="AA393" s="1" t="str">
        <f t="shared" si="143"/>
        <v>#2-2电池破真空阀关到位延时设定值</v>
      </c>
    </row>
    <row r="394" spans="1:27">
      <c r="A394" s="4"/>
      <c r="B394" s="25" t="s">
        <v>1583</v>
      </c>
      <c r="C394" s="34" t="str">
        <f>IO点表!C209</f>
        <v>#3-1电池抽真空阀开到位</v>
      </c>
      <c r="D394" s="26">
        <f t="shared" si="113"/>
        <v>4</v>
      </c>
      <c r="E394" s="11">
        <f t="shared" si="140"/>
        <v>824</v>
      </c>
      <c r="F394" s="11" t="str">
        <f t="shared" si="141"/>
        <v>824.04</v>
      </c>
      <c r="G394" s="11"/>
      <c r="H394" s="11">
        <f t="shared" ref="H394:H405" si="144">H393+1</f>
        <v>1388</v>
      </c>
      <c r="I394" s="11" t="str">
        <f t="shared" si="136"/>
        <v>T1388</v>
      </c>
      <c r="J394" s="11" t="str">
        <f t="shared" si="139"/>
        <v>#3-1电池抽真空阀开到位感应延时</v>
      </c>
      <c r="K394" s="1" t="str">
        <f t="shared" si="142"/>
        <v>924.04</v>
      </c>
      <c r="L394" s="1" t="str">
        <f t="shared" si="135"/>
        <v>#3-1电池抽真空阀开到位[lamp]</v>
      </c>
      <c r="M394" s="1">
        <f t="shared" si="137"/>
        <v>424</v>
      </c>
      <c r="N394" s="1" t="str">
        <f t="shared" si="138"/>
        <v>W424.04</v>
      </c>
      <c r="O394" s="11"/>
      <c r="P394" s="1"/>
      <c r="Q394" s="1">
        <f t="shared" si="131"/>
        <v>488</v>
      </c>
      <c r="R394" s="1" t="str">
        <f t="shared" si="125"/>
        <v>T488</v>
      </c>
      <c r="S394" s="1"/>
      <c r="Z394" s="1" t="s">
        <v>2770</v>
      </c>
      <c r="AA394" s="1" t="str">
        <f t="shared" si="143"/>
        <v>#3-1电池抽真空阀开到位延时设定值</v>
      </c>
    </row>
    <row r="395" spans="1:27">
      <c r="A395" s="4"/>
      <c r="B395" s="25" t="s">
        <v>1587</v>
      </c>
      <c r="C395" s="34" t="str">
        <f>IO点表!C210</f>
        <v>#3-1电池抽真空阀关到位</v>
      </c>
      <c r="D395" s="26">
        <f t="shared" si="113"/>
        <v>5</v>
      </c>
      <c r="E395" s="11">
        <f t="shared" si="140"/>
        <v>824</v>
      </c>
      <c r="F395" s="11" t="str">
        <f t="shared" si="141"/>
        <v>824.05</v>
      </c>
      <c r="G395" s="11"/>
      <c r="H395" s="11">
        <f t="shared" si="144"/>
        <v>1389</v>
      </c>
      <c r="I395" s="11" t="str">
        <f t="shared" si="136"/>
        <v>T1389</v>
      </c>
      <c r="J395" s="11" t="str">
        <f t="shared" si="139"/>
        <v>#3-1电池抽真空阀关到位感应延时</v>
      </c>
      <c r="K395" s="1" t="str">
        <f t="shared" si="142"/>
        <v>924.05</v>
      </c>
      <c r="L395" s="1" t="str">
        <f t="shared" si="135"/>
        <v>#3-1电池抽真空阀关到位[lamp]</v>
      </c>
      <c r="M395" s="1">
        <f t="shared" si="137"/>
        <v>424</v>
      </c>
      <c r="N395" s="1" t="str">
        <f t="shared" si="138"/>
        <v>W424.05</v>
      </c>
      <c r="O395" s="11"/>
      <c r="P395" s="1"/>
      <c r="Q395" s="1">
        <f t="shared" si="131"/>
        <v>489</v>
      </c>
      <c r="R395" s="1" t="str">
        <f t="shared" si="125"/>
        <v>T489</v>
      </c>
      <c r="S395" s="1"/>
      <c r="Z395" s="1" t="s">
        <v>2771</v>
      </c>
      <c r="AA395" s="1" t="str">
        <f t="shared" si="143"/>
        <v>#3-1电池抽真空阀关到位延时设定值</v>
      </c>
    </row>
    <row r="396" spans="1:27">
      <c r="A396" s="4"/>
      <c r="B396" s="25" t="s">
        <v>1591</v>
      </c>
      <c r="C396" s="34" t="str">
        <f>IO点表!C211</f>
        <v>#3-2电池抽真空阀开到位</v>
      </c>
      <c r="D396" s="26">
        <f t="shared" si="113"/>
        <v>6</v>
      </c>
      <c r="E396" s="11">
        <f t="shared" si="140"/>
        <v>824</v>
      </c>
      <c r="F396" s="11" t="str">
        <f t="shared" si="141"/>
        <v>824.06</v>
      </c>
      <c r="G396" s="11"/>
      <c r="H396" s="11">
        <f t="shared" si="144"/>
        <v>1390</v>
      </c>
      <c r="I396" s="11" t="str">
        <f t="shared" si="136"/>
        <v>T1390</v>
      </c>
      <c r="J396" s="11" t="str">
        <f t="shared" si="139"/>
        <v>#3-2电池抽真空阀开到位感应延时</v>
      </c>
      <c r="K396" s="1" t="str">
        <f t="shared" si="142"/>
        <v>924.06</v>
      </c>
      <c r="L396" s="1" t="str">
        <f t="shared" si="135"/>
        <v>#3-2电池抽真空阀开到位[lamp]</v>
      </c>
      <c r="M396" s="1">
        <f t="shared" si="137"/>
        <v>424</v>
      </c>
      <c r="N396" s="1" t="str">
        <f t="shared" si="138"/>
        <v>W424.06</v>
      </c>
      <c r="O396" s="11"/>
      <c r="P396" s="1"/>
      <c r="Q396" s="1">
        <f t="shared" si="131"/>
        <v>490</v>
      </c>
      <c r="R396" s="1" t="str">
        <f t="shared" si="125"/>
        <v>T490</v>
      </c>
      <c r="S396" s="1"/>
      <c r="Z396" s="1" t="s">
        <v>2772</v>
      </c>
      <c r="AA396" s="1" t="str">
        <f t="shared" si="143"/>
        <v>#3-2电池抽真空阀开到位延时设定值</v>
      </c>
    </row>
    <row r="397" spans="1:27">
      <c r="A397" s="4"/>
      <c r="B397" s="25" t="s">
        <v>1595</v>
      </c>
      <c r="C397" s="34" t="str">
        <f>IO点表!C212</f>
        <v>#3-2电池抽真空阀关到位</v>
      </c>
      <c r="D397" s="26">
        <f t="shared" si="113"/>
        <v>7</v>
      </c>
      <c r="E397" s="11">
        <f t="shared" si="140"/>
        <v>824</v>
      </c>
      <c r="F397" s="11" t="str">
        <f t="shared" si="141"/>
        <v>824.07</v>
      </c>
      <c r="G397" s="11"/>
      <c r="H397" s="11">
        <f t="shared" si="144"/>
        <v>1391</v>
      </c>
      <c r="I397" s="11" t="str">
        <f t="shared" si="136"/>
        <v>T1391</v>
      </c>
      <c r="J397" s="11" t="str">
        <f t="shared" si="139"/>
        <v>#3-2电池抽真空阀关到位感应延时</v>
      </c>
      <c r="K397" s="1" t="str">
        <f t="shared" si="142"/>
        <v>924.07</v>
      </c>
      <c r="L397" s="1" t="str">
        <f t="shared" si="135"/>
        <v>#3-2电池抽真空阀关到位[lamp]</v>
      </c>
      <c r="M397" s="1">
        <f t="shared" si="137"/>
        <v>424</v>
      </c>
      <c r="N397" s="1" t="str">
        <f t="shared" si="138"/>
        <v>W424.07</v>
      </c>
      <c r="O397" s="11"/>
      <c r="P397" s="1"/>
      <c r="Q397" s="1">
        <f t="shared" si="131"/>
        <v>491</v>
      </c>
      <c r="R397" s="1" t="str">
        <f t="shared" si="125"/>
        <v>T491</v>
      </c>
      <c r="S397" s="1"/>
      <c r="Z397" s="1" t="s">
        <v>2773</v>
      </c>
      <c r="AA397" s="1" t="str">
        <f t="shared" si="143"/>
        <v>#3-2电池抽真空阀关到位延时设定值</v>
      </c>
    </row>
    <row r="398" spans="1:27">
      <c r="A398" s="4"/>
      <c r="B398" s="25" t="s">
        <v>1598</v>
      </c>
      <c r="C398" s="34" t="str">
        <f>IO点表!C213</f>
        <v>#3-1电池注氦阀开到位</v>
      </c>
      <c r="D398" s="26">
        <f t="shared" si="113"/>
        <v>8</v>
      </c>
      <c r="E398" s="11">
        <f t="shared" si="140"/>
        <v>824</v>
      </c>
      <c r="F398" s="11" t="str">
        <f t="shared" si="141"/>
        <v>824.08</v>
      </c>
      <c r="G398" s="11"/>
      <c r="H398" s="11">
        <f t="shared" si="144"/>
        <v>1392</v>
      </c>
      <c r="I398" s="11" t="str">
        <f t="shared" si="136"/>
        <v>T1392</v>
      </c>
      <c r="J398" s="11" t="str">
        <f t="shared" si="139"/>
        <v>#3-1电池注氦阀开到位感应延时</v>
      </c>
      <c r="K398" s="1" t="str">
        <f t="shared" si="142"/>
        <v>924.08</v>
      </c>
      <c r="L398" s="1" t="str">
        <f t="shared" si="135"/>
        <v>#3-1电池注氦阀开到位[lamp]</v>
      </c>
      <c r="M398" s="1">
        <f t="shared" si="137"/>
        <v>424</v>
      </c>
      <c r="N398" s="1" t="str">
        <f t="shared" si="138"/>
        <v>W424.08</v>
      </c>
      <c r="O398" s="11"/>
      <c r="P398" s="1"/>
      <c r="Q398" s="1">
        <f t="shared" si="131"/>
        <v>492</v>
      </c>
      <c r="R398" s="1" t="str">
        <f t="shared" si="125"/>
        <v>T492</v>
      </c>
      <c r="S398" s="1"/>
      <c r="Z398" s="1" t="s">
        <v>2774</v>
      </c>
      <c r="AA398" s="1" t="str">
        <f t="shared" si="143"/>
        <v>#3-1电池注氦阀开到位延时设定值</v>
      </c>
    </row>
    <row r="399" spans="1:27">
      <c r="A399" s="4"/>
      <c r="B399" s="25" t="s">
        <v>1602</v>
      </c>
      <c r="C399" s="34" t="str">
        <f>IO点表!C214</f>
        <v>#3-1电池注氦阀关到位</v>
      </c>
      <c r="D399" s="26">
        <f t="shared" si="113"/>
        <v>9</v>
      </c>
      <c r="E399" s="11">
        <f t="shared" si="140"/>
        <v>824</v>
      </c>
      <c r="F399" s="11" t="str">
        <f t="shared" si="141"/>
        <v>824.09</v>
      </c>
      <c r="G399" s="11"/>
      <c r="H399" s="11">
        <f t="shared" si="144"/>
        <v>1393</v>
      </c>
      <c r="I399" s="11" t="str">
        <f t="shared" si="136"/>
        <v>T1393</v>
      </c>
      <c r="J399" s="11" t="str">
        <f t="shared" si="139"/>
        <v>#3-1电池注氦阀关到位感应延时</v>
      </c>
      <c r="K399" s="1" t="str">
        <f t="shared" si="142"/>
        <v>924.09</v>
      </c>
      <c r="L399" s="1" t="str">
        <f t="shared" si="135"/>
        <v>#3-1电池注氦阀关到位[lamp]</v>
      </c>
      <c r="M399" s="1">
        <f t="shared" si="137"/>
        <v>424</v>
      </c>
      <c r="N399" s="1" t="str">
        <f t="shared" si="138"/>
        <v>W424.09</v>
      </c>
      <c r="O399" s="11"/>
      <c r="P399" s="1"/>
      <c r="Q399" s="1">
        <f t="shared" si="131"/>
        <v>493</v>
      </c>
      <c r="R399" s="1" t="str">
        <f t="shared" si="125"/>
        <v>T493</v>
      </c>
      <c r="S399" s="1"/>
      <c r="Z399" s="1" t="s">
        <v>2775</v>
      </c>
      <c r="AA399" s="1" t="str">
        <f t="shared" si="143"/>
        <v>#3-1电池注氦阀关到位延时设定值</v>
      </c>
    </row>
    <row r="400" spans="1:27">
      <c r="A400" s="4"/>
      <c r="B400" s="25" t="s">
        <v>1606</v>
      </c>
      <c r="C400" s="34" t="str">
        <f>IO点表!C215</f>
        <v>#3-2电池注氦阀开到位</v>
      </c>
      <c r="D400" s="26">
        <f t="shared" si="113"/>
        <v>10</v>
      </c>
      <c r="E400" s="11">
        <f t="shared" si="140"/>
        <v>824</v>
      </c>
      <c r="F400" s="11" t="str">
        <f t="shared" si="141"/>
        <v>824.10</v>
      </c>
      <c r="G400" s="11"/>
      <c r="H400" s="11">
        <f t="shared" si="144"/>
        <v>1394</v>
      </c>
      <c r="I400" s="11" t="str">
        <f t="shared" si="136"/>
        <v>T1394</v>
      </c>
      <c r="J400" s="11" t="str">
        <f t="shared" si="139"/>
        <v>#3-2电池注氦阀开到位感应延时</v>
      </c>
      <c r="K400" s="1" t="str">
        <f t="shared" si="142"/>
        <v>924.10</v>
      </c>
      <c r="L400" s="1" t="str">
        <f t="shared" si="135"/>
        <v>#3-2电池注氦阀开到位[lamp]</v>
      </c>
      <c r="M400" s="1">
        <f t="shared" si="137"/>
        <v>424</v>
      </c>
      <c r="N400" s="1" t="str">
        <f t="shared" si="138"/>
        <v>W424.10</v>
      </c>
      <c r="O400" s="11"/>
      <c r="P400" s="1"/>
      <c r="Q400" s="1">
        <f t="shared" si="131"/>
        <v>494</v>
      </c>
      <c r="R400" s="1" t="str">
        <f t="shared" si="125"/>
        <v>T494</v>
      </c>
      <c r="S400" s="1"/>
      <c r="Z400" s="1" t="s">
        <v>2776</v>
      </c>
      <c r="AA400" s="1" t="str">
        <f t="shared" si="143"/>
        <v>#3-2电池注氦阀开到位延时设定值</v>
      </c>
    </row>
    <row r="401" spans="1:27">
      <c r="A401" s="4"/>
      <c r="B401" s="25" t="s">
        <v>1610</v>
      </c>
      <c r="C401" s="34" t="str">
        <f>IO点表!C216</f>
        <v>#3-2电池注氦阀关到位</v>
      </c>
      <c r="D401" s="26">
        <f t="shared" si="113"/>
        <v>11</v>
      </c>
      <c r="E401" s="11">
        <f t="shared" si="140"/>
        <v>824</v>
      </c>
      <c r="F401" s="11" t="str">
        <f t="shared" si="141"/>
        <v>824.11</v>
      </c>
      <c r="G401" s="11"/>
      <c r="H401" s="11">
        <f t="shared" si="144"/>
        <v>1395</v>
      </c>
      <c r="I401" s="11" t="str">
        <f t="shared" si="136"/>
        <v>T1395</v>
      </c>
      <c r="J401" s="11" t="str">
        <f t="shared" si="139"/>
        <v>#3-2电池注氦阀关到位感应延时</v>
      </c>
      <c r="K401" s="1" t="str">
        <f t="shared" si="142"/>
        <v>924.11</v>
      </c>
      <c r="L401" s="1" t="str">
        <f t="shared" ref="L401:L405" si="145">C401&amp;L$2</f>
        <v>#3-2电池注氦阀关到位[lamp]</v>
      </c>
      <c r="M401" s="1">
        <f t="shared" si="137"/>
        <v>424</v>
      </c>
      <c r="N401" s="1" t="str">
        <f t="shared" si="138"/>
        <v>W424.11</v>
      </c>
      <c r="O401" s="11"/>
      <c r="P401" s="1"/>
      <c r="Q401" s="1">
        <f t="shared" si="131"/>
        <v>495</v>
      </c>
      <c r="R401" s="1" t="str">
        <f t="shared" si="125"/>
        <v>T495</v>
      </c>
      <c r="S401" s="1"/>
      <c r="Z401" s="1" t="s">
        <v>2777</v>
      </c>
      <c r="AA401" s="1" t="str">
        <f t="shared" si="143"/>
        <v>#3-2电池注氦阀关到位延时设定值</v>
      </c>
    </row>
    <row r="402" spans="1:27">
      <c r="A402" s="4"/>
      <c r="B402" s="25" t="s">
        <v>1614</v>
      </c>
      <c r="C402" s="34" t="str">
        <f>IO点表!C217</f>
        <v>#3-1电池破真空阀开到位</v>
      </c>
      <c r="D402" s="26">
        <f t="shared" si="113"/>
        <v>12</v>
      </c>
      <c r="E402" s="11">
        <f t="shared" si="140"/>
        <v>824</v>
      </c>
      <c r="F402" s="11" t="str">
        <f t="shared" si="141"/>
        <v>824.12</v>
      </c>
      <c r="G402" s="11"/>
      <c r="H402" s="11">
        <f t="shared" si="144"/>
        <v>1396</v>
      </c>
      <c r="I402" s="11" t="str">
        <f t="shared" si="136"/>
        <v>T1396</v>
      </c>
      <c r="J402" s="11" t="str">
        <f t="shared" si="139"/>
        <v>#3-1电池破真空阀开到位感应延时</v>
      </c>
      <c r="K402" s="1" t="str">
        <f t="shared" si="142"/>
        <v>924.12</v>
      </c>
      <c r="L402" s="1" t="str">
        <f t="shared" si="145"/>
        <v>#3-1电池破真空阀开到位[lamp]</v>
      </c>
      <c r="M402" s="1">
        <f t="shared" si="137"/>
        <v>424</v>
      </c>
      <c r="N402" s="1" t="str">
        <f t="shared" si="138"/>
        <v>W424.12</v>
      </c>
      <c r="O402" s="11"/>
      <c r="P402" s="1"/>
      <c r="Q402" s="1">
        <f t="shared" si="131"/>
        <v>496</v>
      </c>
      <c r="R402" s="1" t="str">
        <f t="shared" si="125"/>
        <v>T496</v>
      </c>
      <c r="S402" s="1"/>
      <c r="Z402" s="1" t="s">
        <v>2778</v>
      </c>
      <c r="AA402" s="1" t="str">
        <f t="shared" si="143"/>
        <v>#3-1电池破真空阀开到位延时设定值</v>
      </c>
    </row>
    <row r="403" spans="1:27">
      <c r="A403" s="4"/>
      <c r="B403" s="25" t="s">
        <v>1618</v>
      </c>
      <c r="C403" s="34" t="str">
        <f>IO点表!C218</f>
        <v>#3-1电池破真空阀关到位</v>
      </c>
      <c r="D403" s="26">
        <f t="shared" si="113"/>
        <v>13</v>
      </c>
      <c r="E403" s="11">
        <f t="shared" si="140"/>
        <v>824</v>
      </c>
      <c r="F403" s="11" t="str">
        <f t="shared" si="141"/>
        <v>824.13</v>
      </c>
      <c r="G403" s="11"/>
      <c r="H403" s="11">
        <f t="shared" si="144"/>
        <v>1397</v>
      </c>
      <c r="I403" s="11" t="str">
        <f t="shared" si="136"/>
        <v>T1397</v>
      </c>
      <c r="J403" s="11" t="str">
        <f t="shared" si="139"/>
        <v>#3-1电池破真空阀关到位感应延时</v>
      </c>
      <c r="K403" s="1" t="str">
        <f t="shared" si="142"/>
        <v>924.13</v>
      </c>
      <c r="L403" s="1" t="str">
        <f t="shared" si="145"/>
        <v>#3-1电池破真空阀关到位[lamp]</v>
      </c>
      <c r="M403" s="1">
        <f t="shared" si="137"/>
        <v>424</v>
      </c>
      <c r="N403" s="1" t="str">
        <f t="shared" si="138"/>
        <v>W424.13</v>
      </c>
      <c r="O403" s="11"/>
      <c r="P403" s="1"/>
      <c r="Q403" s="1">
        <f t="shared" si="131"/>
        <v>497</v>
      </c>
      <c r="R403" s="1" t="str">
        <f t="shared" si="125"/>
        <v>T497</v>
      </c>
      <c r="S403" s="1"/>
      <c r="Z403" s="1" t="s">
        <v>2779</v>
      </c>
      <c r="AA403" s="1" t="str">
        <f t="shared" si="143"/>
        <v>#3-1电池破真空阀关到位延时设定值</v>
      </c>
    </row>
    <row r="404" spans="1:27">
      <c r="A404" s="4"/>
      <c r="B404" s="25" t="s">
        <v>1622</v>
      </c>
      <c r="C404" s="34" t="str">
        <f>IO点表!C219</f>
        <v>#3-2电池破真空阀开到位</v>
      </c>
      <c r="D404" s="26">
        <f t="shared" si="113"/>
        <v>14</v>
      </c>
      <c r="E404" s="11">
        <f t="shared" si="140"/>
        <v>824</v>
      </c>
      <c r="F404" s="11" t="str">
        <f t="shared" si="141"/>
        <v>824.14</v>
      </c>
      <c r="G404" s="11"/>
      <c r="H404" s="11">
        <f t="shared" si="144"/>
        <v>1398</v>
      </c>
      <c r="I404" s="11" t="str">
        <f t="shared" si="136"/>
        <v>T1398</v>
      </c>
      <c r="J404" s="11" t="str">
        <f t="shared" si="139"/>
        <v>#3-2电池破真空阀开到位感应延时</v>
      </c>
      <c r="K404" s="1" t="str">
        <f t="shared" si="142"/>
        <v>924.14</v>
      </c>
      <c r="L404" s="1" t="str">
        <f t="shared" si="145"/>
        <v>#3-2电池破真空阀开到位[lamp]</v>
      </c>
      <c r="M404" s="1">
        <f t="shared" si="137"/>
        <v>424</v>
      </c>
      <c r="N404" s="1" t="str">
        <f t="shared" si="138"/>
        <v>W424.14</v>
      </c>
      <c r="O404" s="11"/>
      <c r="P404" s="1"/>
      <c r="Q404" s="1">
        <f t="shared" si="131"/>
        <v>498</v>
      </c>
      <c r="R404" s="1" t="str">
        <f t="shared" si="125"/>
        <v>T498</v>
      </c>
      <c r="S404" s="1"/>
      <c r="Z404" s="1" t="s">
        <v>2780</v>
      </c>
      <c r="AA404" s="1" t="str">
        <f t="shared" si="143"/>
        <v>#3-2电池破真空阀开到位延时设定值</v>
      </c>
    </row>
    <row r="405" spans="1:27">
      <c r="A405" s="4"/>
      <c r="B405" s="25" t="s">
        <v>1626</v>
      </c>
      <c r="C405" s="34" t="str">
        <f>IO点表!C220</f>
        <v>#3-2电池破真空阀关到位</v>
      </c>
      <c r="D405" s="26">
        <f t="shared" si="113"/>
        <v>15</v>
      </c>
      <c r="E405" s="11">
        <f t="shared" si="140"/>
        <v>824</v>
      </c>
      <c r="F405" s="11" t="str">
        <f t="shared" si="141"/>
        <v>824.15</v>
      </c>
      <c r="G405" s="11"/>
      <c r="H405" s="11">
        <f t="shared" si="144"/>
        <v>1399</v>
      </c>
      <c r="I405" s="11" t="str">
        <f t="shared" si="136"/>
        <v>T1399</v>
      </c>
      <c r="J405" s="11" t="str">
        <f t="shared" si="139"/>
        <v>#3-2电池破真空阀关到位感应延时</v>
      </c>
      <c r="K405" s="1" t="str">
        <f t="shared" si="142"/>
        <v>924.15</v>
      </c>
      <c r="L405" s="1" t="str">
        <f t="shared" si="145"/>
        <v>#3-2电池破真空阀关到位[lamp]</v>
      </c>
      <c r="M405" s="1">
        <f t="shared" si="137"/>
        <v>424</v>
      </c>
      <c r="N405" s="1" t="str">
        <f t="shared" si="138"/>
        <v>W424.15</v>
      </c>
      <c r="O405" s="11"/>
      <c r="P405" s="1"/>
      <c r="Q405" s="1">
        <f t="shared" si="131"/>
        <v>499</v>
      </c>
      <c r="R405" s="1" t="str">
        <f t="shared" si="125"/>
        <v>T499</v>
      </c>
      <c r="S405" s="1"/>
      <c r="Z405" s="1" t="s">
        <v>2781</v>
      </c>
      <c r="AA405" s="1" t="str">
        <f t="shared" si="143"/>
        <v>#3-2电池破真空阀关到位延时设定值</v>
      </c>
    </row>
    <row r="406" spans="2:19">
      <c r="B406" s="25"/>
      <c r="C406" s="34">
        <f>IO点表!C221</f>
        <v>0</v>
      </c>
      <c r="D406" s="26"/>
      <c r="E406" s="11"/>
      <c r="F406" s="11"/>
      <c r="G406" s="11"/>
      <c r="H406" s="11"/>
      <c r="I406" s="11"/>
      <c r="J406" s="11"/>
      <c r="K406" s="1"/>
      <c r="L406" s="1"/>
      <c r="M406" s="1"/>
      <c r="N406" s="1"/>
      <c r="O406" s="11"/>
      <c r="P406" s="1"/>
      <c r="Q406" s="1"/>
      <c r="R406" s="1"/>
      <c r="S406" s="1"/>
    </row>
    <row r="407" spans="2:19">
      <c r="B407" s="25"/>
      <c r="C407" s="34"/>
      <c r="D407" s="26"/>
      <c r="E407" s="11"/>
      <c r="F407" s="11"/>
      <c r="G407" s="11"/>
      <c r="H407" s="11"/>
      <c r="I407" s="11"/>
      <c r="J407" s="11"/>
      <c r="K407" s="1"/>
      <c r="L407" s="1"/>
      <c r="M407" s="1"/>
      <c r="N407" s="1"/>
      <c r="O407" s="11"/>
      <c r="P407" s="1"/>
      <c r="Q407" s="1"/>
      <c r="R407" s="1"/>
      <c r="S407" s="1"/>
    </row>
    <row r="408" spans="2:19">
      <c r="B408" s="25"/>
      <c r="C408" s="34"/>
      <c r="D408" s="26"/>
      <c r="E408" s="11"/>
      <c r="F408" s="11"/>
      <c r="G408" s="11"/>
      <c r="H408" s="11"/>
      <c r="I408" s="11"/>
      <c r="J408" s="11"/>
      <c r="K408" s="1"/>
      <c r="L408" s="1"/>
      <c r="M408" s="1"/>
      <c r="N408" s="1"/>
      <c r="O408" s="11"/>
      <c r="P408" s="1"/>
      <c r="Q408" s="1"/>
      <c r="R408" s="1"/>
      <c r="S408" s="1"/>
    </row>
    <row r="409" spans="2:19">
      <c r="B409" s="25"/>
      <c r="C409" s="34"/>
      <c r="D409" s="26"/>
      <c r="E409" s="11"/>
      <c r="F409" s="11"/>
      <c r="G409" s="11"/>
      <c r="H409" s="11"/>
      <c r="I409" s="11"/>
      <c r="J409" s="11"/>
      <c r="K409" s="1"/>
      <c r="L409" s="1"/>
      <c r="M409" s="1"/>
      <c r="N409" s="1"/>
      <c r="O409" s="11"/>
      <c r="P409" s="1"/>
      <c r="Q409" s="1"/>
      <c r="R409" s="1"/>
      <c r="S409" s="1"/>
    </row>
    <row r="410" spans="2:19">
      <c r="B410" s="25"/>
      <c r="C410" s="34"/>
      <c r="D410" s="26"/>
      <c r="E410" s="11"/>
      <c r="F410" s="11"/>
      <c r="G410" s="11"/>
      <c r="H410" s="11"/>
      <c r="I410" s="11"/>
      <c r="J410" s="11"/>
      <c r="K410" s="1"/>
      <c r="L410" s="1"/>
      <c r="M410" s="1"/>
      <c r="N410" s="1"/>
      <c r="O410" s="11"/>
      <c r="P410" s="1"/>
      <c r="Q410" s="1"/>
      <c r="R410" s="1"/>
      <c r="S410" s="1"/>
    </row>
    <row r="411" spans="2:19">
      <c r="B411" s="25"/>
      <c r="C411" s="34"/>
      <c r="D411" s="26"/>
      <c r="E411" s="11"/>
      <c r="F411" s="11"/>
      <c r="G411" s="11"/>
      <c r="H411" s="11"/>
      <c r="I411" s="11"/>
      <c r="J411" s="11"/>
      <c r="K411" s="1"/>
      <c r="L411" s="1"/>
      <c r="M411" s="1"/>
      <c r="N411" s="1"/>
      <c r="O411" s="11"/>
      <c r="P411" s="1"/>
      <c r="Q411" s="1"/>
      <c r="R411" s="1"/>
      <c r="S411" s="1"/>
    </row>
    <row r="412" spans="2:19">
      <c r="B412" s="25"/>
      <c r="C412" s="34"/>
      <c r="D412" s="26"/>
      <c r="E412" s="11"/>
      <c r="F412" s="11"/>
      <c r="G412" s="11"/>
      <c r="H412" s="11"/>
      <c r="I412" s="11"/>
      <c r="J412" s="11"/>
      <c r="K412" s="1"/>
      <c r="L412" s="1"/>
      <c r="M412" s="1"/>
      <c r="N412" s="1"/>
      <c r="O412" s="11"/>
      <c r="P412" s="1"/>
      <c r="Q412" s="1"/>
      <c r="R412" s="1"/>
      <c r="S412" s="1"/>
    </row>
    <row r="413" spans="2:19">
      <c r="B413" s="25"/>
      <c r="C413" s="34">
        <f>IO点表!C222</f>
        <v>0</v>
      </c>
      <c r="D413" s="26"/>
      <c r="E413" s="11"/>
      <c r="F413" s="11"/>
      <c r="G413" s="11"/>
      <c r="H413" s="11"/>
      <c r="I413" s="11"/>
      <c r="J413" s="11"/>
      <c r="K413" s="1"/>
      <c r="L413" s="1"/>
      <c r="M413" s="1"/>
      <c r="N413" s="1"/>
      <c r="O413" s="11"/>
      <c r="P413" s="1"/>
      <c r="Q413" s="1"/>
      <c r="R413" s="1"/>
      <c r="S413" s="1"/>
    </row>
    <row r="414" spans="2:19">
      <c r="B414" s="25"/>
      <c r="C414" s="34">
        <f>IO点表!C223</f>
        <v>0</v>
      </c>
      <c r="D414" s="26"/>
      <c r="E414" s="11"/>
      <c r="F414" s="11"/>
      <c r="G414" s="11"/>
      <c r="H414" s="11"/>
      <c r="I414" s="11"/>
      <c r="J414" s="11"/>
      <c r="K414" s="1"/>
      <c r="L414" s="1"/>
      <c r="M414" s="1"/>
      <c r="N414" s="1"/>
      <c r="O414" s="11"/>
      <c r="P414" s="1"/>
      <c r="Q414" s="1"/>
      <c r="R414" s="1"/>
      <c r="S414" s="1"/>
    </row>
    <row r="415" spans="2:19">
      <c r="B415" s="25"/>
      <c r="C415" s="34"/>
      <c r="D415" s="26"/>
      <c r="E415" s="11"/>
      <c r="F415" s="11"/>
      <c r="G415" s="11"/>
      <c r="H415" s="11"/>
      <c r="I415" s="11"/>
      <c r="J415" s="11"/>
      <c r="K415" s="1"/>
      <c r="L415" s="1"/>
      <c r="M415" s="1"/>
      <c r="N415" s="1"/>
      <c r="O415" s="11"/>
      <c r="P415" s="1"/>
      <c r="Q415" s="1"/>
      <c r="R415" s="1"/>
      <c r="S415" s="1"/>
    </row>
    <row r="416" spans="2:19">
      <c r="B416" s="25"/>
      <c r="C416" s="34"/>
      <c r="D416" s="26"/>
      <c r="E416" s="11"/>
      <c r="F416" s="11"/>
      <c r="G416" s="11"/>
      <c r="H416" s="11"/>
      <c r="I416" s="11"/>
      <c r="J416" s="11"/>
      <c r="K416" s="1"/>
      <c r="L416" s="1"/>
      <c r="M416" s="1"/>
      <c r="N416" s="1"/>
      <c r="O416" s="11"/>
      <c r="P416" s="1"/>
      <c r="Q416" s="1"/>
      <c r="R416" s="1"/>
      <c r="S416" s="1"/>
    </row>
    <row r="417" spans="2:19">
      <c r="B417" s="25"/>
      <c r="C417" s="34"/>
      <c r="D417" s="26"/>
      <c r="E417" s="11"/>
      <c r="F417" s="11"/>
      <c r="G417" s="11"/>
      <c r="H417" s="11"/>
      <c r="I417" s="11"/>
      <c r="J417" s="11"/>
      <c r="K417" s="1"/>
      <c r="L417" s="1"/>
      <c r="M417" s="1"/>
      <c r="N417" s="1"/>
      <c r="O417" s="11"/>
      <c r="P417" s="1"/>
      <c r="Q417" s="1"/>
      <c r="R417" s="1"/>
      <c r="S417" s="1"/>
    </row>
    <row r="418" spans="2:19">
      <c r="B418" s="25"/>
      <c r="C418" s="34"/>
      <c r="D418" s="26"/>
      <c r="E418" s="11"/>
      <c r="F418" s="11"/>
      <c r="G418" s="11"/>
      <c r="H418" s="11"/>
      <c r="I418" s="11"/>
      <c r="J418" s="11"/>
      <c r="K418" s="1"/>
      <c r="L418" s="1"/>
      <c r="M418" s="1"/>
      <c r="N418" s="1"/>
      <c r="O418" s="11"/>
      <c r="P418" s="1"/>
      <c r="Q418" s="1"/>
      <c r="R418" s="1"/>
      <c r="S418" s="1"/>
    </row>
    <row r="419" spans="2:19">
      <c r="B419" s="25"/>
      <c r="C419" s="34"/>
      <c r="D419" s="26"/>
      <c r="E419" s="11"/>
      <c r="F419" s="11"/>
      <c r="G419" s="11"/>
      <c r="H419" s="11"/>
      <c r="I419" s="11"/>
      <c r="J419" s="11"/>
      <c r="K419" s="1"/>
      <c r="L419" s="1"/>
      <c r="M419" s="1"/>
      <c r="N419" s="1"/>
      <c r="O419" s="11"/>
      <c r="P419" s="1"/>
      <c r="Q419" s="1"/>
      <c r="R419" s="1"/>
      <c r="S419" s="1"/>
    </row>
    <row r="420" spans="2:19">
      <c r="B420" s="25"/>
      <c r="C420" s="34"/>
      <c r="D420" s="26"/>
      <c r="E420" s="11"/>
      <c r="F420" s="11"/>
      <c r="G420" s="11"/>
      <c r="H420" s="11"/>
      <c r="I420" s="11"/>
      <c r="J420" s="11"/>
      <c r="K420" s="1"/>
      <c r="L420" s="1"/>
      <c r="M420" s="1"/>
      <c r="N420" s="1"/>
      <c r="O420" s="11"/>
      <c r="P420" s="1"/>
      <c r="Q420" s="1"/>
      <c r="R420" s="1"/>
      <c r="S420" s="1"/>
    </row>
    <row r="421" spans="2:19">
      <c r="B421" s="25"/>
      <c r="C421" s="34"/>
      <c r="D421" s="26"/>
      <c r="E421" s="11"/>
      <c r="F421" s="11"/>
      <c r="G421" s="11"/>
      <c r="H421" s="11"/>
      <c r="I421" s="11"/>
      <c r="J421" s="11"/>
      <c r="K421" s="1"/>
      <c r="L421" s="1"/>
      <c r="M421" s="1"/>
      <c r="N421" s="1"/>
      <c r="O421" s="11"/>
      <c r="P421" s="1"/>
      <c r="Q421" s="1"/>
      <c r="R421" s="1"/>
      <c r="S421" s="1"/>
    </row>
    <row r="422" spans="2:19">
      <c r="B422" s="25"/>
      <c r="C422" s="34"/>
      <c r="D422" s="26"/>
      <c r="E422" s="11"/>
      <c r="F422" s="11"/>
      <c r="G422" s="11"/>
      <c r="H422" s="11"/>
      <c r="I422" s="11"/>
      <c r="J422" s="11"/>
      <c r="K422" s="1"/>
      <c r="L422" s="1"/>
      <c r="M422" s="1"/>
      <c r="N422" s="1"/>
      <c r="O422" s="11"/>
      <c r="P422" s="1"/>
      <c r="Q422" s="1"/>
      <c r="R422" s="1"/>
      <c r="S422" s="1"/>
    </row>
    <row r="423" spans="2:19">
      <c r="B423" s="25"/>
      <c r="C423" s="34"/>
      <c r="D423" s="26"/>
      <c r="E423" s="11"/>
      <c r="F423" s="11"/>
      <c r="G423" s="11"/>
      <c r="H423" s="11"/>
      <c r="I423" s="11"/>
      <c r="J423" s="11"/>
      <c r="K423" s="1"/>
      <c r="L423" s="1"/>
      <c r="M423" s="1"/>
      <c r="N423" s="1"/>
      <c r="O423" s="11"/>
      <c r="P423" s="1"/>
      <c r="Q423" s="1"/>
      <c r="R423" s="1"/>
      <c r="S423" s="1"/>
    </row>
    <row r="424" spans="2:19">
      <c r="B424" s="25"/>
      <c r="C424" s="34"/>
      <c r="D424" s="26"/>
      <c r="E424" s="11"/>
      <c r="F424" s="11"/>
      <c r="G424" s="11"/>
      <c r="H424" s="11"/>
      <c r="I424" s="11"/>
      <c r="J424" s="11"/>
      <c r="K424" s="1"/>
      <c r="L424" s="1"/>
      <c r="M424" s="1"/>
      <c r="N424" s="1"/>
      <c r="O424" s="11"/>
      <c r="P424" s="1"/>
      <c r="Q424" s="1"/>
      <c r="R424" s="1"/>
      <c r="S424" s="1"/>
    </row>
    <row r="425" spans="2:19">
      <c r="B425" s="25"/>
      <c r="C425" s="34"/>
      <c r="D425" s="26"/>
      <c r="E425" s="11"/>
      <c r="F425" s="11"/>
      <c r="G425" s="11"/>
      <c r="H425" s="11"/>
      <c r="I425" s="11"/>
      <c r="J425" s="11"/>
      <c r="K425" s="1"/>
      <c r="L425" s="1"/>
      <c r="M425" s="1"/>
      <c r="N425" s="1"/>
      <c r="O425" s="11"/>
      <c r="P425" s="1"/>
      <c r="Q425" s="1"/>
      <c r="R425" s="1"/>
      <c r="S425" s="1"/>
    </row>
    <row r="426" spans="2:19">
      <c r="B426" s="25"/>
      <c r="C426" s="34"/>
      <c r="D426" s="26"/>
      <c r="E426" s="11"/>
      <c r="F426" s="11"/>
      <c r="G426" s="11"/>
      <c r="H426" s="11"/>
      <c r="I426" s="11"/>
      <c r="J426" s="11"/>
      <c r="K426" s="1"/>
      <c r="L426" s="1"/>
      <c r="M426" s="1"/>
      <c r="N426" s="1"/>
      <c r="O426" s="11"/>
      <c r="P426" s="1"/>
      <c r="Q426" s="1"/>
      <c r="R426" s="1"/>
      <c r="S426" s="1"/>
    </row>
    <row r="427" spans="2:19">
      <c r="B427" s="25"/>
      <c r="C427" s="34"/>
      <c r="D427" s="26"/>
      <c r="E427" s="11"/>
      <c r="F427" s="11"/>
      <c r="G427" s="11"/>
      <c r="H427" s="11"/>
      <c r="I427" s="11"/>
      <c r="J427" s="11"/>
      <c r="K427" s="1"/>
      <c r="L427" s="1"/>
      <c r="M427" s="1"/>
      <c r="N427" s="1"/>
      <c r="O427" s="11"/>
      <c r="P427" s="1"/>
      <c r="Q427" s="1"/>
      <c r="R427" s="1"/>
      <c r="S427" s="1"/>
    </row>
    <row r="428" spans="2:19">
      <c r="B428" s="25"/>
      <c r="C428" s="34"/>
      <c r="D428" s="26"/>
      <c r="E428" s="11"/>
      <c r="F428" s="11"/>
      <c r="G428" s="11"/>
      <c r="H428" s="11"/>
      <c r="I428" s="11"/>
      <c r="J428" s="11"/>
      <c r="K428" s="1"/>
      <c r="L428" s="1"/>
      <c r="M428" s="1"/>
      <c r="N428" s="1"/>
      <c r="O428" s="11"/>
      <c r="P428" s="1"/>
      <c r="Q428" s="1"/>
      <c r="R428" s="1"/>
      <c r="S428" s="1"/>
    </row>
    <row r="429" spans="2:19">
      <c r="B429" s="25"/>
      <c r="C429" s="34"/>
      <c r="D429" s="26"/>
      <c r="E429" s="11"/>
      <c r="F429" s="11"/>
      <c r="G429" s="11"/>
      <c r="H429" s="11"/>
      <c r="I429" s="11"/>
      <c r="J429" s="11"/>
      <c r="K429" s="1"/>
      <c r="L429" s="1"/>
      <c r="M429" s="1"/>
      <c r="N429" s="1"/>
      <c r="O429" s="11"/>
      <c r="P429" s="1"/>
      <c r="Q429" s="1"/>
      <c r="R429" s="1"/>
      <c r="S429" s="1"/>
    </row>
    <row r="430" spans="2:19">
      <c r="B430" s="25"/>
      <c r="C430" s="34"/>
      <c r="D430" s="26"/>
      <c r="E430" s="11"/>
      <c r="F430" s="11"/>
      <c r="G430" s="11"/>
      <c r="H430" s="11"/>
      <c r="I430" s="11"/>
      <c r="J430" s="11"/>
      <c r="K430" s="1"/>
      <c r="L430" s="1"/>
      <c r="M430" s="1"/>
      <c r="N430" s="1"/>
      <c r="O430" s="11"/>
      <c r="P430" s="1"/>
      <c r="Q430" s="1"/>
      <c r="R430" s="1"/>
      <c r="S430" s="1"/>
    </row>
    <row r="431" spans="2:19">
      <c r="B431" s="25"/>
      <c r="C431" s="34"/>
      <c r="D431" s="26"/>
      <c r="E431" s="11"/>
      <c r="F431" s="11"/>
      <c r="G431" s="11"/>
      <c r="H431" s="11"/>
      <c r="I431" s="11"/>
      <c r="J431" s="11"/>
      <c r="K431" s="1"/>
      <c r="L431" s="1"/>
      <c r="M431" s="1"/>
      <c r="N431" s="1"/>
      <c r="O431" s="11"/>
      <c r="P431" s="1"/>
      <c r="Q431" s="1"/>
      <c r="R431" s="1"/>
      <c r="S431" s="1"/>
    </row>
    <row r="432" spans="2:19">
      <c r="B432" s="25"/>
      <c r="C432" s="34" t="s">
        <v>2782</v>
      </c>
      <c r="D432" s="26"/>
      <c r="E432" s="11"/>
      <c r="F432" s="11"/>
      <c r="G432" s="11"/>
      <c r="H432" s="11"/>
      <c r="I432" s="11"/>
      <c r="J432" s="11"/>
      <c r="K432" s="1"/>
      <c r="L432" s="1"/>
      <c r="M432" s="1"/>
      <c r="N432" s="1"/>
      <c r="O432" s="11"/>
      <c r="P432" s="1"/>
      <c r="Q432" s="1"/>
      <c r="R432" s="1"/>
      <c r="S432" s="1"/>
    </row>
    <row r="433" spans="2:19">
      <c r="B433" s="25"/>
      <c r="C433" s="34" t="s">
        <v>2783</v>
      </c>
      <c r="D433" s="26"/>
      <c r="E433" s="11"/>
      <c r="F433" s="11"/>
      <c r="G433" s="11"/>
      <c r="H433" s="11"/>
      <c r="I433" s="11"/>
      <c r="J433" s="11"/>
      <c r="K433" s="1"/>
      <c r="L433" s="1"/>
      <c r="M433" s="1"/>
      <c r="N433" s="1"/>
      <c r="O433" s="11"/>
      <c r="P433" s="1"/>
      <c r="Q433" s="1"/>
      <c r="R433" s="1"/>
      <c r="S433" s="1"/>
    </row>
    <row r="434" spans="2:19">
      <c r="B434" s="25"/>
      <c r="C434" s="34" t="s">
        <v>2784</v>
      </c>
      <c r="D434" s="26"/>
      <c r="E434" s="11"/>
      <c r="F434" s="11"/>
      <c r="G434" s="11"/>
      <c r="H434" s="11"/>
      <c r="I434" s="11"/>
      <c r="J434" s="11"/>
      <c r="K434" s="1"/>
      <c r="L434" s="1"/>
      <c r="M434" s="1"/>
      <c r="N434" s="1"/>
      <c r="O434" s="11"/>
      <c r="P434" s="1"/>
      <c r="Q434" s="1"/>
      <c r="R434" s="1"/>
      <c r="S434" s="1"/>
    </row>
    <row r="435" spans="2:19">
      <c r="B435" s="25"/>
      <c r="C435" s="34" t="s">
        <v>2785</v>
      </c>
      <c r="D435" s="26"/>
      <c r="E435" s="11"/>
      <c r="F435" s="11"/>
      <c r="G435" s="11"/>
      <c r="H435" s="11"/>
      <c r="I435" s="11"/>
      <c r="J435" s="11"/>
      <c r="K435" s="1"/>
      <c r="L435" s="1"/>
      <c r="M435" s="1"/>
      <c r="N435" s="1"/>
      <c r="O435" s="11"/>
      <c r="P435" s="1"/>
      <c r="Q435" s="1"/>
      <c r="R435" s="1"/>
      <c r="S435" s="1"/>
    </row>
    <row r="436" spans="2:19">
      <c r="B436" s="25"/>
      <c r="C436" s="34" t="s">
        <v>2786</v>
      </c>
      <c r="D436" s="26"/>
      <c r="E436" s="11"/>
      <c r="F436" s="11"/>
      <c r="G436" s="11"/>
      <c r="H436" s="11"/>
      <c r="I436" s="11"/>
      <c r="J436" s="11"/>
      <c r="K436" s="1"/>
      <c r="L436" s="1"/>
      <c r="M436" s="1"/>
      <c r="N436" s="1"/>
      <c r="O436" s="11"/>
      <c r="P436" s="1"/>
      <c r="Q436" s="1"/>
      <c r="R436" s="1"/>
      <c r="S436" s="1"/>
    </row>
    <row r="437" spans="2:19">
      <c r="B437" s="25"/>
      <c r="C437" s="34" t="s">
        <v>2787</v>
      </c>
      <c r="D437" s="26"/>
      <c r="E437" s="11"/>
      <c r="F437" s="11"/>
      <c r="G437" s="11"/>
      <c r="H437" s="11"/>
      <c r="I437" s="11"/>
      <c r="J437" s="11"/>
      <c r="K437" s="1"/>
      <c r="L437" s="1"/>
      <c r="M437" s="1"/>
      <c r="N437" s="1"/>
      <c r="O437" s="11"/>
      <c r="P437" s="1"/>
      <c r="Q437" s="1"/>
      <c r="R437" s="1"/>
      <c r="S437" s="1"/>
    </row>
    <row r="438" spans="2:19">
      <c r="B438" s="25"/>
      <c r="C438" s="34" t="s">
        <v>2788</v>
      </c>
      <c r="D438" s="26"/>
      <c r="E438" s="11"/>
      <c r="F438" s="11"/>
      <c r="G438" s="11"/>
      <c r="H438" s="11"/>
      <c r="I438" s="11"/>
      <c r="J438" s="11"/>
      <c r="K438" s="1"/>
      <c r="L438" s="1"/>
      <c r="M438" s="1"/>
      <c r="N438" s="1"/>
      <c r="O438" s="11"/>
      <c r="P438" s="1"/>
      <c r="Q438" s="1">
        <f>Q373+1</f>
        <v>468</v>
      </c>
      <c r="R438" s="1" t="str">
        <f t="shared" si="125"/>
        <v>T468</v>
      </c>
      <c r="S438" s="1"/>
    </row>
    <row r="439" spans="2:19">
      <c r="B439" s="25"/>
      <c r="C439" s="34" t="s">
        <v>2789</v>
      </c>
      <c r="D439" s="26"/>
      <c r="E439" s="11"/>
      <c r="F439" s="11"/>
      <c r="G439" s="11"/>
      <c r="H439" s="11"/>
      <c r="I439" s="11"/>
      <c r="J439" s="11"/>
      <c r="K439" s="1"/>
      <c r="L439" s="1"/>
      <c r="M439" s="1"/>
      <c r="N439" s="1"/>
      <c r="O439" s="11"/>
      <c r="P439" s="1"/>
      <c r="Q439" s="1">
        <f t="shared" si="131"/>
        <v>469</v>
      </c>
      <c r="R439" s="1" t="str">
        <f t="shared" si="125"/>
        <v>T469</v>
      </c>
      <c r="S439" s="1"/>
    </row>
    <row r="440" spans="2:19">
      <c r="B440" s="25"/>
      <c r="C440" s="34" t="s">
        <v>2790</v>
      </c>
      <c r="D440" s="26"/>
      <c r="E440" s="11"/>
      <c r="F440" s="11"/>
      <c r="G440" s="11"/>
      <c r="H440" s="11"/>
      <c r="I440" s="11"/>
      <c r="J440" s="11"/>
      <c r="K440" s="1"/>
      <c r="L440" s="1"/>
      <c r="M440" s="1"/>
      <c r="N440" s="1"/>
      <c r="O440" s="11"/>
      <c r="P440" s="1"/>
      <c r="Q440" s="1"/>
      <c r="R440" s="1"/>
      <c r="S440" s="1"/>
    </row>
    <row r="441" spans="2:19">
      <c r="B441" s="25"/>
      <c r="C441" s="34"/>
      <c r="D441" s="26"/>
      <c r="E441" s="11"/>
      <c r="F441" s="11"/>
      <c r="G441" s="11"/>
      <c r="H441" s="11"/>
      <c r="I441" s="11"/>
      <c r="J441" s="11"/>
      <c r="K441" s="1"/>
      <c r="L441" s="1"/>
      <c r="M441" s="1"/>
      <c r="N441" s="1"/>
      <c r="O441" s="11"/>
      <c r="P441" s="1"/>
      <c r="Q441" s="1"/>
      <c r="R441" s="1"/>
      <c r="S441" s="1"/>
    </row>
    <row r="442" spans="1:49">
      <c r="A442" s="25"/>
      <c r="B442" s="25"/>
      <c r="C442" s="34"/>
      <c r="D442" s="1"/>
      <c r="E442" s="11"/>
      <c r="F442" s="11"/>
      <c r="G442" s="11"/>
      <c r="H442" s="11"/>
      <c r="I442" s="11"/>
      <c r="J442" s="1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="44" customFormat="1" spans="1:49">
      <c r="A443" s="41" t="s">
        <v>2791</v>
      </c>
      <c r="B443" s="25" t="s">
        <v>2792</v>
      </c>
      <c r="C443" s="34" t="str">
        <f>IO点表!C226</f>
        <v>进料伺服X轴JOG+</v>
      </c>
      <c r="D443" s="1">
        <f>IF(D277=15,0,(D277+1))</f>
        <v>0</v>
      </c>
      <c r="E443" s="11">
        <v>850</v>
      </c>
      <c r="F443" s="11" t="str">
        <f t="shared" ref="F443:F506" si="146">E443&amp;"."&amp;MID(B443,6,2)</f>
        <v>850.00</v>
      </c>
      <c r="G443" s="11" t="str">
        <f>C443&amp;G$1</f>
        <v>进料伺服X轴JOG+标志</v>
      </c>
      <c r="H443" s="11">
        <v>1400</v>
      </c>
      <c r="I443" s="11" t="str">
        <f>I$4&amp;H443</f>
        <v>T1400</v>
      </c>
      <c r="J443" s="11" t="str">
        <f>C443&amp;J$2</f>
        <v>进料伺服X轴JOG+感应延时</v>
      </c>
      <c r="K443" s="1" t="str">
        <f t="shared" ref="K443:K506" si="147">(E443+100)&amp;"."&amp;MID(B443,6,2)</f>
        <v>950.00</v>
      </c>
      <c r="L443" s="1" t="str">
        <f>C443&amp;L$2</f>
        <v>进料伺服X轴JOG+[lamp]</v>
      </c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="44" customFormat="1" spans="1:49">
      <c r="A444" s="41"/>
      <c r="B444" s="25" t="s">
        <v>2793</v>
      </c>
      <c r="C444" s="34" t="str">
        <f>IO点表!C227</f>
        <v>进料伺服X轴JOG-</v>
      </c>
      <c r="D444" s="1">
        <f t="shared" si="113"/>
        <v>1</v>
      </c>
      <c r="E444" s="11">
        <f t="shared" ref="E444:E506" si="148">IF(D443=15,(E443+1),E443)</f>
        <v>850</v>
      </c>
      <c r="F444" s="11" t="str">
        <f t="shared" si="146"/>
        <v>850.01</v>
      </c>
      <c r="G444" s="11" t="str">
        <f t="shared" ref="G444:G506" si="149">C444&amp;G$1</f>
        <v>进料伺服X轴JOG-标志</v>
      </c>
      <c r="H444" s="11">
        <f>H443+1</f>
        <v>1401</v>
      </c>
      <c r="I444" s="11" t="str">
        <f t="shared" ref="I444:I507" si="150">I$4&amp;H444</f>
        <v>T1401</v>
      </c>
      <c r="J444" s="11" t="str">
        <f t="shared" ref="J444:J506" si="151">C444&amp;J$2</f>
        <v>进料伺服X轴JOG-感应延时</v>
      </c>
      <c r="K444" s="1" t="str">
        <f t="shared" si="147"/>
        <v>950.01</v>
      </c>
      <c r="L444" s="1" t="str">
        <f t="shared" ref="L444:L507" si="152">C444&amp;L$2</f>
        <v>进料伺服X轴JOG-[lamp]</v>
      </c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="44" customFormat="1" spans="1:49">
      <c r="A445" s="41"/>
      <c r="B445" s="25" t="s">
        <v>2794</v>
      </c>
      <c r="C445" s="34" t="str">
        <f>IO点表!C228</f>
        <v>进料伺服X轴回原点</v>
      </c>
      <c r="D445" s="1">
        <f t="shared" si="113"/>
        <v>2</v>
      </c>
      <c r="E445" s="11">
        <f t="shared" si="148"/>
        <v>850</v>
      </c>
      <c r="F445" s="11" t="str">
        <f t="shared" si="146"/>
        <v>850.02</v>
      </c>
      <c r="G445" s="11" t="str">
        <f t="shared" si="149"/>
        <v>进料伺服X轴回原点标志</v>
      </c>
      <c r="H445" s="11">
        <f t="shared" ref="H445:H508" si="153">H444+1</f>
        <v>1402</v>
      </c>
      <c r="I445" s="11" t="str">
        <f t="shared" si="150"/>
        <v>T1402</v>
      </c>
      <c r="J445" s="11" t="str">
        <f t="shared" si="151"/>
        <v>进料伺服X轴回原点感应延时</v>
      </c>
      <c r="K445" s="1" t="str">
        <f t="shared" si="147"/>
        <v>950.02</v>
      </c>
      <c r="L445" s="1" t="str">
        <f t="shared" si="152"/>
        <v>进料伺服X轴回原点[lamp]</v>
      </c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="44" customFormat="1" spans="1:49">
      <c r="A446" s="41"/>
      <c r="B446" s="25" t="s">
        <v>2795</v>
      </c>
      <c r="C446" s="34" t="str">
        <f>IO点表!C229</f>
        <v>进料伺服X轴取料位</v>
      </c>
      <c r="D446" s="1">
        <f t="shared" si="113"/>
        <v>3</v>
      </c>
      <c r="E446" s="11">
        <f t="shared" si="148"/>
        <v>850</v>
      </c>
      <c r="F446" s="11" t="str">
        <f t="shared" si="146"/>
        <v>850.03</v>
      </c>
      <c r="G446" s="11" t="str">
        <f t="shared" si="149"/>
        <v>进料伺服X轴取料位标志</v>
      </c>
      <c r="H446" s="11">
        <f t="shared" si="153"/>
        <v>1403</v>
      </c>
      <c r="I446" s="11" t="str">
        <f t="shared" si="150"/>
        <v>T1403</v>
      </c>
      <c r="J446" s="11" t="str">
        <f t="shared" si="151"/>
        <v>进料伺服X轴取料位感应延时</v>
      </c>
      <c r="K446" s="1" t="str">
        <f t="shared" si="147"/>
        <v>950.03</v>
      </c>
      <c r="L446" s="1" t="str">
        <f t="shared" si="152"/>
        <v>进料伺服X轴取料位[lamp]</v>
      </c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="44" customFormat="1" spans="1:49">
      <c r="A447" s="41"/>
      <c r="B447" s="25" t="s">
        <v>2796</v>
      </c>
      <c r="C447" s="34" t="str">
        <f>IO点表!C230</f>
        <v>进料伺服X轴#1腔放料位</v>
      </c>
      <c r="D447" s="1">
        <f t="shared" si="113"/>
        <v>4</v>
      </c>
      <c r="E447" s="11">
        <f t="shared" si="148"/>
        <v>850</v>
      </c>
      <c r="F447" s="11" t="str">
        <f t="shared" si="146"/>
        <v>850.04</v>
      </c>
      <c r="G447" s="11" t="str">
        <f t="shared" si="149"/>
        <v>进料伺服X轴#1腔放料位标志</v>
      </c>
      <c r="H447" s="11">
        <f t="shared" si="153"/>
        <v>1404</v>
      </c>
      <c r="I447" s="11" t="str">
        <f t="shared" si="150"/>
        <v>T1404</v>
      </c>
      <c r="J447" s="11" t="str">
        <f t="shared" si="151"/>
        <v>进料伺服X轴#1腔放料位感应延时</v>
      </c>
      <c r="K447" s="1" t="str">
        <f t="shared" si="147"/>
        <v>950.04</v>
      </c>
      <c r="L447" s="1" t="str">
        <f t="shared" si="152"/>
        <v>进料伺服X轴#1腔放料位[lamp]</v>
      </c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="44" customFormat="1" spans="1:49">
      <c r="A448" s="41"/>
      <c r="B448" s="25" t="s">
        <v>2797</v>
      </c>
      <c r="C448" s="34" t="str">
        <f>IO点表!C231</f>
        <v>进料伺服X轴#2腔放料位</v>
      </c>
      <c r="D448" s="1">
        <f t="shared" si="113"/>
        <v>5</v>
      </c>
      <c r="E448" s="11">
        <f t="shared" si="148"/>
        <v>850</v>
      </c>
      <c r="F448" s="11" t="str">
        <f t="shared" si="146"/>
        <v>850.05</v>
      </c>
      <c r="G448" s="11" t="str">
        <f t="shared" si="149"/>
        <v>进料伺服X轴#2腔放料位标志</v>
      </c>
      <c r="H448" s="11">
        <f t="shared" si="153"/>
        <v>1405</v>
      </c>
      <c r="I448" s="11" t="str">
        <f t="shared" si="150"/>
        <v>T1405</v>
      </c>
      <c r="J448" s="11" t="str">
        <f t="shared" si="151"/>
        <v>进料伺服X轴#2腔放料位感应延时</v>
      </c>
      <c r="K448" s="1" t="str">
        <f t="shared" si="147"/>
        <v>950.05</v>
      </c>
      <c r="L448" s="1" t="str">
        <f t="shared" si="152"/>
        <v>进料伺服X轴#2腔放料位[lamp]</v>
      </c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="44" customFormat="1" spans="1:49">
      <c r="A449" s="41"/>
      <c r="B449" s="25" t="s">
        <v>2798</v>
      </c>
      <c r="C449" s="34" t="str">
        <f>IO点表!C232</f>
        <v>进料伺服X轴#3腔放料位</v>
      </c>
      <c r="D449" s="1">
        <f t="shared" si="113"/>
        <v>6</v>
      </c>
      <c r="E449" s="11">
        <f t="shared" si="148"/>
        <v>850</v>
      </c>
      <c r="F449" s="11" t="str">
        <f t="shared" si="146"/>
        <v>850.06</v>
      </c>
      <c r="G449" s="11" t="str">
        <f t="shared" si="149"/>
        <v>进料伺服X轴#3腔放料位标志</v>
      </c>
      <c r="H449" s="11">
        <f t="shared" si="153"/>
        <v>1406</v>
      </c>
      <c r="I449" s="11" t="str">
        <f t="shared" si="150"/>
        <v>T1406</v>
      </c>
      <c r="J449" s="11" t="str">
        <f t="shared" si="151"/>
        <v>进料伺服X轴#3腔放料位感应延时</v>
      </c>
      <c r="K449" s="1" t="str">
        <f t="shared" si="147"/>
        <v>950.06</v>
      </c>
      <c r="L449" s="1" t="str">
        <f t="shared" si="152"/>
        <v>进料伺服X轴#3腔放料位[lamp]</v>
      </c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="44" customFormat="1" spans="1:49">
      <c r="A450" s="41"/>
      <c r="B450" s="25" t="s">
        <v>2799</v>
      </c>
      <c r="C450" s="34" t="str">
        <f>IO点表!C233</f>
        <v>进料伺服X轴#1夹爪扫码NG放料位</v>
      </c>
      <c r="D450" s="1">
        <f t="shared" si="113"/>
        <v>7</v>
      </c>
      <c r="E450" s="11">
        <f t="shared" si="148"/>
        <v>850</v>
      </c>
      <c r="F450" s="11" t="str">
        <f t="shared" si="146"/>
        <v>850.07</v>
      </c>
      <c r="G450" s="11" t="str">
        <f t="shared" si="149"/>
        <v>进料伺服X轴#1夹爪扫码NG放料位标志</v>
      </c>
      <c r="H450" s="11">
        <f t="shared" si="153"/>
        <v>1407</v>
      </c>
      <c r="I450" s="11" t="str">
        <f t="shared" si="150"/>
        <v>T1407</v>
      </c>
      <c r="J450" s="11" t="str">
        <f t="shared" si="151"/>
        <v>进料伺服X轴#1夹爪扫码NG放料位感应延时</v>
      </c>
      <c r="K450" s="1" t="str">
        <f t="shared" si="147"/>
        <v>950.07</v>
      </c>
      <c r="L450" s="1" t="str">
        <f t="shared" si="152"/>
        <v>进料伺服X轴#1夹爪扫码NG放料位[lamp]</v>
      </c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="44" customFormat="1" spans="1:49">
      <c r="A451" s="41"/>
      <c r="B451" s="25" t="s">
        <v>2800</v>
      </c>
      <c r="C451" s="34" t="str">
        <f>IO点表!C234</f>
        <v>进料伺服X轴#2夹爪扫码NG放料位</v>
      </c>
      <c r="D451" s="1">
        <f t="shared" si="113"/>
        <v>8</v>
      </c>
      <c r="E451" s="11">
        <f t="shared" si="148"/>
        <v>850</v>
      </c>
      <c r="F451" s="11" t="str">
        <f t="shared" si="146"/>
        <v>850.08</v>
      </c>
      <c r="G451" s="11" t="str">
        <f t="shared" si="149"/>
        <v>进料伺服X轴#2夹爪扫码NG放料位标志</v>
      </c>
      <c r="H451" s="11">
        <f t="shared" si="153"/>
        <v>1408</v>
      </c>
      <c r="I451" s="11" t="str">
        <f t="shared" si="150"/>
        <v>T1408</v>
      </c>
      <c r="J451" s="11" t="str">
        <f t="shared" si="151"/>
        <v>进料伺服X轴#2夹爪扫码NG放料位感应延时</v>
      </c>
      <c r="K451" s="1" t="str">
        <f t="shared" si="147"/>
        <v>950.08</v>
      </c>
      <c r="L451" s="1" t="str">
        <f t="shared" si="152"/>
        <v>进料伺服X轴#2夹爪扫码NG放料位[lamp]</v>
      </c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="44" customFormat="1" spans="1:49">
      <c r="A452" s="41"/>
      <c r="B452" s="25" t="s">
        <v>2801</v>
      </c>
      <c r="C452" s="34" t="str">
        <f>IO点表!C235</f>
        <v>进料伺服X轴#1夹爪配对取放料位</v>
      </c>
      <c r="D452" s="1">
        <f t="shared" si="113"/>
        <v>9</v>
      </c>
      <c r="E452" s="11">
        <f t="shared" si="148"/>
        <v>850</v>
      </c>
      <c r="F452" s="11" t="str">
        <f t="shared" si="146"/>
        <v>850.09</v>
      </c>
      <c r="G452" s="11" t="str">
        <f t="shared" si="149"/>
        <v>进料伺服X轴#1夹爪配对取放料位标志</v>
      </c>
      <c r="H452" s="11">
        <f t="shared" si="153"/>
        <v>1409</v>
      </c>
      <c r="I452" s="11" t="str">
        <f t="shared" si="150"/>
        <v>T1409</v>
      </c>
      <c r="J452" s="11" t="str">
        <f t="shared" si="151"/>
        <v>进料伺服X轴#1夹爪配对取放料位感应延时</v>
      </c>
      <c r="K452" s="1" t="str">
        <f t="shared" si="147"/>
        <v>950.09</v>
      </c>
      <c r="L452" s="1" t="str">
        <f t="shared" si="152"/>
        <v>进料伺服X轴#1夹爪配对取放料位[lamp]</v>
      </c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="44" customFormat="1" spans="1:49">
      <c r="A453" s="41"/>
      <c r="B453" s="25" t="s">
        <v>2802</v>
      </c>
      <c r="C453" s="34" t="str">
        <f>IO点表!C236</f>
        <v>进料伺服X轴#2夹爪配对取放料位</v>
      </c>
      <c r="D453" s="1">
        <f t="shared" si="113"/>
        <v>10</v>
      </c>
      <c r="E453" s="11">
        <f t="shared" si="148"/>
        <v>850</v>
      </c>
      <c r="F453" s="11" t="str">
        <f t="shared" si="146"/>
        <v>850.10</v>
      </c>
      <c r="G453" s="11" t="str">
        <f t="shared" si="149"/>
        <v>进料伺服X轴#2夹爪配对取放料位标志</v>
      </c>
      <c r="H453" s="11">
        <f t="shared" si="153"/>
        <v>1410</v>
      </c>
      <c r="I453" s="11" t="str">
        <f t="shared" si="150"/>
        <v>T1410</v>
      </c>
      <c r="J453" s="11" t="str">
        <f t="shared" si="151"/>
        <v>进料伺服X轴#2夹爪配对取放料位感应延时</v>
      </c>
      <c r="K453" s="1" t="str">
        <f t="shared" si="147"/>
        <v>950.10</v>
      </c>
      <c r="L453" s="1" t="str">
        <f t="shared" si="152"/>
        <v>进料伺服X轴#2夹爪配对取放料位[lamp]</v>
      </c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="44" customFormat="1" spans="1:49">
      <c r="A454" s="41"/>
      <c r="B454" s="25" t="s">
        <v>2803</v>
      </c>
      <c r="C454" s="34" t="str">
        <f>IO点表!C237</f>
        <v>进料伺服X轴#1腔有料检测位</v>
      </c>
      <c r="D454" s="1">
        <f t="shared" si="113"/>
        <v>11</v>
      </c>
      <c r="E454" s="11">
        <f t="shared" si="148"/>
        <v>850</v>
      </c>
      <c r="F454" s="11" t="str">
        <f t="shared" si="146"/>
        <v>850.11</v>
      </c>
      <c r="G454" s="11" t="str">
        <f t="shared" si="149"/>
        <v>进料伺服X轴#1腔有料检测位标志</v>
      </c>
      <c r="H454" s="11">
        <f t="shared" si="153"/>
        <v>1411</v>
      </c>
      <c r="I454" s="11" t="str">
        <f t="shared" si="150"/>
        <v>T1411</v>
      </c>
      <c r="J454" s="11" t="str">
        <f t="shared" si="151"/>
        <v>进料伺服X轴#1腔有料检测位感应延时</v>
      </c>
      <c r="K454" s="1" t="str">
        <f t="shared" si="147"/>
        <v>950.11</v>
      </c>
      <c r="L454" s="1" t="str">
        <f t="shared" si="152"/>
        <v>进料伺服X轴#1腔有料检测位[lamp]</v>
      </c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="44" customFormat="1" spans="1:49">
      <c r="A455" s="41"/>
      <c r="B455" s="25" t="s">
        <v>2804</v>
      </c>
      <c r="C455" s="34" t="str">
        <f>IO点表!C238</f>
        <v>进料伺服X轴#2腔有料检测位</v>
      </c>
      <c r="D455" s="1">
        <f t="shared" si="113"/>
        <v>12</v>
      </c>
      <c r="E455" s="11">
        <f t="shared" si="148"/>
        <v>850</v>
      </c>
      <c r="F455" s="11" t="str">
        <f t="shared" si="146"/>
        <v>850.12</v>
      </c>
      <c r="G455" s="11" t="str">
        <f t="shared" si="149"/>
        <v>进料伺服X轴#2腔有料检测位标志</v>
      </c>
      <c r="H455" s="11">
        <f t="shared" si="153"/>
        <v>1412</v>
      </c>
      <c r="I455" s="11" t="str">
        <f t="shared" si="150"/>
        <v>T1412</v>
      </c>
      <c r="J455" s="11" t="str">
        <f t="shared" si="151"/>
        <v>进料伺服X轴#2腔有料检测位感应延时</v>
      </c>
      <c r="K455" s="1" t="str">
        <f t="shared" si="147"/>
        <v>950.12</v>
      </c>
      <c r="L455" s="1" t="str">
        <f t="shared" si="152"/>
        <v>进料伺服X轴#2腔有料检测位[lamp]</v>
      </c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="44" customFormat="1" spans="1:49">
      <c r="A456" s="41"/>
      <c r="B456" s="25" t="s">
        <v>2805</v>
      </c>
      <c r="C456" s="34" t="str">
        <f>IO点表!C239</f>
        <v>进料伺服X轴#3腔有料检测位</v>
      </c>
      <c r="D456" s="1">
        <f t="shared" si="113"/>
        <v>13</v>
      </c>
      <c r="E456" s="11">
        <f t="shared" si="148"/>
        <v>850</v>
      </c>
      <c r="F456" s="11" t="str">
        <f t="shared" si="146"/>
        <v>850.13</v>
      </c>
      <c r="G456" s="11" t="str">
        <f t="shared" si="149"/>
        <v>进料伺服X轴#3腔有料检测位标志</v>
      </c>
      <c r="H456" s="11">
        <f t="shared" si="153"/>
        <v>1413</v>
      </c>
      <c r="I456" s="11" t="str">
        <f t="shared" si="150"/>
        <v>T1413</v>
      </c>
      <c r="J456" s="11" t="str">
        <f t="shared" si="151"/>
        <v>进料伺服X轴#3腔有料检测位感应延时</v>
      </c>
      <c r="K456" s="1" t="str">
        <f t="shared" si="147"/>
        <v>950.13</v>
      </c>
      <c r="L456" s="1" t="str">
        <f t="shared" si="152"/>
        <v>进料伺服X轴#3腔有料检测位[lamp]</v>
      </c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="44" customFormat="1" spans="1:49">
      <c r="A457" s="41"/>
      <c r="B457" s="25" t="s">
        <v>2806</v>
      </c>
      <c r="C457" s="34">
        <f>IO点表!C240</f>
        <v>0</v>
      </c>
      <c r="D457" s="1">
        <f t="shared" si="113"/>
        <v>14</v>
      </c>
      <c r="E457" s="11">
        <f t="shared" si="148"/>
        <v>850</v>
      </c>
      <c r="F457" s="11" t="str">
        <f t="shared" si="146"/>
        <v>850.14</v>
      </c>
      <c r="G457" s="11" t="str">
        <f t="shared" si="149"/>
        <v>0标志</v>
      </c>
      <c r="H457" s="11">
        <f t="shared" si="153"/>
        <v>1414</v>
      </c>
      <c r="I457" s="11" t="str">
        <f t="shared" si="150"/>
        <v>T1414</v>
      </c>
      <c r="J457" s="11" t="str">
        <f t="shared" si="151"/>
        <v>0感应延时</v>
      </c>
      <c r="K457" s="1" t="str">
        <f t="shared" si="147"/>
        <v>950.14</v>
      </c>
      <c r="L457" s="1" t="str">
        <f t="shared" si="152"/>
        <v>0[lamp]</v>
      </c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="44" customFormat="1" spans="1:49">
      <c r="A458" s="41"/>
      <c r="B458" s="25" t="s">
        <v>2807</v>
      </c>
      <c r="C458" s="34">
        <f>IO点表!C241</f>
        <v>0</v>
      </c>
      <c r="D458" s="1">
        <f t="shared" si="113"/>
        <v>15</v>
      </c>
      <c r="E458" s="11">
        <f t="shared" si="148"/>
        <v>850</v>
      </c>
      <c r="F458" s="11" t="str">
        <f t="shared" si="146"/>
        <v>850.15</v>
      </c>
      <c r="G458" s="11" t="str">
        <f t="shared" si="149"/>
        <v>0标志</v>
      </c>
      <c r="H458" s="11">
        <f t="shared" si="153"/>
        <v>1415</v>
      </c>
      <c r="I458" s="11" t="str">
        <f t="shared" si="150"/>
        <v>T1415</v>
      </c>
      <c r="J458" s="11" t="str">
        <f t="shared" si="151"/>
        <v>0感应延时</v>
      </c>
      <c r="K458" s="1" t="str">
        <f t="shared" si="147"/>
        <v>950.15</v>
      </c>
      <c r="L458" s="1" t="str">
        <f t="shared" si="152"/>
        <v>0[lamp]</v>
      </c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="44" customFormat="1" spans="1:49">
      <c r="A459" s="41" t="s">
        <v>2808</v>
      </c>
      <c r="B459" s="25" t="s">
        <v>2809</v>
      </c>
      <c r="C459" s="34" t="str">
        <f>IO点表!C242</f>
        <v>进料伺服Z轴JOG+</v>
      </c>
      <c r="D459" s="1">
        <f t="shared" si="113"/>
        <v>0</v>
      </c>
      <c r="E459" s="11">
        <f t="shared" si="148"/>
        <v>851</v>
      </c>
      <c r="F459" s="11" t="str">
        <f t="shared" si="146"/>
        <v>851.00</v>
      </c>
      <c r="G459" s="11" t="str">
        <f t="shared" si="149"/>
        <v>进料伺服Z轴JOG+标志</v>
      </c>
      <c r="H459" s="11">
        <f t="shared" si="153"/>
        <v>1416</v>
      </c>
      <c r="I459" s="11" t="str">
        <f t="shared" si="150"/>
        <v>T1416</v>
      </c>
      <c r="J459" s="11" t="str">
        <f t="shared" si="151"/>
        <v>进料伺服Z轴JOG+感应延时</v>
      </c>
      <c r="K459" s="1" t="str">
        <f t="shared" si="147"/>
        <v>951.00</v>
      </c>
      <c r="L459" s="1" t="str">
        <f t="shared" si="152"/>
        <v>进料伺服Z轴JOG+[lamp]</v>
      </c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="44" customFormat="1" spans="1:49">
      <c r="A460" s="41"/>
      <c r="B460" s="25" t="s">
        <v>2810</v>
      </c>
      <c r="C460" s="34" t="str">
        <f>IO点表!C243</f>
        <v>进料伺服Z轴JOG-</v>
      </c>
      <c r="D460" s="1">
        <f t="shared" si="113"/>
        <v>1</v>
      </c>
      <c r="E460" s="11">
        <f t="shared" si="148"/>
        <v>851</v>
      </c>
      <c r="F460" s="11" t="str">
        <f t="shared" si="146"/>
        <v>851.01</v>
      </c>
      <c r="G460" s="11" t="str">
        <f t="shared" si="149"/>
        <v>进料伺服Z轴JOG-标志</v>
      </c>
      <c r="H460" s="11">
        <f t="shared" si="153"/>
        <v>1417</v>
      </c>
      <c r="I460" s="11" t="str">
        <f t="shared" si="150"/>
        <v>T1417</v>
      </c>
      <c r="J460" s="11" t="str">
        <f t="shared" si="151"/>
        <v>进料伺服Z轴JOG-感应延时</v>
      </c>
      <c r="K460" s="1" t="str">
        <f t="shared" si="147"/>
        <v>951.01</v>
      </c>
      <c r="L460" s="1" t="str">
        <f t="shared" ref="L460:L484" si="154">C460&amp;L$2</f>
        <v>进料伺服Z轴JOG-[lamp]</v>
      </c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="44" customFormat="1" spans="1:49">
      <c r="A461" s="41"/>
      <c r="B461" s="25" t="s">
        <v>2811</v>
      </c>
      <c r="C461" s="34" t="str">
        <f>IO点表!C244</f>
        <v>进料伺服Z轴回原点</v>
      </c>
      <c r="D461" s="1">
        <f t="shared" si="113"/>
        <v>2</v>
      </c>
      <c r="E461" s="11">
        <f t="shared" si="148"/>
        <v>851</v>
      </c>
      <c r="F461" s="11" t="str">
        <f t="shared" si="146"/>
        <v>851.02</v>
      </c>
      <c r="G461" s="11" t="str">
        <f t="shared" si="149"/>
        <v>进料伺服Z轴回原点标志</v>
      </c>
      <c r="H461" s="11">
        <f t="shared" si="153"/>
        <v>1418</v>
      </c>
      <c r="I461" s="11" t="str">
        <f t="shared" si="150"/>
        <v>T1418</v>
      </c>
      <c r="J461" s="11" t="str">
        <f t="shared" si="151"/>
        <v>进料伺服Z轴回原点感应延时</v>
      </c>
      <c r="K461" s="1" t="str">
        <f t="shared" si="147"/>
        <v>951.02</v>
      </c>
      <c r="L461" s="1" t="str">
        <f t="shared" si="154"/>
        <v>进料伺服Z轴回原点[lamp]</v>
      </c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="44" customFormat="1" spans="1:49">
      <c r="A462" s="41"/>
      <c r="B462" s="25" t="s">
        <v>2812</v>
      </c>
      <c r="C462" s="34" t="str">
        <f>IO点表!C245</f>
        <v>进料伺服Z轴待机位</v>
      </c>
      <c r="D462" s="1">
        <f t="shared" si="113"/>
        <v>3</v>
      </c>
      <c r="E462" s="11">
        <f t="shared" si="148"/>
        <v>851</v>
      </c>
      <c r="F462" s="11" t="str">
        <f t="shared" si="146"/>
        <v>851.03</v>
      </c>
      <c r="G462" s="11" t="str">
        <f t="shared" si="149"/>
        <v>进料伺服Z轴待机位标志</v>
      </c>
      <c r="H462" s="11">
        <f t="shared" si="153"/>
        <v>1419</v>
      </c>
      <c r="I462" s="11" t="str">
        <f t="shared" si="150"/>
        <v>T1419</v>
      </c>
      <c r="J462" s="11" t="str">
        <f t="shared" si="151"/>
        <v>进料伺服Z轴待机位感应延时</v>
      </c>
      <c r="K462" s="1" t="str">
        <f t="shared" si="147"/>
        <v>951.03</v>
      </c>
      <c r="L462" s="1" t="str">
        <f t="shared" si="154"/>
        <v>进料伺服Z轴待机位[lamp]</v>
      </c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="44" customFormat="1" spans="1:49">
      <c r="A463" s="41"/>
      <c r="B463" s="25" t="s">
        <v>2813</v>
      </c>
      <c r="C463" s="34" t="str">
        <f>IO点表!C246</f>
        <v>进料伺服Z轴取料位</v>
      </c>
      <c r="D463" s="1">
        <f t="shared" si="113"/>
        <v>4</v>
      </c>
      <c r="E463" s="11">
        <f t="shared" si="148"/>
        <v>851</v>
      </c>
      <c r="F463" s="11" t="str">
        <f t="shared" si="146"/>
        <v>851.04</v>
      </c>
      <c r="G463" s="11" t="str">
        <f t="shared" si="149"/>
        <v>进料伺服Z轴取料位标志</v>
      </c>
      <c r="H463" s="11">
        <f t="shared" si="153"/>
        <v>1420</v>
      </c>
      <c r="I463" s="11" t="str">
        <f t="shared" si="150"/>
        <v>T1420</v>
      </c>
      <c r="J463" s="11" t="str">
        <f t="shared" si="151"/>
        <v>进料伺服Z轴取料位感应延时</v>
      </c>
      <c r="K463" s="1" t="str">
        <f t="shared" si="147"/>
        <v>951.04</v>
      </c>
      <c r="L463" s="1" t="str">
        <f t="shared" si="154"/>
        <v>进料伺服Z轴取料位[lamp]</v>
      </c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="44" customFormat="1" spans="1:49">
      <c r="A464" s="41"/>
      <c r="B464" s="25" t="s">
        <v>2814</v>
      </c>
      <c r="C464" s="34" t="str">
        <f>IO点表!C247</f>
        <v>进料伺服Z轴#1腔放料位</v>
      </c>
      <c r="D464" s="1">
        <f t="shared" si="113"/>
        <v>5</v>
      </c>
      <c r="E464" s="11">
        <f t="shared" si="148"/>
        <v>851</v>
      </c>
      <c r="F464" s="11" t="str">
        <f t="shared" si="146"/>
        <v>851.05</v>
      </c>
      <c r="G464" s="11" t="str">
        <f t="shared" si="149"/>
        <v>进料伺服Z轴#1腔放料位标志</v>
      </c>
      <c r="H464" s="11">
        <f t="shared" si="153"/>
        <v>1421</v>
      </c>
      <c r="I464" s="11" t="str">
        <f t="shared" si="150"/>
        <v>T1421</v>
      </c>
      <c r="J464" s="11" t="str">
        <f t="shared" si="151"/>
        <v>进料伺服Z轴#1腔放料位感应延时</v>
      </c>
      <c r="K464" s="1" t="str">
        <f t="shared" si="147"/>
        <v>951.05</v>
      </c>
      <c r="L464" s="1" t="str">
        <f t="shared" si="154"/>
        <v>进料伺服Z轴#1腔放料位[lamp]</v>
      </c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="44" customFormat="1" spans="1:49">
      <c r="A465" s="41"/>
      <c r="B465" s="25" t="s">
        <v>2815</v>
      </c>
      <c r="C465" s="34" t="str">
        <f>IO点表!C248</f>
        <v>进料伺服Z轴#2腔放料位</v>
      </c>
      <c r="D465" s="1">
        <f t="shared" si="113"/>
        <v>6</v>
      </c>
      <c r="E465" s="11">
        <f t="shared" si="148"/>
        <v>851</v>
      </c>
      <c r="F465" s="11" t="str">
        <f t="shared" si="146"/>
        <v>851.06</v>
      </c>
      <c r="G465" s="11" t="str">
        <f t="shared" si="149"/>
        <v>进料伺服Z轴#2腔放料位标志</v>
      </c>
      <c r="H465" s="11">
        <f t="shared" si="153"/>
        <v>1422</v>
      </c>
      <c r="I465" s="11" t="str">
        <f t="shared" si="150"/>
        <v>T1422</v>
      </c>
      <c r="J465" s="11" t="str">
        <f t="shared" si="151"/>
        <v>进料伺服Z轴#2腔放料位感应延时</v>
      </c>
      <c r="K465" s="1" t="str">
        <f t="shared" si="147"/>
        <v>951.06</v>
      </c>
      <c r="L465" s="1" t="str">
        <f t="shared" si="154"/>
        <v>进料伺服Z轴#2腔放料位[lamp]</v>
      </c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="44" customFormat="1" spans="1:49">
      <c r="A466" s="41"/>
      <c r="B466" s="25" t="s">
        <v>2816</v>
      </c>
      <c r="C466" s="34" t="str">
        <f>IO点表!C249</f>
        <v>进料伺服Z轴#3腔放料位</v>
      </c>
      <c r="D466" s="1">
        <f t="shared" si="113"/>
        <v>7</v>
      </c>
      <c r="E466" s="11">
        <f t="shared" si="148"/>
        <v>851</v>
      </c>
      <c r="F466" s="11" t="str">
        <f t="shared" si="146"/>
        <v>851.07</v>
      </c>
      <c r="G466" s="11" t="str">
        <f t="shared" si="149"/>
        <v>进料伺服Z轴#3腔放料位标志</v>
      </c>
      <c r="H466" s="11">
        <f t="shared" si="153"/>
        <v>1423</v>
      </c>
      <c r="I466" s="11" t="str">
        <f t="shared" si="150"/>
        <v>T1423</v>
      </c>
      <c r="J466" s="11" t="str">
        <f t="shared" si="151"/>
        <v>进料伺服Z轴#3腔放料位感应延时</v>
      </c>
      <c r="K466" s="1" t="str">
        <f t="shared" si="147"/>
        <v>951.07</v>
      </c>
      <c r="L466" s="1" t="str">
        <f t="shared" si="154"/>
        <v>进料伺服Z轴#3腔放料位[lamp]</v>
      </c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="44" customFormat="1" spans="1:49">
      <c r="A467" s="41"/>
      <c r="B467" s="25" t="s">
        <v>2817</v>
      </c>
      <c r="C467" s="34" t="str">
        <f>IO点表!C250</f>
        <v>进料伺服Z轴#1夹爪扫码NG放料位</v>
      </c>
      <c r="D467" s="1">
        <f t="shared" si="113"/>
        <v>8</v>
      </c>
      <c r="E467" s="11">
        <f t="shared" si="148"/>
        <v>851</v>
      </c>
      <c r="F467" s="11" t="str">
        <f t="shared" si="146"/>
        <v>851.08</v>
      </c>
      <c r="G467" s="11" t="str">
        <f t="shared" si="149"/>
        <v>进料伺服Z轴#1夹爪扫码NG放料位标志</v>
      </c>
      <c r="H467" s="11">
        <f t="shared" si="153"/>
        <v>1424</v>
      </c>
      <c r="I467" s="11" t="str">
        <f t="shared" si="150"/>
        <v>T1424</v>
      </c>
      <c r="J467" s="11" t="str">
        <f t="shared" si="151"/>
        <v>进料伺服Z轴#1夹爪扫码NG放料位感应延时</v>
      </c>
      <c r="K467" s="1" t="str">
        <f t="shared" si="147"/>
        <v>951.08</v>
      </c>
      <c r="L467" s="1" t="str">
        <f t="shared" si="154"/>
        <v>进料伺服Z轴#1夹爪扫码NG放料位[lamp]</v>
      </c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="44" customFormat="1" spans="1:49">
      <c r="A468" s="41"/>
      <c r="B468" s="25" t="s">
        <v>2818</v>
      </c>
      <c r="C468" s="34" t="str">
        <f>IO点表!C251</f>
        <v>进料伺服Z轴#2夹爪扫码NG放料位</v>
      </c>
      <c r="D468" s="1">
        <f t="shared" si="113"/>
        <v>9</v>
      </c>
      <c r="E468" s="11">
        <f t="shared" si="148"/>
        <v>851</v>
      </c>
      <c r="F468" s="11" t="str">
        <f t="shared" si="146"/>
        <v>851.09</v>
      </c>
      <c r="G468" s="11" t="str">
        <f t="shared" si="149"/>
        <v>进料伺服Z轴#2夹爪扫码NG放料位标志</v>
      </c>
      <c r="H468" s="11">
        <f t="shared" si="153"/>
        <v>1425</v>
      </c>
      <c r="I468" s="11" t="str">
        <f t="shared" si="150"/>
        <v>T1425</v>
      </c>
      <c r="J468" s="11" t="str">
        <f t="shared" si="151"/>
        <v>进料伺服Z轴#2夹爪扫码NG放料位感应延时</v>
      </c>
      <c r="K468" s="1" t="str">
        <f t="shared" si="147"/>
        <v>951.09</v>
      </c>
      <c r="L468" s="1" t="str">
        <f t="shared" si="154"/>
        <v>进料伺服Z轴#2夹爪扫码NG放料位[lamp]</v>
      </c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="44" customFormat="1" spans="1:49">
      <c r="A469" s="41"/>
      <c r="B469" s="25" t="s">
        <v>2819</v>
      </c>
      <c r="C469" s="34" t="str">
        <f>IO点表!C252</f>
        <v>进料伺服Z轴#1夹爪配对取放料位</v>
      </c>
      <c r="D469" s="1">
        <f t="shared" si="113"/>
        <v>10</v>
      </c>
      <c r="E469" s="11">
        <f t="shared" si="148"/>
        <v>851</v>
      </c>
      <c r="F469" s="11" t="str">
        <f t="shared" si="146"/>
        <v>851.10</v>
      </c>
      <c r="G469" s="11" t="str">
        <f t="shared" si="149"/>
        <v>进料伺服Z轴#1夹爪配对取放料位标志</v>
      </c>
      <c r="H469" s="11">
        <f t="shared" si="153"/>
        <v>1426</v>
      </c>
      <c r="I469" s="11" t="str">
        <f t="shared" si="150"/>
        <v>T1426</v>
      </c>
      <c r="J469" s="11" t="str">
        <f t="shared" si="151"/>
        <v>进料伺服Z轴#1夹爪配对取放料位感应延时</v>
      </c>
      <c r="K469" s="1" t="str">
        <f t="shared" si="147"/>
        <v>951.10</v>
      </c>
      <c r="L469" s="1" t="str">
        <f t="shared" si="154"/>
        <v>进料伺服Z轴#1夹爪配对取放料位[lamp]</v>
      </c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="44" customFormat="1" spans="1:49">
      <c r="A470" s="41"/>
      <c r="B470" s="25" t="s">
        <v>2820</v>
      </c>
      <c r="C470" s="34" t="str">
        <f>IO点表!C253</f>
        <v>进料伺服Z轴#2夹爪配对取放料位</v>
      </c>
      <c r="D470" s="1">
        <f t="shared" si="113"/>
        <v>11</v>
      </c>
      <c r="E470" s="11">
        <f t="shared" si="148"/>
        <v>851</v>
      </c>
      <c r="F470" s="11" t="str">
        <f t="shared" si="146"/>
        <v>851.11</v>
      </c>
      <c r="G470" s="11" t="str">
        <f t="shared" si="149"/>
        <v>进料伺服Z轴#2夹爪配对取放料位标志</v>
      </c>
      <c r="H470" s="11">
        <f t="shared" si="153"/>
        <v>1427</v>
      </c>
      <c r="I470" s="11" t="str">
        <f t="shared" si="150"/>
        <v>T1427</v>
      </c>
      <c r="J470" s="11" t="str">
        <f t="shared" si="151"/>
        <v>进料伺服Z轴#2夹爪配对取放料位感应延时</v>
      </c>
      <c r="K470" s="1" t="str">
        <f t="shared" si="147"/>
        <v>951.11</v>
      </c>
      <c r="L470" s="1" t="str">
        <f t="shared" si="154"/>
        <v>进料伺服Z轴#2夹爪配对取放料位[lamp]</v>
      </c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="44" customFormat="1" spans="1:49">
      <c r="A471" s="41"/>
      <c r="B471" s="25" t="s">
        <v>2821</v>
      </c>
      <c r="C471" s="34">
        <f>IO点表!C254</f>
        <v>0</v>
      </c>
      <c r="D471" s="1">
        <f t="shared" si="113"/>
        <v>12</v>
      </c>
      <c r="E471" s="11">
        <f t="shared" si="148"/>
        <v>851</v>
      </c>
      <c r="F471" s="11" t="str">
        <f t="shared" si="146"/>
        <v>851.12</v>
      </c>
      <c r="G471" s="11" t="str">
        <f t="shared" si="149"/>
        <v>0标志</v>
      </c>
      <c r="H471" s="11">
        <f t="shared" si="153"/>
        <v>1428</v>
      </c>
      <c r="I471" s="11" t="str">
        <f t="shared" si="150"/>
        <v>T1428</v>
      </c>
      <c r="J471" s="11" t="str">
        <f t="shared" si="151"/>
        <v>0感应延时</v>
      </c>
      <c r="K471" s="1" t="str">
        <f t="shared" si="147"/>
        <v>951.12</v>
      </c>
      <c r="L471" s="1" t="str">
        <f t="shared" si="154"/>
        <v>0[lamp]</v>
      </c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="44" customFormat="1" spans="1:49">
      <c r="A472" s="41"/>
      <c r="B472" s="25" t="s">
        <v>2822</v>
      </c>
      <c r="C472" s="34">
        <f>IO点表!C255</f>
        <v>0</v>
      </c>
      <c r="D472" s="1">
        <f t="shared" si="113"/>
        <v>13</v>
      </c>
      <c r="E472" s="11">
        <f t="shared" si="148"/>
        <v>851</v>
      </c>
      <c r="F472" s="11" t="str">
        <f t="shared" si="146"/>
        <v>851.13</v>
      </c>
      <c r="G472" s="11" t="str">
        <f t="shared" si="149"/>
        <v>0标志</v>
      </c>
      <c r="H472" s="11">
        <f t="shared" si="153"/>
        <v>1429</v>
      </c>
      <c r="I472" s="11" t="str">
        <f t="shared" si="150"/>
        <v>T1429</v>
      </c>
      <c r="J472" s="11" t="str">
        <f t="shared" si="151"/>
        <v>0感应延时</v>
      </c>
      <c r="K472" s="1" t="str">
        <f t="shared" si="147"/>
        <v>951.13</v>
      </c>
      <c r="L472" s="1" t="str">
        <f t="shared" si="154"/>
        <v>0[lamp]</v>
      </c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="44" customFormat="1" spans="1:49">
      <c r="A473" s="41"/>
      <c r="B473" s="25" t="s">
        <v>2823</v>
      </c>
      <c r="C473" s="34">
        <f>IO点表!C256</f>
        <v>0</v>
      </c>
      <c r="D473" s="1">
        <f t="shared" si="113"/>
        <v>14</v>
      </c>
      <c r="E473" s="11">
        <f t="shared" si="148"/>
        <v>851</v>
      </c>
      <c r="F473" s="11" t="str">
        <f t="shared" si="146"/>
        <v>851.14</v>
      </c>
      <c r="G473" s="11" t="str">
        <f t="shared" si="149"/>
        <v>0标志</v>
      </c>
      <c r="H473" s="11">
        <f t="shared" si="153"/>
        <v>1430</v>
      </c>
      <c r="I473" s="11" t="str">
        <f t="shared" si="150"/>
        <v>T1430</v>
      </c>
      <c r="J473" s="11" t="str">
        <f t="shared" si="151"/>
        <v>0感应延时</v>
      </c>
      <c r="K473" s="1" t="str">
        <f t="shared" si="147"/>
        <v>951.14</v>
      </c>
      <c r="L473" s="1" t="str">
        <f t="shared" si="154"/>
        <v>0[lamp]</v>
      </c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="44" customFormat="1" spans="1:49">
      <c r="A474" s="41"/>
      <c r="B474" s="25" t="s">
        <v>2824</v>
      </c>
      <c r="C474" s="34" t="str">
        <f>IO点表!C257</f>
        <v>进料伺服Z轴跟踪开选择</v>
      </c>
      <c r="D474" s="1">
        <f t="shared" si="113"/>
        <v>15</v>
      </c>
      <c r="E474" s="11">
        <f t="shared" si="148"/>
        <v>851</v>
      </c>
      <c r="F474" s="11" t="str">
        <f t="shared" si="146"/>
        <v>851.15</v>
      </c>
      <c r="G474" s="11" t="str">
        <f t="shared" si="149"/>
        <v>进料伺服Z轴跟踪开选择标志</v>
      </c>
      <c r="H474" s="11">
        <f t="shared" si="153"/>
        <v>1431</v>
      </c>
      <c r="I474" s="11" t="str">
        <f t="shared" si="150"/>
        <v>T1431</v>
      </c>
      <c r="J474" s="11" t="str">
        <f t="shared" si="151"/>
        <v>进料伺服Z轴跟踪开选择感应延时</v>
      </c>
      <c r="K474" s="1" t="str">
        <f t="shared" si="147"/>
        <v>951.15</v>
      </c>
      <c r="L474" s="1" t="str">
        <f t="shared" si="154"/>
        <v>进料伺服Z轴跟踪开选择[lamp]</v>
      </c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="44" customFormat="1" spans="1:49">
      <c r="A475" s="41" t="s">
        <v>2825</v>
      </c>
      <c r="B475" s="25" t="s">
        <v>2826</v>
      </c>
      <c r="C475" s="34" t="str">
        <f>IO点表!C258</f>
        <v>出料伺服X轴JOG+</v>
      </c>
      <c r="D475" s="1">
        <f t="shared" si="113"/>
        <v>0</v>
      </c>
      <c r="E475" s="11">
        <f t="shared" si="148"/>
        <v>852</v>
      </c>
      <c r="F475" s="11" t="str">
        <f t="shared" si="146"/>
        <v>852.00</v>
      </c>
      <c r="G475" s="11" t="str">
        <f t="shared" si="149"/>
        <v>出料伺服X轴JOG+标志</v>
      </c>
      <c r="H475" s="11">
        <f t="shared" si="153"/>
        <v>1432</v>
      </c>
      <c r="I475" s="11" t="str">
        <f t="shared" si="150"/>
        <v>T1432</v>
      </c>
      <c r="J475" s="11" t="str">
        <f t="shared" si="151"/>
        <v>出料伺服X轴JOG+感应延时</v>
      </c>
      <c r="K475" s="1" t="str">
        <f t="shared" si="147"/>
        <v>952.00</v>
      </c>
      <c r="L475" s="1" t="str">
        <f t="shared" si="154"/>
        <v>出料伺服X轴JOG+[lamp]</v>
      </c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="44" customFormat="1" spans="1:49">
      <c r="A476" s="41"/>
      <c r="B476" s="25" t="s">
        <v>2827</v>
      </c>
      <c r="C476" s="34" t="str">
        <f>IO点表!C259</f>
        <v>出料伺服X轴JOG-</v>
      </c>
      <c r="D476" s="1">
        <f t="shared" si="113"/>
        <v>1</v>
      </c>
      <c r="E476" s="11">
        <f t="shared" si="148"/>
        <v>852</v>
      </c>
      <c r="F476" s="11" t="str">
        <f t="shared" si="146"/>
        <v>852.01</v>
      </c>
      <c r="G476" s="11" t="str">
        <f t="shared" si="149"/>
        <v>出料伺服X轴JOG-标志</v>
      </c>
      <c r="H476" s="11">
        <f t="shared" si="153"/>
        <v>1433</v>
      </c>
      <c r="I476" s="11" t="str">
        <f t="shared" si="150"/>
        <v>T1433</v>
      </c>
      <c r="J476" s="11" t="str">
        <f t="shared" si="151"/>
        <v>出料伺服X轴JOG-感应延时</v>
      </c>
      <c r="K476" s="1" t="str">
        <f t="shared" si="147"/>
        <v>952.01</v>
      </c>
      <c r="L476" s="1" t="str">
        <f t="shared" si="154"/>
        <v>出料伺服X轴JOG-[lamp]</v>
      </c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="44" customFormat="1" spans="1:49">
      <c r="A477" s="41"/>
      <c r="B477" s="25" t="s">
        <v>2828</v>
      </c>
      <c r="C477" s="34" t="str">
        <f>IO点表!C260</f>
        <v>出料伺服X轴回原点</v>
      </c>
      <c r="D477" s="1">
        <f t="shared" si="113"/>
        <v>2</v>
      </c>
      <c r="E477" s="11">
        <f t="shared" si="148"/>
        <v>852</v>
      </c>
      <c r="F477" s="11" t="str">
        <f t="shared" si="146"/>
        <v>852.02</v>
      </c>
      <c r="G477" s="11" t="str">
        <f t="shared" si="149"/>
        <v>出料伺服X轴回原点标志</v>
      </c>
      <c r="H477" s="11">
        <f t="shared" si="153"/>
        <v>1434</v>
      </c>
      <c r="I477" s="11" t="str">
        <f t="shared" si="150"/>
        <v>T1434</v>
      </c>
      <c r="J477" s="11" t="str">
        <f t="shared" si="151"/>
        <v>出料伺服X轴回原点感应延时</v>
      </c>
      <c r="K477" s="1" t="str">
        <f t="shared" si="147"/>
        <v>952.02</v>
      </c>
      <c r="L477" s="1" t="str">
        <f t="shared" si="154"/>
        <v>出料伺服X轴回原点[lamp]</v>
      </c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="44" customFormat="1" spans="1:49">
      <c r="A478" s="41"/>
      <c r="B478" s="25" t="s">
        <v>2829</v>
      </c>
      <c r="C478" s="34" t="str">
        <f>IO点表!C261</f>
        <v>出料伺服X轴放料位</v>
      </c>
      <c r="D478" s="1">
        <f t="shared" si="113"/>
        <v>3</v>
      </c>
      <c r="E478" s="11">
        <f t="shared" si="148"/>
        <v>852</v>
      </c>
      <c r="F478" s="11" t="str">
        <f t="shared" si="146"/>
        <v>852.03</v>
      </c>
      <c r="G478" s="11" t="str">
        <f t="shared" si="149"/>
        <v>出料伺服X轴放料位标志</v>
      </c>
      <c r="H478" s="11">
        <f t="shared" si="153"/>
        <v>1435</v>
      </c>
      <c r="I478" s="11" t="str">
        <f t="shared" si="150"/>
        <v>T1435</v>
      </c>
      <c r="J478" s="11" t="str">
        <f t="shared" si="151"/>
        <v>出料伺服X轴放料位感应延时</v>
      </c>
      <c r="K478" s="1" t="str">
        <f t="shared" si="147"/>
        <v>952.03</v>
      </c>
      <c r="L478" s="1" t="str">
        <f t="shared" si="154"/>
        <v>出料伺服X轴放料位[lamp]</v>
      </c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="44" customFormat="1" spans="1:49">
      <c r="A479" s="41"/>
      <c r="B479" s="25" t="s">
        <v>2830</v>
      </c>
      <c r="C479" s="34" t="str">
        <f>IO点表!C262</f>
        <v>出料伺服X轴#1腔取料位</v>
      </c>
      <c r="D479" s="1">
        <f t="shared" si="113"/>
        <v>4</v>
      </c>
      <c r="E479" s="11">
        <f t="shared" si="148"/>
        <v>852</v>
      </c>
      <c r="F479" s="11" t="str">
        <f t="shared" si="146"/>
        <v>852.04</v>
      </c>
      <c r="G479" s="11" t="str">
        <f t="shared" si="149"/>
        <v>出料伺服X轴#1腔取料位标志</v>
      </c>
      <c r="H479" s="11">
        <f t="shared" si="153"/>
        <v>1436</v>
      </c>
      <c r="I479" s="11" t="str">
        <f t="shared" si="150"/>
        <v>T1436</v>
      </c>
      <c r="J479" s="11" t="str">
        <f t="shared" si="151"/>
        <v>出料伺服X轴#1腔取料位感应延时</v>
      </c>
      <c r="K479" s="1" t="str">
        <f t="shared" si="147"/>
        <v>952.04</v>
      </c>
      <c r="L479" s="1" t="str">
        <f t="shared" si="154"/>
        <v>出料伺服X轴#1腔取料位[lamp]</v>
      </c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="44" customFormat="1" spans="1:49">
      <c r="A480" s="41"/>
      <c r="B480" s="25" t="s">
        <v>2831</v>
      </c>
      <c r="C480" s="34" t="str">
        <f>IO点表!C263</f>
        <v>出料伺服X轴#2腔取料位</v>
      </c>
      <c r="D480" s="1">
        <f t="shared" si="113"/>
        <v>5</v>
      </c>
      <c r="E480" s="11">
        <f t="shared" si="148"/>
        <v>852</v>
      </c>
      <c r="F480" s="11" t="str">
        <f t="shared" si="146"/>
        <v>852.05</v>
      </c>
      <c r="G480" s="11" t="str">
        <f t="shared" si="149"/>
        <v>出料伺服X轴#2腔取料位标志</v>
      </c>
      <c r="H480" s="11">
        <f t="shared" si="153"/>
        <v>1437</v>
      </c>
      <c r="I480" s="11" t="str">
        <f t="shared" si="150"/>
        <v>T1437</v>
      </c>
      <c r="J480" s="11" t="str">
        <f t="shared" si="151"/>
        <v>出料伺服X轴#2腔取料位感应延时</v>
      </c>
      <c r="K480" s="1" t="str">
        <f t="shared" si="147"/>
        <v>952.05</v>
      </c>
      <c r="L480" s="1" t="str">
        <f t="shared" si="154"/>
        <v>出料伺服X轴#2腔取料位[lamp]</v>
      </c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="44" customFormat="1" spans="1:49">
      <c r="A481" s="41"/>
      <c r="B481" s="25" t="s">
        <v>2832</v>
      </c>
      <c r="C481" s="34" t="str">
        <f>IO点表!C264</f>
        <v>出料伺服X轴#3腔取料位</v>
      </c>
      <c r="D481" s="1">
        <f t="shared" si="113"/>
        <v>6</v>
      </c>
      <c r="E481" s="11">
        <f t="shared" si="148"/>
        <v>852</v>
      </c>
      <c r="F481" s="11" t="str">
        <f t="shared" si="146"/>
        <v>852.06</v>
      </c>
      <c r="G481" s="11" t="str">
        <f t="shared" si="149"/>
        <v>出料伺服X轴#3腔取料位标志</v>
      </c>
      <c r="H481" s="11">
        <f t="shared" si="153"/>
        <v>1438</v>
      </c>
      <c r="I481" s="11" t="str">
        <f t="shared" si="150"/>
        <v>T1438</v>
      </c>
      <c r="J481" s="11" t="str">
        <f t="shared" si="151"/>
        <v>出料伺服X轴#3腔取料位感应延时</v>
      </c>
      <c r="K481" s="1" t="str">
        <f t="shared" si="147"/>
        <v>952.06</v>
      </c>
      <c r="L481" s="1" t="str">
        <f t="shared" si="154"/>
        <v>出料伺服X轴#3腔取料位[lamp]</v>
      </c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="44" customFormat="1" spans="1:49">
      <c r="A482" s="41"/>
      <c r="B482" s="25" t="s">
        <v>2833</v>
      </c>
      <c r="C482" s="34" t="str">
        <f>IO点表!C265</f>
        <v>出料伺服X轴#1夹爪氦检NG放料位</v>
      </c>
      <c r="D482" s="1">
        <f t="shared" si="113"/>
        <v>7</v>
      </c>
      <c r="E482" s="11">
        <f t="shared" si="148"/>
        <v>852</v>
      </c>
      <c r="F482" s="11" t="str">
        <f t="shared" si="146"/>
        <v>852.07</v>
      </c>
      <c r="G482" s="11" t="str">
        <f t="shared" si="149"/>
        <v>出料伺服X轴#1夹爪氦检NG放料位标志</v>
      </c>
      <c r="H482" s="11">
        <f t="shared" si="153"/>
        <v>1439</v>
      </c>
      <c r="I482" s="11" t="str">
        <f t="shared" si="150"/>
        <v>T1439</v>
      </c>
      <c r="J482" s="11" t="str">
        <f t="shared" si="151"/>
        <v>出料伺服X轴#1夹爪氦检NG放料位感应延时</v>
      </c>
      <c r="K482" s="1" t="str">
        <f t="shared" si="147"/>
        <v>952.07</v>
      </c>
      <c r="L482" s="1" t="str">
        <f t="shared" si="154"/>
        <v>出料伺服X轴#1夹爪氦检NG放料位[lamp]</v>
      </c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="44" customFormat="1" spans="1:49">
      <c r="A483" s="41"/>
      <c r="B483" s="25" t="s">
        <v>2834</v>
      </c>
      <c r="C483" s="34" t="str">
        <f>IO点表!C266</f>
        <v>出料伺服X轴#2夹爪氦检NG放料位</v>
      </c>
      <c r="D483" s="1">
        <f t="shared" si="113"/>
        <v>8</v>
      </c>
      <c r="E483" s="11">
        <f t="shared" si="148"/>
        <v>852</v>
      </c>
      <c r="F483" s="11" t="str">
        <f t="shared" si="146"/>
        <v>852.08</v>
      </c>
      <c r="G483" s="11" t="str">
        <f t="shared" si="149"/>
        <v>出料伺服X轴#2夹爪氦检NG放料位标志</v>
      </c>
      <c r="H483" s="11">
        <f t="shared" si="153"/>
        <v>1440</v>
      </c>
      <c r="I483" s="11" t="str">
        <f t="shared" si="150"/>
        <v>T1440</v>
      </c>
      <c r="J483" s="11" t="str">
        <f t="shared" si="151"/>
        <v>出料伺服X轴#2夹爪氦检NG放料位感应延时</v>
      </c>
      <c r="K483" s="1" t="str">
        <f t="shared" si="147"/>
        <v>952.08</v>
      </c>
      <c r="L483" s="1" t="str">
        <f t="shared" si="154"/>
        <v>出料伺服X轴#2夹爪氦检NG放料位[lamp]</v>
      </c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="44" customFormat="1" spans="1:49">
      <c r="A484" s="41"/>
      <c r="B484" s="25" t="s">
        <v>2835</v>
      </c>
      <c r="C484" s="34" t="str">
        <f>IO点表!C267</f>
        <v>出料伺服X轴#1夹爪配对取放料位</v>
      </c>
      <c r="D484" s="1">
        <f t="shared" si="113"/>
        <v>9</v>
      </c>
      <c r="E484" s="11">
        <f t="shared" si="148"/>
        <v>852</v>
      </c>
      <c r="F484" s="11" t="str">
        <f t="shared" si="146"/>
        <v>852.09</v>
      </c>
      <c r="G484" s="11" t="str">
        <f t="shared" si="149"/>
        <v>出料伺服X轴#1夹爪配对取放料位标志</v>
      </c>
      <c r="H484" s="11">
        <f t="shared" si="153"/>
        <v>1441</v>
      </c>
      <c r="I484" s="11" t="str">
        <f t="shared" si="150"/>
        <v>T1441</v>
      </c>
      <c r="J484" s="11" t="str">
        <f t="shared" si="151"/>
        <v>出料伺服X轴#1夹爪配对取放料位感应延时</v>
      </c>
      <c r="K484" s="1" t="str">
        <f t="shared" si="147"/>
        <v>952.09</v>
      </c>
      <c r="L484" s="1" t="str">
        <f t="shared" si="154"/>
        <v>出料伺服X轴#1夹爪配对取放料位[lamp]</v>
      </c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="44" customFormat="1" spans="1:49">
      <c r="A485" s="41"/>
      <c r="B485" s="25" t="s">
        <v>2836</v>
      </c>
      <c r="C485" s="34" t="str">
        <f>IO点表!C268</f>
        <v>出料伺服X轴#2夹爪配对取放料位</v>
      </c>
      <c r="D485" s="1">
        <f t="shared" si="113"/>
        <v>10</v>
      </c>
      <c r="E485" s="11">
        <f t="shared" si="148"/>
        <v>852</v>
      </c>
      <c r="F485" s="11" t="str">
        <f t="shared" si="146"/>
        <v>852.10</v>
      </c>
      <c r="G485" s="11" t="str">
        <f t="shared" si="149"/>
        <v>出料伺服X轴#2夹爪配对取放料位标志</v>
      </c>
      <c r="H485" s="11">
        <f t="shared" si="153"/>
        <v>1442</v>
      </c>
      <c r="I485" s="11" t="str">
        <f t="shared" si="150"/>
        <v>T1442</v>
      </c>
      <c r="J485" s="11" t="str">
        <f t="shared" si="151"/>
        <v>出料伺服X轴#2夹爪配对取放料位感应延时</v>
      </c>
      <c r="K485" s="1" t="str">
        <f t="shared" si="147"/>
        <v>952.10</v>
      </c>
      <c r="L485" s="1" t="str">
        <f t="shared" si="152"/>
        <v>出料伺服X轴#2夹爪配对取放料位[lamp]</v>
      </c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="44" customFormat="1" spans="1:49">
      <c r="A486" s="41"/>
      <c r="B486" s="25" t="s">
        <v>2837</v>
      </c>
      <c r="C486" s="34">
        <f>IO点表!C269</f>
        <v>0</v>
      </c>
      <c r="D486" s="1">
        <f t="shared" si="113"/>
        <v>11</v>
      </c>
      <c r="E486" s="11">
        <f t="shared" si="148"/>
        <v>852</v>
      </c>
      <c r="F486" s="11" t="str">
        <f t="shared" si="146"/>
        <v>852.11</v>
      </c>
      <c r="G486" s="11" t="str">
        <f t="shared" si="149"/>
        <v>0标志</v>
      </c>
      <c r="H486" s="11">
        <f t="shared" si="153"/>
        <v>1443</v>
      </c>
      <c r="I486" s="11" t="str">
        <f t="shared" si="150"/>
        <v>T1443</v>
      </c>
      <c r="J486" s="11" t="str">
        <f t="shared" si="151"/>
        <v>0感应延时</v>
      </c>
      <c r="K486" s="1" t="str">
        <f t="shared" si="147"/>
        <v>952.11</v>
      </c>
      <c r="L486" s="1" t="str">
        <f t="shared" si="152"/>
        <v>0[lamp]</v>
      </c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="44" customFormat="1" spans="1:49">
      <c r="A487" s="41"/>
      <c r="B487" s="25" t="s">
        <v>2838</v>
      </c>
      <c r="C487" s="34">
        <f>IO点表!C270</f>
        <v>0</v>
      </c>
      <c r="D487" s="1">
        <f t="shared" si="113"/>
        <v>12</v>
      </c>
      <c r="E487" s="11">
        <f t="shared" si="148"/>
        <v>852</v>
      </c>
      <c r="F487" s="11" t="str">
        <f t="shared" si="146"/>
        <v>852.12</v>
      </c>
      <c r="G487" s="11" t="str">
        <f t="shared" si="149"/>
        <v>0标志</v>
      </c>
      <c r="H487" s="11">
        <f t="shared" si="153"/>
        <v>1444</v>
      </c>
      <c r="I487" s="11" t="str">
        <f t="shared" si="150"/>
        <v>T1444</v>
      </c>
      <c r="J487" s="11" t="str">
        <f t="shared" si="151"/>
        <v>0感应延时</v>
      </c>
      <c r="K487" s="1" t="str">
        <f t="shared" si="147"/>
        <v>952.12</v>
      </c>
      <c r="L487" s="1" t="str">
        <f t="shared" si="152"/>
        <v>0[lamp]</v>
      </c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="44" customFormat="1" spans="1:49">
      <c r="A488" s="41"/>
      <c r="B488" s="25" t="s">
        <v>2839</v>
      </c>
      <c r="C488" s="34">
        <f>IO点表!C271</f>
        <v>0</v>
      </c>
      <c r="D488" s="1">
        <f t="shared" si="113"/>
        <v>13</v>
      </c>
      <c r="E488" s="11">
        <f t="shared" si="148"/>
        <v>852</v>
      </c>
      <c r="F488" s="11" t="str">
        <f t="shared" si="146"/>
        <v>852.13</v>
      </c>
      <c r="G488" s="11" t="str">
        <f t="shared" si="149"/>
        <v>0标志</v>
      </c>
      <c r="H488" s="11">
        <f t="shared" si="153"/>
        <v>1445</v>
      </c>
      <c r="I488" s="11" t="str">
        <f t="shared" si="150"/>
        <v>T1445</v>
      </c>
      <c r="J488" s="11" t="str">
        <f t="shared" si="151"/>
        <v>0感应延时</v>
      </c>
      <c r="K488" s="1" t="str">
        <f t="shared" si="147"/>
        <v>952.13</v>
      </c>
      <c r="L488" s="1" t="str">
        <f t="shared" si="152"/>
        <v>0[lamp]</v>
      </c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="44" customFormat="1" spans="1:49">
      <c r="A489" s="41"/>
      <c r="B489" s="25" t="s">
        <v>2840</v>
      </c>
      <c r="C489" s="34">
        <f>IO点表!C272</f>
        <v>0</v>
      </c>
      <c r="D489" s="1">
        <f t="shared" si="113"/>
        <v>14</v>
      </c>
      <c r="E489" s="11">
        <f t="shared" si="148"/>
        <v>852</v>
      </c>
      <c r="F489" s="11" t="str">
        <f t="shared" si="146"/>
        <v>852.14</v>
      </c>
      <c r="G489" s="11" t="str">
        <f t="shared" si="149"/>
        <v>0标志</v>
      </c>
      <c r="H489" s="11">
        <f t="shared" si="153"/>
        <v>1446</v>
      </c>
      <c r="I489" s="11" t="str">
        <f t="shared" si="150"/>
        <v>T1446</v>
      </c>
      <c r="J489" s="11" t="str">
        <f t="shared" si="151"/>
        <v>0感应延时</v>
      </c>
      <c r="K489" s="1" t="str">
        <f t="shared" si="147"/>
        <v>952.14</v>
      </c>
      <c r="L489" s="1" t="str">
        <f t="shared" si="152"/>
        <v>0[lamp]</v>
      </c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="44" customFormat="1" spans="1:49">
      <c r="A490" s="41"/>
      <c r="B490" s="25" t="s">
        <v>2841</v>
      </c>
      <c r="C490" s="34">
        <f>IO点表!C273</f>
        <v>0</v>
      </c>
      <c r="D490" s="1">
        <f t="shared" si="113"/>
        <v>15</v>
      </c>
      <c r="E490" s="11">
        <f t="shared" si="148"/>
        <v>852</v>
      </c>
      <c r="F490" s="11" t="str">
        <f t="shared" si="146"/>
        <v>852.15</v>
      </c>
      <c r="G490" s="11" t="str">
        <f t="shared" si="149"/>
        <v>0标志</v>
      </c>
      <c r="H490" s="11">
        <f t="shared" si="153"/>
        <v>1447</v>
      </c>
      <c r="I490" s="11" t="str">
        <f t="shared" si="150"/>
        <v>T1447</v>
      </c>
      <c r="J490" s="11" t="str">
        <f t="shared" si="151"/>
        <v>0感应延时</v>
      </c>
      <c r="K490" s="1" t="str">
        <f t="shared" si="147"/>
        <v>952.15</v>
      </c>
      <c r="L490" s="1" t="str">
        <f t="shared" si="152"/>
        <v>0[lamp]</v>
      </c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="44" customFormat="1" spans="1:49">
      <c r="A491" s="41" t="s">
        <v>2842</v>
      </c>
      <c r="B491" s="25" t="s">
        <v>2843</v>
      </c>
      <c r="C491" s="34" t="str">
        <f>IO点表!C274</f>
        <v>出料伺服Z轴JOG+</v>
      </c>
      <c r="D491" s="1">
        <f t="shared" si="113"/>
        <v>0</v>
      </c>
      <c r="E491" s="11">
        <f t="shared" si="148"/>
        <v>853</v>
      </c>
      <c r="F491" s="11" t="str">
        <f t="shared" si="146"/>
        <v>853.00</v>
      </c>
      <c r="G491" s="11" t="str">
        <f t="shared" si="149"/>
        <v>出料伺服Z轴JOG+标志</v>
      </c>
      <c r="H491" s="11">
        <f t="shared" si="153"/>
        <v>1448</v>
      </c>
      <c r="I491" s="11" t="str">
        <f t="shared" si="150"/>
        <v>T1448</v>
      </c>
      <c r="J491" s="11" t="str">
        <f t="shared" si="151"/>
        <v>出料伺服Z轴JOG+感应延时</v>
      </c>
      <c r="K491" s="1" t="str">
        <f t="shared" si="147"/>
        <v>953.00</v>
      </c>
      <c r="L491" s="1" t="str">
        <f t="shared" si="152"/>
        <v>出料伺服Z轴JOG+[lamp]</v>
      </c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="44" customFormat="1" spans="1:49">
      <c r="A492" s="41"/>
      <c r="B492" s="25" t="s">
        <v>2844</v>
      </c>
      <c r="C492" s="34" t="str">
        <f>IO点表!C275</f>
        <v>出料伺服Z轴JOG-</v>
      </c>
      <c r="D492" s="1">
        <f t="shared" si="113"/>
        <v>1</v>
      </c>
      <c r="E492" s="11">
        <f t="shared" si="148"/>
        <v>853</v>
      </c>
      <c r="F492" s="11" t="str">
        <f t="shared" si="146"/>
        <v>853.01</v>
      </c>
      <c r="G492" s="11" t="str">
        <f t="shared" si="149"/>
        <v>出料伺服Z轴JOG-标志</v>
      </c>
      <c r="H492" s="11">
        <f t="shared" si="153"/>
        <v>1449</v>
      </c>
      <c r="I492" s="11" t="str">
        <f t="shared" si="150"/>
        <v>T1449</v>
      </c>
      <c r="J492" s="11" t="str">
        <f t="shared" si="151"/>
        <v>出料伺服Z轴JOG-感应延时</v>
      </c>
      <c r="K492" s="1" t="str">
        <f t="shared" si="147"/>
        <v>953.01</v>
      </c>
      <c r="L492" s="1" t="str">
        <f t="shared" si="152"/>
        <v>出料伺服Z轴JOG-[lamp]</v>
      </c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="44" customFormat="1" spans="1:49">
      <c r="A493" s="41"/>
      <c r="B493" s="25" t="s">
        <v>2845</v>
      </c>
      <c r="C493" s="34" t="str">
        <f>IO点表!C276</f>
        <v>出料伺服Z轴回原点</v>
      </c>
      <c r="D493" s="1">
        <f t="shared" ref="D493:D556" si="155">IF(D492=15,0,(D492+1))</f>
        <v>2</v>
      </c>
      <c r="E493" s="11">
        <f t="shared" si="148"/>
        <v>853</v>
      </c>
      <c r="F493" s="11" t="str">
        <f t="shared" si="146"/>
        <v>853.02</v>
      </c>
      <c r="G493" s="11" t="str">
        <f t="shared" si="149"/>
        <v>出料伺服Z轴回原点标志</v>
      </c>
      <c r="H493" s="11">
        <f t="shared" si="153"/>
        <v>1450</v>
      </c>
      <c r="I493" s="11" t="str">
        <f t="shared" si="150"/>
        <v>T1450</v>
      </c>
      <c r="J493" s="11" t="str">
        <f t="shared" si="151"/>
        <v>出料伺服Z轴回原点感应延时</v>
      </c>
      <c r="K493" s="1" t="str">
        <f t="shared" si="147"/>
        <v>953.02</v>
      </c>
      <c r="L493" s="1" t="str">
        <f t="shared" si="152"/>
        <v>出料伺服Z轴回原点[lamp]</v>
      </c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="44" customFormat="1" spans="1:49">
      <c r="A494" s="41"/>
      <c r="B494" s="25" t="s">
        <v>2846</v>
      </c>
      <c r="C494" s="34" t="str">
        <f>IO点表!C277</f>
        <v>出料伺服Z轴待机位</v>
      </c>
      <c r="D494" s="1">
        <f t="shared" si="155"/>
        <v>3</v>
      </c>
      <c r="E494" s="11">
        <f t="shared" si="148"/>
        <v>853</v>
      </c>
      <c r="F494" s="11" t="str">
        <f t="shared" si="146"/>
        <v>853.03</v>
      </c>
      <c r="G494" s="11" t="str">
        <f t="shared" si="149"/>
        <v>出料伺服Z轴待机位标志</v>
      </c>
      <c r="H494" s="11">
        <f t="shared" si="153"/>
        <v>1451</v>
      </c>
      <c r="I494" s="11" t="str">
        <f t="shared" si="150"/>
        <v>T1451</v>
      </c>
      <c r="J494" s="11" t="str">
        <f t="shared" si="151"/>
        <v>出料伺服Z轴待机位感应延时</v>
      </c>
      <c r="K494" s="1" t="str">
        <f t="shared" si="147"/>
        <v>953.03</v>
      </c>
      <c r="L494" s="1" t="str">
        <f t="shared" si="152"/>
        <v>出料伺服Z轴待机位[lamp]</v>
      </c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="44" customFormat="1" spans="1:49">
      <c r="A495" s="41"/>
      <c r="B495" s="25" t="s">
        <v>2847</v>
      </c>
      <c r="C495" s="34" t="str">
        <f>IO点表!C278</f>
        <v>出料伺服Z轴放料位</v>
      </c>
      <c r="D495" s="1">
        <f t="shared" si="155"/>
        <v>4</v>
      </c>
      <c r="E495" s="11">
        <f t="shared" si="148"/>
        <v>853</v>
      </c>
      <c r="F495" s="11" t="str">
        <f t="shared" si="146"/>
        <v>853.04</v>
      </c>
      <c r="G495" s="11" t="str">
        <f t="shared" si="149"/>
        <v>出料伺服Z轴放料位标志</v>
      </c>
      <c r="H495" s="11">
        <f t="shared" si="153"/>
        <v>1452</v>
      </c>
      <c r="I495" s="11" t="str">
        <f t="shared" si="150"/>
        <v>T1452</v>
      </c>
      <c r="J495" s="11" t="str">
        <f t="shared" si="151"/>
        <v>出料伺服Z轴放料位感应延时</v>
      </c>
      <c r="K495" s="1" t="str">
        <f t="shared" si="147"/>
        <v>953.04</v>
      </c>
      <c r="L495" s="1" t="str">
        <f t="shared" si="152"/>
        <v>出料伺服Z轴放料位[lamp]</v>
      </c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="44" customFormat="1" spans="1:49">
      <c r="A496" s="41"/>
      <c r="B496" s="25" t="s">
        <v>2848</v>
      </c>
      <c r="C496" s="34" t="str">
        <f>IO点表!C279</f>
        <v>出料伺服Z轴#1腔取料位</v>
      </c>
      <c r="D496" s="1">
        <f t="shared" si="155"/>
        <v>5</v>
      </c>
      <c r="E496" s="11">
        <f t="shared" si="148"/>
        <v>853</v>
      </c>
      <c r="F496" s="11" t="str">
        <f t="shared" si="146"/>
        <v>853.05</v>
      </c>
      <c r="G496" s="11" t="str">
        <f t="shared" si="149"/>
        <v>出料伺服Z轴#1腔取料位标志</v>
      </c>
      <c r="H496" s="11">
        <f t="shared" si="153"/>
        <v>1453</v>
      </c>
      <c r="I496" s="11" t="str">
        <f t="shared" si="150"/>
        <v>T1453</v>
      </c>
      <c r="J496" s="11" t="str">
        <f t="shared" si="151"/>
        <v>出料伺服Z轴#1腔取料位感应延时</v>
      </c>
      <c r="K496" s="1" t="str">
        <f t="shared" si="147"/>
        <v>953.05</v>
      </c>
      <c r="L496" s="1" t="str">
        <f t="shared" si="152"/>
        <v>出料伺服Z轴#1腔取料位[lamp]</v>
      </c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="44" customFormat="1" spans="1:49">
      <c r="A497" s="41"/>
      <c r="B497" s="25" t="s">
        <v>2849</v>
      </c>
      <c r="C497" s="34" t="str">
        <f>IO点表!C280</f>
        <v>出料伺服Z轴#2腔取料位</v>
      </c>
      <c r="D497" s="1">
        <f t="shared" si="155"/>
        <v>6</v>
      </c>
      <c r="E497" s="11">
        <f t="shared" si="148"/>
        <v>853</v>
      </c>
      <c r="F497" s="11" t="str">
        <f t="shared" si="146"/>
        <v>853.06</v>
      </c>
      <c r="G497" s="11" t="str">
        <f t="shared" si="149"/>
        <v>出料伺服Z轴#2腔取料位标志</v>
      </c>
      <c r="H497" s="11">
        <f t="shared" si="153"/>
        <v>1454</v>
      </c>
      <c r="I497" s="11" t="str">
        <f t="shared" si="150"/>
        <v>T1454</v>
      </c>
      <c r="J497" s="11" t="str">
        <f t="shared" si="151"/>
        <v>出料伺服Z轴#2腔取料位感应延时</v>
      </c>
      <c r="K497" s="1" t="str">
        <f t="shared" si="147"/>
        <v>953.06</v>
      </c>
      <c r="L497" s="1" t="str">
        <f t="shared" si="152"/>
        <v>出料伺服Z轴#2腔取料位[lamp]</v>
      </c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="44" customFormat="1" spans="1:49">
      <c r="A498" s="41"/>
      <c r="B498" s="25" t="s">
        <v>2850</v>
      </c>
      <c r="C498" s="34" t="str">
        <f>IO点表!C281</f>
        <v>出料伺服Z轴#3腔取料位</v>
      </c>
      <c r="D498" s="1">
        <f t="shared" si="155"/>
        <v>7</v>
      </c>
      <c r="E498" s="11">
        <f t="shared" si="148"/>
        <v>853</v>
      </c>
      <c r="F498" s="11" t="str">
        <f t="shared" si="146"/>
        <v>853.07</v>
      </c>
      <c r="G498" s="11" t="str">
        <f t="shared" si="149"/>
        <v>出料伺服Z轴#3腔取料位标志</v>
      </c>
      <c r="H498" s="11">
        <f t="shared" si="153"/>
        <v>1455</v>
      </c>
      <c r="I498" s="11" t="str">
        <f t="shared" si="150"/>
        <v>T1455</v>
      </c>
      <c r="J498" s="11" t="str">
        <f t="shared" si="151"/>
        <v>出料伺服Z轴#3腔取料位感应延时</v>
      </c>
      <c r="K498" s="1" t="str">
        <f t="shared" si="147"/>
        <v>953.07</v>
      </c>
      <c r="L498" s="1" t="str">
        <f t="shared" si="152"/>
        <v>出料伺服Z轴#3腔取料位[lamp]</v>
      </c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="44" customFormat="1" spans="1:49">
      <c r="A499" s="41"/>
      <c r="B499" s="25" t="s">
        <v>2851</v>
      </c>
      <c r="C499" s="34" t="str">
        <f>IO点表!C282</f>
        <v>出料伺服Z轴#1夹爪氦检NG放料位</v>
      </c>
      <c r="D499" s="1">
        <f t="shared" si="155"/>
        <v>8</v>
      </c>
      <c r="E499" s="11">
        <f t="shared" si="148"/>
        <v>853</v>
      </c>
      <c r="F499" s="11" t="str">
        <f t="shared" si="146"/>
        <v>853.08</v>
      </c>
      <c r="G499" s="11" t="str">
        <f t="shared" si="149"/>
        <v>出料伺服Z轴#1夹爪氦检NG放料位标志</v>
      </c>
      <c r="H499" s="11">
        <f t="shared" si="153"/>
        <v>1456</v>
      </c>
      <c r="I499" s="11" t="str">
        <f t="shared" si="150"/>
        <v>T1456</v>
      </c>
      <c r="J499" s="11" t="str">
        <f t="shared" si="151"/>
        <v>出料伺服Z轴#1夹爪氦检NG放料位感应延时</v>
      </c>
      <c r="K499" s="1" t="str">
        <f t="shared" si="147"/>
        <v>953.08</v>
      </c>
      <c r="L499" s="1" t="str">
        <f t="shared" si="152"/>
        <v>出料伺服Z轴#1夹爪氦检NG放料位[lamp]</v>
      </c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="44" customFormat="1" spans="1:49">
      <c r="A500" s="41"/>
      <c r="B500" s="25" t="s">
        <v>2852</v>
      </c>
      <c r="C500" s="34" t="str">
        <f>IO点表!C283</f>
        <v>出料伺服Z轴#2夹爪氦检NG放料位</v>
      </c>
      <c r="D500" s="1">
        <f t="shared" si="155"/>
        <v>9</v>
      </c>
      <c r="E500" s="11">
        <f t="shared" si="148"/>
        <v>853</v>
      </c>
      <c r="F500" s="11" t="str">
        <f t="shared" si="146"/>
        <v>853.09</v>
      </c>
      <c r="G500" s="11" t="str">
        <f t="shared" si="149"/>
        <v>出料伺服Z轴#2夹爪氦检NG放料位标志</v>
      </c>
      <c r="H500" s="11">
        <f t="shared" si="153"/>
        <v>1457</v>
      </c>
      <c r="I500" s="11" t="str">
        <f t="shared" si="150"/>
        <v>T1457</v>
      </c>
      <c r="J500" s="11" t="str">
        <f t="shared" si="151"/>
        <v>出料伺服Z轴#2夹爪氦检NG放料位感应延时</v>
      </c>
      <c r="K500" s="1" t="str">
        <f t="shared" si="147"/>
        <v>953.09</v>
      </c>
      <c r="L500" s="1" t="str">
        <f t="shared" si="152"/>
        <v>出料伺服Z轴#2夹爪氦检NG放料位[lamp]</v>
      </c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  <row r="501" s="44" customFormat="1" spans="1:49">
      <c r="A501" s="41"/>
      <c r="B501" s="25" t="s">
        <v>2853</v>
      </c>
      <c r="C501" s="34" t="str">
        <f>IO点表!C284</f>
        <v>出料伺服Z轴#1夹爪配对取放料位</v>
      </c>
      <c r="D501" s="1">
        <f t="shared" si="155"/>
        <v>10</v>
      </c>
      <c r="E501" s="11">
        <f t="shared" si="148"/>
        <v>853</v>
      </c>
      <c r="F501" s="11" t="str">
        <f t="shared" si="146"/>
        <v>853.10</v>
      </c>
      <c r="G501" s="11" t="str">
        <f t="shared" si="149"/>
        <v>出料伺服Z轴#1夹爪配对取放料位标志</v>
      </c>
      <c r="H501" s="11">
        <f t="shared" si="153"/>
        <v>1458</v>
      </c>
      <c r="I501" s="11" t="str">
        <f t="shared" si="150"/>
        <v>T1458</v>
      </c>
      <c r="J501" s="11" t="str">
        <f t="shared" si="151"/>
        <v>出料伺服Z轴#1夹爪配对取放料位感应延时</v>
      </c>
      <c r="K501" s="1" t="str">
        <f t="shared" si="147"/>
        <v>953.10</v>
      </c>
      <c r="L501" s="1" t="str">
        <f t="shared" si="152"/>
        <v>出料伺服Z轴#1夹爪配对取放料位[lamp]</v>
      </c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</row>
    <row r="502" s="44" customFormat="1" spans="1:49">
      <c r="A502" s="41"/>
      <c r="B502" s="25" t="s">
        <v>2854</v>
      </c>
      <c r="C502" s="34" t="str">
        <f>IO点表!C285</f>
        <v>出料伺服Z轴#2夹爪配对取放料位</v>
      </c>
      <c r="D502" s="1">
        <f t="shared" si="155"/>
        <v>11</v>
      </c>
      <c r="E502" s="11">
        <f t="shared" si="148"/>
        <v>853</v>
      </c>
      <c r="F502" s="11" t="str">
        <f t="shared" si="146"/>
        <v>853.11</v>
      </c>
      <c r="G502" s="11" t="str">
        <f t="shared" si="149"/>
        <v>出料伺服Z轴#2夹爪配对取放料位标志</v>
      </c>
      <c r="H502" s="11">
        <f t="shared" si="153"/>
        <v>1459</v>
      </c>
      <c r="I502" s="11" t="str">
        <f t="shared" si="150"/>
        <v>T1459</v>
      </c>
      <c r="J502" s="11" t="str">
        <f t="shared" si="151"/>
        <v>出料伺服Z轴#2夹爪配对取放料位感应延时</v>
      </c>
      <c r="K502" s="1" t="str">
        <f t="shared" si="147"/>
        <v>953.11</v>
      </c>
      <c r="L502" s="1" t="str">
        <f t="shared" si="152"/>
        <v>出料伺服Z轴#2夹爪配对取放料位[lamp]</v>
      </c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</row>
    <row r="503" s="44" customFormat="1" spans="1:49">
      <c r="A503" s="41"/>
      <c r="B503" s="25" t="s">
        <v>2855</v>
      </c>
      <c r="C503" s="34">
        <f>IO点表!C286</f>
        <v>0</v>
      </c>
      <c r="D503" s="1">
        <f t="shared" si="155"/>
        <v>12</v>
      </c>
      <c r="E503" s="11">
        <f t="shared" si="148"/>
        <v>853</v>
      </c>
      <c r="F503" s="11" t="str">
        <f t="shared" si="146"/>
        <v>853.12</v>
      </c>
      <c r="G503" s="11" t="str">
        <f t="shared" si="149"/>
        <v>0标志</v>
      </c>
      <c r="H503" s="11">
        <f t="shared" si="153"/>
        <v>1460</v>
      </c>
      <c r="I503" s="11" t="str">
        <f t="shared" si="150"/>
        <v>T1460</v>
      </c>
      <c r="J503" s="11" t="str">
        <f t="shared" si="151"/>
        <v>0感应延时</v>
      </c>
      <c r="K503" s="1" t="str">
        <f t="shared" si="147"/>
        <v>953.12</v>
      </c>
      <c r="L503" s="1" t="str">
        <f t="shared" si="152"/>
        <v>0[lamp]</v>
      </c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</row>
    <row r="504" s="44" customFormat="1" spans="1:49">
      <c r="A504" s="41"/>
      <c r="B504" s="25" t="s">
        <v>2856</v>
      </c>
      <c r="C504" s="34">
        <f>IO点表!C287</f>
        <v>0</v>
      </c>
      <c r="D504" s="1">
        <f t="shared" si="155"/>
        <v>13</v>
      </c>
      <c r="E504" s="11">
        <f t="shared" si="148"/>
        <v>853</v>
      </c>
      <c r="F504" s="11" t="str">
        <f t="shared" si="146"/>
        <v>853.13</v>
      </c>
      <c r="G504" s="11" t="str">
        <f t="shared" si="149"/>
        <v>0标志</v>
      </c>
      <c r="H504" s="11">
        <f t="shared" si="153"/>
        <v>1461</v>
      </c>
      <c r="I504" s="11" t="str">
        <f t="shared" si="150"/>
        <v>T1461</v>
      </c>
      <c r="J504" s="11" t="str">
        <f t="shared" si="151"/>
        <v>0感应延时</v>
      </c>
      <c r="K504" s="1" t="str">
        <f t="shared" si="147"/>
        <v>953.13</v>
      </c>
      <c r="L504" s="1" t="str">
        <f t="shared" si="152"/>
        <v>0[lamp]</v>
      </c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</row>
    <row r="505" s="44" customFormat="1" spans="1:49">
      <c r="A505" s="41"/>
      <c r="B505" s="25" t="s">
        <v>2857</v>
      </c>
      <c r="C505" s="34">
        <f>IO点表!C288</f>
        <v>0</v>
      </c>
      <c r="D505" s="1">
        <f t="shared" si="155"/>
        <v>14</v>
      </c>
      <c r="E505" s="11">
        <f t="shared" si="148"/>
        <v>853</v>
      </c>
      <c r="F505" s="11" t="str">
        <f t="shared" si="146"/>
        <v>853.14</v>
      </c>
      <c r="G505" s="11" t="str">
        <f t="shared" si="149"/>
        <v>0标志</v>
      </c>
      <c r="H505" s="11">
        <f t="shared" si="153"/>
        <v>1462</v>
      </c>
      <c r="I505" s="11" t="str">
        <f t="shared" si="150"/>
        <v>T1462</v>
      </c>
      <c r="J505" s="11" t="str">
        <f t="shared" si="151"/>
        <v>0感应延时</v>
      </c>
      <c r="K505" s="1" t="str">
        <f t="shared" si="147"/>
        <v>953.14</v>
      </c>
      <c r="L505" s="1" t="str">
        <f t="shared" si="152"/>
        <v>0[lamp]</v>
      </c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</row>
    <row r="506" s="44" customFormat="1" spans="1:49">
      <c r="A506" s="41"/>
      <c r="B506" s="25" t="s">
        <v>2858</v>
      </c>
      <c r="C506" s="34" t="str">
        <f>IO点表!C289</f>
        <v>出料伺服Z轴跟踪开选择</v>
      </c>
      <c r="D506" s="1">
        <f t="shared" si="155"/>
        <v>15</v>
      </c>
      <c r="E506" s="11">
        <f t="shared" si="148"/>
        <v>853</v>
      </c>
      <c r="F506" s="11" t="str">
        <f t="shared" si="146"/>
        <v>853.15</v>
      </c>
      <c r="G506" s="11" t="str">
        <f t="shared" si="149"/>
        <v>出料伺服Z轴跟踪开选择标志</v>
      </c>
      <c r="H506" s="11">
        <f t="shared" si="153"/>
        <v>1463</v>
      </c>
      <c r="I506" s="11" t="str">
        <f t="shared" si="150"/>
        <v>T1463</v>
      </c>
      <c r="J506" s="11" t="str">
        <f t="shared" si="151"/>
        <v>出料伺服Z轴跟踪开选择感应延时</v>
      </c>
      <c r="K506" s="1" t="str">
        <f t="shared" si="147"/>
        <v>953.15</v>
      </c>
      <c r="L506" s="1" t="str">
        <f t="shared" si="152"/>
        <v>出料伺服Z轴跟踪开选择[lamp]</v>
      </c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</row>
    <row r="507" s="44" customFormat="1" spans="1:49">
      <c r="A507" s="25"/>
      <c r="B507" s="25" t="s">
        <v>2859</v>
      </c>
      <c r="C507" s="1"/>
      <c r="D507" s="1">
        <f t="shared" si="155"/>
        <v>0</v>
      </c>
      <c r="E507" s="11">
        <f t="shared" ref="E507:E571" si="156">IF(D506=15,(E506+1),E506)</f>
        <v>854</v>
      </c>
      <c r="F507" s="11" t="str">
        <f t="shared" ref="F507:F571" si="157">E507&amp;"."&amp;MID(B507,6,2)</f>
        <v>854.00</v>
      </c>
      <c r="G507" s="11" t="str">
        <f t="shared" ref="G507" si="158">C507&amp;G$1&amp;"["&amp;B507&amp;"]"</f>
        <v>标志[0054.00]</v>
      </c>
      <c r="H507" s="11">
        <f t="shared" si="153"/>
        <v>1464</v>
      </c>
      <c r="I507" s="11" t="str">
        <f t="shared" si="150"/>
        <v>T1464</v>
      </c>
      <c r="J507" s="11"/>
      <c r="K507" s="1" t="str">
        <f t="shared" ref="K507:K570" si="159">(E507+100)&amp;"."&amp;MID(B507,6,2)</f>
        <v>954.00</v>
      </c>
      <c r="L507" s="1" t="str">
        <f t="shared" si="152"/>
        <v>[lamp]</v>
      </c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</row>
    <row r="508" s="44" customFormat="1" spans="1:49">
      <c r="A508" s="25"/>
      <c r="B508" s="25" t="s">
        <v>2860</v>
      </c>
      <c r="C508" s="1"/>
      <c r="D508" s="1">
        <f t="shared" si="155"/>
        <v>1</v>
      </c>
      <c r="E508" s="11">
        <f t="shared" si="156"/>
        <v>854</v>
      </c>
      <c r="F508" s="11" t="str">
        <f t="shared" si="157"/>
        <v>854.01</v>
      </c>
      <c r="G508" s="11" t="str">
        <f t="shared" ref="G508:G537" si="160">C508&amp;G$1&amp;"["&amp;B508&amp;"]"</f>
        <v>标志[0054.01]</v>
      </c>
      <c r="H508" s="11">
        <f t="shared" si="153"/>
        <v>1465</v>
      </c>
      <c r="I508" s="11" t="str">
        <f t="shared" ref="I508:I542" si="161">I$4&amp;H508</f>
        <v>T1465</v>
      </c>
      <c r="J508" s="11"/>
      <c r="K508" s="1" t="str">
        <f t="shared" si="159"/>
        <v>954.01</v>
      </c>
      <c r="L508" s="1" t="str">
        <f t="shared" ref="L508:L570" si="162">C508&amp;L$2</f>
        <v>[lamp]</v>
      </c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</row>
    <row r="509" s="44" customFormat="1" spans="1:49">
      <c r="A509" s="25"/>
      <c r="B509" s="25" t="s">
        <v>2861</v>
      </c>
      <c r="C509" s="1"/>
      <c r="D509" s="1">
        <f t="shared" si="155"/>
        <v>2</v>
      </c>
      <c r="E509" s="11">
        <f t="shared" si="156"/>
        <v>854</v>
      </c>
      <c r="F509" s="11" t="str">
        <f t="shared" si="157"/>
        <v>854.02</v>
      </c>
      <c r="G509" s="11" t="str">
        <f t="shared" si="160"/>
        <v>标志[0054.02]</v>
      </c>
      <c r="H509" s="11">
        <f t="shared" ref="H509:H542" si="163">H508+1</f>
        <v>1466</v>
      </c>
      <c r="I509" s="11" t="str">
        <f t="shared" si="161"/>
        <v>T1466</v>
      </c>
      <c r="J509" s="11"/>
      <c r="K509" s="1" t="str">
        <f t="shared" si="159"/>
        <v>954.02</v>
      </c>
      <c r="L509" s="1" t="str">
        <f t="shared" si="162"/>
        <v>[lamp]</v>
      </c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</row>
    <row r="510" s="44" customFormat="1" spans="1:49">
      <c r="A510" s="25"/>
      <c r="B510" s="25" t="s">
        <v>2862</v>
      </c>
      <c r="C510" s="1"/>
      <c r="D510" s="1">
        <f t="shared" si="155"/>
        <v>3</v>
      </c>
      <c r="E510" s="11">
        <f t="shared" si="156"/>
        <v>854</v>
      </c>
      <c r="F510" s="11" t="str">
        <f t="shared" si="157"/>
        <v>854.03</v>
      </c>
      <c r="G510" s="11" t="str">
        <f t="shared" si="160"/>
        <v>标志[0054.03]</v>
      </c>
      <c r="H510" s="11">
        <f t="shared" si="163"/>
        <v>1467</v>
      </c>
      <c r="I510" s="11" t="str">
        <f t="shared" si="161"/>
        <v>T1467</v>
      </c>
      <c r="J510" s="11"/>
      <c r="K510" s="1" t="str">
        <f t="shared" si="159"/>
        <v>954.03</v>
      </c>
      <c r="L510" s="1" t="str">
        <f t="shared" si="162"/>
        <v>[lamp]</v>
      </c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</row>
    <row r="511" s="44" customFormat="1" spans="1:49">
      <c r="A511" s="25"/>
      <c r="B511" s="25" t="s">
        <v>2863</v>
      </c>
      <c r="C511" s="1"/>
      <c r="D511" s="1">
        <f t="shared" si="155"/>
        <v>4</v>
      </c>
      <c r="E511" s="11">
        <f t="shared" si="156"/>
        <v>854</v>
      </c>
      <c r="F511" s="11" t="str">
        <f t="shared" si="157"/>
        <v>854.04</v>
      </c>
      <c r="G511" s="11" t="str">
        <f t="shared" si="160"/>
        <v>标志[0054.04]</v>
      </c>
      <c r="H511" s="11">
        <f t="shared" si="163"/>
        <v>1468</v>
      </c>
      <c r="I511" s="11" t="str">
        <f t="shared" si="161"/>
        <v>T1468</v>
      </c>
      <c r="J511" s="11"/>
      <c r="K511" s="1" t="str">
        <f t="shared" si="159"/>
        <v>954.04</v>
      </c>
      <c r="L511" s="1" t="str">
        <f t="shared" si="162"/>
        <v>[lamp]</v>
      </c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</row>
    <row r="512" s="44" customFormat="1" spans="1:49">
      <c r="A512" s="25"/>
      <c r="B512" s="25" t="s">
        <v>2864</v>
      </c>
      <c r="C512" s="1"/>
      <c r="D512" s="1">
        <f t="shared" si="155"/>
        <v>5</v>
      </c>
      <c r="E512" s="11">
        <f t="shared" si="156"/>
        <v>854</v>
      </c>
      <c r="F512" s="11" t="str">
        <f t="shared" si="157"/>
        <v>854.05</v>
      </c>
      <c r="G512" s="11" t="str">
        <f t="shared" si="160"/>
        <v>标志[0054.05]</v>
      </c>
      <c r="H512" s="11">
        <f t="shared" si="163"/>
        <v>1469</v>
      </c>
      <c r="I512" s="11" t="str">
        <f t="shared" si="161"/>
        <v>T1469</v>
      </c>
      <c r="J512" s="11"/>
      <c r="K512" s="1" t="str">
        <f t="shared" si="159"/>
        <v>954.05</v>
      </c>
      <c r="L512" s="1" t="str">
        <f t="shared" si="162"/>
        <v>[lamp]</v>
      </c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</row>
    <row r="513" s="44" customFormat="1" spans="1:49">
      <c r="A513" s="25"/>
      <c r="B513" s="25" t="s">
        <v>2865</v>
      </c>
      <c r="C513" s="1"/>
      <c r="D513" s="1">
        <f t="shared" si="155"/>
        <v>6</v>
      </c>
      <c r="E513" s="11">
        <f t="shared" si="156"/>
        <v>854</v>
      </c>
      <c r="F513" s="11" t="str">
        <f t="shared" si="157"/>
        <v>854.06</v>
      </c>
      <c r="G513" s="11" t="str">
        <f t="shared" si="160"/>
        <v>标志[0054.06]</v>
      </c>
      <c r="H513" s="11">
        <f t="shared" si="163"/>
        <v>1470</v>
      </c>
      <c r="I513" s="11" t="str">
        <f t="shared" si="161"/>
        <v>T1470</v>
      </c>
      <c r="J513" s="11"/>
      <c r="K513" s="1" t="str">
        <f t="shared" si="159"/>
        <v>954.06</v>
      </c>
      <c r="L513" s="1" t="str">
        <f t="shared" si="162"/>
        <v>[lamp]</v>
      </c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</row>
    <row r="514" s="44" customFormat="1" spans="1:49">
      <c r="A514" s="25"/>
      <c r="B514" s="25" t="s">
        <v>2866</v>
      </c>
      <c r="C514" s="1"/>
      <c r="D514" s="1">
        <f t="shared" si="155"/>
        <v>7</v>
      </c>
      <c r="E514" s="11">
        <f t="shared" si="156"/>
        <v>854</v>
      </c>
      <c r="F514" s="11" t="str">
        <f t="shared" si="157"/>
        <v>854.07</v>
      </c>
      <c r="G514" s="11" t="str">
        <f t="shared" si="160"/>
        <v>标志[0054.07]</v>
      </c>
      <c r="H514" s="11">
        <f t="shared" si="163"/>
        <v>1471</v>
      </c>
      <c r="I514" s="11" t="str">
        <f t="shared" si="161"/>
        <v>T1471</v>
      </c>
      <c r="J514" s="11"/>
      <c r="K514" s="1" t="str">
        <f t="shared" si="159"/>
        <v>954.07</v>
      </c>
      <c r="L514" s="1" t="str">
        <f t="shared" si="162"/>
        <v>[lamp]</v>
      </c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</row>
    <row r="515" s="44" customFormat="1" spans="1:49">
      <c r="A515" s="25"/>
      <c r="B515" s="25" t="s">
        <v>2867</v>
      </c>
      <c r="C515" s="1"/>
      <c r="D515" s="1">
        <f t="shared" si="155"/>
        <v>8</v>
      </c>
      <c r="E515" s="11">
        <f t="shared" si="156"/>
        <v>854</v>
      </c>
      <c r="F515" s="11" t="str">
        <f t="shared" si="157"/>
        <v>854.08</v>
      </c>
      <c r="G515" s="11" t="str">
        <f t="shared" si="160"/>
        <v>标志[0054.08]</v>
      </c>
      <c r="H515" s="11">
        <f t="shared" si="163"/>
        <v>1472</v>
      </c>
      <c r="I515" s="11" t="str">
        <f t="shared" si="161"/>
        <v>T1472</v>
      </c>
      <c r="J515" s="11"/>
      <c r="K515" s="1" t="str">
        <f t="shared" si="159"/>
        <v>954.08</v>
      </c>
      <c r="L515" s="1" t="str">
        <f t="shared" si="162"/>
        <v>[lamp]</v>
      </c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</row>
    <row r="516" s="44" customFormat="1" spans="1:49">
      <c r="A516" s="25"/>
      <c r="B516" s="25" t="s">
        <v>2868</v>
      </c>
      <c r="C516" s="1"/>
      <c r="D516" s="1">
        <f t="shared" si="155"/>
        <v>9</v>
      </c>
      <c r="E516" s="11">
        <f t="shared" si="156"/>
        <v>854</v>
      </c>
      <c r="F516" s="11" t="str">
        <f t="shared" si="157"/>
        <v>854.09</v>
      </c>
      <c r="G516" s="11" t="str">
        <f t="shared" si="160"/>
        <v>标志[0054.09]</v>
      </c>
      <c r="H516" s="11">
        <f t="shared" si="163"/>
        <v>1473</v>
      </c>
      <c r="I516" s="11" t="str">
        <f t="shared" si="161"/>
        <v>T1473</v>
      </c>
      <c r="J516" s="11"/>
      <c r="K516" s="1" t="str">
        <f t="shared" si="159"/>
        <v>954.09</v>
      </c>
      <c r="L516" s="1" t="str">
        <f t="shared" si="162"/>
        <v>[lamp]</v>
      </c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</row>
    <row r="517" s="44" customFormat="1" spans="1:49">
      <c r="A517" s="25"/>
      <c r="B517" s="25" t="s">
        <v>2869</v>
      </c>
      <c r="C517" s="1"/>
      <c r="D517" s="1">
        <f t="shared" si="155"/>
        <v>10</v>
      </c>
      <c r="E517" s="11">
        <f t="shared" si="156"/>
        <v>854</v>
      </c>
      <c r="F517" s="11" t="str">
        <f t="shared" si="157"/>
        <v>854.10</v>
      </c>
      <c r="G517" s="11" t="str">
        <f t="shared" si="160"/>
        <v>标志[0054.10]</v>
      </c>
      <c r="H517" s="11">
        <f t="shared" si="163"/>
        <v>1474</v>
      </c>
      <c r="I517" s="11" t="str">
        <f t="shared" si="161"/>
        <v>T1474</v>
      </c>
      <c r="J517" s="11"/>
      <c r="K517" s="1" t="str">
        <f t="shared" si="159"/>
        <v>954.10</v>
      </c>
      <c r="L517" s="1" t="str">
        <f t="shared" si="162"/>
        <v>[lamp]</v>
      </c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</row>
    <row r="518" s="44" customFormat="1" spans="1:49">
      <c r="A518" s="25"/>
      <c r="B518" s="25" t="s">
        <v>2870</v>
      </c>
      <c r="C518" s="1"/>
      <c r="D518" s="1">
        <f t="shared" si="155"/>
        <v>11</v>
      </c>
      <c r="E518" s="11">
        <f t="shared" si="156"/>
        <v>854</v>
      </c>
      <c r="F518" s="11" t="str">
        <f t="shared" si="157"/>
        <v>854.11</v>
      </c>
      <c r="G518" s="11" t="str">
        <f t="shared" si="160"/>
        <v>标志[0054.11]</v>
      </c>
      <c r="H518" s="11">
        <f t="shared" si="163"/>
        <v>1475</v>
      </c>
      <c r="I518" s="11" t="str">
        <f t="shared" si="161"/>
        <v>T1475</v>
      </c>
      <c r="J518" s="11"/>
      <c r="K518" s="1" t="str">
        <f t="shared" si="159"/>
        <v>954.11</v>
      </c>
      <c r="L518" s="1" t="str">
        <f t="shared" si="162"/>
        <v>[lamp]</v>
      </c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</row>
    <row r="519" s="44" customFormat="1" spans="1:49">
      <c r="A519" s="25"/>
      <c r="B519" s="25" t="s">
        <v>2871</v>
      </c>
      <c r="C519" s="1"/>
      <c r="D519" s="1">
        <f t="shared" si="155"/>
        <v>12</v>
      </c>
      <c r="E519" s="11">
        <f t="shared" si="156"/>
        <v>854</v>
      </c>
      <c r="F519" s="11" t="str">
        <f t="shared" si="157"/>
        <v>854.12</v>
      </c>
      <c r="G519" s="11" t="str">
        <f t="shared" si="160"/>
        <v>标志[0054.12]</v>
      </c>
      <c r="H519" s="11">
        <f t="shared" si="163"/>
        <v>1476</v>
      </c>
      <c r="I519" s="11" t="str">
        <f t="shared" si="161"/>
        <v>T1476</v>
      </c>
      <c r="J519" s="11"/>
      <c r="K519" s="1" t="str">
        <f t="shared" si="159"/>
        <v>954.12</v>
      </c>
      <c r="L519" s="1" t="str">
        <f t="shared" si="162"/>
        <v>[lamp]</v>
      </c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</row>
    <row r="520" s="44" customFormat="1" spans="1:49">
      <c r="A520" s="25"/>
      <c r="B520" s="25" t="s">
        <v>2872</v>
      </c>
      <c r="C520" s="1"/>
      <c r="D520" s="1">
        <f t="shared" si="155"/>
        <v>13</v>
      </c>
      <c r="E520" s="11">
        <f t="shared" si="156"/>
        <v>854</v>
      </c>
      <c r="F520" s="11" t="str">
        <f t="shared" si="157"/>
        <v>854.13</v>
      </c>
      <c r="G520" s="11" t="str">
        <f t="shared" si="160"/>
        <v>标志[0054.13]</v>
      </c>
      <c r="H520" s="11">
        <f t="shared" si="163"/>
        <v>1477</v>
      </c>
      <c r="I520" s="11" t="str">
        <f t="shared" si="161"/>
        <v>T1477</v>
      </c>
      <c r="J520" s="11"/>
      <c r="K520" s="1" t="str">
        <f t="shared" si="159"/>
        <v>954.13</v>
      </c>
      <c r="L520" s="1" t="str">
        <f t="shared" si="162"/>
        <v>[lamp]</v>
      </c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</row>
    <row r="521" s="44" customFormat="1" spans="1:49">
      <c r="A521" s="25"/>
      <c r="B521" s="25" t="s">
        <v>2873</v>
      </c>
      <c r="C521" s="1"/>
      <c r="D521" s="1">
        <f t="shared" si="155"/>
        <v>14</v>
      </c>
      <c r="E521" s="11">
        <f t="shared" si="156"/>
        <v>854</v>
      </c>
      <c r="F521" s="11" t="str">
        <f t="shared" si="157"/>
        <v>854.14</v>
      </c>
      <c r="G521" s="11" t="str">
        <f t="shared" si="160"/>
        <v>标志[0054.14]</v>
      </c>
      <c r="H521" s="11">
        <f t="shared" si="163"/>
        <v>1478</v>
      </c>
      <c r="I521" s="11" t="str">
        <f t="shared" si="161"/>
        <v>T1478</v>
      </c>
      <c r="J521" s="11"/>
      <c r="K521" s="1" t="str">
        <f t="shared" si="159"/>
        <v>954.14</v>
      </c>
      <c r="L521" s="1" t="str">
        <f t="shared" si="162"/>
        <v>[lamp]</v>
      </c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</row>
    <row r="522" s="44" customFormat="1" spans="1:49">
      <c r="A522" s="25"/>
      <c r="B522" s="25" t="s">
        <v>2874</v>
      </c>
      <c r="C522" s="1"/>
      <c r="D522" s="1">
        <f t="shared" si="155"/>
        <v>15</v>
      </c>
      <c r="E522" s="11">
        <f t="shared" si="156"/>
        <v>854</v>
      </c>
      <c r="F522" s="11" t="str">
        <f t="shared" si="157"/>
        <v>854.15</v>
      </c>
      <c r="G522" s="11" t="str">
        <f t="shared" si="160"/>
        <v>标志[0054.15]</v>
      </c>
      <c r="H522" s="11">
        <f t="shared" si="163"/>
        <v>1479</v>
      </c>
      <c r="I522" s="11" t="str">
        <f t="shared" si="161"/>
        <v>T1479</v>
      </c>
      <c r="J522" s="11"/>
      <c r="K522" s="1" t="str">
        <f t="shared" si="159"/>
        <v>954.15</v>
      </c>
      <c r="L522" s="1" t="str">
        <f t="shared" si="162"/>
        <v>[lamp]</v>
      </c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</row>
    <row r="523" s="44" customFormat="1" spans="1:49">
      <c r="A523" s="25"/>
      <c r="B523" s="25" t="s">
        <v>2875</v>
      </c>
      <c r="C523" s="1"/>
      <c r="D523" s="1">
        <f t="shared" si="155"/>
        <v>0</v>
      </c>
      <c r="E523" s="11">
        <f t="shared" si="156"/>
        <v>855</v>
      </c>
      <c r="F523" s="11" t="str">
        <f t="shared" si="157"/>
        <v>855.00</v>
      </c>
      <c r="G523" s="11" t="str">
        <f t="shared" si="160"/>
        <v>标志[0055.00]</v>
      </c>
      <c r="H523" s="11">
        <f t="shared" si="163"/>
        <v>1480</v>
      </c>
      <c r="I523" s="11" t="str">
        <f t="shared" si="161"/>
        <v>T1480</v>
      </c>
      <c r="J523" s="11"/>
      <c r="K523" s="1" t="str">
        <f t="shared" si="159"/>
        <v>955.00</v>
      </c>
      <c r="L523" s="1" t="str">
        <f t="shared" si="162"/>
        <v>[lamp]</v>
      </c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</row>
    <row r="524" s="44" customFormat="1" spans="1:49">
      <c r="A524" s="25"/>
      <c r="B524" s="25" t="s">
        <v>2876</v>
      </c>
      <c r="C524" s="1"/>
      <c r="D524" s="1">
        <f t="shared" si="155"/>
        <v>1</v>
      </c>
      <c r="E524" s="11">
        <f t="shared" si="156"/>
        <v>855</v>
      </c>
      <c r="F524" s="11" t="str">
        <f t="shared" si="157"/>
        <v>855.01</v>
      </c>
      <c r="G524" s="11" t="str">
        <f t="shared" si="160"/>
        <v>标志[0055.01]</v>
      </c>
      <c r="H524" s="11">
        <f t="shared" si="163"/>
        <v>1481</v>
      </c>
      <c r="I524" s="11" t="str">
        <f t="shared" si="161"/>
        <v>T1481</v>
      </c>
      <c r="J524" s="11"/>
      <c r="K524" s="1" t="str">
        <f t="shared" si="159"/>
        <v>955.01</v>
      </c>
      <c r="L524" s="1" t="str">
        <f t="shared" si="162"/>
        <v>[lamp]</v>
      </c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</row>
    <row r="525" s="44" customFormat="1" spans="1:49">
      <c r="A525" s="25"/>
      <c r="B525" s="25" t="s">
        <v>2877</v>
      </c>
      <c r="C525" s="1"/>
      <c r="D525" s="1">
        <f t="shared" si="155"/>
        <v>2</v>
      </c>
      <c r="E525" s="11">
        <f t="shared" si="156"/>
        <v>855</v>
      </c>
      <c r="F525" s="11" t="str">
        <f t="shared" si="157"/>
        <v>855.02</v>
      </c>
      <c r="G525" s="11" t="str">
        <f t="shared" si="160"/>
        <v>标志[0055.02]</v>
      </c>
      <c r="H525" s="11">
        <f t="shared" si="163"/>
        <v>1482</v>
      </c>
      <c r="I525" s="11" t="str">
        <f t="shared" si="161"/>
        <v>T1482</v>
      </c>
      <c r="J525" s="11"/>
      <c r="K525" s="1" t="str">
        <f t="shared" si="159"/>
        <v>955.02</v>
      </c>
      <c r="L525" s="1" t="str">
        <f t="shared" si="162"/>
        <v>[lamp]</v>
      </c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</row>
    <row r="526" s="44" customFormat="1" spans="1:49">
      <c r="A526" s="25"/>
      <c r="B526" s="25" t="s">
        <v>2878</v>
      </c>
      <c r="C526" s="1"/>
      <c r="D526" s="1">
        <f t="shared" si="155"/>
        <v>3</v>
      </c>
      <c r="E526" s="11">
        <f t="shared" si="156"/>
        <v>855</v>
      </c>
      <c r="F526" s="11" t="str">
        <f t="shared" si="157"/>
        <v>855.03</v>
      </c>
      <c r="G526" s="11" t="str">
        <f t="shared" si="160"/>
        <v>标志[0055.03]</v>
      </c>
      <c r="H526" s="11">
        <f t="shared" si="163"/>
        <v>1483</v>
      </c>
      <c r="I526" s="11" t="str">
        <f t="shared" si="161"/>
        <v>T1483</v>
      </c>
      <c r="J526" s="11"/>
      <c r="K526" s="1" t="str">
        <f t="shared" si="159"/>
        <v>955.03</v>
      </c>
      <c r="L526" s="1" t="str">
        <f t="shared" si="162"/>
        <v>[lamp]</v>
      </c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</row>
    <row r="527" s="44" customFormat="1" spans="1:49">
      <c r="A527" s="25"/>
      <c r="B527" s="25" t="s">
        <v>2879</v>
      </c>
      <c r="C527" s="1"/>
      <c r="D527" s="1">
        <f t="shared" si="155"/>
        <v>4</v>
      </c>
      <c r="E527" s="11">
        <f t="shared" si="156"/>
        <v>855</v>
      </c>
      <c r="F527" s="11" t="str">
        <f t="shared" si="157"/>
        <v>855.04</v>
      </c>
      <c r="G527" s="11" t="str">
        <f t="shared" si="160"/>
        <v>标志[0055.04]</v>
      </c>
      <c r="H527" s="11">
        <f t="shared" si="163"/>
        <v>1484</v>
      </c>
      <c r="I527" s="11" t="str">
        <f t="shared" si="161"/>
        <v>T1484</v>
      </c>
      <c r="J527" s="11"/>
      <c r="K527" s="1" t="str">
        <f t="shared" si="159"/>
        <v>955.04</v>
      </c>
      <c r="L527" s="1" t="str">
        <f t="shared" si="162"/>
        <v>[lamp]</v>
      </c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</row>
    <row r="528" s="44" customFormat="1" spans="1:49">
      <c r="A528" s="25"/>
      <c r="B528" s="25" t="s">
        <v>2880</v>
      </c>
      <c r="C528" s="1"/>
      <c r="D528" s="1">
        <f t="shared" si="155"/>
        <v>5</v>
      </c>
      <c r="E528" s="11">
        <f t="shared" si="156"/>
        <v>855</v>
      </c>
      <c r="F528" s="11" t="str">
        <f t="shared" si="157"/>
        <v>855.05</v>
      </c>
      <c r="G528" s="11" t="str">
        <f t="shared" si="160"/>
        <v>标志[0055.05]</v>
      </c>
      <c r="H528" s="11">
        <f t="shared" si="163"/>
        <v>1485</v>
      </c>
      <c r="I528" s="11" t="str">
        <f t="shared" si="161"/>
        <v>T1485</v>
      </c>
      <c r="J528" s="11"/>
      <c r="K528" s="1" t="str">
        <f t="shared" si="159"/>
        <v>955.05</v>
      </c>
      <c r="L528" s="1" t="str">
        <f t="shared" si="162"/>
        <v>[lamp]</v>
      </c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</row>
    <row r="529" s="44" customFormat="1" spans="1:49">
      <c r="A529" s="25"/>
      <c r="B529" s="25" t="s">
        <v>2881</v>
      </c>
      <c r="C529" s="1"/>
      <c r="D529" s="1">
        <f t="shared" si="155"/>
        <v>6</v>
      </c>
      <c r="E529" s="11">
        <f t="shared" si="156"/>
        <v>855</v>
      </c>
      <c r="F529" s="11" t="str">
        <f t="shared" si="157"/>
        <v>855.06</v>
      </c>
      <c r="G529" s="11" t="str">
        <f t="shared" si="160"/>
        <v>标志[0055.06]</v>
      </c>
      <c r="H529" s="11">
        <f t="shared" si="163"/>
        <v>1486</v>
      </c>
      <c r="I529" s="11" t="str">
        <f t="shared" si="161"/>
        <v>T1486</v>
      </c>
      <c r="J529" s="11"/>
      <c r="K529" s="1" t="str">
        <f t="shared" si="159"/>
        <v>955.06</v>
      </c>
      <c r="L529" s="1" t="str">
        <f t="shared" si="162"/>
        <v>[lamp]</v>
      </c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</row>
    <row r="530" s="44" customFormat="1" spans="1:49">
      <c r="A530" s="25"/>
      <c r="B530" s="25" t="s">
        <v>2882</v>
      </c>
      <c r="C530" s="1"/>
      <c r="D530" s="1">
        <f t="shared" si="155"/>
        <v>7</v>
      </c>
      <c r="E530" s="11">
        <f t="shared" si="156"/>
        <v>855</v>
      </c>
      <c r="F530" s="11" t="str">
        <f t="shared" si="157"/>
        <v>855.07</v>
      </c>
      <c r="G530" s="11" t="str">
        <f t="shared" si="160"/>
        <v>标志[0055.07]</v>
      </c>
      <c r="H530" s="11">
        <f t="shared" si="163"/>
        <v>1487</v>
      </c>
      <c r="I530" s="11" t="str">
        <f t="shared" si="161"/>
        <v>T1487</v>
      </c>
      <c r="J530" s="11"/>
      <c r="K530" s="1" t="str">
        <f t="shared" si="159"/>
        <v>955.07</v>
      </c>
      <c r="L530" s="1" t="str">
        <f t="shared" si="162"/>
        <v>[lamp]</v>
      </c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</row>
    <row r="531" s="44" customFormat="1" spans="1:49">
      <c r="A531" s="25"/>
      <c r="B531" s="25" t="s">
        <v>2883</v>
      </c>
      <c r="C531" s="1"/>
      <c r="D531" s="1">
        <f t="shared" si="155"/>
        <v>8</v>
      </c>
      <c r="E531" s="11">
        <f t="shared" si="156"/>
        <v>855</v>
      </c>
      <c r="F531" s="11" t="str">
        <f t="shared" si="157"/>
        <v>855.08</v>
      </c>
      <c r="G531" s="11" t="str">
        <f t="shared" si="160"/>
        <v>标志[0055.08]</v>
      </c>
      <c r="H531" s="11">
        <f t="shared" si="163"/>
        <v>1488</v>
      </c>
      <c r="I531" s="11" t="str">
        <f t="shared" si="161"/>
        <v>T1488</v>
      </c>
      <c r="J531" s="11"/>
      <c r="K531" s="1" t="str">
        <f t="shared" si="159"/>
        <v>955.08</v>
      </c>
      <c r="L531" s="1" t="str">
        <f t="shared" si="162"/>
        <v>[lamp]</v>
      </c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</row>
    <row r="532" s="44" customFormat="1" spans="1:49">
      <c r="A532" s="25"/>
      <c r="B532" s="25" t="s">
        <v>2884</v>
      </c>
      <c r="C532" s="1"/>
      <c r="D532" s="1">
        <f t="shared" si="155"/>
        <v>9</v>
      </c>
      <c r="E532" s="11">
        <f t="shared" si="156"/>
        <v>855</v>
      </c>
      <c r="F532" s="11" t="str">
        <f t="shared" si="157"/>
        <v>855.09</v>
      </c>
      <c r="G532" s="11" t="str">
        <f t="shared" si="160"/>
        <v>标志[0055.09]</v>
      </c>
      <c r="H532" s="11">
        <f t="shared" si="163"/>
        <v>1489</v>
      </c>
      <c r="I532" s="11" t="str">
        <f t="shared" si="161"/>
        <v>T1489</v>
      </c>
      <c r="J532" s="11"/>
      <c r="K532" s="1" t="str">
        <f t="shared" si="159"/>
        <v>955.09</v>
      </c>
      <c r="L532" s="1" t="str">
        <f t="shared" si="162"/>
        <v>[lamp]</v>
      </c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</row>
    <row r="533" s="44" customFormat="1" spans="1:49">
      <c r="A533" s="25"/>
      <c r="B533" s="25" t="s">
        <v>2885</v>
      </c>
      <c r="C533" s="1"/>
      <c r="D533" s="1">
        <f t="shared" si="155"/>
        <v>10</v>
      </c>
      <c r="E533" s="11">
        <f t="shared" si="156"/>
        <v>855</v>
      </c>
      <c r="F533" s="11" t="str">
        <f t="shared" si="157"/>
        <v>855.10</v>
      </c>
      <c r="G533" s="11" t="str">
        <f t="shared" si="160"/>
        <v>标志[0055.10]</v>
      </c>
      <c r="H533" s="11">
        <f t="shared" si="163"/>
        <v>1490</v>
      </c>
      <c r="I533" s="11" t="str">
        <f t="shared" si="161"/>
        <v>T1490</v>
      </c>
      <c r="J533" s="11"/>
      <c r="K533" s="1" t="str">
        <f t="shared" si="159"/>
        <v>955.10</v>
      </c>
      <c r="L533" s="1" t="str">
        <f t="shared" si="162"/>
        <v>[lamp]</v>
      </c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</row>
    <row r="534" s="44" customFormat="1" spans="1:49">
      <c r="A534" s="25"/>
      <c r="B534" s="25" t="s">
        <v>2886</v>
      </c>
      <c r="C534" s="1"/>
      <c r="D534" s="1">
        <f t="shared" si="155"/>
        <v>11</v>
      </c>
      <c r="E534" s="11">
        <f t="shared" si="156"/>
        <v>855</v>
      </c>
      <c r="F534" s="11" t="str">
        <f t="shared" si="157"/>
        <v>855.11</v>
      </c>
      <c r="G534" s="11" t="str">
        <f t="shared" si="160"/>
        <v>标志[0055.11]</v>
      </c>
      <c r="H534" s="11">
        <f t="shared" si="163"/>
        <v>1491</v>
      </c>
      <c r="I534" s="11" t="str">
        <f t="shared" si="161"/>
        <v>T1491</v>
      </c>
      <c r="J534" s="11"/>
      <c r="K534" s="1" t="str">
        <f t="shared" si="159"/>
        <v>955.11</v>
      </c>
      <c r="L534" s="1" t="str">
        <f t="shared" si="162"/>
        <v>[lamp]</v>
      </c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</row>
    <row r="535" s="44" customFormat="1" spans="1:49">
      <c r="A535" s="25"/>
      <c r="B535" s="25" t="s">
        <v>2887</v>
      </c>
      <c r="C535" s="1"/>
      <c r="D535" s="1">
        <f t="shared" si="155"/>
        <v>12</v>
      </c>
      <c r="E535" s="11">
        <f t="shared" si="156"/>
        <v>855</v>
      </c>
      <c r="F535" s="11" t="str">
        <f t="shared" si="157"/>
        <v>855.12</v>
      </c>
      <c r="G535" s="11" t="str">
        <f t="shared" si="160"/>
        <v>标志[0055.12]</v>
      </c>
      <c r="H535" s="11">
        <f t="shared" si="163"/>
        <v>1492</v>
      </c>
      <c r="I535" s="11" t="str">
        <f t="shared" si="161"/>
        <v>T1492</v>
      </c>
      <c r="J535" s="11"/>
      <c r="K535" s="1" t="str">
        <f t="shared" si="159"/>
        <v>955.12</v>
      </c>
      <c r="L535" s="1" t="str">
        <f t="shared" si="162"/>
        <v>[lamp]</v>
      </c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</row>
    <row r="536" s="44" customFormat="1" spans="1:49">
      <c r="A536" s="25"/>
      <c r="B536" s="25" t="s">
        <v>2888</v>
      </c>
      <c r="C536" s="1"/>
      <c r="D536" s="1">
        <f t="shared" si="155"/>
        <v>13</v>
      </c>
      <c r="E536" s="11">
        <f t="shared" si="156"/>
        <v>855</v>
      </c>
      <c r="F536" s="11" t="str">
        <f t="shared" si="157"/>
        <v>855.13</v>
      </c>
      <c r="G536" s="11" t="str">
        <f t="shared" si="160"/>
        <v>标志[0055.13]</v>
      </c>
      <c r="H536" s="11">
        <f t="shared" si="163"/>
        <v>1493</v>
      </c>
      <c r="I536" s="11" t="str">
        <f t="shared" si="161"/>
        <v>T1493</v>
      </c>
      <c r="J536" s="11"/>
      <c r="K536" s="1" t="str">
        <f t="shared" si="159"/>
        <v>955.13</v>
      </c>
      <c r="L536" s="1" t="str">
        <f t="shared" si="162"/>
        <v>[lamp]</v>
      </c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</row>
    <row r="537" s="44" customFormat="1" spans="1:49">
      <c r="A537" s="25"/>
      <c r="B537" s="25" t="s">
        <v>2889</v>
      </c>
      <c r="C537" s="1"/>
      <c r="D537" s="1">
        <f t="shared" si="155"/>
        <v>14</v>
      </c>
      <c r="E537" s="11">
        <f t="shared" si="156"/>
        <v>855</v>
      </c>
      <c r="F537" s="11" t="str">
        <f t="shared" si="157"/>
        <v>855.14</v>
      </c>
      <c r="G537" s="11" t="str">
        <f t="shared" si="160"/>
        <v>标志[0055.14]</v>
      </c>
      <c r="H537" s="11">
        <f t="shared" si="163"/>
        <v>1494</v>
      </c>
      <c r="I537" s="11" t="str">
        <f t="shared" si="161"/>
        <v>T1494</v>
      </c>
      <c r="J537" s="11"/>
      <c r="K537" s="1" t="str">
        <f t="shared" si="159"/>
        <v>955.14</v>
      </c>
      <c r="L537" s="1" t="str">
        <f t="shared" si="162"/>
        <v>[lamp]</v>
      </c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</row>
    <row r="538" s="44" customFormat="1" spans="1:49">
      <c r="A538" s="25"/>
      <c r="B538" s="25" t="s">
        <v>2890</v>
      </c>
      <c r="C538" s="1"/>
      <c r="D538" s="1">
        <f t="shared" si="155"/>
        <v>15</v>
      </c>
      <c r="E538" s="11">
        <f t="shared" si="156"/>
        <v>855</v>
      </c>
      <c r="F538" s="11" t="str">
        <f t="shared" si="157"/>
        <v>855.15</v>
      </c>
      <c r="G538" s="11" t="str">
        <f t="shared" ref="G538:G571" si="164">C538&amp;G$1&amp;"["&amp;B538&amp;"]"</f>
        <v>标志[0055.15]</v>
      </c>
      <c r="H538" s="11">
        <f t="shared" si="163"/>
        <v>1495</v>
      </c>
      <c r="I538" s="11" t="str">
        <f t="shared" si="161"/>
        <v>T1495</v>
      </c>
      <c r="J538" s="11"/>
      <c r="K538" s="1" t="str">
        <f t="shared" si="159"/>
        <v>955.15</v>
      </c>
      <c r="L538" s="1" t="str">
        <f t="shared" si="162"/>
        <v>[lamp]</v>
      </c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</row>
    <row r="539" s="44" customFormat="1" spans="1:49">
      <c r="A539" s="25"/>
      <c r="B539" s="25" t="s">
        <v>2891</v>
      </c>
      <c r="C539" s="1"/>
      <c r="D539" s="1">
        <f t="shared" si="155"/>
        <v>0</v>
      </c>
      <c r="E539" s="11">
        <f t="shared" si="156"/>
        <v>856</v>
      </c>
      <c r="F539" s="11" t="str">
        <f t="shared" si="157"/>
        <v>856.00</v>
      </c>
      <c r="G539" s="11" t="str">
        <f t="shared" si="164"/>
        <v>标志[0056.00]</v>
      </c>
      <c r="H539" s="11">
        <f t="shared" si="163"/>
        <v>1496</v>
      </c>
      <c r="I539" s="11" t="str">
        <f t="shared" si="161"/>
        <v>T1496</v>
      </c>
      <c r="J539" s="11"/>
      <c r="K539" s="1" t="str">
        <f t="shared" si="159"/>
        <v>956.00</v>
      </c>
      <c r="L539" s="1" t="str">
        <f t="shared" si="162"/>
        <v>[lamp]</v>
      </c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</row>
    <row r="540" s="44" customFormat="1" spans="1:49">
      <c r="A540" s="25"/>
      <c r="B540" s="25" t="s">
        <v>2892</v>
      </c>
      <c r="C540" s="1"/>
      <c r="D540" s="1">
        <f t="shared" si="155"/>
        <v>1</v>
      </c>
      <c r="E540" s="11">
        <f t="shared" si="156"/>
        <v>856</v>
      </c>
      <c r="F540" s="11" t="str">
        <f t="shared" si="157"/>
        <v>856.01</v>
      </c>
      <c r="G540" s="11" t="str">
        <f t="shared" si="164"/>
        <v>标志[0056.01]</v>
      </c>
      <c r="H540" s="11">
        <f t="shared" si="163"/>
        <v>1497</v>
      </c>
      <c r="I540" s="11" t="str">
        <f t="shared" si="161"/>
        <v>T1497</v>
      </c>
      <c r="J540" s="11"/>
      <c r="K540" s="1" t="str">
        <f t="shared" si="159"/>
        <v>956.01</v>
      </c>
      <c r="L540" s="1" t="str">
        <f t="shared" si="162"/>
        <v>[lamp]</v>
      </c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</row>
    <row r="541" s="44" customFormat="1" spans="1:49">
      <c r="A541" s="25"/>
      <c r="B541" s="25" t="s">
        <v>2893</v>
      </c>
      <c r="C541" s="1"/>
      <c r="D541" s="1">
        <f t="shared" si="155"/>
        <v>2</v>
      </c>
      <c r="E541" s="11">
        <f t="shared" si="156"/>
        <v>856</v>
      </c>
      <c r="F541" s="11" t="str">
        <f t="shared" si="157"/>
        <v>856.02</v>
      </c>
      <c r="G541" s="11" t="str">
        <f t="shared" si="164"/>
        <v>标志[0056.02]</v>
      </c>
      <c r="H541" s="11">
        <f t="shared" si="163"/>
        <v>1498</v>
      </c>
      <c r="I541" s="11" t="str">
        <f t="shared" si="161"/>
        <v>T1498</v>
      </c>
      <c r="J541" s="11"/>
      <c r="K541" s="1" t="str">
        <f t="shared" si="159"/>
        <v>956.02</v>
      </c>
      <c r="L541" s="1" t="str">
        <f t="shared" si="162"/>
        <v>[lamp]</v>
      </c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</row>
    <row r="542" s="44" customFormat="1" spans="1:49">
      <c r="A542" s="25"/>
      <c r="B542" s="25" t="s">
        <v>2894</v>
      </c>
      <c r="C542" s="1"/>
      <c r="D542" s="1">
        <f t="shared" si="155"/>
        <v>3</v>
      </c>
      <c r="E542" s="11">
        <f t="shared" si="156"/>
        <v>856</v>
      </c>
      <c r="F542" s="11" t="str">
        <f t="shared" si="157"/>
        <v>856.03</v>
      </c>
      <c r="G542" s="11" t="str">
        <f t="shared" si="164"/>
        <v>标志[0056.03]</v>
      </c>
      <c r="H542" s="11">
        <f t="shared" si="163"/>
        <v>1499</v>
      </c>
      <c r="I542" s="11" t="str">
        <f t="shared" si="161"/>
        <v>T1499</v>
      </c>
      <c r="J542" s="11"/>
      <c r="K542" s="1" t="str">
        <f t="shared" si="159"/>
        <v>956.03</v>
      </c>
      <c r="L542" s="1" t="str">
        <f t="shared" si="162"/>
        <v>[lamp]</v>
      </c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</row>
    <row r="543" s="44" customFormat="1" spans="1:49">
      <c r="A543" s="25"/>
      <c r="B543" s="25" t="s">
        <v>2895</v>
      </c>
      <c r="C543" s="1"/>
      <c r="D543" s="1">
        <f t="shared" si="155"/>
        <v>4</v>
      </c>
      <c r="E543" s="11">
        <f t="shared" si="156"/>
        <v>856</v>
      </c>
      <c r="F543" s="11" t="str">
        <f t="shared" si="157"/>
        <v>856.04</v>
      </c>
      <c r="G543" s="11" t="str">
        <f t="shared" si="164"/>
        <v>标志[0056.04]</v>
      </c>
      <c r="H543" s="11"/>
      <c r="I543" s="11"/>
      <c r="J543" s="11"/>
      <c r="K543" s="1" t="str">
        <f t="shared" si="159"/>
        <v>956.04</v>
      </c>
      <c r="L543" s="1" t="str">
        <f t="shared" si="162"/>
        <v>[lamp]</v>
      </c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</row>
    <row r="544" s="44" customFormat="1" spans="1:49">
      <c r="A544" s="25"/>
      <c r="B544" s="25" t="s">
        <v>2896</v>
      </c>
      <c r="C544" s="1"/>
      <c r="D544" s="1">
        <f t="shared" si="155"/>
        <v>5</v>
      </c>
      <c r="E544" s="11">
        <f t="shared" si="156"/>
        <v>856</v>
      </c>
      <c r="F544" s="11" t="str">
        <f t="shared" si="157"/>
        <v>856.05</v>
      </c>
      <c r="G544" s="11" t="str">
        <f t="shared" si="164"/>
        <v>标志[0056.05]</v>
      </c>
      <c r="H544" s="11"/>
      <c r="I544" s="11"/>
      <c r="J544" s="11"/>
      <c r="K544" s="1" t="str">
        <f t="shared" si="159"/>
        <v>956.05</v>
      </c>
      <c r="L544" s="1" t="str">
        <f t="shared" si="162"/>
        <v>[lamp]</v>
      </c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</row>
    <row r="545" s="44" customFormat="1" spans="1:49">
      <c r="A545" s="25"/>
      <c r="B545" s="25" t="s">
        <v>2897</v>
      </c>
      <c r="C545" s="1"/>
      <c r="D545" s="1">
        <f t="shared" si="155"/>
        <v>6</v>
      </c>
      <c r="E545" s="11">
        <f t="shared" si="156"/>
        <v>856</v>
      </c>
      <c r="F545" s="11" t="str">
        <f t="shared" si="157"/>
        <v>856.06</v>
      </c>
      <c r="G545" s="11" t="str">
        <f t="shared" si="164"/>
        <v>标志[0056.06]</v>
      </c>
      <c r="H545" s="11"/>
      <c r="I545" s="11"/>
      <c r="J545" s="11"/>
      <c r="K545" s="1" t="str">
        <f t="shared" si="159"/>
        <v>956.06</v>
      </c>
      <c r="L545" s="1" t="str">
        <f t="shared" si="162"/>
        <v>[lamp]</v>
      </c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</row>
    <row r="546" s="44" customFormat="1" spans="1:49">
      <c r="A546" s="25"/>
      <c r="B546" s="25" t="s">
        <v>2898</v>
      </c>
      <c r="C546" s="1"/>
      <c r="D546" s="1">
        <f t="shared" si="155"/>
        <v>7</v>
      </c>
      <c r="E546" s="11">
        <f t="shared" si="156"/>
        <v>856</v>
      </c>
      <c r="F546" s="11" t="str">
        <f t="shared" si="157"/>
        <v>856.07</v>
      </c>
      <c r="G546" s="11" t="str">
        <f t="shared" si="164"/>
        <v>标志[0056.07]</v>
      </c>
      <c r="H546" s="11"/>
      <c r="I546" s="11"/>
      <c r="J546" s="11"/>
      <c r="K546" s="1" t="str">
        <f t="shared" si="159"/>
        <v>956.07</v>
      </c>
      <c r="L546" s="1" t="str">
        <f t="shared" si="162"/>
        <v>[lamp]</v>
      </c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</row>
    <row r="547" s="44" customFormat="1" spans="1:49">
      <c r="A547" s="25"/>
      <c r="B547" s="25" t="s">
        <v>2899</v>
      </c>
      <c r="C547" s="1"/>
      <c r="D547" s="1">
        <f t="shared" si="155"/>
        <v>8</v>
      </c>
      <c r="E547" s="11">
        <f t="shared" si="156"/>
        <v>856</v>
      </c>
      <c r="F547" s="11" t="str">
        <f t="shared" si="157"/>
        <v>856.08</v>
      </c>
      <c r="G547" s="11" t="str">
        <f t="shared" si="164"/>
        <v>标志[0056.08]</v>
      </c>
      <c r="H547" s="11"/>
      <c r="I547" s="11"/>
      <c r="J547" s="11"/>
      <c r="K547" s="1" t="str">
        <f t="shared" si="159"/>
        <v>956.08</v>
      </c>
      <c r="L547" s="1" t="str">
        <f t="shared" si="162"/>
        <v>[lamp]</v>
      </c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</row>
    <row r="548" s="44" customFormat="1" spans="1:49">
      <c r="A548" s="25"/>
      <c r="B548" s="25" t="s">
        <v>2900</v>
      </c>
      <c r="C548" s="1"/>
      <c r="D548" s="1">
        <f t="shared" si="155"/>
        <v>9</v>
      </c>
      <c r="E548" s="11">
        <f t="shared" si="156"/>
        <v>856</v>
      </c>
      <c r="F548" s="11" t="str">
        <f t="shared" si="157"/>
        <v>856.09</v>
      </c>
      <c r="G548" s="11" t="str">
        <f t="shared" si="164"/>
        <v>标志[0056.09]</v>
      </c>
      <c r="H548" s="11"/>
      <c r="I548" s="11"/>
      <c r="J548" s="11"/>
      <c r="K548" s="1" t="str">
        <f t="shared" si="159"/>
        <v>956.09</v>
      </c>
      <c r="L548" s="1" t="str">
        <f t="shared" si="162"/>
        <v>[lamp]</v>
      </c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</row>
    <row r="549" s="44" customFormat="1" spans="1:49">
      <c r="A549" s="25"/>
      <c r="B549" s="25" t="s">
        <v>2901</v>
      </c>
      <c r="C549" s="1"/>
      <c r="D549" s="1">
        <f t="shared" si="155"/>
        <v>10</v>
      </c>
      <c r="E549" s="11">
        <f t="shared" si="156"/>
        <v>856</v>
      </c>
      <c r="F549" s="11" t="str">
        <f t="shared" si="157"/>
        <v>856.10</v>
      </c>
      <c r="G549" s="11" t="str">
        <f t="shared" si="164"/>
        <v>标志[0056.10]</v>
      </c>
      <c r="H549" s="11"/>
      <c r="I549" s="11"/>
      <c r="J549" s="11"/>
      <c r="K549" s="1" t="str">
        <f t="shared" si="159"/>
        <v>956.10</v>
      </c>
      <c r="L549" s="1" t="str">
        <f t="shared" si="162"/>
        <v>[lamp]</v>
      </c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</row>
    <row r="550" s="44" customFormat="1" spans="1:49">
      <c r="A550" s="25"/>
      <c r="B550" s="25" t="s">
        <v>2902</v>
      </c>
      <c r="C550" s="1"/>
      <c r="D550" s="1">
        <f t="shared" si="155"/>
        <v>11</v>
      </c>
      <c r="E550" s="11">
        <f t="shared" si="156"/>
        <v>856</v>
      </c>
      <c r="F550" s="11" t="str">
        <f t="shared" si="157"/>
        <v>856.11</v>
      </c>
      <c r="G550" s="11" t="str">
        <f t="shared" si="164"/>
        <v>标志[0056.11]</v>
      </c>
      <c r="H550" s="11"/>
      <c r="I550" s="11"/>
      <c r="J550" s="11"/>
      <c r="K550" s="1" t="str">
        <f t="shared" si="159"/>
        <v>956.11</v>
      </c>
      <c r="L550" s="1" t="str">
        <f t="shared" si="162"/>
        <v>[lamp]</v>
      </c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</row>
    <row r="551" s="44" customFormat="1" spans="1:49">
      <c r="A551" s="25"/>
      <c r="B551" s="25" t="s">
        <v>2903</v>
      </c>
      <c r="C551" s="1"/>
      <c r="D551" s="1">
        <f t="shared" si="155"/>
        <v>12</v>
      </c>
      <c r="E551" s="11">
        <f t="shared" si="156"/>
        <v>856</v>
      </c>
      <c r="F551" s="11" t="str">
        <f t="shared" si="157"/>
        <v>856.12</v>
      </c>
      <c r="G551" s="11" t="str">
        <f t="shared" si="164"/>
        <v>标志[0056.12]</v>
      </c>
      <c r="H551" s="11"/>
      <c r="I551" s="11"/>
      <c r="J551" s="11"/>
      <c r="K551" s="1" t="str">
        <f t="shared" si="159"/>
        <v>956.12</v>
      </c>
      <c r="L551" s="1" t="str">
        <f t="shared" si="162"/>
        <v>[lamp]</v>
      </c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</row>
    <row r="552" s="44" customFormat="1" spans="1:49">
      <c r="A552" s="25"/>
      <c r="B552" s="25" t="s">
        <v>2904</v>
      </c>
      <c r="C552" s="1"/>
      <c r="D552" s="1">
        <f t="shared" si="155"/>
        <v>13</v>
      </c>
      <c r="E552" s="11">
        <f t="shared" si="156"/>
        <v>856</v>
      </c>
      <c r="F552" s="11" t="str">
        <f t="shared" si="157"/>
        <v>856.13</v>
      </c>
      <c r="G552" s="11" t="str">
        <f t="shared" si="164"/>
        <v>标志[0056.13]</v>
      </c>
      <c r="H552" s="11"/>
      <c r="I552" s="11"/>
      <c r="J552" s="11"/>
      <c r="K552" s="1" t="str">
        <f t="shared" si="159"/>
        <v>956.13</v>
      </c>
      <c r="L552" s="1" t="str">
        <f t="shared" si="162"/>
        <v>[lamp]</v>
      </c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</row>
    <row r="553" s="44" customFormat="1" spans="1:49">
      <c r="A553" s="25"/>
      <c r="B553" s="25" t="s">
        <v>2905</v>
      </c>
      <c r="C553" s="1"/>
      <c r="D553" s="1">
        <f t="shared" si="155"/>
        <v>14</v>
      </c>
      <c r="E553" s="11">
        <f t="shared" si="156"/>
        <v>856</v>
      </c>
      <c r="F553" s="11" t="str">
        <f t="shared" si="157"/>
        <v>856.14</v>
      </c>
      <c r="G553" s="11" t="str">
        <f t="shared" si="164"/>
        <v>标志[0056.14]</v>
      </c>
      <c r="H553" s="11"/>
      <c r="I553" s="11"/>
      <c r="J553" s="11"/>
      <c r="K553" s="1" t="str">
        <f t="shared" si="159"/>
        <v>956.14</v>
      </c>
      <c r="L553" s="1" t="str">
        <f t="shared" si="162"/>
        <v>[lamp]</v>
      </c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</row>
    <row r="554" s="44" customFormat="1" spans="1:49">
      <c r="A554" s="25"/>
      <c r="B554" s="25" t="s">
        <v>2906</v>
      </c>
      <c r="C554" s="1"/>
      <c r="D554" s="1">
        <f t="shared" si="155"/>
        <v>15</v>
      </c>
      <c r="E554" s="11">
        <f t="shared" si="156"/>
        <v>856</v>
      </c>
      <c r="F554" s="11" t="str">
        <f t="shared" si="157"/>
        <v>856.15</v>
      </c>
      <c r="G554" s="11" t="str">
        <f t="shared" si="164"/>
        <v>标志[0056.15]</v>
      </c>
      <c r="H554" s="11"/>
      <c r="I554" s="11"/>
      <c r="J554" s="11"/>
      <c r="K554" s="1" t="str">
        <f t="shared" si="159"/>
        <v>956.15</v>
      </c>
      <c r="L554" s="1" t="str">
        <f t="shared" si="162"/>
        <v>[lamp]</v>
      </c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</row>
    <row r="555" s="44" customFormat="1" spans="1:49">
      <c r="A555" s="25"/>
      <c r="B555" s="25" t="s">
        <v>2907</v>
      </c>
      <c r="C555" s="1"/>
      <c r="D555" s="1">
        <f t="shared" si="155"/>
        <v>0</v>
      </c>
      <c r="E555" s="11">
        <f t="shared" si="156"/>
        <v>857</v>
      </c>
      <c r="F555" s="11" t="str">
        <f t="shared" si="157"/>
        <v>857.00</v>
      </c>
      <c r="G555" s="11" t="str">
        <f t="shared" si="164"/>
        <v>标志[0057.00]</v>
      </c>
      <c r="H555" s="11"/>
      <c r="I555" s="11"/>
      <c r="J555" s="11"/>
      <c r="K555" s="1" t="str">
        <f t="shared" si="159"/>
        <v>957.00</v>
      </c>
      <c r="L555" s="1" t="str">
        <f t="shared" si="162"/>
        <v>[lamp]</v>
      </c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</row>
    <row r="556" s="44" customFormat="1" spans="1:49">
      <c r="A556" s="25"/>
      <c r="B556" s="25" t="s">
        <v>2908</v>
      </c>
      <c r="C556" s="1"/>
      <c r="D556" s="1">
        <f t="shared" si="155"/>
        <v>1</v>
      </c>
      <c r="E556" s="11">
        <f t="shared" si="156"/>
        <v>857</v>
      </c>
      <c r="F556" s="11" t="str">
        <f t="shared" si="157"/>
        <v>857.01</v>
      </c>
      <c r="G556" s="11" t="str">
        <f t="shared" si="164"/>
        <v>标志[0057.01]</v>
      </c>
      <c r="H556" s="11"/>
      <c r="I556" s="11"/>
      <c r="J556" s="11"/>
      <c r="K556" s="1" t="str">
        <f t="shared" si="159"/>
        <v>957.01</v>
      </c>
      <c r="L556" s="1" t="str">
        <f t="shared" si="162"/>
        <v>[lamp]</v>
      </c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</row>
    <row r="557" s="44" customFormat="1" spans="1:49">
      <c r="A557" s="25"/>
      <c r="B557" s="25" t="s">
        <v>2909</v>
      </c>
      <c r="C557" s="1"/>
      <c r="D557" s="1">
        <f t="shared" ref="D557:D586" si="165">IF(D556=15,0,(D556+1))</f>
        <v>2</v>
      </c>
      <c r="E557" s="11">
        <f t="shared" si="156"/>
        <v>857</v>
      </c>
      <c r="F557" s="11" t="str">
        <f t="shared" si="157"/>
        <v>857.02</v>
      </c>
      <c r="G557" s="11" t="str">
        <f t="shared" si="164"/>
        <v>标志[0057.02]</v>
      </c>
      <c r="H557" s="11"/>
      <c r="I557" s="11"/>
      <c r="J557" s="11"/>
      <c r="K557" s="1" t="str">
        <f t="shared" si="159"/>
        <v>957.02</v>
      </c>
      <c r="L557" s="1" t="str">
        <f t="shared" si="162"/>
        <v>[lamp]</v>
      </c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</row>
    <row r="558" s="44" customFormat="1" spans="1:49">
      <c r="A558" s="25"/>
      <c r="B558" s="25" t="s">
        <v>2910</v>
      </c>
      <c r="C558" s="1"/>
      <c r="D558" s="1">
        <f t="shared" si="165"/>
        <v>3</v>
      </c>
      <c r="E558" s="11">
        <f t="shared" si="156"/>
        <v>857</v>
      </c>
      <c r="F558" s="11" t="str">
        <f t="shared" si="157"/>
        <v>857.03</v>
      </c>
      <c r="G558" s="11" t="str">
        <f t="shared" si="164"/>
        <v>标志[0057.03]</v>
      </c>
      <c r="H558" s="11"/>
      <c r="I558" s="11"/>
      <c r="J558" s="11"/>
      <c r="K558" s="1" t="str">
        <f t="shared" si="159"/>
        <v>957.03</v>
      </c>
      <c r="L558" s="1" t="str">
        <f t="shared" si="162"/>
        <v>[lamp]</v>
      </c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</row>
    <row r="559" s="44" customFormat="1" spans="1:49">
      <c r="A559" s="25"/>
      <c r="B559" s="25" t="s">
        <v>2911</v>
      </c>
      <c r="C559" s="1"/>
      <c r="D559" s="1">
        <f t="shared" si="165"/>
        <v>4</v>
      </c>
      <c r="E559" s="11">
        <f t="shared" si="156"/>
        <v>857</v>
      </c>
      <c r="F559" s="11" t="str">
        <f t="shared" si="157"/>
        <v>857.04</v>
      </c>
      <c r="G559" s="11" t="str">
        <f t="shared" si="164"/>
        <v>标志[0057.04]</v>
      </c>
      <c r="H559" s="11"/>
      <c r="I559" s="11"/>
      <c r="J559" s="11"/>
      <c r="K559" s="1" t="str">
        <f t="shared" si="159"/>
        <v>957.04</v>
      </c>
      <c r="L559" s="1" t="str">
        <f t="shared" si="162"/>
        <v>[lamp]</v>
      </c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</row>
    <row r="560" s="44" customFormat="1" spans="1:49">
      <c r="A560" s="25"/>
      <c r="B560" s="25" t="s">
        <v>2912</v>
      </c>
      <c r="C560" s="1"/>
      <c r="D560" s="1">
        <f t="shared" si="165"/>
        <v>5</v>
      </c>
      <c r="E560" s="11">
        <f t="shared" si="156"/>
        <v>857</v>
      </c>
      <c r="F560" s="11" t="str">
        <f t="shared" si="157"/>
        <v>857.05</v>
      </c>
      <c r="G560" s="11" t="str">
        <f t="shared" si="164"/>
        <v>标志[0057.05]</v>
      </c>
      <c r="H560" s="11"/>
      <c r="I560" s="11"/>
      <c r="J560" s="11"/>
      <c r="K560" s="1" t="str">
        <f t="shared" si="159"/>
        <v>957.05</v>
      </c>
      <c r="L560" s="1" t="str">
        <f t="shared" si="162"/>
        <v>[lamp]</v>
      </c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</row>
    <row r="561" s="44" customFormat="1" spans="1:49">
      <c r="A561" s="25"/>
      <c r="B561" s="25" t="s">
        <v>2913</v>
      </c>
      <c r="C561" s="1"/>
      <c r="D561" s="1">
        <f t="shared" si="165"/>
        <v>6</v>
      </c>
      <c r="E561" s="11">
        <f t="shared" si="156"/>
        <v>857</v>
      </c>
      <c r="F561" s="11" t="str">
        <f t="shared" si="157"/>
        <v>857.06</v>
      </c>
      <c r="G561" s="11" t="str">
        <f t="shared" si="164"/>
        <v>标志[0057.06]</v>
      </c>
      <c r="H561" s="11"/>
      <c r="I561" s="11"/>
      <c r="J561" s="11"/>
      <c r="K561" s="1" t="str">
        <f t="shared" si="159"/>
        <v>957.06</v>
      </c>
      <c r="L561" s="1" t="str">
        <f t="shared" si="162"/>
        <v>[lamp]</v>
      </c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</row>
    <row r="562" s="44" customFormat="1" spans="1:49">
      <c r="A562" s="25"/>
      <c r="B562" s="25" t="s">
        <v>2914</v>
      </c>
      <c r="C562" s="1"/>
      <c r="D562" s="1">
        <f t="shared" si="165"/>
        <v>7</v>
      </c>
      <c r="E562" s="11">
        <f t="shared" si="156"/>
        <v>857</v>
      </c>
      <c r="F562" s="11" t="str">
        <f t="shared" si="157"/>
        <v>857.07</v>
      </c>
      <c r="G562" s="11" t="str">
        <f t="shared" si="164"/>
        <v>标志[0057.07]</v>
      </c>
      <c r="H562" s="11"/>
      <c r="I562" s="11"/>
      <c r="J562" s="11"/>
      <c r="K562" s="1" t="str">
        <f t="shared" si="159"/>
        <v>957.07</v>
      </c>
      <c r="L562" s="1" t="str">
        <f t="shared" si="162"/>
        <v>[lamp]</v>
      </c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</row>
    <row r="563" s="44" customFormat="1" spans="1:49">
      <c r="A563" s="25"/>
      <c r="B563" s="25" t="s">
        <v>2915</v>
      </c>
      <c r="C563" s="1"/>
      <c r="D563" s="1">
        <f t="shared" si="165"/>
        <v>8</v>
      </c>
      <c r="E563" s="11">
        <f t="shared" si="156"/>
        <v>857</v>
      </c>
      <c r="F563" s="11" t="str">
        <f t="shared" si="157"/>
        <v>857.08</v>
      </c>
      <c r="G563" s="11" t="str">
        <f t="shared" si="164"/>
        <v>标志[0057.08]</v>
      </c>
      <c r="H563" s="11"/>
      <c r="I563" s="11"/>
      <c r="J563" s="11"/>
      <c r="K563" s="1" t="str">
        <f t="shared" si="159"/>
        <v>957.08</v>
      </c>
      <c r="L563" s="1" t="str">
        <f t="shared" si="162"/>
        <v>[lamp]</v>
      </c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</row>
    <row r="564" s="44" customFormat="1" spans="1:49">
      <c r="A564" s="25"/>
      <c r="B564" s="25" t="s">
        <v>2916</v>
      </c>
      <c r="C564" s="1"/>
      <c r="D564" s="1">
        <f t="shared" si="165"/>
        <v>9</v>
      </c>
      <c r="E564" s="11">
        <f t="shared" si="156"/>
        <v>857</v>
      </c>
      <c r="F564" s="11" t="str">
        <f t="shared" si="157"/>
        <v>857.09</v>
      </c>
      <c r="G564" s="11" t="str">
        <f t="shared" si="164"/>
        <v>标志[0057.09]</v>
      </c>
      <c r="H564" s="11"/>
      <c r="I564" s="11"/>
      <c r="J564" s="11"/>
      <c r="K564" s="1" t="str">
        <f t="shared" si="159"/>
        <v>957.09</v>
      </c>
      <c r="L564" s="1" t="str">
        <f t="shared" si="162"/>
        <v>[lamp]</v>
      </c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</row>
    <row r="565" s="44" customFormat="1" spans="1:49">
      <c r="A565" s="25"/>
      <c r="B565" s="25" t="s">
        <v>2917</v>
      </c>
      <c r="C565" s="1"/>
      <c r="D565" s="1">
        <f t="shared" si="165"/>
        <v>10</v>
      </c>
      <c r="E565" s="11">
        <f t="shared" si="156"/>
        <v>857</v>
      </c>
      <c r="F565" s="11" t="str">
        <f t="shared" si="157"/>
        <v>857.10</v>
      </c>
      <c r="G565" s="11" t="str">
        <f t="shared" si="164"/>
        <v>标志[0057.10]</v>
      </c>
      <c r="H565" s="11"/>
      <c r="I565" s="11"/>
      <c r="J565" s="11"/>
      <c r="K565" s="1" t="str">
        <f t="shared" si="159"/>
        <v>957.10</v>
      </c>
      <c r="L565" s="1" t="str">
        <f t="shared" si="162"/>
        <v>[lamp]</v>
      </c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</row>
    <row r="566" s="44" customFormat="1" spans="1:49">
      <c r="A566" s="25"/>
      <c r="B566" s="25" t="s">
        <v>2918</v>
      </c>
      <c r="C566" s="1"/>
      <c r="D566" s="1">
        <f t="shared" si="165"/>
        <v>11</v>
      </c>
      <c r="E566" s="11">
        <f t="shared" si="156"/>
        <v>857</v>
      </c>
      <c r="F566" s="11" t="str">
        <f t="shared" si="157"/>
        <v>857.11</v>
      </c>
      <c r="G566" s="11" t="str">
        <f t="shared" si="164"/>
        <v>标志[0057.11]</v>
      </c>
      <c r="H566" s="11"/>
      <c r="I566" s="11"/>
      <c r="J566" s="11"/>
      <c r="K566" s="1" t="str">
        <f t="shared" si="159"/>
        <v>957.11</v>
      </c>
      <c r="L566" s="1" t="str">
        <f t="shared" si="162"/>
        <v>[lamp]</v>
      </c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</row>
    <row r="567" s="44" customFormat="1" spans="1:49">
      <c r="A567" s="25"/>
      <c r="B567" s="25" t="s">
        <v>2919</v>
      </c>
      <c r="C567" s="1"/>
      <c r="D567" s="1">
        <f t="shared" si="165"/>
        <v>12</v>
      </c>
      <c r="E567" s="11">
        <f t="shared" si="156"/>
        <v>857</v>
      </c>
      <c r="F567" s="11" t="str">
        <f t="shared" si="157"/>
        <v>857.12</v>
      </c>
      <c r="G567" s="11" t="str">
        <f t="shared" si="164"/>
        <v>标志[0057.12]</v>
      </c>
      <c r="H567" s="11"/>
      <c r="I567" s="11"/>
      <c r="J567" s="11"/>
      <c r="K567" s="1" t="str">
        <f t="shared" si="159"/>
        <v>957.12</v>
      </c>
      <c r="L567" s="1" t="str">
        <f t="shared" si="162"/>
        <v>[lamp]</v>
      </c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</row>
    <row r="568" s="44" customFormat="1" spans="1:49">
      <c r="A568" s="25"/>
      <c r="B568" s="25" t="s">
        <v>2920</v>
      </c>
      <c r="C568" s="1"/>
      <c r="D568" s="1">
        <f t="shared" si="165"/>
        <v>13</v>
      </c>
      <c r="E568" s="11">
        <f t="shared" si="156"/>
        <v>857</v>
      </c>
      <c r="F568" s="11" t="str">
        <f t="shared" si="157"/>
        <v>857.13</v>
      </c>
      <c r="G568" s="11" t="str">
        <f t="shared" si="164"/>
        <v>标志[0057.13]</v>
      </c>
      <c r="H568" s="11"/>
      <c r="I568" s="11"/>
      <c r="J568" s="11"/>
      <c r="K568" s="1" t="str">
        <f t="shared" si="159"/>
        <v>957.13</v>
      </c>
      <c r="L568" s="1" t="str">
        <f t="shared" si="162"/>
        <v>[lamp]</v>
      </c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</row>
    <row r="569" s="44" customFormat="1" spans="1:49">
      <c r="A569" s="25"/>
      <c r="B569" s="25" t="s">
        <v>2921</v>
      </c>
      <c r="C569" s="1"/>
      <c r="D569" s="1">
        <f t="shared" si="165"/>
        <v>14</v>
      </c>
      <c r="E569" s="11">
        <f t="shared" si="156"/>
        <v>857</v>
      </c>
      <c r="F569" s="11" t="str">
        <f t="shared" si="157"/>
        <v>857.14</v>
      </c>
      <c r="G569" s="11" t="str">
        <f t="shared" si="164"/>
        <v>标志[0057.14]</v>
      </c>
      <c r="H569" s="11"/>
      <c r="I569" s="11"/>
      <c r="J569" s="11"/>
      <c r="K569" s="1" t="str">
        <f t="shared" si="159"/>
        <v>957.14</v>
      </c>
      <c r="L569" s="1" t="str">
        <f t="shared" si="162"/>
        <v>[lamp]</v>
      </c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</row>
    <row r="570" s="44" customFormat="1" spans="1:49">
      <c r="A570" s="25"/>
      <c r="B570" s="25" t="s">
        <v>2922</v>
      </c>
      <c r="C570" s="1"/>
      <c r="D570" s="1">
        <f t="shared" si="165"/>
        <v>15</v>
      </c>
      <c r="E570" s="11">
        <f t="shared" si="156"/>
        <v>857</v>
      </c>
      <c r="F570" s="11" t="str">
        <f t="shared" si="157"/>
        <v>857.15</v>
      </c>
      <c r="G570" s="11" t="str">
        <f t="shared" si="164"/>
        <v>标志[0057.15]</v>
      </c>
      <c r="H570" s="11"/>
      <c r="I570" s="11"/>
      <c r="J570" s="11"/>
      <c r="K570" s="1" t="str">
        <f t="shared" si="159"/>
        <v>957.15</v>
      </c>
      <c r="L570" s="1" t="str">
        <f t="shared" si="162"/>
        <v>[lamp]</v>
      </c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</row>
    <row r="571" s="44" customFormat="1" spans="1:49">
      <c r="A571" s="25"/>
      <c r="B571" s="25" t="s">
        <v>2923</v>
      </c>
      <c r="C571" s="1"/>
      <c r="D571" s="1">
        <f t="shared" si="165"/>
        <v>0</v>
      </c>
      <c r="E571" s="11">
        <f t="shared" si="156"/>
        <v>858</v>
      </c>
      <c r="F571" s="11" t="str">
        <f t="shared" si="157"/>
        <v>858.00</v>
      </c>
      <c r="G571" s="11" t="str">
        <f t="shared" si="164"/>
        <v>标志[0058.00]</v>
      </c>
      <c r="H571" s="11"/>
      <c r="I571" s="11"/>
      <c r="J571" s="11"/>
      <c r="K571" s="1" t="str">
        <f>(E571+100)&amp;"."&amp;MID(B571,6,2)</f>
        <v>958.00</v>
      </c>
      <c r="L571" s="1" t="str">
        <f t="shared" ref="L571" si="166">C571&amp;L$2</f>
        <v>[lamp]</v>
      </c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</row>
    <row r="572" spans="1:49">
      <c r="A572" s="25"/>
      <c r="B572" s="25" t="s">
        <v>2924</v>
      </c>
      <c r="C572" s="1"/>
      <c r="D572" s="1">
        <f t="shared" si="165"/>
        <v>1</v>
      </c>
      <c r="E572" s="11">
        <f t="shared" ref="E572:E586" si="167">IF(D571=15,(E571+1),E571)</f>
        <v>858</v>
      </c>
      <c r="F572" s="11" t="str">
        <f t="shared" ref="F572:F586" si="168">E572&amp;"."&amp;MID(B572,6,2)</f>
        <v>858.01</v>
      </c>
      <c r="G572" s="11"/>
      <c r="H572" s="11"/>
      <c r="I572" s="11"/>
      <c r="J572" s="11"/>
      <c r="K572" s="1" t="str">
        <f t="shared" ref="K572:K586" si="169">(E572+100)&amp;"."&amp;MID(B572,6,2)</f>
        <v>958.01</v>
      </c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</row>
    <row r="573" spans="1:49">
      <c r="A573" s="25"/>
      <c r="B573" s="25" t="s">
        <v>2925</v>
      </c>
      <c r="C573" s="1"/>
      <c r="D573" s="1">
        <f t="shared" si="165"/>
        <v>2</v>
      </c>
      <c r="E573" s="11">
        <f t="shared" si="167"/>
        <v>858</v>
      </c>
      <c r="F573" s="11" t="str">
        <f t="shared" si="168"/>
        <v>858.02</v>
      </c>
      <c r="G573" s="11"/>
      <c r="H573" s="11"/>
      <c r="I573" s="11"/>
      <c r="J573" s="11"/>
      <c r="K573" s="1" t="str">
        <f t="shared" si="169"/>
        <v>958.02</v>
      </c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</row>
    <row r="574" spans="1:49">
      <c r="A574" s="25"/>
      <c r="B574" s="25" t="s">
        <v>2926</v>
      </c>
      <c r="C574" s="1"/>
      <c r="D574" s="1">
        <f t="shared" si="165"/>
        <v>3</v>
      </c>
      <c r="E574" s="11">
        <f t="shared" si="167"/>
        <v>858</v>
      </c>
      <c r="F574" s="11" t="str">
        <f t="shared" si="168"/>
        <v>858.03</v>
      </c>
      <c r="G574" s="11"/>
      <c r="H574" s="11"/>
      <c r="I574" s="11"/>
      <c r="J574" s="11"/>
      <c r="K574" s="1" t="str">
        <f t="shared" si="169"/>
        <v>958.03</v>
      </c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</row>
    <row r="575" spans="1:49">
      <c r="A575" s="25"/>
      <c r="B575" s="25" t="s">
        <v>2927</v>
      </c>
      <c r="C575" s="1"/>
      <c r="D575" s="1">
        <f t="shared" si="165"/>
        <v>4</v>
      </c>
      <c r="E575" s="11">
        <f t="shared" si="167"/>
        <v>858</v>
      </c>
      <c r="F575" s="11" t="str">
        <f t="shared" si="168"/>
        <v>858.04</v>
      </c>
      <c r="G575" s="11"/>
      <c r="H575" s="11"/>
      <c r="I575" s="11"/>
      <c r="J575" s="11"/>
      <c r="K575" s="1" t="str">
        <f t="shared" si="169"/>
        <v>958.04</v>
      </c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</row>
    <row r="576" spans="1:49">
      <c r="A576" s="25"/>
      <c r="B576" s="25" t="s">
        <v>2928</v>
      </c>
      <c r="C576" s="1"/>
      <c r="D576" s="1">
        <f t="shared" si="165"/>
        <v>5</v>
      </c>
      <c r="E576" s="11">
        <f t="shared" si="167"/>
        <v>858</v>
      </c>
      <c r="F576" s="11" t="str">
        <f t="shared" si="168"/>
        <v>858.05</v>
      </c>
      <c r="G576" s="11"/>
      <c r="H576" s="11"/>
      <c r="I576" s="11"/>
      <c r="J576" s="11"/>
      <c r="K576" s="1" t="str">
        <f t="shared" si="169"/>
        <v>958.05</v>
      </c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</row>
    <row r="577" spans="1:49">
      <c r="A577" s="25"/>
      <c r="B577" s="25" t="s">
        <v>2929</v>
      </c>
      <c r="C577" s="1"/>
      <c r="D577" s="1">
        <f t="shared" si="165"/>
        <v>6</v>
      </c>
      <c r="E577" s="11">
        <f t="shared" si="167"/>
        <v>858</v>
      </c>
      <c r="F577" s="11" t="str">
        <f t="shared" si="168"/>
        <v>858.06</v>
      </c>
      <c r="G577" s="11"/>
      <c r="H577" s="11"/>
      <c r="I577" s="11"/>
      <c r="J577" s="11"/>
      <c r="K577" s="1" t="str">
        <f t="shared" si="169"/>
        <v>958.06</v>
      </c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</row>
    <row r="578" spans="1:49">
      <c r="A578" s="25"/>
      <c r="B578" s="25" t="s">
        <v>2930</v>
      </c>
      <c r="C578" s="1"/>
      <c r="D578" s="1">
        <f t="shared" si="165"/>
        <v>7</v>
      </c>
      <c r="E578" s="11">
        <f t="shared" si="167"/>
        <v>858</v>
      </c>
      <c r="F578" s="11" t="str">
        <f t="shared" si="168"/>
        <v>858.07</v>
      </c>
      <c r="G578" s="11"/>
      <c r="H578" s="11"/>
      <c r="I578" s="11"/>
      <c r="J578" s="11"/>
      <c r="K578" s="1" t="str">
        <f t="shared" si="169"/>
        <v>958.07</v>
      </c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</row>
    <row r="579" spans="1:49">
      <c r="A579" s="25"/>
      <c r="B579" s="25" t="s">
        <v>2931</v>
      </c>
      <c r="C579" s="1"/>
      <c r="D579" s="1">
        <f t="shared" si="165"/>
        <v>8</v>
      </c>
      <c r="E579" s="11">
        <f t="shared" si="167"/>
        <v>858</v>
      </c>
      <c r="F579" s="11" t="str">
        <f t="shared" si="168"/>
        <v>858.08</v>
      </c>
      <c r="G579" s="11"/>
      <c r="H579" s="11"/>
      <c r="I579" s="11"/>
      <c r="J579" s="11"/>
      <c r="K579" s="1" t="str">
        <f t="shared" si="169"/>
        <v>958.08</v>
      </c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</row>
    <row r="580" spans="1:49">
      <c r="A580" s="25"/>
      <c r="B580" s="25" t="s">
        <v>2932</v>
      </c>
      <c r="C580" s="1"/>
      <c r="D580" s="1">
        <f t="shared" si="165"/>
        <v>9</v>
      </c>
      <c r="E580" s="11">
        <f t="shared" si="167"/>
        <v>858</v>
      </c>
      <c r="F580" s="11" t="str">
        <f t="shared" si="168"/>
        <v>858.09</v>
      </c>
      <c r="G580" s="11"/>
      <c r="H580" s="11"/>
      <c r="I580" s="11"/>
      <c r="J580" s="11"/>
      <c r="K580" s="1" t="str">
        <f t="shared" si="169"/>
        <v>958.09</v>
      </c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</row>
    <row r="581" spans="1:49">
      <c r="A581" s="25"/>
      <c r="B581" s="25" t="s">
        <v>2933</v>
      </c>
      <c r="C581" s="1"/>
      <c r="D581" s="1">
        <f t="shared" si="165"/>
        <v>10</v>
      </c>
      <c r="E581" s="11">
        <f t="shared" si="167"/>
        <v>858</v>
      </c>
      <c r="F581" s="11" t="str">
        <f t="shared" si="168"/>
        <v>858.10</v>
      </c>
      <c r="G581" s="11"/>
      <c r="H581" s="11"/>
      <c r="I581" s="11"/>
      <c r="J581" s="11"/>
      <c r="K581" s="1" t="str">
        <f t="shared" si="169"/>
        <v>958.10</v>
      </c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</row>
    <row r="582" spans="1:49">
      <c r="A582" s="25"/>
      <c r="B582" s="25" t="s">
        <v>2934</v>
      </c>
      <c r="C582" s="1"/>
      <c r="D582" s="1">
        <f t="shared" si="165"/>
        <v>11</v>
      </c>
      <c r="E582" s="11">
        <f t="shared" si="167"/>
        <v>858</v>
      </c>
      <c r="F582" s="11" t="str">
        <f t="shared" si="168"/>
        <v>858.11</v>
      </c>
      <c r="G582" s="11"/>
      <c r="H582" s="11"/>
      <c r="I582" s="11"/>
      <c r="J582" s="11"/>
      <c r="K582" s="1" t="str">
        <f t="shared" si="169"/>
        <v>958.11</v>
      </c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</row>
    <row r="583" spans="1:49">
      <c r="A583" s="25"/>
      <c r="B583" s="25" t="s">
        <v>2935</v>
      </c>
      <c r="C583" s="1"/>
      <c r="D583" s="1">
        <f t="shared" si="165"/>
        <v>12</v>
      </c>
      <c r="E583" s="11">
        <f t="shared" si="167"/>
        <v>858</v>
      </c>
      <c r="F583" s="11" t="str">
        <f t="shared" si="168"/>
        <v>858.12</v>
      </c>
      <c r="G583" s="11"/>
      <c r="H583" s="11"/>
      <c r="I583" s="11"/>
      <c r="J583" s="11"/>
      <c r="K583" s="1" t="str">
        <f t="shared" si="169"/>
        <v>958.12</v>
      </c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</row>
    <row r="584" spans="1:49">
      <c r="A584" s="25"/>
      <c r="B584" s="25" t="s">
        <v>2936</v>
      </c>
      <c r="C584" s="1"/>
      <c r="D584" s="1">
        <f t="shared" si="165"/>
        <v>13</v>
      </c>
      <c r="E584" s="11">
        <f t="shared" si="167"/>
        <v>858</v>
      </c>
      <c r="F584" s="11" t="str">
        <f t="shared" si="168"/>
        <v>858.13</v>
      </c>
      <c r="G584" s="11"/>
      <c r="H584" s="11"/>
      <c r="I584" s="11"/>
      <c r="J584" s="11"/>
      <c r="K584" s="1" t="str">
        <f t="shared" si="169"/>
        <v>958.13</v>
      </c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</row>
    <row r="585" spans="1:49">
      <c r="A585" s="25"/>
      <c r="B585" s="25" t="s">
        <v>2937</v>
      </c>
      <c r="C585" s="1"/>
      <c r="D585" s="1">
        <f t="shared" si="165"/>
        <v>14</v>
      </c>
      <c r="E585" s="11">
        <f t="shared" si="167"/>
        <v>858</v>
      </c>
      <c r="F585" s="11" t="str">
        <f t="shared" si="168"/>
        <v>858.14</v>
      </c>
      <c r="G585" s="11"/>
      <c r="H585" s="11"/>
      <c r="I585" s="11"/>
      <c r="J585" s="11"/>
      <c r="K585" s="1" t="str">
        <f t="shared" si="169"/>
        <v>958.14</v>
      </c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</row>
    <row r="586" spans="1:48">
      <c r="A586" s="25"/>
      <c r="B586" s="25" t="s">
        <v>2938</v>
      </c>
      <c r="C586" s="1"/>
      <c r="D586" s="1">
        <f t="shared" si="165"/>
        <v>15</v>
      </c>
      <c r="E586" s="11">
        <f t="shared" si="167"/>
        <v>858</v>
      </c>
      <c r="F586" s="11" t="str">
        <f t="shared" si="168"/>
        <v>858.15</v>
      </c>
      <c r="G586" s="11"/>
      <c r="H586" s="11"/>
      <c r="I586" s="11"/>
      <c r="J586" s="11"/>
      <c r="K586" s="1" t="str">
        <f t="shared" si="169"/>
        <v>958.15</v>
      </c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spans="1:48">
      <c r="A587" s="25"/>
      <c r="B587" s="25"/>
      <c r="C587" s="1"/>
      <c r="D587" s="1"/>
      <c r="E587" s="11"/>
      <c r="F587" s="11"/>
      <c r="G587" s="11"/>
      <c r="H587" s="11"/>
      <c r="I587" s="11"/>
      <c r="J587" s="1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spans="3:48">
      <c r="C588" s="1"/>
      <c r="D588" s="1"/>
      <c r="E588" s="11"/>
      <c r="F588" s="11"/>
      <c r="G588" s="11"/>
      <c r="H588" s="11"/>
      <c r="I588" s="11"/>
      <c r="J588" s="1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spans="3:48">
      <c r="C589" s="1"/>
      <c r="D589" s="1"/>
      <c r="E589" s="11"/>
      <c r="F589" s="11"/>
      <c r="G589" s="11"/>
      <c r="H589" s="11"/>
      <c r="I589" s="11"/>
      <c r="J589" s="1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spans="3:48">
      <c r="C590" s="1"/>
      <c r="D590" s="1"/>
      <c r="E590" s="11"/>
      <c r="F590" s="11"/>
      <c r="G590" s="11"/>
      <c r="H590" s="11"/>
      <c r="I590" s="11"/>
      <c r="J590" s="1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spans="3:48">
      <c r="C591" s="1"/>
      <c r="D591" s="1"/>
      <c r="E591" s="11"/>
      <c r="F591" s="11"/>
      <c r="G591" s="11"/>
      <c r="H591" s="11"/>
      <c r="I591" s="11"/>
      <c r="J591" s="1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spans="3:48">
      <c r="C592" s="1"/>
      <c r="D592" s="1"/>
      <c r="E592" s="11"/>
      <c r="F592" s="11"/>
      <c r="G592" s="11"/>
      <c r="H592" s="11"/>
      <c r="I592" s="11"/>
      <c r="J592" s="1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spans="3:48">
      <c r="C593" s="1"/>
      <c r="D593" s="1"/>
      <c r="E593" s="11"/>
      <c r="F593" s="11"/>
      <c r="G593" s="11"/>
      <c r="H593" s="11"/>
      <c r="I593" s="11"/>
      <c r="J593" s="1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spans="3:48">
      <c r="C594" s="1"/>
      <c r="D594" s="1"/>
      <c r="E594" s="11"/>
      <c r="F594" s="11"/>
      <c r="G594" s="11"/>
      <c r="H594" s="11"/>
      <c r="I594" s="11"/>
      <c r="J594" s="1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spans="3:48">
      <c r="C595" s="1"/>
      <c r="D595" s="1"/>
      <c r="E595" s="11"/>
      <c r="F595" s="11"/>
      <c r="G595" s="11"/>
      <c r="H595" s="11"/>
      <c r="I595" s="11"/>
      <c r="J595" s="1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spans="3:48">
      <c r="C596" s="1"/>
      <c r="D596" s="1"/>
      <c r="E596" s="11"/>
      <c r="F596" s="11"/>
      <c r="G596" s="11"/>
      <c r="H596" s="11"/>
      <c r="I596" s="11"/>
      <c r="J596" s="1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spans="3:48">
      <c r="C597" s="1"/>
      <c r="D597" s="1"/>
      <c r="E597" s="11"/>
      <c r="F597" s="11"/>
      <c r="G597" s="11"/>
      <c r="H597" s="11"/>
      <c r="I597" s="11"/>
      <c r="J597" s="1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spans="3:48">
      <c r="C598" s="1"/>
      <c r="D598" s="1"/>
      <c r="E598" s="11"/>
      <c r="F598" s="11"/>
      <c r="G598" s="11"/>
      <c r="H598" s="11"/>
      <c r="I598" s="11"/>
      <c r="J598" s="1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spans="3:48">
      <c r="C599" s="1"/>
      <c r="D599" s="1"/>
      <c r="E599" s="11"/>
      <c r="F599" s="11"/>
      <c r="G599" s="11"/>
      <c r="H599" s="11"/>
      <c r="I599" s="11"/>
      <c r="J599" s="1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spans="3:48">
      <c r="C600" s="1"/>
      <c r="D600" s="1"/>
      <c r="E600" s="11"/>
      <c r="F600" s="11"/>
      <c r="G600" s="11"/>
      <c r="H600" s="11"/>
      <c r="I600" s="11"/>
      <c r="J600" s="1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spans="3:48">
      <c r="C601" s="1"/>
      <c r="D601" s="1"/>
      <c r="E601" s="11"/>
      <c r="F601" s="11"/>
      <c r="G601" s="11"/>
      <c r="H601" s="11"/>
      <c r="I601" s="11"/>
      <c r="J601" s="1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spans="3:48">
      <c r="C602" s="1"/>
      <c r="D602" s="1"/>
      <c r="E602" s="11"/>
      <c r="F602" s="11"/>
      <c r="G602" s="11"/>
      <c r="H602" s="11"/>
      <c r="I602" s="11"/>
      <c r="J602" s="1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</sheetData>
  <mergeCells count="26"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66:A181"/>
    <mergeCell ref="A182:A197"/>
    <mergeCell ref="A198:A213"/>
    <mergeCell ref="A214:A229"/>
    <mergeCell ref="A230:A245"/>
    <mergeCell ref="A246:A261"/>
    <mergeCell ref="A262:A277"/>
    <mergeCell ref="A278:A293"/>
    <mergeCell ref="A342:A357"/>
    <mergeCell ref="A358:A373"/>
    <mergeCell ref="A374:A389"/>
    <mergeCell ref="A390:A405"/>
    <mergeCell ref="A443:A458"/>
    <mergeCell ref="A459:A474"/>
    <mergeCell ref="A475:A490"/>
    <mergeCell ref="A491:A506"/>
  </mergeCell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T931"/>
  <sheetViews>
    <sheetView topLeftCell="A268" workbookViewId="0">
      <pane xSplit="1" topLeftCell="B1" activePane="topRight" state="frozen"/>
      <selection/>
      <selection pane="topRight" activeCell="B74" sqref="$A70:$XFD85"/>
    </sheetView>
  </sheetViews>
  <sheetFormatPr defaultColWidth="9" defaultRowHeight="13.5"/>
  <cols>
    <col min="1" max="1" width="7.25" customWidth="1"/>
    <col min="3" max="3" width="43.875" style="23" customWidth="1"/>
    <col min="4" max="4" width="4.625" customWidth="1"/>
    <col min="5" max="5" width="6.625" customWidth="1"/>
    <col min="7" max="7" width="46.75" customWidth="1"/>
    <col min="8" max="8" width="9" customWidth="1"/>
    <col min="9" max="9" width="43.375" customWidth="1"/>
    <col min="11" max="11" width="40" customWidth="1"/>
    <col min="13" max="13" width="40" customWidth="1"/>
    <col min="15" max="15" width="40" customWidth="1"/>
    <col min="16" max="16" width="9.75" customWidth="1"/>
    <col min="18" max="18" width="40" customWidth="1"/>
    <col min="20" max="20" width="40" customWidth="1"/>
  </cols>
  <sheetData>
    <row r="1" s="1" customFormat="1" ht="12" spans="7:18">
      <c r="G1" s="1" t="s">
        <v>2939</v>
      </c>
      <c r="K1" s="1" t="s">
        <v>2940</v>
      </c>
      <c r="Q1" s="1" t="s">
        <v>2941</v>
      </c>
      <c r="R1" s="1" t="s">
        <v>2942</v>
      </c>
    </row>
    <row r="2" s="1" customFormat="1" ht="12" spans="7:20">
      <c r="G2" s="21" t="s">
        <v>2943</v>
      </c>
      <c r="I2" s="21" t="s">
        <v>2944</v>
      </c>
      <c r="K2" s="21" t="s">
        <v>2945</v>
      </c>
      <c r="M2" s="21" t="s">
        <v>2946</v>
      </c>
      <c r="O2" s="21" t="s">
        <v>2947</v>
      </c>
      <c r="R2" s="21" t="s">
        <v>2948</v>
      </c>
      <c r="T2" s="21"/>
    </row>
    <row r="3" s="1" customFormat="1" ht="12"/>
    <row r="4" s="1" customFormat="1" ht="12" spans="16:16">
      <c r="P4" s="1" t="s">
        <v>2304</v>
      </c>
    </row>
    <row r="5" s="1" customFormat="1" ht="12" spans="1:5">
      <c r="A5" s="1" t="s">
        <v>1565</v>
      </c>
      <c r="B5" s="1" t="s">
        <v>1566</v>
      </c>
      <c r="C5" s="1" t="s">
        <v>2</v>
      </c>
      <c r="E5" s="1">
        <v>300</v>
      </c>
    </row>
    <row r="6" s="1" customFormat="1" ht="12" spans="1:18">
      <c r="A6" s="24" t="s">
        <v>1567</v>
      </c>
      <c r="B6" s="25" t="s">
        <v>1570</v>
      </c>
      <c r="C6" s="1" t="str">
        <f>IO点表!F3</f>
        <v>#1扫码阻挡气缸缩回</v>
      </c>
      <c r="D6" s="26">
        <v>0</v>
      </c>
      <c r="E6" s="1">
        <f>IF(D5=15,(E5+1),E5)</f>
        <v>300</v>
      </c>
      <c r="F6" s="1" t="str">
        <f>E6&amp;"."&amp;MID(B6,6,2)</f>
        <v>300.00</v>
      </c>
      <c r="G6" s="1" t="str">
        <f>C6&amp;G$2</f>
        <v>#1扫码阻挡气缸缩回[Pls]</v>
      </c>
      <c r="H6" s="1" t="str">
        <f>(E6+100)&amp;"."&amp;MID(B6,6,2)</f>
        <v>400.00</v>
      </c>
      <c r="I6" s="1" t="str">
        <f>C6&amp;I$2</f>
        <v>#1扫码阻挡气缸缩回[M]</v>
      </c>
      <c r="J6" s="1" t="str">
        <f>(E6+200)&amp;"."&amp;MID(B6,6,2)</f>
        <v>500.00</v>
      </c>
      <c r="K6" s="1" t="str">
        <f>C6&amp;K$2</f>
        <v>#1扫码阻挡气缸缩回条件</v>
      </c>
      <c r="L6" s="1" t="str">
        <f>(E6+300)&amp;"."&amp;MID(B6,6,2)</f>
        <v>600.00</v>
      </c>
      <c r="M6" s="1" t="str">
        <f>C6&amp;M$2</f>
        <v>#1扫码阻挡气缸缩回[A]</v>
      </c>
      <c r="N6" s="1" t="str">
        <f>(E6+400)&amp;"."&amp;MID(B6,6,2)</f>
        <v>700.00</v>
      </c>
      <c r="O6" s="1" t="str">
        <f>C6&amp;O$2</f>
        <v>#1扫码阻挡气缸缩回[SW]</v>
      </c>
      <c r="P6" s="1">
        <v>500</v>
      </c>
      <c r="Q6" s="1" t="str">
        <f>P$4&amp;P6</f>
        <v>T500</v>
      </c>
      <c r="R6" s="1" t="str">
        <f>C6&amp;R$2</f>
        <v>#1扫码阻挡气缸缩回延时[A]</v>
      </c>
    </row>
    <row r="7" s="1" customFormat="1" ht="12" spans="1:18">
      <c r="A7" s="24"/>
      <c r="B7" s="25" t="s">
        <v>1574</v>
      </c>
      <c r="C7" s="1" t="str">
        <f>IO点表!F4</f>
        <v>#1扫码阻挡气缸伸出</v>
      </c>
      <c r="D7" s="26">
        <f>IF(D6=15,0,(D6+1))</f>
        <v>1</v>
      </c>
      <c r="E7" s="1">
        <f t="shared" ref="E7:E70" si="0">IF(D6=15,(E6+1),E6)</f>
        <v>300</v>
      </c>
      <c r="F7" s="1" t="str">
        <f t="shared" ref="F7:F21" si="1">E7&amp;"."&amp;MID(B7,6,2)</f>
        <v>300.01</v>
      </c>
      <c r="G7" s="1" t="str">
        <f t="shared" ref="G7:G70" si="2">C7&amp;G$2</f>
        <v>#1扫码阻挡气缸伸出[Pls]</v>
      </c>
      <c r="H7" s="1" t="str">
        <f t="shared" ref="H7:H11" si="3">(E7+100)&amp;"."&amp;MID(B7,6,2)</f>
        <v>400.01</v>
      </c>
      <c r="I7" s="1" t="str">
        <f t="shared" ref="I7:I11" si="4">C7&amp;I$2</f>
        <v>#1扫码阻挡气缸伸出[M]</v>
      </c>
      <c r="J7" s="1" t="str">
        <f t="shared" ref="J7:J10" si="5">(E7+200)&amp;"."&amp;MID(B7,6,2)</f>
        <v>500.01</v>
      </c>
      <c r="K7" s="1" t="str">
        <f t="shared" ref="K7:K10" si="6">C7&amp;K$2</f>
        <v>#1扫码阻挡气缸伸出条件</v>
      </c>
      <c r="L7" s="1" t="str">
        <f t="shared" ref="L7:L11" si="7">(E7+300)&amp;"."&amp;MID(B7,6,2)</f>
        <v>600.01</v>
      </c>
      <c r="M7" s="1" t="str">
        <f t="shared" ref="M7:M11" si="8">C7&amp;M$2</f>
        <v>#1扫码阻挡气缸伸出[A]</v>
      </c>
      <c r="N7" s="1" t="str">
        <f t="shared" ref="N7:N18" si="9">(E7+400)&amp;"."&amp;MID(B7,6,2)</f>
        <v>700.01</v>
      </c>
      <c r="O7" s="1" t="str">
        <f t="shared" ref="O7:O18" si="10">C7&amp;O$2</f>
        <v>#1扫码阻挡气缸伸出[SW]</v>
      </c>
      <c r="P7" s="1">
        <f>P6+1</f>
        <v>501</v>
      </c>
      <c r="Q7" s="1" t="str">
        <f t="shared" ref="Q7:Q70" si="11">P$4&amp;P7</f>
        <v>T501</v>
      </c>
      <c r="R7" s="1" t="str">
        <f>C7&amp;R$2</f>
        <v>#1扫码阻挡气缸伸出延时[A]</v>
      </c>
    </row>
    <row r="8" s="1" customFormat="1" ht="12" spans="1:18">
      <c r="A8" s="24"/>
      <c r="B8" s="25" t="s">
        <v>1578</v>
      </c>
      <c r="C8" s="1" t="str">
        <f>IO点表!F5</f>
        <v>#1隔离气缸缩回</v>
      </c>
      <c r="D8" s="26">
        <f t="shared" ref="D8:D71" si="12">IF(D7=15,0,(D7+1))</f>
        <v>2</v>
      </c>
      <c r="E8" s="1">
        <f t="shared" si="0"/>
        <v>300</v>
      </c>
      <c r="F8" s="1" t="str">
        <f t="shared" si="1"/>
        <v>300.02</v>
      </c>
      <c r="G8" s="1" t="str">
        <f t="shared" si="2"/>
        <v>#1隔离气缸缩回[Pls]</v>
      </c>
      <c r="H8" s="1" t="str">
        <f t="shared" si="3"/>
        <v>400.02</v>
      </c>
      <c r="I8" s="1" t="str">
        <f t="shared" si="4"/>
        <v>#1隔离气缸缩回[M]</v>
      </c>
      <c r="J8" s="1" t="str">
        <f t="shared" si="5"/>
        <v>500.02</v>
      </c>
      <c r="K8" s="1" t="str">
        <f t="shared" si="6"/>
        <v>#1隔离气缸缩回条件</v>
      </c>
      <c r="L8" s="1" t="str">
        <f t="shared" si="7"/>
        <v>600.02</v>
      </c>
      <c r="M8" s="1" t="str">
        <f t="shared" si="8"/>
        <v>#1隔离气缸缩回[A]</v>
      </c>
      <c r="N8" s="1" t="str">
        <f t="shared" si="9"/>
        <v>700.02</v>
      </c>
      <c r="O8" s="1" t="str">
        <f t="shared" si="10"/>
        <v>#1隔离气缸缩回[SW]</v>
      </c>
      <c r="P8" s="1">
        <f>P7+1</f>
        <v>502</v>
      </c>
      <c r="Q8" s="1" t="str">
        <f t="shared" si="11"/>
        <v>T502</v>
      </c>
      <c r="R8" s="1" t="str">
        <f t="shared" ref="R8:R45" si="13">C8&amp;R$2</f>
        <v>#1隔离气缸缩回延时[A]</v>
      </c>
    </row>
    <row r="9" s="1" customFormat="1" ht="12" spans="1:18">
      <c r="A9" s="24"/>
      <c r="B9" s="25" t="s">
        <v>1581</v>
      </c>
      <c r="C9" s="1" t="str">
        <f>IO点表!F6</f>
        <v>#1隔离气缸伸出</v>
      </c>
      <c r="D9" s="26">
        <f t="shared" si="12"/>
        <v>3</v>
      </c>
      <c r="E9" s="1">
        <f t="shared" si="0"/>
        <v>300</v>
      </c>
      <c r="F9" s="1" t="str">
        <f t="shared" si="1"/>
        <v>300.03</v>
      </c>
      <c r="G9" s="1" t="str">
        <f t="shared" si="2"/>
        <v>#1隔离气缸伸出[Pls]</v>
      </c>
      <c r="H9" s="1" t="str">
        <f t="shared" si="3"/>
        <v>400.03</v>
      </c>
      <c r="I9" s="1" t="str">
        <f t="shared" si="4"/>
        <v>#1隔离气缸伸出[M]</v>
      </c>
      <c r="J9" s="1" t="str">
        <f t="shared" si="5"/>
        <v>500.03</v>
      </c>
      <c r="K9" s="1" t="str">
        <f t="shared" si="6"/>
        <v>#1隔离气缸伸出条件</v>
      </c>
      <c r="L9" s="1" t="str">
        <f t="shared" si="7"/>
        <v>600.03</v>
      </c>
      <c r="M9" s="1" t="str">
        <f t="shared" si="8"/>
        <v>#1隔离气缸伸出[A]</v>
      </c>
      <c r="N9" s="1" t="str">
        <f t="shared" si="9"/>
        <v>700.03</v>
      </c>
      <c r="O9" s="1" t="str">
        <f t="shared" si="10"/>
        <v>#1隔离气缸伸出[SW]</v>
      </c>
      <c r="P9" s="1">
        <f t="shared" ref="P9:P72" si="14">P8+1</f>
        <v>503</v>
      </c>
      <c r="Q9" s="1" t="str">
        <f t="shared" si="11"/>
        <v>T503</v>
      </c>
      <c r="R9" s="1" t="str">
        <f t="shared" si="13"/>
        <v>#1隔离气缸伸出延时[A]</v>
      </c>
    </row>
    <row r="10" s="1" customFormat="1" ht="12" spans="1:18">
      <c r="A10" s="24"/>
      <c r="B10" s="25" t="s">
        <v>1585</v>
      </c>
      <c r="C10" s="1" t="str">
        <f>IO点表!F7</f>
        <v>#2扫码阻挡气缸缩回</v>
      </c>
      <c r="D10" s="26">
        <f t="shared" si="12"/>
        <v>4</v>
      </c>
      <c r="E10" s="1">
        <f t="shared" si="0"/>
        <v>300</v>
      </c>
      <c r="F10" s="1" t="str">
        <f t="shared" si="1"/>
        <v>300.04</v>
      </c>
      <c r="G10" s="1" t="str">
        <f t="shared" si="2"/>
        <v>#2扫码阻挡气缸缩回[Pls]</v>
      </c>
      <c r="H10" s="1" t="str">
        <f t="shared" si="3"/>
        <v>400.04</v>
      </c>
      <c r="I10" s="1" t="str">
        <f t="shared" si="4"/>
        <v>#2扫码阻挡气缸缩回[M]</v>
      </c>
      <c r="J10" s="1" t="str">
        <f t="shared" si="5"/>
        <v>500.04</v>
      </c>
      <c r="K10" s="1" t="str">
        <f t="shared" si="6"/>
        <v>#2扫码阻挡气缸缩回条件</v>
      </c>
      <c r="L10" s="1" t="str">
        <f t="shared" si="7"/>
        <v>600.04</v>
      </c>
      <c r="M10" s="1" t="str">
        <f t="shared" si="8"/>
        <v>#2扫码阻挡气缸缩回[A]</v>
      </c>
      <c r="N10" s="1" t="str">
        <f t="shared" si="9"/>
        <v>700.04</v>
      </c>
      <c r="O10" s="1" t="str">
        <f t="shared" si="10"/>
        <v>#2扫码阻挡气缸缩回[SW]</v>
      </c>
      <c r="P10" s="1">
        <f t="shared" si="14"/>
        <v>504</v>
      </c>
      <c r="Q10" s="1" t="str">
        <f t="shared" si="11"/>
        <v>T504</v>
      </c>
      <c r="R10" s="1" t="str">
        <f t="shared" si="13"/>
        <v>#2扫码阻挡气缸缩回延时[A]</v>
      </c>
    </row>
    <row r="11" s="1" customFormat="1" ht="12" spans="1:18">
      <c r="A11" s="24"/>
      <c r="B11" s="25" t="s">
        <v>1589</v>
      </c>
      <c r="C11" s="1" t="str">
        <f>IO点表!F8</f>
        <v>#2扫码阻挡气缸伸出</v>
      </c>
      <c r="D11" s="26">
        <f t="shared" si="12"/>
        <v>5</v>
      </c>
      <c r="E11" s="1">
        <f t="shared" si="0"/>
        <v>300</v>
      </c>
      <c r="F11" s="1" t="str">
        <f t="shared" si="1"/>
        <v>300.05</v>
      </c>
      <c r="G11" s="1" t="str">
        <f t="shared" si="2"/>
        <v>#2扫码阻挡气缸伸出[Pls]</v>
      </c>
      <c r="H11" s="1" t="str">
        <f t="shared" si="3"/>
        <v>400.05</v>
      </c>
      <c r="I11" s="1" t="str">
        <f t="shared" si="4"/>
        <v>#2扫码阻挡气缸伸出[M]</v>
      </c>
      <c r="J11" s="1" t="str">
        <f t="shared" ref="J11:J34" si="15">(E11+200)&amp;"."&amp;MID(B11,6,2)</f>
        <v>500.05</v>
      </c>
      <c r="K11" s="1" t="str">
        <f t="shared" ref="K11:K34" si="16">C11&amp;K$2</f>
        <v>#2扫码阻挡气缸伸出条件</v>
      </c>
      <c r="L11" s="1" t="str">
        <f t="shared" si="7"/>
        <v>600.05</v>
      </c>
      <c r="M11" s="1" t="str">
        <f t="shared" si="8"/>
        <v>#2扫码阻挡气缸伸出[A]</v>
      </c>
      <c r="N11" s="1" t="str">
        <f t="shared" si="9"/>
        <v>700.05</v>
      </c>
      <c r="O11" s="1" t="str">
        <f t="shared" si="10"/>
        <v>#2扫码阻挡气缸伸出[SW]</v>
      </c>
      <c r="P11" s="1">
        <f t="shared" si="14"/>
        <v>505</v>
      </c>
      <c r="Q11" s="1" t="str">
        <f t="shared" si="11"/>
        <v>T505</v>
      </c>
      <c r="R11" s="1" t="str">
        <f t="shared" si="13"/>
        <v>#2扫码阻挡气缸伸出延时[A]</v>
      </c>
    </row>
    <row r="12" s="1" customFormat="1" ht="12" spans="1:18">
      <c r="A12" s="24"/>
      <c r="B12" s="25" t="s">
        <v>1593</v>
      </c>
      <c r="C12" s="1" t="str">
        <f>IO点表!F9</f>
        <v>#2隔离气缸缩回</v>
      </c>
      <c r="D12" s="26">
        <f t="shared" si="12"/>
        <v>6</v>
      </c>
      <c r="E12" s="1">
        <f t="shared" si="0"/>
        <v>300</v>
      </c>
      <c r="F12" s="1" t="str">
        <f t="shared" si="1"/>
        <v>300.06</v>
      </c>
      <c r="G12" s="1" t="str">
        <f t="shared" si="2"/>
        <v>#2隔离气缸缩回[Pls]</v>
      </c>
      <c r="H12" s="1" t="str">
        <f t="shared" ref="H12:H30" si="17">(E12+100)&amp;"."&amp;MID(B12,6,2)</f>
        <v>400.06</v>
      </c>
      <c r="I12" s="1" t="str">
        <f t="shared" ref="I12:I30" si="18">C12&amp;I$2</f>
        <v>#2隔离气缸缩回[M]</v>
      </c>
      <c r="J12" s="1" t="str">
        <f t="shared" si="15"/>
        <v>500.06</v>
      </c>
      <c r="K12" s="1" t="str">
        <f t="shared" si="16"/>
        <v>#2隔离气缸缩回条件</v>
      </c>
      <c r="L12" s="1" t="str">
        <f t="shared" ref="L12:L75" si="19">(E12+300)&amp;"."&amp;MID(B12,6,2)</f>
        <v>600.06</v>
      </c>
      <c r="M12" s="1" t="str">
        <f t="shared" ref="M12:M75" si="20">C12&amp;M$2</f>
        <v>#2隔离气缸缩回[A]</v>
      </c>
      <c r="N12" s="1" t="str">
        <f t="shared" si="9"/>
        <v>700.06</v>
      </c>
      <c r="O12" s="1" t="str">
        <f t="shared" si="10"/>
        <v>#2隔离气缸缩回[SW]</v>
      </c>
      <c r="P12" s="1">
        <f t="shared" si="14"/>
        <v>506</v>
      </c>
      <c r="Q12" s="1" t="str">
        <f t="shared" si="11"/>
        <v>T506</v>
      </c>
      <c r="R12" s="1" t="str">
        <f t="shared" si="13"/>
        <v>#2隔离气缸缩回延时[A]</v>
      </c>
    </row>
    <row r="13" s="1" customFormat="1" ht="12" spans="1:18">
      <c r="A13" s="24"/>
      <c r="B13" s="25" t="s">
        <v>1596</v>
      </c>
      <c r="C13" s="1" t="str">
        <f>IO点表!F10</f>
        <v>#2隔离气缸伸出</v>
      </c>
      <c r="D13" s="26">
        <f t="shared" si="12"/>
        <v>7</v>
      </c>
      <c r="E13" s="1">
        <f t="shared" si="0"/>
        <v>300</v>
      </c>
      <c r="F13" s="1" t="str">
        <f t="shared" si="1"/>
        <v>300.07</v>
      </c>
      <c r="G13" s="1" t="str">
        <f t="shared" si="2"/>
        <v>#2隔离气缸伸出[Pls]</v>
      </c>
      <c r="H13" s="1" t="str">
        <f t="shared" si="17"/>
        <v>400.07</v>
      </c>
      <c r="I13" s="1" t="str">
        <f t="shared" si="18"/>
        <v>#2隔离气缸伸出[M]</v>
      </c>
      <c r="J13" s="1" t="str">
        <f t="shared" si="15"/>
        <v>500.07</v>
      </c>
      <c r="K13" s="1" t="str">
        <f t="shared" si="16"/>
        <v>#2隔离气缸伸出条件</v>
      </c>
      <c r="L13" s="1" t="str">
        <f t="shared" si="19"/>
        <v>600.07</v>
      </c>
      <c r="M13" s="1" t="str">
        <f t="shared" si="20"/>
        <v>#2隔离气缸伸出[A]</v>
      </c>
      <c r="N13" s="1" t="str">
        <f t="shared" si="9"/>
        <v>700.07</v>
      </c>
      <c r="O13" s="1" t="str">
        <f t="shared" si="10"/>
        <v>#2隔离气缸伸出[SW]</v>
      </c>
      <c r="P13" s="1">
        <f t="shared" si="14"/>
        <v>507</v>
      </c>
      <c r="Q13" s="1" t="str">
        <f t="shared" si="11"/>
        <v>T507</v>
      </c>
      <c r="R13" s="1" t="str">
        <f t="shared" si="13"/>
        <v>#2隔离气缸伸出延时[A]</v>
      </c>
    </row>
    <row r="14" s="1" customFormat="1" ht="12" spans="1:18">
      <c r="A14" s="24"/>
      <c r="B14" s="25" t="s">
        <v>1600</v>
      </c>
      <c r="C14" s="1" t="str">
        <f>IO点表!F11</f>
        <v>#1进料夹爪夹紧</v>
      </c>
      <c r="D14" s="26">
        <f t="shared" si="12"/>
        <v>8</v>
      </c>
      <c r="E14" s="1">
        <f t="shared" si="0"/>
        <v>300</v>
      </c>
      <c r="F14" s="1" t="str">
        <f t="shared" si="1"/>
        <v>300.08</v>
      </c>
      <c r="G14" s="1" t="str">
        <f t="shared" si="2"/>
        <v>#1进料夹爪夹紧[Pls]</v>
      </c>
      <c r="H14" s="1" t="str">
        <f t="shared" si="17"/>
        <v>400.08</v>
      </c>
      <c r="I14" s="1" t="str">
        <f t="shared" si="18"/>
        <v>#1进料夹爪夹紧[M]</v>
      </c>
      <c r="J14" s="1" t="str">
        <f t="shared" si="15"/>
        <v>500.08</v>
      </c>
      <c r="K14" s="1" t="str">
        <f t="shared" si="16"/>
        <v>#1进料夹爪夹紧条件</v>
      </c>
      <c r="L14" s="1" t="str">
        <f t="shared" si="19"/>
        <v>600.08</v>
      </c>
      <c r="M14" s="1" t="str">
        <f t="shared" si="20"/>
        <v>#1进料夹爪夹紧[A]</v>
      </c>
      <c r="N14" s="1" t="str">
        <f t="shared" si="9"/>
        <v>700.08</v>
      </c>
      <c r="O14" s="1" t="str">
        <f t="shared" si="10"/>
        <v>#1进料夹爪夹紧[SW]</v>
      </c>
      <c r="P14" s="1">
        <f t="shared" si="14"/>
        <v>508</v>
      </c>
      <c r="Q14" s="1" t="str">
        <f t="shared" si="11"/>
        <v>T508</v>
      </c>
      <c r="R14" s="1" t="str">
        <f t="shared" si="13"/>
        <v>#1进料夹爪夹紧延时[A]</v>
      </c>
    </row>
    <row r="15" s="1" customFormat="1" ht="12" spans="1:18">
      <c r="A15" s="24"/>
      <c r="B15" s="25" t="s">
        <v>1604</v>
      </c>
      <c r="C15" s="1" t="str">
        <f>IO点表!F12</f>
        <v>#1进料夹爪松开</v>
      </c>
      <c r="D15" s="26">
        <f t="shared" si="12"/>
        <v>9</v>
      </c>
      <c r="E15" s="1">
        <f t="shared" si="0"/>
        <v>300</v>
      </c>
      <c r="F15" s="1" t="str">
        <f t="shared" si="1"/>
        <v>300.09</v>
      </c>
      <c r="G15" s="1" t="str">
        <f t="shared" si="2"/>
        <v>#1进料夹爪松开[Pls]</v>
      </c>
      <c r="H15" s="1" t="str">
        <f t="shared" si="17"/>
        <v>400.09</v>
      </c>
      <c r="I15" s="1" t="str">
        <f t="shared" si="18"/>
        <v>#1进料夹爪松开[M]</v>
      </c>
      <c r="J15" s="1" t="str">
        <f t="shared" si="15"/>
        <v>500.09</v>
      </c>
      <c r="K15" s="1" t="str">
        <f t="shared" si="16"/>
        <v>#1进料夹爪松开条件</v>
      </c>
      <c r="L15" s="1" t="str">
        <f t="shared" si="19"/>
        <v>600.09</v>
      </c>
      <c r="M15" s="1" t="str">
        <f t="shared" si="20"/>
        <v>#1进料夹爪松开[A]</v>
      </c>
      <c r="N15" s="1" t="str">
        <f t="shared" si="9"/>
        <v>700.09</v>
      </c>
      <c r="O15" s="1" t="str">
        <f t="shared" si="10"/>
        <v>#1进料夹爪松开[SW]</v>
      </c>
      <c r="P15" s="1">
        <f t="shared" si="14"/>
        <v>509</v>
      </c>
      <c r="Q15" s="1" t="str">
        <f t="shared" si="11"/>
        <v>T509</v>
      </c>
      <c r="R15" s="1" t="str">
        <f t="shared" si="13"/>
        <v>#1进料夹爪松开延时[A]</v>
      </c>
    </row>
    <row r="16" s="1" customFormat="1" ht="12" spans="1:18">
      <c r="A16" s="24"/>
      <c r="B16" s="25" t="s">
        <v>1608</v>
      </c>
      <c r="C16" s="1" t="str">
        <f>IO点表!F13</f>
        <v>#2进料夹爪夹紧</v>
      </c>
      <c r="D16" s="26">
        <f t="shared" si="12"/>
        <v>10</v>
      </c>
      <c r="E16" s="1">
        <f t="shared" si="0"/>
        <v>300</v>
      </c>
      <c r="F16" s="1" t="str">
        <f t="shared" si="1"/>
        <v>300.10</v>
      </c>
      <c r="G16" s="1" t="str">
        <f t="shared" si="2"/>
        <v>#2进料夹爪夹紧[Pls]</v>
      </c>
      <c r="H16" s="1" t="str">
        <f t="shared" si="17"/>
        <v>400.10</v>
      </c>
      <c r="I16" s="1" t="str">
        <f t="shared" si="18"/>
        <v>#2进料夹爪夹紧[M]</v>
      </c>
      <c r="J16" s="1" t="str">
        <f t="shared" si="15"/>
        <v>500.10</v>
      </c>
      <c r="K16" s="1" t="str">
        <f t="shared" si="16"/>
        <v>#2进料夹爪夹紧条件</v>
      </c>
      <c r="L16" s="1" t="str">
        <f t="shared" si="19"/>
        <v>600.10</v>
      </c>
      <c r="M16" s="1" t="str">
        <f t="shared" si="20"/>
        <v>#2进料夹爪夹紧[A]</v>
      </c>
      <c r="N16" s="1" t="str">
        <f t="shared" si="9"/>
        <v>700.10</v>
      </c>
      <c r="O16" s="1" t="str">
        <f t="shared" si="10"/>
        <v>#2进料夹爪夹紧[SW]</v>
      </c>
      <c r="P16" s="1">
        <f t="shared" si="14"/>
        <v>510</v>
      </c>
      <c r="Q16" s="1" t="str">
        <f t="shared" si="11"/>
        <v>T510</v>
      </c>
      <c r="R16" s="1" t="str">
        <f t="shared" si="13"/>
        <v>#2进料夹爪夹紧延时[A]</v>
      </c>
    </row>
    <row r="17" s="1" customFormat="1" ht="12" spans="1:18">
      <c r="A17" s="24"/>
      <c r="B17" s="25" t="s">
        <v>1612</v>
      </c>
      <c r="C17" s="1" t="str">
        <f>IO点表!F14</f>
        <v>#2进料夹爪松开</v>
      </c>
      <c r="D17" s="26">
        <f t="shared" si="12"/>
        <v>11</v>
      </c>
      <c r="E17" s="1">
        <f t="shared" si="0"/>
        <v>300</v>
      </c>
      <c r="F17" s="1" t="str">
        <f t="shared" si="1"/>
        <v>300.11</v>
      </c>
      <c r="G17" s="1" t="str">
        <f t="shared" si="2"/>
        <v>#2进料夹爪松开[Pls]</v>
      </c>
      <c r="H17" s="1" t="str">
        <f t="shared" si="17"/>
        <v>400.11</v>
      </c>
      <c r="I17" s="1" t="str">
        <f t="shared" si="18"/>
        <v>#2进料夹爪松开[M]</v>
      </c>
      <c r="J17" s="1" t="str">
        <f t="shared" si="15"/>
        <v>500.11</v>
      </c>
      <c r="K17" s="1" t="str">
        <f t="shared" si="16"/>
        <v>#2进料夹爪松开条件</v>
      </c>
      <c r="L17" s="1" t="str">
        <f t="shared" si="19"/>
        <v>600.11</v>
      </c>
      <c r="M17" s="1" t="str">
        <f t="shared" si="20"/>
        <v>#2进料夹爪松开[A]</v>
      </c>
      <c r="N17" s="1" t="str">
        <f t="shared" si="9"/>
        <v>700.11</v>
      </c>
      <c r="O17" s="1" t="str">
        <f t="shared" si="10"/>
        <v>#2进料夹爪松开[SW]</v>
      </c>
      <c r="P17" s="1">
        <f t="shared" si="14"/>
        <v>511</v>
      </c>
      <c r="Q17" s="1" t="str">
        <f t="shared" si="11"/>
        <v>T511</v>
      </c>
      <c r="R17" s="1" t="str">
        <f t="shared" si="13"/>
        <v>#2进料夹爪松开延时[A]</v>
      </c>
    </row>
    <row r="18" s="1" customFormat="1" ht="12" spans="1:18">
      <c r="A18" s="24"/>
      <c r="B18" s="25" t="s">
        <v>1616</v>
      </c>
      <c r="C18" s="1" t="str">
        <f>IO点表!F15</f>
        <v>进料夹爪变距气缸伸出</v>
      </c>
      <c r="D18" s="26">
        <f t="shared" si="12"/>
        <v>12</v>
      </c>
      <c r="E18" s="1">
        <f t="shared" si="0"/>
        <v>300</v>
      </c>
      <c r="F18" s="1" t="str">
        <f t="shared" si="1"/>
        <v>300.12</v>
      </c>
      <c r="G18" s="1" t="str">
        <f t="shared" si="2"/>
        <v>进料夹爪变距气缸伸出[Pls]</v>
      </c>
      <c r="H18" s="1" t="str">
        <f t="shared" si="17"/>
        <v>400.12</v>
      </c>
      <c r="I18" s="1" t="str">
        <f t="shared" si="18"/>
        <v>进料夹爪变距气缸伸出[M]</v>
      </c>
      <c r="J18" s="1" t="str">
        <f t="shared" si="15"/>
        <v>500.12</v>
      </c>
      <c r="K18" s="1" t="str">
        <f t="shared" si="16"/>
        <v>进料夹爪变距气缸伸出条件</v>
      </c>
      <c r="L18" s="1" t="str">
        <f t="shared" si="19"/>
        <v>600.12</v>
      </c>
      <c r="M18" s="1" t="str">
        <f t="shared" si="20"/>
        <v>进料夹爪变距气缸伸出[A]</v>
      </c>
      <c r="N18" s="1" t="str">
        <f t="shared" si="9"/>
        <v>700.12</v>
      </c>
      <c r="O18" s="1" t="str">
        <f t="shared" si="10"/>
        <v>进料夹爪变距气缸伸出[SW]</v>
      </c>
      <c r="P18" s="1">
        <f t="shared" si="14"/>
        <v>512</v>
      </c>
      <c r="Q18" s="1" t="str">
        <f t="shared" si="11"/>
        <v>T512</v>
      </c>
      <c r="R18" s="1" t="str">
        <f t="shared" si="13"/>
        <v>进料夹爪变距气缸伸出延时[A]</v>
      </c>
    </row>
    <row r="19" s="1" customFormat="1" ht="12" spans="1:18">
      <c r="A19" s="24"/>
      <c r="B19" s="25" t="s">
        <v>1620</v>
      </c>
      <c r="C19" s="1" t="str">
        <f>IO点表!F16</f>
        <v>进料夹爪变距气缸缩回</v>
      </c>
      <c r="D19" s="26">
        <f t="shared" si="12"/>
        <v>13</v>
      </c>
      <c r="E19" s="1">
        <f t="shared" si="0"/>
        <v>300</v>
      </c>
      <c r="F19" s="1" t="str">
        <f t="shared" si="1"/>
        <v>300.13</v>
      </c>
      <c r="G19" s="1" t="str">
        <f t="shared" si="2"/>
        <v>进料夹爪变距气缸缩回[Pls]</v>
      </c>
      <c r="H19" s="1" t="str">
        <f t="shared" si="17"/>
        <v>400.13</v>
      </c>
      <c r="I19" s="1" t="str">
        <f t="shared" si="18"/>
        <v>进料夹爪变距气缸缩回[M]</v>
      </c>
      <c r="J19" s="1" t="str">
        <f t="shared" si="15"/>
        <v>500.13</v>
      </c>
      <c r="K19" s="1" t="str">
        <f t="shared" si="16"/>
        <v>进料夹爪变距气缸缩回条件</v>
      </c>
      <c r="L19" s="1" t="str">
        <f t="shared" si="19"/>
        <v>600.13</v>
      </c>
      <c r="M19" s="1" t="str">
        <f t="shared" si="20"/>
        <v>进料夹爪变距气缸缩回[A]</v>
      </c>
      <c r="N19" s="1" t="str">
        <f t="shared" ref="N19:N37" si="21">(E19+400)&amp;"."&amp;MID(B19,6,2)</f>
        <v>700.13</v>
      </c>
      <c r="O19" s="1" t="str">
        <f t="shared" ref="O19:O37" si="22">C19&amp;O$2</f>
        <v>进料夹爪变距气缸缩回[SW]</v>
      </c>
      <c r="P19" s="1">
        <f t="shared" si="14"/>
        <v>513</v>
      </c>
      <c r="Q19" s="1" t="str">
        <f t="shared" si="11"/>
        <v>T513</v>
      </c>
      <c r="R19" s="1" t="str">
        <f t="shared" si="13"/>
        <v>进料夹爪变距气缸缩回延时[A]</v>
      </c>
    </row>
    <row r="20" s="1" customFormat="1" ht="12" spans="1:18">
      <c r="A20" s="24"/>
      <c r="B20" s="25" t="s">
        <v>1624</v>
      </c>
      <c r="C20" s="1" t="str">
        <f>IO点表!F17</f>
        <v>#1出料夹爪夹紧</v>
      </c>
      <c r="D20" s="26">
        <f t="shared" si="12"/>
        <v>14</v>
      </c>
      <c r="E20" s="1">
        <f t="shared" si="0"/>
        <v>300</v>
      </c>
      <c r="F20" s="1" t="str">
        <f t="shared" si="1"/>
        <v>300.14</v>
      </c>
      <c r="G20" s="1" t="str">
        <f t="shared" si="2"/>
        <v>#1出料夹爪夹紧[Pls]</v>
      </c>
      <c r="H20" s="1" t="str">
        <f t="shared" si="17"/>
        <v>400.14</v>
      </c>
      <c r="I20" s="1" t="str">
        <f t="shared" si="18"/>
        <v>#1出料夹爪夹紧[M]</v>
      </c>
      <c r="J20" s="1" t="str">
        <f t="shared" si="15"/>
        <v>500.14</v>
      </c>
      <c r="K20" s="1" t="str">
        <f t="shared" si="16"/>
        <v>#1出料夹爪夹紧条件</v>
      </c>
      <c r="L20" s="1" t="str">
        <f t="shared" si="19"/>
        <v>600.14</v>
      </c>
      <c r="M20" s="1" t="str">
        <f t="shared" si="20"/>
        <v>#1出料夹爪夹紧[A]</v>
      </c>
      <c r="N20" s="1" t="str">
        <f t="shared" si="21"/>
        <v>700.14</v>
      </c>
      <c r="O20" s="1" t="str">
        <f t="shared" si="22"/>
        <v>#1出料夹爪夹紧[SW]</v>
      </c>
      <c r="P20" s="1">
        <f t="shared" si="14"/>
        <v>514</v>
      </c>
      <c r="Q20" s="1" t="str">
        <f t="shared" si="11"/>
        <v>T514</v>
      </c>
      <c r="R20" s="1" t="str">
        <f t="shared" si="13"/>
        <v>#1出料夹爪夹紧延时[A]</v>
      </c>
    </row>
    <row r="21" s="1" customFormat="1" ht="12" spans="1:18">
      <c r="A21" s="24"/>
      <c r="B21" s="25" t="s">
        <v>1628</v>
      </c>
      <c r="C21" s="1" t="str">
        <f>IO点表!F18</f>
        <v>#1出料夹爪松开</v>
      </c>
      <c r="D21" s="26">
        <f t="shared" si="12"/>
        <v>15</v>
      </c>
      <c r="E21" s="1">
        <f t="shared" si="0"/>
        <v>300</v>
      </c>
      <c r="F21" s="1" t="str">
        <f t="shared" si="1"/>
        <v>300.15</v>
      </c>
      <c r="G21" s="1" t="str">
        <f t="shared" si="2"/>
        <v>#1出料夹爪松开[Pls]</v>
      </c>
      <c r="H21" s="1" t="str">
        <f t="shared" si="17"/>
        <v>400.15</v>
      </c>
      <c r="I21" s="1" t="str">
        <f t="shared" si="18"/>
        <v>#1出料夹爪松开[M]</v>
      </c>
      <c r="J21" s="1" t="str">
        <f t="shared" si="15"/>
        <v>500.15</v>
      </c>
      <c r="K21" s="1" t="str">
        <f t="shared" si="16"/>
        <v>#1出料夹爪松开条件</v>
      </c>
      <c r="L21" s="1" t="str">
        <f t="shared" si="19"/>
        <v>600.15</v>
      </c>
      <c r="M21" s="1" t="str">
        <f t="shared" si="20"/>
        <v>#1出料夹爪松开[A]</v>
      </c>
      <c r="N21" s="1" t="str">
        <f t="shared" si="21"/>
        <v>700.15</v>
      </c>
      <c r="O21" s="1" t="str">
        <f t="shared" si="22"/>
        <v>#1出料夹爪松开[SW]</v>
      </c>
      <c r="P21" s="1">
        <f t="shared" si="14"/>
        <v>515</v>
      </c>
      <c r="Q21" s="1" t="str">
        <f t="shared" si="11"/>
        <v>T515</v>
      </c>
      <c r="R21" s="1" t="str">
        <f t="shared" si="13"/>
        <v>#1出料夹爪松开延时[A]</v>
      </c>
    </row>
    <row r="22" s="1" customFormat="1" ht="12" spans="1:18">
      <c r="A22" s="24" t="s">
        <v>1630</v>
      </c>
      <c r="B22" s="25" t="s">
        <v>1633</v>
      </c>
      <c r="C22" s="1" t="str">
        <f>IO点表!F19</f>
        <v>#2出料夹爪夹紧</v>
      </c>
      <c r="D22" s="26">
        <f t="shared" si="12"/>
        <v>0</v>
      </c>
      <c r="E22" s="1">
        <f t="shared" si="0"/>
        <v>301</v>
      </c>
      <c r="F22" s="1" t="str">
        <f t="shared" ref="F22:F70" si="23">E22&amp;"."&amp;MID(B22,6,2)</f>
        <v>301.00</v>
      </c>
      <c r="G22" s="1" t="str">
        <f t="shared" si="2"/>
        <v>#2出料夹爪夹紧[Pls]</v>
      </c>
      <c r="H22" s="1" t="str">
        <f t="shared" si="17"/>
        <v>401.00</v>
      </c>
      <c r="I22" s="1" t="str">
        <f t="shared" si="18"/>
        <v>#2出料夹爪夹紧[M]</v>
      </c>
      <c r="J22" s="1" t="str">
        <f t="shared" si="15"/>
        <v>501.00</v>
      </c>
      <c r="K22" s="1" t="str">
        <f t="shared" si="16"/>
        <v>#2出料夹爪夹紧条件</v>
      </c>
      <c r="L22" s="1" t="str">
        <f t="shared" si="19"/>
        <v>601.00</v>
      </c>
      <c r="M22" s="1" t="str">
        <f t="shared" si="20"/>
        <v>#2出料夹爪夹紧[A]</v>
      </c>
      <c r="N22" s="1" t="str">
        <f t="shared" si="21"/>
        <v>701.00</v>
      </c>
      <c r="O22" s="1" t="str">
        <f t="shared" si="22"/>
        <v>#2出料夹爪夹紧[SW]</v>
      </c>
      <c r="P22" s="1">
        <f t="shared" si="14"/>
        <v>516</v>
      </c>
      <c r="Q22" s="1" t="str">
        <f t="shared" si="11"/>
        <v>T516</v>
      </c>
      <c r="R22" s="1" t="str">
        <f t="shared" si="13"/>
        <v>#2出料夹爪夹紧延时[A]</v>
      </c>
    </row>
    <row r="23" s="1" customFormat="1" ht="12" spans="1:18">
      <c r="A23" s="24"/>
      <c r="B23" s="25" t="s">
        <v>1637</v>
      </c>
      <c r="C23" s="1" t="str">
        <f>IO点表!F20</f>
        <v>#2出料夹爪松开</v>
      </c>
      <c r="D23" s="26">
        <f t="shared" si="12"/>
        <v>1</v>
      </c>
      <c r="E23" s="1">
        <f t="shared" si="0"/>
        <v>301</v>
      </c>
      <c r="F23" s="1" t="str">
        <f t="shared" si="23"/>
        <v>301.01</v>
      </c>
      <c r="G23" s="1" t="str">
        <f t="shared" si="2"/>
        <v>#2出料夹爪松开[Pls]</v>
      </c>
      <c r="H23" s="1" t="str">
        <f t="shared" si="17"/>
        <v>401.01</v>
      </c>
      <c r="I23" s="1" t="str">
        <f t="shared" si="18"/>
        <v>#2出料夹爪松开[M]</v>
      </c>
      <c r="J23" s="1" t="str">
        <f t="shared" si="15"/>
        <v>501.01</v>
      </c>
      <c r="K23" s="1" t="str">
        <f t="shared" si="16"/>
        <v>#2出料夹爪松开条件</v>
      </c>
      <c r="L23" s="1" t="str">
        <f t="shared" si="19"/>
        <v>601.01</v>
      </c>
      <c r="M23" s="1" t="str">
        <f t="shared" si="20"/>
        <v>#2出料夹爪松开[A]</v>
      </c>
      <c r="N23" s="1" t="str">
        <f t="shared" si="21"/>
        <v>701.01</v>
      </c>
      <c r="O23" s="1" t="str">
        <f t="shared" si="22"/>
        <v>#2出料夹爪松开[SW]</v>
      </c>
      <c r="P23" s="1">
        <f t="shared" si="14"/>
        <v>517</v>
      </c>
      <c r="Q23" s="1" t="str">
        <f t="shared" si="11"/>
        <v>T517</v>
      </c>
      <c r="R23" s="1" t="str">
        <f t="shared" si="13"/>
        <v>#2出料夹爪松开延时[A]</v>
      </c>
    </row>
    <row r="24" s="1" customFormat="1" ht="12" spans="1:18">
      <c r="A24" s="24"/>
      <c r="B24" s="25" t="s">
        <v>1641</v>
      </c>
      <c r="C24" s="1" t="str">
        <f>IO点表!F21</f>
        <v>出料夹爪变距气缸伸出</v>
      </c>
      <c r="D24" s="26">
        <f t="shared" si="12"/>
        <v>2</v>
      </c>
      <c r="E24" s="1">
        <f t="shared" si="0"/>
        <v>301</v>
      </c>
      <c r="F24" s="1" t="str">
        <f t="shared" si="23"/>
        <v>301.02</v>
      </c>
      <c r="G24" s="1" t="str">
        <f t="shared" si="2"/>
        <v>出料夹爪变距气缸伸出[Pls]</v>
      </c>
      <c r="H24" s="1" t="str">
        <f t="shared" si="17"/>
        <v>401.02</v>
      </c>
      <c r="I24" s="1" t="str">
        <f t="shared" si="18"/>
        <v>出料夹爪变距气缸伸出[M]</v>
      </c>
      <c r="J24" s="1" t="str">
        <f t="shared" si="15"/>
        <v>501.02</v>
      </c>
      <c r="K24" s="1" t="str">
        <f t="shared" si="16"/>
        <v>出料夹爪变距气缸伸出条件</v>
      </c>
      <c r="L24" s="1" t="str">
        <f t="shared" si="19"/>
        <v>601.02</v>
      </c>
      <c r="M24" s="1" t="str">
        <f t="shared" si="20"/>
        <v>出料夹爪变距气缸伸出[A]</v>
      </c>
      <c r="N24" s="1" t="str">
        <f t="shared" si="21"/>
        <v>701.02</v>
      </c>
      <c r="O24" s="1" t="str">
        <f t="shared" si="22"/>
        <v>出料夹爪变距气缸伸出[SW]</v>
      </c>
      <c r="P24" s="1">
        <f t="shared" si="14"/>
        <v>518</v>
      </c>
      <c r="Q24" s="1" t="str">
        <f t="shared" si="11"/>
        <v>T518</v>
      </c>
      <c r="R24" s="1" t="str">
        <f t="shared" si="13"/>
        <v>出料夹爪变距气缸伸出延时[A]</v>
      </c>
    </row>
    <row r="25" s="1" customFormat="1" ht="12" spans="1:18">
      <c r="A25" s="24"/>
      <c r="B25" s="25" t="s">
        <v>1645</v>
      </c>
      <c r="C25" s="1" t="str">
        <f>IO点表!F22</f>
        <v>出料夹爪变距气缸缩回</v>
      </c>
      <c r="D25" s="26">
        <f t="shared" si="12"/>
        <v>3</v>
      </c>
      <c r="E25" s="1">
        <f t="shared" si="0"/>
        <v>301</v>
      </c>
      <c r="F25" s="1" t="str">
        <f t="shared" si="23"/>
        <v>301.03</v>
      </c>
      <c r="G25" s="1" t="str">
        <f t="shared" si="2"/>
        <v>出料夹爪变距气缸缩回[Pls]</v>
      </c>
      <c r="H25" s="1" t="str">
        <f t="shared" si="17"/>
        <v>401.03</v>
      </c>
      <c r="I25" s="1" t="str">
        <f t="shared" si="18"/>
        <v>出料夹爪变距气缸缩回[M]</v>
      </c>
      <c r="J25" s="1" t="str">
        <f t="shared" si="15"/>
        <v>501.03</v>
      </c>
      <c r="K25" s="1" t="str">
        <f t="shared" si="16"/>
        <v>出料夹爪变距气缸缩回条件</v>
      </c>
      <c r="L25" s="1" t="str">
        <f t="shared" si="19"/>
        <v>601.03</v>
      </c>
      <c r="M25" s="1" t="str">
        <f t="shared" si="20"/>
        <v>出料夹爪变距气缸缩回[A]</v>
      </c>
      <c r="N25" s="1" t="str">
        <f t="shared" si="21"/>
        <v>701.03</v>
      </c>
      <c r="O25" s="1" t="str">
        <f t="shared" si="22"/>
        <v>出料夹爪变距气缸缩回[SW]</v>
      </c>
      <c r="P25" s="1">
        <f t="shared" si="14"/>
        <v>519</v>
      </c>
      <c r="Q25" s="1" t="str">
        <f t="shared" si="11"/>
        <v>T519</v>
      </c>
      <c r="R25" s="1" t="str">
        <f t="shared" si="13"/>
        <v>出料夹爪变距气缸缩回延时[A]</v>
      </c>
    </row>
    <row r="26" s="1" customFormat="1" ht="12" spans="1:18">
      <c r="A26" s="24"/>
      <c r="B26" s="25" t="s">
        <v>1649</v>
      </c>
      <c r="C26" s="1" t="str">
        <f>IO点表!F23</f>
        <v>#1腔体平移一级气缸缩回</v>
      </c>
      <c r="D26" s="26">
        <f t="shared" si="12"/>
        <v>4</v>
      </c>
      <c r="E26" s="1">
        <f t="shared" si="0"/>
        <v>301</v>
      </c>
      <c r="F26" s="1" t="str">
        <f t="shared" si="23"/>
        <v>301.04</v>
      </c>
      <c r="G26" s="1" t="str">
        <f t="shared" si="2"/>
        <v>#1腔体平移一级气缸缩回[Pls]</v>
      </c>
      <c r="H26" s="1" t="str">
        <f t="shared" si="17"/>
        <v>401.04</v>
      </c>
      <c r="I26" s="1" t="str">
        <f t="shared" si="18"/>
        <v>#1腔体平移一级气缸缩回[M]</v>
      </c>
      <c r="J26" s="1" t="str">
        <f t="shared" si="15"/>
        <v>501.04</v>
      </c>
      <c r="K26" s="1" t="str">
        <f t="shared" si="16"/>
        <v>#1腔体平移一级气缸缩回条件</v>
      </c>
      <c r="L26" s="1" t="str">
        <f t="shared" si="19"/>
        <v>601.04</v>
      </c>
      <c r="M26" s="1" t="str">
        <f t="shared" si="20"/>
        <v>#1腔体平移一级气缸缩回[A]</v>
      </c>
      <c r="N26" s="1" t="str">
        <f t="shared" si="21"/>
        <v>701.04</v>
      </c>
      <c r="O26" s="1" t="str">
        <f t="shared" si="22"/>
        <v>#1腔体平移一级气缸缩回[SW]</v>
      </c>
      <c r="P26" s="1">
        <f t="shared" si="14"/>
        <v>520</v>
      </c>
      <c r="Q26" s="1" t="str">
        <f t="shared" si="11"/>
        <v>T520</v>
      </c>
      <c r="R26" s="1" t="str">
        <f t="shared" si="13"/>
        <v>#1腔体平移一级气缸缩回延时[A]</v>
      </c>
    </row>
    <row r="27" s="1" customFormat="1" ht="12" spans="1:18">
      <c r="A27" s="24"/>
      <c r="B27" s="25" t="s">
        <v>1653</v>
      </c>
      <c r="C27" s="1" t="str">
        <f>IO点表!F24</f>
        <v>#1腔体平移一级气缸伸出</v>
      </c>
      <c r="D27" s="26">
        <f t="shared" si="12"/>
        <v>5</v>
      </c>
      <c r="E27" s="1">
        <f t="shared" si="0"/>
        <v>301</v>
      </c>
      <c r="F27" s="1" t="str">
        <f t="shared" si="23"/>
        <v>301.05</v>
      </c>
      <c r="G27" s="1" t="str">
        <f t="shared" si="2"/>
        <v>#1腔体平移一级气缸伸出[Pls]</v>
      </c>
      <c r="H27" s="1" t="str">
        <f t="shared" si="17"/>
        <v>401.05</v>
      </c>
      <c r="I27" s="1" t="str">
        <f t="shared" si="18"/>
        <v>#1腔体平移一级气缸伸出[M]</v>
      </c>
      <c r="J27" s="1" t="str">
        <f t="shared" si="15"/>
        <v>501.05</v>
      </c>
      <c r="K27" s="1" t="str">
        <f t="shared" si="16"/>
        <v>#1腔体平移一级气缸伸出条件</v>
      </c>
      <c r="L27" s="1" t="str">
        <f t="shared" si="19"/>
        <v>601.05</v>
      </c>
      <c r="M27" s="1" t="str">
        <f t="shared" si="20"/>
        <v>#1腔体平移一级气缸伸出[A]</v>
      </c>
      <c r="N27" s="1" t="str">
        <f t="shared" si="21"/>
        <v>701.05</v>
      </c>
      <c r="O27" s="1" t="str">
        <f t="shared" si="22"/>
        <v>#1腔体平移一级气缸伸出[SW]</v>
      </c>
      <c r="P27" s="1">
        <f t="shared" si="14"/>
        <v>521</v>
      </c>
      <c r="Q27" s="1" t="str">
        <f t="shared" si="11"/>
        <v>T521</v>
      </c>
      <c r="R27" s="1" t="str">
        <f t="shared" si="13"/>
        <v>#1腔体平移一级气缸伸出延时[A]</v>
      </c>
    </row>
    <row r="28" s="1" customFormat="1" ht="12" spans="1:18">
      <c r="A28" s="24"/>
      <c r="B28" s="25" t="s">
        <v>1657</v>
      </c>
      <c r="C28" s="1" t="str">
        <f>IO点表!F25</f>
        <v>#1腔体平移二级气缸缩回</v>
      </c>
      <c r="D28" s="26">
        <f t="shared" si="12"/>
        <v>6</v>
      </c>
      <c r="E28" s="1">
        <f t="shared" si="0"/>
        <v>301</v>
      </c>
      <c r="F28" s="1" t="str">
        <f t="shared" si="23"/>
        <v>301.06</v>
      </c>
      <c r="G28" s="1" t="str">
        <f t="shared" si="2"/>
        <v>#1腔体平移二级气缸缩回[Pls]</v>
      </c>
      <c r="H28" s="1" t="str">
        <f t="shared" si="17"/>
        <v>401.06</v>
      </c>
      <c r="I28" s="1" t="str">
        <f t="shared" si="18"/>
        <v>#1腔体平移二级气缸缩回[M]</v>
      </c>
      <c r="J28" s="1" t="str">
        <f t="shared" si="15"/>
        <v>501.06</v>
      </c>
      <c r="K28" s="1" t="str">
        <f t="shared" si="16"/>
        <v>#1腔体平移二级气缸缩回条件</v>
      </c>
      <c r="L28" s="1" t="str">
        <f t="shared" si="19"/>
        <v>601.06</v>
      </c>
      <c r="M28" s="1" t="str">
        <f t="shared" si="20"/>
        <v>#1腔体平移二级气缸缩回[A]</v>
      </c>
      <c r="N28" s="1" t="str">
        <f t="shared" si="21"/>
        <v>701.06</v>
      </c>
      <c r="O28" s="1" t="str">
        <f t="shared" si="22"/>
        <v>#1腔体平移二级气缸缩回[SW]</v>
      </c>
      <c r="P28" s="1">
        <f t="shared" si="14"/>
        <v>522</v>
      </c>
      <c r="Q28" s="1" t="str">
        <f t="shared" si="11"/>
        <v>T522</v>
      </c>
      <c r="R28" s="1" t="str">
        <f t="shared" si="13"/>
        <v>#1腔体平移二级气缸缩回延时[A]</v>
      </c>
    </row>
    <row r="29" s="1" customFormat="1" ht="12" spans="1:18">
      <c r="A29" s="24"/>
      <c r="B29" s="25" t="s">
        <v>1661</v>
      </c>
      <c r="C29" s="1" t="str">
        <f>IO点表!F26</f>
        <v>#1腔体平移二级气缸伸出</v>
      </c>
      <c r="D29" s="26">
        <f t="shared" si="12"/>
        <v>7</v>
      </c>
      <c r="E29" s="1">
        <f t="shared" si="0"/>
        <v>301</v>
      </c>
      <c r="F29" s="1" t="str">
        <f t="shared" si="23"/>
        <v>301.07</v>
      </c>
      <c r="G29" s="1" t="str">
        <f t="shared" si="2"/>
        <v>#1腔体平移二级气缸伸出[Pls]</v>
      </c>
      <c r="H29" s="1" t="str">
        <f t="shared" si="17"/>
        <v>401.07</v>
      </c>
      <c r="I29" s="1" t="str">
        <f t="shared" si="18"/>
        <v>#1腔体平移二级气缸伸出[M]</v>
      </c>
      <c r="J29" s="1" t="str">
        <f t="shared" si="15"/>
        <v>501.07</v>
      </c>
      <c r="K29" s="1" t="str">
        <f t="shared" si="16"/>
        <v>#1腔体平移二级气缸伸出条件</v>
      </c>
      <c r="L29" s="1" t="str">
        <f t="shared" si="19"/>
        <v>601.07</v>
      </c>
      <c r="M29" s="1" t="str">
        <f t="shared" si="20"/>
        <v>#1腔体平移二级气缸伸出[A]</v>
      </c>
      <c r="N29" s="1" t="str">
        <f t="shared" si="21"/>
        <v>701.07</v>
      </c>
      <c r="O29" s="1" t="str">
        <f t="shared" si="22"/>
        <v>#1腔体平移二级气缸伸出[SW]</v>
      </c>
      <c r="P29" s="1">
        <f t="shared" si="14"/>
        <v>523</v>
      </c>
      <c r="Q29" s="1" t="str">
        <f t="shared" si="11"/>
        <v>T523</v>
      </c>
      <c r="R29" s="1" t="str">
        <f t="shared" si="13"/>
        <v>#1腔体平移二级气缸伸出延时[A]</v>
      </c>
    </row>
    <row r="30" s="1" customFormat="1" ht="12" spans="1:18">
      <c r="A30" s="24"/>
      <c r="B30" s="25" t="s">
        <v>1665</v>
      </c>
      <c r="C30" s="1" t="str">
        <f>IO点表!F27</f>
        <v>#1腔体顶伸气缸上升</v>
      </c>
      <c r="D30" s="26">
        <f t="shared" si="12"/>
        <v>8</v>
      </c>
      <c r="E30" s="1">
        <f t="shared" si="0"/>
        <v>301</v>
      </c>
      <c r="F30" s="1" t="str">
        <f t="shared" si="23"/>
        <v>301.08</v>
      </c>
      <c r="G30" s="1" t="str">
        <f t="shared" si="2"/>
        <v>#1腔体顶伸气缸上升[Pls]</v>
      </c>
      <c r="H30" s="1" t="str">
        <f t="shared" si="17"/>
        <v>401.08</v>
      </c>
      <c r="I30" s="1" t="str">
        <f t="shared" si="18"/>
        <v>#1腔体顶伸气缸上升[M]</v>
      </c>
      <c r="J30" s="1" t="str">
        <f t="shared" si="15"/>
        <v>501.08</v>
      </c>
      <c r="K30" s="1" t="str">
        <f t="shared" si="16"/>
        <v>#1腔体顶伸气缸上升条件</v>
      </c>
      <c r="L30" s="1" t="str">
        <f t="shared" si="19"/>
        <v>601.08</v>
      </c>
      <c r="M30" s="1" t="str">
        <f t="shared" si="20"/>
        <v>#1腔体顶伸气缸上升[A]</v>
      </c>
      <c r="N30" s="1" t="str">
        <f t="shared" si="21"/>
        <v>701.08</v>
      </c>
      <c r="O30" s="1" t="str">
        <f t="shared" si="22"/>
        <v>#1腔体顶伸气缸上升[SW]</v>
      </c>
      <c r="P30" s="1">
        <f t="shared" si="14"/>
        <v>524</v>
      </c>
      <c r="Q30" s="1" t="str">
        <f t="shared" si="11"/>
        <v>T524</v>
      </c>
      <c r="R30" s="1" t="str">
        <f t="shared" si="13"/>
        <v>#1腔体顶伸气缸上升延时[A]</v>
      </c>
    </row>
    <row r="31" s="1" customFormat="1" ht="12" spans="1:18">
      <c r="A31" s="24"/>
      <c r="B31" s="25" t="s">
        <v>1669</v>
      </c>
      <c r="C31" s="1" t="str">
        <f>IO点表!F28</f>
        <v>#1腔体顶伸气缸下降</v>
      </c>
      <c r="D31" s="26">
        <f t="shared" si="12"/>
        <v>9</v>
      </c>
      <c r="E31" s="1">
        <f t="shared" si="0"/>
        <v>301</v>
      </c>
      <c r="F31" s="1" t="str">
        <f t="shared" si="23"/>
        <v>301.09</v>
      </c>
      <c r="G31" s="1" t="str">
        <f t="shared" si="2"/>
        <v>#1腔体顶伸气缸下降[Pls]</v>
      </c>
      <c r="H31" s="1" t="str">
        <f t="shared" ref="H31:H45" si="24">(E31+100)&amp;"."&amp;MID(B31,6,2)</f>
        <v>401.09</v>
      </c>
      <c r="I31" s="1" t="str">
        <f t="shared" ref="I31:I45" si="25">C31&amp;I$2</f>
        <v>#1腔体顶伸气缸下降[M]</v>
      </c>
      <c r="J31" s="1" t="str">
        <f t="shared" si="15"/>
        <v>501.09</v>
      </c>
      <c r="K31" s="1" t="str">
        <f t="shared" si="16"/>
        <v>#1腔体顶伸气缸下降条件</v>
      </c>
      <c r="L31" s="1" t="str">
        <f t="shared" si="19"/>
        <v>601.09</v>
      </c>
      <c r="M31" s="1" t="str">
        <f t="shared" si="20"/>
        <v>#1腔体顶伸气缸下降[A]</v>
      </c>
      <c r="N31" s="1" t="str">
        <f t="shared" si="21"/>
        <v>701.09</v>
      </c>
      <c r="O31" s="1" t="str">
        <f t="shared" si="22"/>
        <v>#1腔体顶伸气缸下降[SW]</v>
      </c>
      <c r="P31" s="1">
        <f t="shared" si="14"/>
        <v>525</v>
      </c>
      <c r="Q31" s="1" t="str">
        <f t="shared" si="11"/>
        <v>T525</v>
      </c>
      <c r="R31" s="1" t="str">
        <f t="shared" si="13"/>
        <v>#1腔体顶伸气缸下降延时[A]</v>
      </c>
    </row>
    <row r="32" s="1" customFormat="1" ht="12" spans="1:18">
      <c r="A32" s="24"/>
      <c r="B32" s="25" t="s">
        <v>1673</v>
      </c>
      <c r="C32" s="1" t="str">
        <f>IO点表!F29</f>
        <v>#1腔体氦检阀开</v>
      </c>
      <c r="D32" s="26">
        <f t="shared" si="12"/>
        <v>10</v>
      </c>
      <c r="E32" s="1">
        <f t="shared" si="0"/>
        <v>301</v>
      </c>
      <c r="F32" s="1" t="str">
        <f t="shared" si="23"/>
        <v>301.10</v>
      </c>
      <c r="G32" s="1" t="str">
        <f t="shared" si="2"/>
        <v>#1腔体氦检阀开[Pls]</v>
      </c>
      <c r="H32" s="1" t="str">
        <f t="shared" si="24"/>
        <v>401.10</v>
      </c>
      <c r="I32" s="1" t="str">
        <f t="shared" si="25"/>
        <v>#1腔体氦检阀开[M]</v>
      </c>
      <c r="J32" s="1" t="str">
        <f t="shared" si="15"/>
        <v>501.10</v>
      </c>
      <c r="K32" s="1" t="str">
        <f t="shared" si="16"/>
        <v>#1腔体氦检阀开条件</v>
      </c>
      <c r="L32" s="1" t="str">
        <f t="shared" si="19"/>
        <v>601.10</v>
      </c>
      <c r="M32" s="1" t="str">
        <f t="shared" si="20"/>
        <v>#1腔体氦检阀开[A]</v>
      </c>
      <c r="N32" s="1" t="str">
        <f t="shared" si="21"/>
        <v>701.10</v>
      </c>
      <c r="O32" s="1" t="str">
        <f t="shared" si="22"/>
        <v>#1腔体氦检阀开[SW]</v>
      </c>
      <c r="P32" s="1">
        <f t="shared" si="14"/>
        <v>526</v>
      </c>
      <c r="Q32" s="1" t="str">
        <f t="shared" si="11"/>
        <v>T526</v>
      </c>
      <c r="R32" s="1" t="str">
        <f t="shared" si="13"/>
        <v>#1腔体氦检阀开延时[A]</v>
      </c>
    </row>
    <row r="33" s="1" customFormat="1" ht="12" spans="1:18">
      <c r="A33" s="24"/>
      <c r="B33" s="25" t="s">
        <v>1677</v>
      </c>
      <c r="C33" s="1" t="str">
        <f>IO点表!F30</f>
        <v>氦检仪真空阀开</v>
      </c>
      <c r="D33" s="26">
        <f t="shared" si="12"/>
        <v>11</v>
      </c>
      <c r="E33" s="1">
        <f t="shared" si="0"/>
        <v>301</v>
      </c>
      <c r="F33" s="1" t="str">
        <f t="shared" si="23"/>
        <v>301.11</v>
      </c>
      <c r="G33" s="1" t="str">
        <f t="shared" si="2"/>
        <v>氦检仪真空阀开[Pls]</v>
      </c>
      <c r="H33" s="1" t="str">
        <f t="shared" si="24"/>
        <v>401.11</v>
      </c>
      <c r="I33" s="1" t="str">
        <f t="shared" si="25"/>
        <v>氦检仪真空阀开[M]</v>
      </c>
      <c r="J33" s="1" t="str">
        <f t="shared" si="15"/>
        <v>501.11</v>
      </c>
      <c r="K33" s="1" t="str">
        <f t="shared" si="16"/>
        <v>氦检仪真空阀开条件</v>
      </c>
      <c r="L33" s="1" t="str">
        <f t="shared" si="19"/>
        <v>601.11</v>
      </c>
      <c r="M33" s="1" t="str">
        <f t="shared" si="20"/>
        <v>氦检仪真空阀开[A]</v>
      </c>
      <c r="N33" s="1" t="str">
        <f t="shared" si="21"/>
        <v>701.11</v>
      </c>
      <c r="O33" s="1" t="str">
        <f t="shared" si="22"/>
        <v>氦检仪真空阀开[SW]</v>
      </c>
      <c r="P33" s="1">
        <f t="shared" si="14"/>
        <v>527</v>
      </c>
      <c r="Q33" s="1" t="str">
        <f t="shared" si="11"/>
        <v>T527</v>
      </c>
      <c r="R33" s="1" t="str">
        <f t="shared" si="13"/>
        <v>氦检仪真空阀开延时[A]</v>
      </c>
    </row>
    <row r="34" s="1" customFormat="1" ht="12" spans="1:18">
      <c r="A34" s="24"/>
      <c r="B34" s="25" t="s">
        <v>1681</v>
      </c>
      <c r="C34" s="1" t="str">
        <f>IO点表!F31</f>
        <v>#1腔体抽真空阀开</v>
      </c>
      <c r="D34" s="26">
        <f t="shared" si="12"/>
        <v>12</v>
      </c>
      <c r="E34" s="1">
        <f t="shared" si="0"/>
        <v>301</v>
      </c>
      <c r="F34" s="1" t="str">
        <f t="shared" si="23"/>
        <v>301.12</v>
      </c>
      <c r="G34" s="1" t="str">
        <f t="shared" si="2"/>
        <v>#1腔体抽真空阀开[Pls]</v>
      </c>
      <c r="H34" s="1" t="str">
        <f t="shared" si="24"/>
        <v>401.12</v>
      </c>
      <c r="I34" s="1" t="str">
        <f t="shared" si="25"/>
        <v>#1腔体抽真空阀开[M]</v>
      </c>
      <c r="J34" s="1" t="str">
        <f t="shared" si="15"/>
        <v>501.12</v>
      </c>
      <c r="K34" s="1" t="str">
        <f t="shared" si="16"/>
        <v>#1腔体抽真空阀开条件</v>
      </c>
      <c r="L34" s="1" t="str">
        <f t="shared" si="19"/>
        <v>601.12</v>
      </c>
      <c r="M34" s="1" t="str">
        <f t="shared" si="20"/>
        <v>#1腔体抽真空阀开[A]</v>
      </c>
      <c r="N34" s="1" t="str">
        <f t="shared" si="21"/>
        <v>701.12</v>
      </c>
      <c r="O34" s="1" t="str">
        <f t="shared" si="22"/>
        <v>#1腔体抽真空阀开[SW]</v>
      </c>
      <c r="P34" s="1">
        <f t="shared" si="14"/>
        <v>528</v>
      </c>
      <c r="Q34" s="1" t="str">
        <f t="shared" si="11"/>
        <v>T528</v>
      </c>
      <c r="R34" s="1" t="str">
        <f t="shared" si="13"/>
        <v>#1腔体抽真空阀开延时[A]</v>
      </c>
    </row>
    <row r="35" s="1" customFormat="1" ht="12" spans="1:18">
      <c r="A35" s="24"/>
      <c r="B35" s="25" t="s">
        <v>1684</v>
      </c>
      <c r="C35" s="1" t="str">
        <f>IO点表!F32</f>
        <v>#1-1腔体阀开</v>
      </c>
      <c r="D35" s="26">
        <f t="shared" si="12"/>
        <v>13</v>
      </c>
      <c r="E35" s="1">
        <f t="shared" si="0"/>
        <v>301</v>
      </c>
      <c r="F35" s="1" t="str">
        <f t="shared" si="23"/>
        <v>301.13</v>
      </c>
      <c r="G35" s="1" t="str">
        <f t="shared" si="2"/>
        <v>#1-1腔体阀开[Pls]</v>
      </c>
      <c r="H35" s="1" t="str">
        <f t="shared" si="24"/>
        <v>401.13</v>
      </c>
      <c r="I35" s="1" t="str">
        <f t="shared" si="25"/>
        <v>#1-1腔体阀开[M]</v>
      </c>
      <c r="J35" s="1" t="str">
        <f t="shared" ref="J35:J98" si="26">(E35+200)&amp;"."&amp;MID(B35,6,2)</f>
        <v>501.13</v>
      </c>
      <c r="K35" s="1" t="str">
        <f t="shared" ref="K35:K98" si="27">C35&amp;K$2</f>
        <v>#1-1腔体阀开条件</v>
      </c>
      <c r="L35" s="1" t="str">
        <f t="shared" si="19"/>
        <v>601.13</v>
      </c>
      <c r="M35" s="1" t="str">
        <f t="shared" si="20"/>
        <v>#1-1腔体阀开[A]</v>
      </c>
      <c r="N35" s="1" t="str">
        <f t="shared" si="21"/>
        <v>701.13</v>
      </c>
      <c r="O35" s="1" t="str">
        <f t="shared" si="22"/>
        <v>#1-1腔体阀开[SW]</v>
      </c>
      <c r="P35" s="1">
        <f t="shared" si="14"/>
        <v>529</v>
      </c>
      <c r="Q35" s="1" t="str">
        <f t="shared" si="11"/>
        <v>T529</v>
      </c>
      <c r="R35" s="1" t="str">
        <f t="shared" si="13"/>
        <v>#1-1腔体阀开延时[A]</v>
      </c>
    </row>
    <row r="36" s="1" customFormat="1" ht="12" spans="1:18">
      <c r="A36" s="24"/>
      <c r="B36" s="25" t="s">
        <v>1687</v>
      </c>
      <c r="C36" s="1" t="str">
        <f>IO点表!F33</f>
        <v>#1-2腔体阀开</v>
      </c>
      <c r="D36" s="26">
        <f t="shared" si="12"/>
        <v>14</v>
      </c>
      <c r="E36" s="1">
        <f t="shared" si="0"/>
        <v>301</v>
      </c>
      <c r="F36" s="1" t="str">
        <f t="shared" si="23"/>
        <v>301.14</v>
      </c>
      <c r="G36" s="1" t="str">
        <f t="shared" si="2"/>
        <v>#1-2腔体阀开[Pls]</v>
      </c>
      <c r="H36" s="1" t="str">
        <f t="shared" si="24"/>
        <v>401.14</v>
      </c>
      <c r="I36" s="1" t="str">
        <f t="shared" si="25"/>
        <v>#1-2腔体阀开[M]</v>
      </c>
      <c r="J36" s="1" t="str">
        <f t="shared" si="26"/>
        <v>501.14</v>
      </c>
      <c r="K36" s="1" t="str">
        <f t="shared" si="27"/>
        <v>#1-2腔体阀开条件</v>
      </c>
      <c r="L36" s="1" t="str">
        <f t="shared" si="19"/>
        <v>601.14</v>
      </c>
      <c r="M36" s="1" t="str">
        <f t="shared" si="20"/>
        <v>#1-2腔体阀开[A]</v>
      </c>
      <c r="N36" s="1" t="str">
        <f t="shared" si="21"/>
        <v>701.14</v>
      </c>
      <c r="O36" s="1" t="str">
        <f t="shared" si="22"/>
        <v>#1-2腔体阀开[SW]</v>
      </c>
      <c r="P36" s="1">
        <f t="shared" si="14"/>
        <v>530</v>
      </c>
      <c r="Q36" s="1" t="str">
        <f t="shared" si="11"/>
        <v>T530</v>
      </c>
      <c r="R36" s="1" t="str">
        <f t="shared" si="13"/>
        <v>#1-2腔体阀开延时[A]</v>
      </c>
    </row>
    <row r="37" s="1" customFormat="1" ht="12" spans="1:18">
      <c r="A37" s="24"/>
      <c r="B37" s="25" t="s">
        <v>1690</v>
      </c>
      <c r="C37" s="1" t="str">
        <f>IO点表!F34</f>
        <v>#1腔体破真空阀开</v>
      </c>
      <c r="D37" s="26">
        <f t="shared" ref="D37:D61" si="28">IF(D36=15,0,(D36+1))</f>
        <v>15</v>
      </c>
      <c r="E37" s="1">
        <f t="shared" ref="E37:E61" si="29">IF(D36=15,(E36+1),E36)</f>
        <v>301</v>
      </c>
      <c r="F37" s="1" t="str">
        <f t="shared" si="23"/>
        <v>301.15</v>
      </c>
      <c r="G37" s="1" t="str">
        <f t="shared" si="2"/>
        <v>#1腔体破真空阀开[Pls]</v>
      </c>
      <c r="H37" s="1" t="str">
        <f t="shared" si="24"/>
        <v>401.15</v>
      </c>
      <c r="I37" s="1" t="str">
        <f t="shared" si="25"/>
        <v>#1腔体破真空阀开[M]</v>
      </c>
      <c r="J37" s="1" t="str">
        <f t="shared" si="26"/>
        <v>501.15</v>
      </c>
      <c r="K37" s="1" t="str">
        <f t="shared" si="27"/>
        <v>#1腔体破真空阀开条件</v>
      </c>
      <c r="L37" s="1" t="str">
        <f t="shared" si="19"/>
        <v>601.15</v>
      </c>
      <c r="M37" s="1" t="str">
        <f t="shared" si="20"/>
        <v>#1腔体破真空阀开[A]</v>
      </c>
      <c r="N37" s="1" t="str">
        <f t="shared" si="21"/>
        <v>701.15</v>
      </c>
      <c r="O37" s="1" t="str">
        <f t="shared" si="22"/>
        <v>#1腔体破真空阀开[SW]</v>
      </c>
      <c r="P37" s="1">
        <f t="shared" ref="P37:P61" si="30">P36+1</f>
        <v>531</v>
      </c>
      <c r="Q37" s="1" t="str">
        <f t="shared" si="11"/>
        <v>T531</v>
      </c>
      <c r="R37" s="1" t="str">
        <f t="shared" si="13"/>
        <v>#1腔体破真空阀开延时[A]</v>
      </c>
    </row>
    <row r="38" s="1" customFormat="1" ht="12" spans="1:18">
      <c r="A38" s="24" t="s">
        <v>1692</v>
      </c>
      <c r="B38" s="25" t="s">
        <v>1694</v>
      </c>
      <c r="C38" s="1" t="str">
        <f>IO点表!F35</f>
        <v>#1腔体吹气阀开</v>
      </c>
      <c r="D38" s="26">
        <f t="shared" si="28"/>
        <v>0</v>
      </c>
      <c r="E38" s="1">
        <f t="shared" si="29"/>
        <v>302</v>
      </c>
      <c r="F38" s="1" t="str">
        <f t="shared" si="23"/>
        <v>302.00</v>
      </c>
      <c r="G38" s="1" t="str">
        <f t="shared" si="2"/>
        <v>#1腔体吹气阀开[Pls]</v>
      </c>
      <c r="H38" s="1" t="str">
        <f t="shared" si="24"/>
        <v>402.00</v>
      </c>
      <c r="I38" s="1" t="str">
        <f t="shared" si="25"/>
        <v>#1腔体吹气阀开[M]</v>
      </c>
      <c r="J38" s="1" t="str">
        <f t="shared" si="26"/>
        <v>502.00</v>
      </c>
      <c r="K38" s="1" t="str">
        <f t="shared" si="27"/>
        <v>#1腔体吹气阀开条件</v>
      </c>
      <c r="L38" s="1" t="str">
        <f t="shared" si="19"/>
        <v>602.00</v>
      </c>
      <c r="M38" s="1" t="str">
        <f t="shared" si="20"/>
        <v>#1腔体吹气阀开[A]</v>
      </c>
      <c r="N38" s="1" t="str">
        <f t="shared" ref="N38:N94" si="31">(E38+400)&amp;"."&amp;MID(B38,6,2)</f>
        <v>702.00</v>
      </c>
      <c r="O38" s="1" t="str">
        <f t="shared" ref="O38:O94" si="32">C38&amp;O$2</f>
        <v>#1腔体吹气阀开[SW]</v>
      </c>
      <c r="P38" s="1">
        <f t="shared" si="30"/>
        <v>532</v>
      </c>
      <c r="Q38" s="1" t="str">
        <f t="shared" si="11"/>
        <v>T532</v>
      </c>
      <c r="R38" s="1" t="str">
        <f t="shared" si="13"/>
        <v>#1腔体吹气阀开延时[A]</v>
      </c>
    </row>
    <row r="39" s="1" customFormat="1" ht="12" spans="1:18">
      <c r="A39" s="24"/>
      <c r="B39" s="25" t="s">
        <v>1698</v>
      </c>
      <c r="C39" s="1" t="str">
        <f>IO点表!F36</f>
        <v>#2腔体平移一级气缸缩回</v>
      </c>
      <c r="D39" s="26">
        <f t="shared" si="28"/>
        <v>1</v>
      </c>
      <c r="E39" s="1">
        <f t="shared" si="29"/>
        <v>302</v>
      </c>
      <c r="F39" s="1" t="str">
        <f t="shared" si="23"/>
        <v>302.01</v>
      </c>
      <c r="G39" s="1" t="str">
        <f t="shared" si="2"/>
        <v>#2腔体平移一级气缸缩回[Pls]</v>
      </c>
      <c r="H39" s="1" t="str">
        <f t="shared" si="24"/>
        <v>402.01</v>
      </c>
      <c r="I39" s="1" t="str">
        <f t="shared" si="25"/>
        <v>#2腔体平移一级气缸缩回[M]</v>
      </c>
      <c r="J39" s="1" t="str">
        <f t="shared" si="26"/>
        <v>502.01</v>
      </c>
      <c r="K39" s="1" t="str">
        <f t="shared" si="27"/>
        <v>#2腔体平移一级气缸缩回条件</v>
      </c>
      <c r="L39" s="1" t="str">
        <f t="shared" si="19"/>
        <v>602.01</v>
      </c>
      <c r="M39" s="1" t="str">
        <f t="shared" si="20"/>
        <v>#2腔体平移一级气缸缩回[A]</v>
      </c>
      <c r="N39" s="1" t="str">
        <f t="shared" si="31"/>
        <v>702.01</v>
      </c>
      <c r="O39" s="1" t="str">
        <f t="shared" si="32"/>
        <v>#2腔体平移一级气缸缩回[SW]</v>
      </c>
      <c r="P39" s="1">
        <f t="shared" si="30"/>
        <v>533</v>
      </c>
      <c r="Q39" s="1" t="str">
        <f t="shared" si="11"/>
        <v>T533</v>
      </c>
      <c r="R39" s="1" t="str">
        <f t="shared" si="13"/>
        <v>#2腔体平移一级气缸缩回延时[A]</v>
      </c>
    </row>
    <row r="40" s="1" customFormat="1" ht="12" spans="1:18">
      <c r="A40" s="24"/>
      <c r="B40" s="25" t="s">
        <v>1702</v>
      </c>
      <c r="C40" s="1" t="str">
        <f>IO点表!F37</f>
        <v>#2腔体平移一级气缸伸出</v>
      </c>
      <c r="D40" s="26">
        <f t="shared" si="28"/>
        <v>2</v>
      </c>
      <c r="E40" s="1">
        <f t="shared" si="29"/>
        <v>302</v>
      </c>
      <c r="F40" s="1" t="str">
        <f t="shared" si="23"/>
        <v>302.02</v>
      </c>
      <c r="G40" s="1" t="str">
        <f t="shared" si="2"/>
        <v>#2腔体平移一级气缸伸出[Pls]</v>
      </c>
      <c r="H40" s="1" t="str">
        <f t="shared" si="24"/>
        <v>402.02</v>
      </c>
      <c r="I40" s="1" t="str">
        <f t="shared" si="25"/>
        <v>#2腔体平移一级气缸伸出[M]</v>
      </c>
      <c r="J40" s="1" t="str">
        <f t="shared" si="26"/>
        <v>502.02</v>
      </c>
      <c r="K40" s="1" t="str">
        <f t="shared" si="27"/>
        <v>#2腔体平移一级气缸伸出条件</v>
      </c>
      <c r="L40" s="1" t="str">
        <f t="shared" si="19"/>
        <v>602.02</v>
      </c>
      <c r="M40" s="1" t="str">
        <f t="shared" si="20"/>
        <v>#2腔体平移一级气缸伸出[A]</v>
      </c>
      <c r="N40" s="1" t="str">
        <f t="shared" si="31"/>
        <v>702.02</v>
      </c>
      <c r="O40" s="1" t="str">
        <f t="shared" si="32"/>
        <v>#2腔体平移一级气缸伸出[SW]</v>
      </c>
      <c r="P40" s="1">
        <f t="shared" si="30"/>
        <v>534</v>
      </c>
      <c r="Q40" s="1" t="str">
        <f t="shared" si="11"/>
        <v>T534</v>
      </c>
      <c r="R40" s="1" t="str">
        <f t="shared" si="13"/>
        <v>#2腔体平移一级气缸伸出延时[A]</v>
      </c>
    </row>
    <row r="41" s="1" customFormat="1" ht="12" spans="1:18">
      <c r="A41" s="24"/>
      <c r="B41" s="25" t="s">
        <v>1706</v>
      </c>
      <c r="C41" s="1" t="str">
        <f>IO点表!F38</f>
        <v>#2腔体平移二级气缸缩回</v>
      </c>
      <c r="D41" s="26">
        <f t="shared" si="28"/>
        <v>3</v>
      </c>
      <c r="E41" s="1">
        <f t="shared" si="29"/>
        <v>302</v>
      </c>
      <c r="F41" s="1" t="str">
        <f t="shared" si="23"/>
        <v>302.03</v>
      </c>
      <c r="G41" s="1" t="str">
        <f t="shared" si="2"/>
        <v>#2腔体平移二级气缸缩回[Pls]</v>
      </c>
      <c r="H41" s="1" t="str">
        <f t="shared" si="24"/>
        <v>402.03</v>
      </c>
      <c r="I41" s="1" t="str">
        <f t="shared" si="25"/>
        <v>#2腔体平移二级气缸缩回[M]</v>
      </c>
      <c r="J41" s="1" t="str">
        <f t="shared" si="26"/>
        <v>502.03</v>
      </c>
      <c r="K41" s="1" t="str">
        <f t="shared" si="27"/>
        <v>#2腔体平移二级气缸缩回条件</v>
      </c>
      <c r="L41" s="1" t="str">
        <f t="shared" si="19"/>
        <v>602.03</v>
      </c>
      <c r="M41" s="1" t="str">
        <f t="shared" si="20"/>
        <v>#2腔体平移二级气缸缩回[A]</v>
      </c>
      <c r="N41" s="1" t="str">
        <f t="shared" si="31"/>
        <v>702.03</v>
      </c>
      <c r="O41" s="1" t="str">
        <f t="shared" si="32"/>
        <v>#2腔体平移二级气缸缩回[SW]</v>
      </c>
      <c r="P41" s="1">
        <f t="shared" si="30"/>
        <v>535</v>
      </c>
      <c r="Q41" s="1" t="str">
        <f t="shared" si="11"/>
        <v>T535</v>
      </c>
      <c r="R41" s="1" t="str">
        <f t="shared" si="13"/>
        <v>#2腔体平移二级气缸缩回延时[A]</v>
      </c>
    </row>
    <row r="42" s="1" customFormat="1" ht="12" spans="1:18">
      <c r="A42" s="24"/>
      <c r="B42" s="25" t="s">
        <v>1710</v>
      </c>
      <c r="C42" s="1" t="str">
        <f>IO点表!F39</f>
        <v>#2腔体平移二级气缸伸出</v>
      </c>
      <c r="D42" s="26">
        <f t="shared" si="28"/>
        <v>4</v>
      </c>
      <c r="E42" s="1">
        <f t="shared" si="29"/>
        <v>302</v>
      </c>
      <c r="F42" s="1" t="str">
        <f t="shared" si="23"/>
        <v>302.04</v>
      </c>
      <c r="G42" s="1" t="str">
        <f t="shared" si="2"/>
        <v>#2腔体平移二级气缸伸出[Pls]</v>
      </c>
      <c r="H42" s="1" t="str">
        <f t="shared" si="24"/>
        <v>402.04</v>
      </c>
      <c r="I42" s="1" t="str">
        <f t="shared" si="25"/>
        <v>#2腔体平移二级气缸伸出[M]</v>
      </c>
      <c r="J42" s="1" t="str">
        <f t="shared" si="26"/>
        <v>502.04</v>
      </c>
      <c r="K42" s="1" t="str">
        <f t="shared" si="27"/>
        <v>#2腔体平移二级气缸伸出条件</v>
      </c>
      <c r="L42" s="1" t="str">
        <f t="shared" si="19"/>
        <v>602.04</v>
      </c>
      <c r="M42" s="1" t="str">
        <f t="shared" si="20"/>
        <v>#2腔体平移二级气缸伸出[A]</v>
      </c>
      <c r="N42" s="1" t="str">
        <f t="shared" si="31"/>
        <v>702.04</v>
      </c>
      <c r="O42" s="1" t="str">
        <f t="shared" si="32"/>
        <v>#2腔体平移二级气缸伸出[SW]</v>
      </c>
      <c r="P42" s="1">
        <f t="shared" si="30"/>
        <v>536</v>
      </c>
      <c r="Q42" s="1" t="str">
        <f t="shared" si="11"/>
        <v>T536</v>
      </c>
      <c r="R42" s="1" t="str">
        <f t="shared" si="13"/>
        <v>#2腔体平移二级气缸伸出延时[A]</v>
      </c>
    </row>
    <row r="43" s="1" customFormat="1" ht="12" spans="1:18">
      <c r="A43" s="24"/>
      <c r="B43" s="25" t="s">
        <v>1714</v>
      </c>
      <c r="C43" s="1" t="str">
        <f>IO点表!F40</f>
        <v>#2腔体顶伸气缸上升</v>
      </c>
      <c r="D43" s="26">
        <f t="shared" si="28"/>
        <v>5</v>
      </c>
      <c r="E43" s="1">
        <f t="shared" si="29"/>
        <v>302</v>
      </c>
      <c r="F43" s="1" t="str">
        <f t="shared" si="23"/>
        <v>302.05</v>
      </c>
      <c r="G43" s="1" t="str">
        <f t="shared" si="2"/>
        <v>#2腔体顶伸气缸上升[Pls]</v>
      </c>
      <c r="H43" s="1" t="str">
        <f t="shared" si="24"/>
        <v>402.05</v>
      </c>
      <c r="I43" s="1" t="str">
        <f t="shared" si="25"/>
        <v>#2腔体顶伸气缸上升[M]</v>
      </c>
      <c r="J43" s="1" t="str">
        <f t="shared" si="26"/>
        <v>502.05</v>
      </c>
      <c r="K43" s="1" t="str">
        <f t="shared" si="27"/>
        <v>#2腔体顶伸气缸上升条件</v>
      </c>
      <c r="L43" s="1" t="str">
        <f t="shared" si="19"/>
        <v>602.05</v>
      </c>
      <c r="M43" s="1" t="str">
        <f t="shared" si="20"/>
        <v>#2腔体顶伸气缸上升[A]</v>
      </c>
      <c r="N43" s="1" t="str">
        <f t="shared" si="31"/>
        <v>702.05</v>
      </c>
      <c r="O43" s="1" t="str">
        <f t="shared" si="32"/>
        <v>#2腔体顶伸气缸上升[SW]</v>
      </c>
      <c r="P43" s="1">
        <f t="shared" si="30"/>
        <v>537</v>
      </c>
      <c r="Q43" s="1" t="str">
        <f t="shared" si="11"/>
        <v>T537</v>
      </c>
      <c r="R43" s="1" t="str">
        <f t="shared" si="13"/>
        <v>#2腔体顶伸气缸上升延时[A]</v>
      </c>
    </row>
    <row r="44" s="1" customFormat="1" ht="12" spans="1:18">
      <c r="A44" s="24"/>
      <c r="B44" s="25" t="s">
        <v>1718</v>
      </c>
      <c r="C44" s="1" t="str">
        <f>IO点表!F41</f>
        <v>#2腔体顶伸气缸下降</v>
      </c>
      <c r="D44" s="26">
        <f t="shared" si="28"/>
        <v>6</v>
      </c>
      <c r="E44" s="1">
        <f t="shared" si="29"/>
        <v>302</v>
      </c>
      <c r="F44" s="1" t="str">
        <f t="shared" si="23"/>
        <v>302.06</v>
      </c>
      <c r="G44" s="1" t="str">
        <f t="shared" si="2"/>
        <v>#2腔体顶伸气缸下降[Pls]</v>
      </c>
      <c r="H44" s="1" t="str">
        <f t="shared" si="24"/>
        <v>402.06</v>
      </c>
      <c r="I44" s="1" t="str">
        <f t="shared" si="25"/>
        <v>#2腔体顶伸气缸下降[M]</v>
      </c>
      <c r="J44" s="1" t="str">
        <f t="shared" si="26"/>
        <v>502.06</v>
      </c>
      <c r="K44" s="1" t="str">
        <f t="shared" si="27"/>
        <v>#2腔体顶伸气缸下降条件</v>
      </c>
      <c r="L44" s="1" t="str">
        <f t="shared" si="19"/>
        <v>602.06</v>
      </c>
      <c r="M44" s="1" t="str">
        <f t="shared" si="20"/>
        <v>#2腔体顶伸气缸下降[A]</v>
      </c>
      <c r="N44" s="1" t="str">
        <f t="shared" si="31"/>
        <v>702.06</v>
      </c>
      <c r="O44" s="1" t="str">
        <f t="shared" si="32"/>
        <v>#2腔体顶伸气缸下降[SW]</v>
      </c>
      <c r="P44" s="1">
        <f t="shared" si="30"/>
        <v>538</v>
      </c>
      <c r="Q44" s="1" t="str">
        <f t="shared" si="11"/>
        <v>T538</v>
      </c>
      <c r="R44" s="1" t="str">
        <f t="shared" si="13"/>
        <v>#2腔体顶伸气缸下降延时[A]</v>
      </c>
    </row>
    <row r="45" s="1" customFormat="1" ht="12" spans="1:18">
      <c r="A45" s="24"/>
      <c r="B45" s="25" t="s">
        <v>1722</v>
      </c>
      <c r="C45" s="1" t="str">
        <f>IO点表!F42</f>
        <v>#2腔体氦检阀开</v>
      </c>
      <c r="D45" s="26">
        <f t="shared" si="28"/>
        <v>7</v>
      </c>
      <c r="E45" s="1">
        <f t="shared" si="29"/>
        <v>302</v>
      </c>
      <c r="F45" s="1" t="str">
        <f t="shared" si="23"/>
        <v>302.07</v>
      </c>
      <c r="G45" s="1" t="str">
        <f t="shared" si="2"/>
        <v>#2腔体氦检阀开[Pls]</v>
      </c>
      <c r="H45" s="1" t="str">
        <f t="shared" si="24"/>
        <v>402.07</v>
      </c>
      <c r="I45" s="1" t="str">
        <f t="shared" si="25"/>
        <v>#2腔体氦检阀开[M]</v>
      </c>
      <c r="J45" s="1" t="str">
        <f t="shared" si="26"/>
        <v>502.07</v>
      </c>
      <c r="K45" s="1" t="str">
        <f t="shared" si="27"/>
        <v>#2腔体氦检阀开条件</v>
      </c>
      <c r="L45" s="1" t="str">
        <f t="shared" si="19"/>
        <v>602.07</v>
      </c>
      <c r="M45" s="1" t="str">
        <f t="shared" si="20"/>
        <v>#2腔体氦检阀开[A]</v>
      </c>
      <c r="N45" s="1" t="str">
        <f t="shared" si="31"/>
        <v>702.07</v>
      </c>
      <c r="O45" s="1" t="str">
        <f t="shared" si="32"/>
        <v>#2腔体氦检阀开[SW]</v>
      </c>
      <c r="P45" s="1">
        <f t="shared" si="30"/>
        <v>539</v>
      </c>
      <c r="Q45" s="1" t="str">
        <f t="shared" si="11"/>
        <v>T539</v>
      </c>
      <c r="R45" s="1" t="str">
        <f t="shared" si="13"/>
        <v>#2腔体氦检阀开延时[A]</v>
      </c>
    </row>
    <row r="46" s="1" customFormat="1" ht="12" spans="1:18">
      <c r="A46" s="24"/>
      <c r="B46" s="25" t="s">
        <v>1726</v>
      </c>
      <c r="C46" s="1" t="str">
        <f>IO点表!F43</f>
        <v>复检清洁阀开</v>
      </c>
      <c r="D46" s="26">
        <f t="shared" si="28"/>
        <v>8</v>
      </c>
      <c r="E46" s="1">
        <f t="shared" si="29"/>
        <v>302</v>
      </c>
      <c r="F46" s="1" t="str">
        <f t="shared" si="23"/>
        <v>302.08</v>
      </c>
      <c r="G46" s="1" t="str">
        <f t="shared" si="2"/>
        <v>复检清洁阀开[Pls]</v>
      </c>
      <c r="H46" s="1" t="str">
        <f t="shared" ref="H46:H59" si="33">(E46+100)&amp;"."&amp;MID(B46,6,2)</f>
        <v>402.08</v>
      </c>
      <c r="I46" s="1" t="str">
        <f t="shared" ref="I46:I59" si="34">C46&amp;I$2</f>
        <v>复检清洁阀开[M]</v>
      </c>
      <c r="J46" s="1" t="str">
        <f t="shared" si="26"/>
        <v>502.08</v>
      </c>
      <c r="K46" s="1" t="str">
        <f t="shared" si="27"/>
        <v>复检清洁阀开条件</v>
      </c>
      <c r="L46" s="1" t="str">
        <f t="shared" si="19"/>
        <v>602.08</v>
      </c>
      <c r="M46" s="1" t="str">
        <f t="shared" si="20"/>
        <v>复检清洁阀开[A]</v>
      </c>
      <c r="N46" s="1" t="str">
        <f t="shared" si="31"/>
        <v>702.08</v>
      </c>
      <c r="O46" s="1" t="str">
        <f t="shared" si="32"/>
        <v>复检清洁阀开[SW]</v>
      </c>
      <c r="P46" s="1">
        <f t="shared" si="30"/>
        <v>540</v>
      </c>
      <c r="Q46" s="1" t="str">
        <f t="shared" si="11"/>
        <v>T540</v>
      </c>
      <c r="R46" s="1" t="str">
        <f t="shared" ref="R46:R64" si="35">C46&amp;R$2</f>
        <v>复检清洁阀开延时[A]</v>
      </c>
    </row>
    <row r="47" s="1" customFormat="1" ht="12" spans="1:18">
      <c r="A47" s="24"/>
      <c r="B47" s="25" t="s">
        <v>1729</v>
      </c>
      <c r="C47" s="1" t="str">
        <f>IO点表!F44</f>
        <v>#2腔体抽真空阀开</v>
      </c>
      <c r="D47" s="26">
        <f t="shared" si="28"/>
        <v>9</v>
      </c>
      <c r="E47" s="1">
        <f t="shared" si="29"/>
        <v>302</v>
      </c>
      <c r="F47" s="1" t="str">
        <f t="shared" si="23"/>
        <v>302.09</v>
      </c>
      <c r="G47" s="1" t="str">
        <f t="shared" si="2"/>
        <v>#2腔体抽真空阀开[Pls]</v>
      </c>
      <c r="H47" s="1" t="str">
        <f t="shared" si="33"/>
        <v>402.09</v>
      </c>
      <c r="I47" s="1" t="str">
        <f t="shared" si="34"/>
        <v>#2腔体抽真空阀开[M]</v>
      </c>
      <c r="J47" s="1" t="str">
        <f t="shared" si="26"/>
        <v>502.09</v>
      </c>
      <c r="K47" s="1" t="str">
        <f t="shared" si="27"/>
        <v>#2腔体抽真空阀开条件</v>
      </c>
      <c r="L47" s="1" t="str">
        <f t="shared" si="19"/>
        <v>602.09</v>
      </c>
      <c r="M47" s="1" t="str">
        <f t="shared" si="20"/>
        <v>#2腔体抽真空阀开[A]</v>
      </c>
      <c r="N47" s="1" t="str">
        <f t="shared" si="31"/>
        <v>702.09</v>
      </c>
      <c r="O47" s="1" t="str">
        <f t="shared" si="32"/>
        <v>#2腔体抽真空阀开[SW]</v>
      </c>
      <c r="P47" s="1">
        <f t="shared" si="30"/>
        <v>541</v>
      </c>
      <c r="Q47" s="1" t="str">
        <f t="shared" si="11"/>
        <v>T541</v>
      </c>
      <c r="R47" s="1" t="str">
        <f t="shared" si="35"/>
        <v>#2腔体抽真空阀开延时[A]</v>
      </c>
    </row>
    <row r="48" s="1" customFormat="1" ht="12" spans="1:18">
      <c r="A48" s="24"/>
      <c r="B48" s="25" t="s">
        <v>1732</v>
      </c>
      <c r="C48" s="1" t="str">
        <f>IO点表!F45</f>
        <v>#2-1腔体阀开</v>
      </c>
      <c r="D48" s="26">
        <f t="shared" si="28"/>
        <v>10</v>
      </c>
      <c r="E48" s="1">
        <f t="shared" si="29"/>
        <v>302</v>
      </c>
      <c r="F48" s="1" t="str">
        <f t="shared" si="23"/>
        <v>302.10</v>
      </c>
      <c r="G48" s="1" t="str">
        <f t="shared" si="2"/>
        <v>#2-1腔体阀开[Pls]</v>
      </c>
      <c r="H48" s="1" t="str">
        <f t="shared" si="33"/>
        <v>402.10</v>
      </c>
      <c r="I48" s="1" t="str">
        <f t="shared" si="34"/>
        <v>#2-1腔体阀开[M]</v>
      </c>
      <c r="J48" s="1" t="str">
        <f t="shared" si="26"/>
        <v>502.10</v>
      </c>
      <c r="K48" s="1" t="str">
        <f t="shared" si="27"/>
        <v>#2-1腔体阀开条件</v>
      </c>
      <c r="L48" s="1" t="str">
        <f t="shared" si="19"/>
        <v>602.10</v>
      </c>
      <c r="M48" s="1" t="str">
        <f t="shared" si="20"/>
        <v>#2-1腔体阀开[A]</v>
      </c>
      <c r="N48" s="1" t="str">
        <f t="shared" si="31"/>
        <v>702.10</v>
      </c>
      <c r="O48" s="1" t="str">
        <f t="shared" si="32"/>
        <v>#2-1腔体阀开[SW]</v>
      </c>
      <c r="P48" s="1">
        <f t="shared" si="30"/>
        <v>542</v>
      </c>
      <c r="Q48" s="1" t="str">
        <f t="shared" si="11"/>
        <v>T542</v>
      </c>
      <c r="R48" s="1" t="str">
        <f t="shared" si="35"/>
        <v>#2-1腔体阀开延时[A]</v>
      </c>
    </row>
    <row r="49" s="1" customFormat="1" ht="12" spans="1:18">
      <c r="A49" s="24"/>
      <c r="B49" s="25" t="s">
        <v>1735</v>
      </c>
      <c r="C49" s="1" t="str">
        <f>IO点表!F46</f>
        <v>#2-2腔体阀开</v>
      </c>
      <c r="D49" s="26">
        <f t="shared" si="28"/>
        <v>11</v>
      </c>
      <c r="E49" s="1">
        <f t="shared" si="29"/>
        <v>302</v>
      </c>
      <c r="F49" s="1" t="str">
        <f t="shared" si="23"/>
        <v>302.11</v>
      </c>
      <c r="G49" s="1" t="str">
        <f t="shared" si="2"/>
        <v>#2-2腔体阀开[Pls]</v>
      </c>
      <c r="H49" s="1" t="str">
        <f t="shared" si="33"/>
        <v>402.11</v>
      </c>
      <c r="I49" s="1" t="str">
        <f t="shared" si="34"/>
        <v>#2-2腔体阀开[M]</v>
      </c>
      <c r="J49" s="1" t="str">
        <f t="shared" si="26"/>
        <v>502.11</v>
      </c>
      <c r="K49" s="1" t="str">
        <f t="shared" si="27"/>
        <v>#2-2腔体阀开条件</v>
      </c>
      <c r="L49" s="1" t="str">
        <f t="shared" si="19"/>
        <v>602.11</v>
      </c>
      <c r="M49" s="1" t="str">
        <f t="shared" si="20"/>
        <v>#2-2腔体阀开[A]</v>
      </c>
      <c r="N49" s="1" t="str">
        <f t="shared" si="31"/>
        <v>702.11</v>
      </c>
      <c r="O49" s="1" t="str">
        <f t="shared" si="32"/>
        <v>#2-2腔体阀开[SW]</v>
      </c>
      <c r="P49" s="1">
        <f t="shared" si="30"/>
        <v>543</v>
      </c>
      <c r="Q49" s="1" t="str">
        <f t="shared" si="11"/>
        <v>T543</v>
      </c>
      <c r="R49" s="1" t="str">
        <f t="shared" si="35"/>
        <v>#2-2腔体阀开延时[A]</v>
      </c>
    </row>
    <row r="50" s="1" customFormat="1" ht="12" spans="1:18">
      <c r="A50" s="24"/>
      <c r="B50" s="25" t="s">
        <v>1738</v>
      </c>
      <c r="C50" s="1" t="str">
        <f>IO点表!F47</f>
        <v>#2腔体破真空阀开</v>
      </c>
      <c r="D50" s="26">
        <f t="shared" si="28"/>
        <v>12</v>
      </c>
      <c r="E50" s="1">
        <f t="shared" si="29"/>
        <v>302</v>
      </c>
      <c r="F50" s="1" t="str">
        <f t="shared" si="23"/>
        <v>302.12</v>
      </c>
      <c r="G50" s="1" t="str">
        <f t="shared" si="2"/>
        <v>#2腔体破真空阀开[Pls]</v>
      </c>
      <c r="H50" s="1" t="str">
        <f t="shared" si="33"/>
        <v>402.12</v>
      </c>
      <c r="I50" s="1" t="str">
        <f t="shared" si="34"/>
        <v>#2腔体破真空阀开[M]</v>
      </c>
      <c r="J50" s="1" t="str">
        <f t="shared" si="26"/>
        <v>502.12</v>
      </c>
      <c r="K50" s="1" t="str">
        <f t="shared" si="27"/>
        <v>#2腔体破真空阀开条件</v>
      </c>
      <c r="L50" s="1" t="str">
        <f t="shared" si="19"/>
        <v>602.12</v>
      </c>
      <c r="M50" s="1" t="str">
        <f t="shared" si="20"/>
        <v>#2腔体破真空阀开[A]</v>
      </c>
      <c r="N50" s="1" t="str">
        <f t="shared" si="31"/>
        <v>702.12</v>
      </c>
      <c r="O50" s="1" t="str">
        <f t="shared" si="32"/>
        <v>#2腔体破真空阀开[SW]</v>
      </c>
      <c r="P50" s="1">
        <f t="shared" si="30"/>
        <v>544</v>
      </c>
      <c r="Q50" s="1" t="str">
        <f t="shared" si="11"/>
        <v>T544</v>
      </c>
      <c r="R50" s="1" t="str">
        <f t="shared" si="35"/>
        <v>#2腔体破真空阀开延时[A]</v>
      </c>
    </row>
    <row r="51" s="1" customFormat="1" ht="12" spans="1:18">
      <c r="A51" s="24"/>
      <c r="B51" s="25" t="s">
        <v>1741</v>
      </c>
      <c r="C51" s="1" t="str">
        <f>IO点表!F48</f>
        <v>#2腔体吹气阀开</v>
      </c>
      <c r="D51" s="26">
        <f t="shared" si="28"/>
        <v>13</v>
      </c>
      <c r="E51" s="1">
        <f t="shared" si="29"/>
        <v>302</v>
      </c>
      <c r="F51" s="1" t="str">
        <f t="shared" si="23"/>
        <v>302.13</v>
      </c>
      <c r="G51" s="1" t="str">
        <f t="shared" si="2"/>
        <v>#2腔体吹气阀开[Pls]</v>
      </c>
      <c r="H51" s="1" t="str">
        <f t="shared" si="33"/>
        <v>402.13</v>
      </c>
      <c r="I51" s="1" t="str">
        <f t="shared" si="34"/>
        <v>#2腔体吹气阀开[M]</v>
      </c>
      <c r="J51" s="1" t="str">
        <f t="shared" si="26"/>
        <v>502.13</v>
      </c>
      <c r="K51" s="1" t="str">
        <f t="shared" si="27"/>
        <v>#2腔体吹气阀开条件</v>
      </c>
      <c r="L51" s="1" t="str">
        <f t="shared" si="19"/>
        <v>602.13</v>
      </c>
      <c r="M51" s="1" t="str">
        <f t="shared" si="20"/>
        <v>#2腔体吹气阀开[A]</v>
      </c>
      <c r="N51" s="1" t="str">
        <f t="shared" si="31"/>
        <v>702.13</v>
      </c>
      <c r="O51" s="1" t="str">
        <f t="shared" si="32"/>
        <v>#2腔体吹气阀开[SW]</v>
      </c>
      <c r="P51" s="1">
        <f t="shared" si="30"/>
        <v>545</v>
      </c>
      <c r="Q51" s="1" t="str">
        <f t="shared" si="11"/>
        <v>T545</v>
      </c>
      <c r="R51" s="1" t="str">
        <f t="shared" si="35"/>
        <v>#2腔体吹气阀开延时[A]</v>
      </c>
    </row>
    <row r="52" s="1" customFormat="1" ht="12" spans="1:18">
      <c r="A52" s="24"/>
      <c r="B52" s="25" t="s">
        <v>1745</v>
      </c>
      <c r="C52" s="1" t="str">
        <f>IO点表!F49</f>
        <v>#3腔体平移一级气缸缩回</v>
      </c>
      <c r="D52" s="26">
        <f t="shared" si="28"/>
        <v>14</v>
      </c>
      <c r="E52" s="1">
        <f t="shared" si="29"/>
        <v>302</v>
      </c>
      <c r="F52" s="1" t="str">
        <f t="shared" si="23"/>
        <v>302.14</v>
      </c>
      <c r="G52" s="1" t="str">
        <f t="shared" si="2"/>
        <v>#3腔体平移一级气缸缩回[Pls]</v>
      </c>
      <c r="H52" s="1" t="str">
        <f t="shared" si="33"/>
        <v>402.14</v>
      </c>
      <c r="I52" s="1" t="str">
        <f t="shared" si="34"/>
        <v>#3腔体平移一级气缸缩回[M]</v>
      </c>
      <c r="J52" s="1" t="str">
        <f t="shared" si="26"/>
        <v>502.14</v>
      </c>
      <c r="K52" s="1" t="str">
        <f t="shared" si="27"/>
        <v>#3腔体平移一级气缸缩回条件</v>
      </c>
      <c r="L52" s="1" t="str">
        <f t="shared" si="19"/>
        <v>602.14</v>
      </c>
      <c r="M52" s="1" t="str">
        <f t="shared" si="20"/>
        <v>#3腔体平移一级气缸缩回[A]</v>
      </c>
      <c r="N52" s="1" t="str">
        <f t="shared" si="31"/>
        <v>702.14</v>
      </c>
      <c r="O52" s="1" t="str">
        <f t="shared" si="32"/>
        <v>#3腔体平移一级气缸缩回[SW]</v>
      </c>
      <c r="P52" s="1">
        <f t="shared" si="30"/>
        <v>546</v>
      </c>
      <c r="Q52" s="1" t="str">
        <f t="shared" si="11"/>
        <v>T546</v>
      </c>
      <c r="R52" s="1" t="str">
        <f t="shared" si="35"/>
        <v>#3腔体平移一级气缸缩回延时[A]</v>
      </c>
    </row>
    <row r="53" s="1" customFormat="1" ht="12" spans="1:18">
      <c r="A53" s="24"/>
      <c r="B53" s="25" t="s">
        <v>1749</v>
      </c>
      <c r="C53" s="1" t="str">
        <f>IO点表!F50</f>
        <v>#3腔体平移一级气缸伸出</v>
      </c>
      <c r="D53" s="26">
        <f t="shared" si="28"/>
        <v>15</v>
      </c>
      <c r="E53" s="1">
        <f t="shared" si="29"/>
        <v>302</v>
      </c>
      <c r="F53" s="1" t="str">
        <f t="shared" si="23"/>
        <v>302.15</v>
      </c>
      <c r="G53" s="1" t="str">
        <f t="shared" si="2"/>
        <v>#3腔体平移一级气缸伸出[Pls]</v>
      </c>
      <c r="H53" s="1" t="str">
        <f t="shared" si="33"/>
        <v>402.15</v>
      </c>
      <c r="I53" s="1" t="str">
        <f t="shared" si="34"/>
        <v>#3腔体平移一级气缸伸出[M]</v>
      </c>
      <c r="J53" s="1" t="str">
        <f t="shared" si="26"/>
        <v>502.15</v>
      </c>
      <c r="K53" s="1" t="str">
        <f t="shared" si="27"/>
        <v>#3腔体平移一级气缸伸出条件</v>
      </c>
      <c r="L53" s="1" t="str">
        <f t="shared" si="19"/>
        <v>602.15</v>
      </c>
      <c r="M53" s="1" t="str">
        <f t="shared" si="20"/>
        <v>#3腔体平移一级气缸伸出[A]</v>
      </c>
      <c r="N53" s="1" t="str">
        <f t="shared" si="31"/>
        <v>702.15</v>
      </c>
      <c r="O53" s="1" t="str">
        <f t="shared" si="32"/>
        <v>#3腔体平移一级气缸伸出[SW]</v>
      </c>
      <c r="P53" s="1">
        <f t="shared" si="30"/>
        <v>547</v>
      </c>
      <c r="Q53" s="1" t="str">
        <f t="shared" si="11"/>
        <v>T547</v>
      </c>
      <c r="R53" s="1" t="str">
        <f t="shared" si="35"/>
        <v>#3腔体平移一级气缸伸出延时[A]</v>
      </c>
    </row>
    <row r="54" s="1" customFormat="1" ht="12" spans="1:18">
      <c r="A54" s="24" t="s">
        <v>1751</v>
      </c>
      <c r="B54" s="25" t="s">
        <v>1754</v>
      </c>
      <c r="C54" s="1" t="str">
        <f>IO点表!F51</f>
        <v>#3腔体平移二级气缸缩回</v>
      </c>
      <c r="D54" s="26">
        <f t="shared" si="28"/>
        <v>0</v>
      </c>
      <c r="E54" s="1">
        <f t="shared" si="29"/>
        <v>303</v>
      </c>
      <c r="F54" s="1" t="str">
        <f t="shared" si="23"/>
        <v>303.00</v>
      </c>
      <c r="G54" s="1" t="str">
        <f t="shared" si="2"/>
        <v>#3腔体平移二级气缸缩回[Pls]</v>
      </c>
      <c r="H54" s="1" t="str">
        <f t="shared" si="33"/>
        <v>403.00</v>
      </c>
      <c r="I54" s="1" t="str">
        <f t="shared" si="34"/>
        <v>#3腔体平移二级气缸缩回[M]</v>
      </c>
      <c r="J54" s="1" t="str">
        <f t="shared" si="26"/>
        <v>503.00</v>
      </c>
      <c r="K54" s="1" t="str">
        <f t="shared" si="27"/>
        <v>#3腔体平移二级气缸缩回条件</v>
      </c>
      <c r="L54" s="1" t="str">
        <f t="shared" si="19"/>
        <v>603.00</v>
      </c>
      <c r="M54" s="1" t="str">
        <f t="shared" si="20"/>
        <v>#3腔体平移二级气缸缩回[A]</v>
      </c>
      <c r="N54" s="1" t="str">
        <f t="shared" si="31"/>
        <v>703.00</v>
      </c>
      <c r="O54" s="1" t="str">
        <f t="shared" si="32"/>
        <v>#3腔体平移二级气缸缩回[SW]</v>
      </c>
      <c r="P54" s="1">
        <f t="shared" si="30"/>
        <v>548</v>
      </c>
      <c r="Q54" s="1" t="str">
        <f t="shared" si="11"/>
        <v>T548</v>
      </c>
      <c r="R54" s="1" t="str">
        <f t="shared" si="35"/>
        <v>#3腔体平移二级气缸缩回延时[A]</v>
      </c>
    </row>
    <row r="55" s="1" customFormat="1" ht="12" spans="1:18">
      <c r="A55" s="24"/>
      <c r="B55" s="25" t="s">
        <v>1758</v>
      </c>
      <c r="C55" s="1" t="str">
        <f>IO点表!F52</f>
        <v>#3腔体平移二级气缸伸出</v>
      </c>
      <c r="D55" s="26">
        <f t="shared" si="28"/>
        <v>1</v>
      </c>
      <c r="E55" s="1">
        <f t="shared" si="29"/>
        <v>303</v>
      </c>
      <c r="F55" s="1" t="str">
        <f t="shared" si="23"/>
        <v>303.01</v>
      </c>
      <c r="G55" s="1" t="str">
        <f t="shared" si="2"/>
        <v>#3腔体平移二级气缸伸出[Pls]</v>
      </c>
      <c r="H55" s="1" t="str">
        <f t="shared" si="33"/>
        <v>403.01</v>
      </c>
      <c r="I55" s="1" t="str">
        <f t="shared" si="34"/>
        <v>#3腔体平移二级气缸伸出[M]</v>
      </c>
      <c r="J55" s="1" t="str">
        <f t="shared" si="26"/>
        <v>503.01</v>
      </c>
      <c r="K55" s="1" t="str">
        <f t="shared" si="27"/>
        <v>#3腔体平移二级气缸伸出条件</v>
      </c>
      <c r="L55" s="1" t="str">
        <f t="shared" si="19"/>
        <v>603.01</v>
      </c>
      <c r="M55" s="1" t="str">
        <f t="shared" si="20"/>
        <v>#3腔体平移二级气缸伸出[A]</v>
      </c>
      <c r="N55" s="1" t="str">
        <f t="shared" si="31"/>
        <v>703.01</v>
      </c>
      <c r="O55" s="1" t="str">
        <f t="shared" si="32"/>
        <v>#3腔体平移二级气缸伸出[SW]</v>
      </c>
      <c r="P55" s="1">
        <f t="shared" si="30"/>
        <v>549</v>
      </c>
      <c r="Q55" s="1" t="str">
        <f t="shared" si="11"/>
        <v>T549</v>
      </c>
      <c r="R55" s="1" t="str">
        <f t="shared" si="35"/>
        <v>#3腔体平移二级气缸伸出延时[A]</v>
      </c>
    </row>
    <row r="56" s="1" customFormat="1" ht="12" spans="1:18">
      <c r="A56" s="24"/>
      <c r="B56" s="25" t="s">
        <v>1762</v>
      </c>
      <c r="C56" s="1" t="str">
        <f>IO点表!F53</f>
        <v>#3腔体顶伸气缸上升</v>
      </c>
      <c r="D56" s="26">
        <f t="shared" si="28"/>
        <v>2</v>
      </c>
      <c r="E56" s="1">
        <f t="shared" si="29"/>
        <v>303</v>
      </c>
      <c r="F56" s="1" t="str">
        <f t="shared" si="23"/>
        <v>303.02</v>
      </c>
      <c r="G56" s="1" t="str">
        <f t="shared" si="2"/>
        <v>#3腔体顶伸气缸上升[Pls]</v>
      </c>
      <c r="H56" s="1" t="str">
        <f t="shared" si="33"/>
        <v>403.02</v>
      </c>
      <c r="I56" s="1" t="str">
        <f t="shared" si="34"/>
        <v>#3腔体顶伸气缸上升[M]</v>
      </c>
      <c r="J56" s="1" t="str">
        <f t="shared" si="26"/>
        <v>503.02</v>
      </c>
      <c r="K56" s="1" t="str">
        <f t="shared" si="27"/>
        <v>#3腔体顶伸气缸上升条件</v>
      </c>
      <c r="L56" s="1" t="str">
        <f t="shared" si="19"/>
        <v>603.02</v>
      </c>
      <c r="M56" s="1" t="str">
        <f t="shared" si="20"/>
        <v>#3腔体顶伸气缸上升[A]</v>
      </c>
      <c r="N56" s="1" t="str">
        <f t="shared" si="31"/>
        <v>703.02</v>
      </c>
      <c r="O56" s="1" t="str">
        <f t="shared" si="32"/>
        <v>#3腔体顶伸气缸上升[SW]</v>
      </c>
      <c r="P56" s="1">
        <f t="shared" si="30"/>
        <v>550</v>
      </c>
      <c r="Q56" s="1" t="str">
        <f t="shared" si="11"/>
        <v>T550</v>
      </c>
      <c r="R56" s="1" t="str">
        <f t="shared" si="35"/>
        <v>#3腔体顶伸气缸上升延时[A]</v>
      </c>
    </row>
    <row r="57" s="1" customFormat="1" ht="12" spans="1:18">
      <c r="A57" s="24"/>
      <c r="B57" s="25" t="s">
        <v>1766</v>
      </c>
      <c r="C57" s="1" t="str">
        <f>IO点表!F54</f>
        <v>#3腔体顶伸气缸下降</v>
      </c>
      <c r="D57" s="26">
        <f t="shared" si="28"/>
        <v>3</v>
      </c>
      <c r="E57" s="1">
        <f t="shared" si="29"/>
        <v>303</v>
      </c>
      <c r="F57" s="1" t="str">
        <f t="shared" si="23"/>
        <v>303.03</v>
      </c>
      <c r="G57" s="1" t="str">
        <f t="shared" si="2"/>
        <v>#3腔体顶伸气缸下降[Pls]</v>
      </c>
      <c r="H57" s="1" t="str">
        <f t="shared" si="33"/>
        <v>403.03</v>
      </c>
      <c r="I57" s="1" t="str">
        <f t="shared" si="34"/>
        <v>#3腔体顶伸气缸下降[M]</v>
      </c>
      <c r="J57" s="1" t="str">
        <f t="shared" si="26"/>
        <v>503.03</v>
      </c>
      <c r="K57" s="1" t="str">
        <f t="shared" si="27"/>
        <v>#3腔体顶伸气缸下降条件</v>
      </c>
      <c r="L57" s="1" t="str">
        <f t="shared" si="19"/>
        <v>603.03</v>
      </c>
      <c r="M57" s="1" t="str">
        <f t="shared" si="20"/>
        <v>#3腔体顶伸气缸下降[A]</v>
      </c>
      <c r="N57" s="1" t="str">
        <f t="shared" si="31"/>
        <v>703.03</v>
      </c>
      <c r="O57" s="1" t="str">
        <f t="shared" si="32"/>
        <v>#3腔体顶伸气缸下降[SW]</v>
      </c>
      <c r="P57" s="1">
        <f t="shared" si="30"/>
        <v>551</v>
      </c>
      <c r="Q57" s="1" t="str">
        <f t="shared" si="11"/>
        <v>T551</v>
      </c>
      <c r="R57" s="1" t="str">
        <f t="shared" si="35"/>
        <v>#3腔体顶伸气缸下降延时[A]</v>
      </c>
    </row>
    <row r="58" s="1" customFormat="1" ht="12" spans="1:18">
      <c r="A58" s="24"/>
      <c r="B58" s="25" t="s">
        <v>1770</v>
      </c>
      <c r="C58" s="1" t="str">
        <f>IO点表!F55</f>
        <v>#3腔体氦检阀开</v>
      </c>
      <c r="D58" s="26">
        <f t="shared" si="28"/>
        <v>4</v>
      </c>
      <c r="E58" s="1">
        <f t="shared" si="29"/>
        <v>303</v>
      </c>
      <c r="F58" s="1" t="str">
        <f t="shared" si="23"/>
        <v>303.04</v>
      </c>
      <c r="G58" s="1" t="str">
        <f t="shared" si="2"/>
        <v>#3腔体氦检阀开[Pls]</v>
      </c>
      <c r="H58" s="1" t="str">
        <f t="shared" si="33"/>
        <v>403.04</v>
      </c>
      <c r="I58" s="1" t="str">
        <f t="shared" si="34"/>
        <v>#3腔体氦检阀开[M]</v>
      </c>
      <c r="J58" s="1" t="str">
        <f t="shared" si="26"/>
        <v>503.04</v>
      </c>
      <c r="K58" s="1" t="str">
        <f t="shared" si="27"/>
        <v>#3腔体氦检阀开条件</v>
      </c>
      <c r="L58" s="1" t="str">
        <f t="shared" si="19"/>
        <v>603.04</v>
      </c>
      <c r="M58" s="1" t="str">
        <f t="shared" si="20"/>
        <v>#3腔体氦检阀开[A]</v>
      </c>
      <c r="N58" s="1" t="str">
        <f t="shared" si="31"/>
        <v>703.04</v>
      </c>
      <c r="O58" s="1" t="str">
        <f t="shared" si="32"/>
        <v>#3腔体氦检阀开[SW]</v>
      </c>
      <c r="P58" s="1">
        <f t="shared" si="30"/>
        <v>552</v>
      </c>
      <c r="Q58" s="1" t="str">
        <f t="shared" si="11"/>
        <v>T552</v>
      </c>
      <c r="R58" s="1" t="str">
        <f t="shared" si="35"/>
        <v>#3腔体氦检阀开延时[A]</v>
      </c>
    </row>
    <row r="59" s="1" customFormat="1" ht="12" spans="1:18">
      <c r="A59" s="24"/>
      <c r="B59" s="25" t="s">
        <v>1774</v>
      </c>
      <c r="C59" s="1">
        <f>IO点表!F56</f>
        <v>0</v>
      </c>
      <c r="D59" s="26">
        <f t="shared" si="28"/>
        <v>5</v>
      </c>
      <c r="E59" s="1">
        <f t="shared" si="29"/>
        <v>303</v>
      </c>
      <c r="F59" s="1" t="str">
        <f t="shared" si="23"/>
        <v>303.05</v>
      </c>
      <c r="G59" s="1" t="str">
        <f t="shared" si="2"/>
        <v>0[Pls]</v>
      </c>
      <c r="H59" s="1" t="str">
        <f t="shared" si="33"/>
        <v>403.05</v>
      </c>
      <c r="I59" s="1" t="str">
        <f t="shared" si="34"/>
        <v>0[M]</v>
      </c>
      <c r="J59" s="1" t="str">
        <f t="shared" si="26"/>
        <v>503.05</v>
      </c>
      <c r="K59" s="1" t="str">
        <f t="shared" si="27"/>
        <v>0条件</v>
      </c>
      <c r="L59" s="1" t="str">
        <f t="shared" si="19"/>
        <v>603.05</v>
      </c>
      <c r="M59" s="1" t="str">
        <f t="shared" si="20"/>
        <v>0[A]</v>
      </c>
      <c r="N59" s="1" t="str">
        <f t="shared" si="31"/>
        <v>703.05</v>
      </c>
      <c r="O59" s="1" t="str">
        <f t="shared" si="32"/>
        <v>0[SW]</v>
      </c>
      <c r="P59" s="1">
        <f t="shared" si="30"/>
        <v>553</v>
      </c>
      <c r="Q59" s="1" t="str">
        <f t="shared" si="11"/>
        <v>T553</v>
      </c>
      <c r="R59" s="1" t="str">
        <f t="shared" si="35"/>
        <v>0延时[A]</v>
      </c>
    </row>
    <row r="60" s="1" customFormat="1" ht="12" spans="1:18">
      <c r="A60" s="24"/>
      <c r="B60" s="25" t="s">
        <v>1777</v>
      </c>
      <c r="C60" s="1" t="str">
        <f>IO点表!F57</f>
        <v>#3腔体抽真空阀开</v>
      </c>
      <c r="D60" s="26">
        <f t="shared" si="28"/>
        <v>6</v>
      </c>
      <c r="E60" s="1">
        <f t="shared" si="29"/>
        <v>303</v>
      </c>
      <c r="F60" s="1" t="str">
        <f t="shared" si="23"/>
        <v>303.06</v>
      </c>
      <c r="G60" s="1" t="str">
        <f t="shared" si="2"/>
        <v>#3腔体抽真空阀开[Pls]</v>
      </c>
      <c r="H60" s="1" t="str">
        <f t="shared" ref="H60:H123" si="36">(E60+100)&amp;"."&amp;MID(B60,6,2)</f>
        <v>403.06</v>
      </c>
      <c r="I60" s="1" t="str">
        <f t="shared" ref="I60:I123" si="37">C60&amp;I$2</f>
        <v>#3腔体抽真空阀开[M]</v>
      </c>
      <c r="J60" s="1" t="str">
        <f t="shared" si="26"/>
        <v>503.06</v>
      </c>
      <c r="K60" s="1" t="str">
        <f t="shared" si="27"/>
        <v>#3腔体抽真空阀开条件</v>
      </c>
      <c r="L60" s="1" t="str">
        <f t="shared" si="19"/>
        <v>603.06</v>
      </c>
      <c r="M60" s="1" t="str">
        <f t="shared" si="20"/>
        <v>#3腔体抽真空阀开[A]</v>
      </c>
      <c r="N60" s="1" t="str">
        <f t="shared" si="31"/>
        <v>703.06</v>
      </c>
      <c r="O60" s="1" t="str">
        <f t="shared" si="32"/>
        <v>#3腔体抽真空阀开[SW]</v>
      </c>
      <c r="P60" s="1">
        <f t="shared" si="30"/>
        <v>554</v>
      </c>
      <c r="Q60" s="1" t="str">
        <f t="shared" si="11"/>
        <v>T554</v>
      </c>
      <c r="R60" s="1" t="str">
        <f t="shared" si="35"/>
        <v>#3腔体抽真空阀开延时[A]</v>
      </c>
    </row>
    <row r="61" s="1" customFormat="1" ht="12" spans="1:18">
      <c r="A61" s="24"/>
      <c r="B61" s="25" t="s">
        <v>1781</v>
      </c>
      <c r="C61" s="1" t="str">
        <f>IO点表!F58</f>
        <v>#3-1腔体阀开</v>
      </c>
      <c r="D61" s="26">
        <f t="shared" si="28"/>
        <v>7</v>
      </c>
      <c r="E61" s="1">
        <f t="shared" si="29"/>
        <v>303</v>
      </c>
      <c r="F61" s="1" t="str">
        <f t="shared" si="23"/>
        <v>303.07</v>
      </c>
      <c r="G61" s="1" t="str">
        <f t="shared" si="2"/>
        <v>#3-1腔体阀开[Pls]</v>
      </c>
      <c r="H61" s="1" t="str">
        <f t="shared" si="36"/>
        <v>403.07</v>
      </c>
      <c r="I61" s="1" t="str">
        <f t="shared" si="37"/>
        <v>#3-1腔体阀开[M]</v>
      </c>
      <c r="J61" s="1" t="str">
        <f t="shared" si="26"/>
        <v>503.07</v>
      </c>
      <c r="K61" s="1" t="str">
        <f t="shared" si="27"/>
        <v>#3-1腔体阀开条件</v>
      </c>
      <c r="L61" s="1" t="str">
        <f t="shared" si="19"/>
        <v>603.07</v>
      </c>
      <c r="M61" s="1" t="str">
        <f t="shared" si="20"/>
        <v>#3-1腔体阀开[A]</v>
      </c>
      <c r="N61" s="1" t="str">
        <f t="shared" si="31"/>
        <v>703.07</v>
      </c>
      <c r="O61" s="1" t="str">
        <f t="shared" si="32"/>
        <v>#3-1腔体阀开[SW]</v>
      </c>
      <c r="P61" s="1">
        <f t="shared" si="30"/>
        <v>555</v>
      </c>
      <c r="Q61" s="1" t="str">
        <f t="shared" si="11"/>
        <v>T555</v>
      </c>
      <c r="R61" s="1" t="str">
        <f t="shared" si="35"/>
        <v>#3-1腔体阀开延时[A]</v>
      </c>
    </row>
    <row r="62" s="1" customFormat="1" ht="12" spans="1:18">
      <c r="A62" s="24"/>
      <c r="B62" s="25" t="s">
        <v>1784</v>
      </c>
      <c r="C62" s="1" t="str">
        <f>IO点表!F59</f>
        <v>#3-2腔体阀开</v>
      </c>
      <c r="D62" s="26">
        <f t="shared" si="12"/>
        <v>8</v>
      </c>
      <c r="E62" s="1">
        <f t="shared" si="0"/>
        <v>303</v>
      </c>
      <c r="F62" s="1" t="str">
        <f t="shared" si="23"/>
        <v>303.08</v>
      </c>
      <c r="G62" s="1" t="str">
        <f t="shared" si="2"/>
        <v>#3-2腔体阀开[Pls]</v>
      </c>
      <c r="H62" s="1" t="str">
        <f t="shared" si="36"/>
        <v>403.08</v>
      </c>
      <c r="I62" s="1" t="str">
        <f t="shared" si="37"/>
        <v>#3-2腔体阀开[M]</v>
      </c>
      <c r="J62" s="1" t="str">
        <f t="shared" si="26"/>
        <v>503.08</v>
      </c>
      <c r="K62" s="1" t="str">
        <f t="shared" si="27"/>
        <v>#3-2腔体阀开条件</v>
      </c>
      <c r="L62" s="1" t="str">
        <f t="shared" si="19"/>
        <v>603.08</v>
      </c>
      <c r="M62" s="1" t="str">
        <f t="shared" si="20"/>
        <v>#3-2腔体阀开[A]</v>
      </c>
      <c r="N62" s="1" t="str">
        <f t="shared" si="31"/>
        <v>703.08</v>
      </c>
      <c r="O62" s="1" t="str">
        <f t="shared" si="32"/>
        <v>#3-2腔体阀开[SW]</v>
      </c>
      <c r="P62" s="1">
        <f t="shared" si="14"/>
        <v>556</v>
      </c>
      <c r="Q62" s="1" t="str">
        <f t="shared" si="11"/>
        <v>T556</v>
      </c>
      <c r="R62" s="1" t="str">
        <f t="shared" si="35"/>
        <v>#3-2腔体阀开延时[A]</v>
      </c>
    </row>
    <row r="63" s="1" customFormat="1" ht="12" spans="1:18">
      <c r="A63" s="24"/>
      <c r="B63" s="25" t="s">
        <v>1787</v>
      </c>
      <c r="C63" s="1" t="str">
        <f>IO点表!F60</f>
        <v>#3腔体破真空阀开</v>
      </c>
      <c r="D63" s="26">
        <f t="shared" si="12"/>
        <v>9</v>
      </c>
      <c r="E63" s="1">
        <f t="shared" si="0"/>
        <v>303</v>
      </c>
      <c r="F63" s="1" t="str">
        <f t="shared" si="23"/>
        <v>303.09</v>
      </c>
      <c r="G63" s="1" t="str">
        <f t="shared" si="2"/>
        <v>#3腔体破真空阀开[Pls]</v>
      </c>
      <c r="H63" s="1" t="str">
        <f t="shared" si="36"/>
        <v>403.09</v>
      </c>
      <c r="I63" s="1" t="str">
        <f t="shared" si="37"/>
        <v>#3腔体破真空阀开[M]</v>
      </c>
      <c r="J63" s="1" t="str">
        <f t="shared" si="26"/>
        <v>503.09</v>
      </c>
      <c r="K63" s="1" t="str">
        <f t="shared" si="27"/>
        <v>#3腔体破真空阀开条件</v>
      </c>
      <c r="L63" s="1" t="str">
        <f t="shared" si="19"/>
        <v>603.09</v>
      </c>
      <c r="M63" s="1" t="str">
        <f t="shared" si="20"/>
        <v>#3腔体破真空阀开[A]</v>
      </c>
      <c r="N63" s="1" t="str">
        <f t="shared" si="31"/>
        <v>703.09</v>
      </c>
      <c r="O63" s="1" t="str">
        <f t="shared" si="32"/>
        <v>#3腔体破真空阀开[SW]</v>
      </c>
      <c r="P63" s="1">
        <f t="shared" si="14"/>
        <v>557</v>
      </c>
      <c r="Q63" s="1" t="str">
        <f t="shared" si="11"/>
        <v>T557</v>
      </c>
      <c r="R63" s="1" t="str">
        <f t="shared" si="35"/>
        <v>#3腔体破真空阀开延时[A]</v>
      </c>
    </row>
    <row r="64" s="1" customFormat="1" ht="12" spans="1:18">
      <c r="A64" s="24"/>
      <c r="B64" s="25" t="s">
        <v>1790</v>
      </c>
      <c r="C64" s="1" t="str">
        <f>IO点表!F61</f>
        <v>#3腔体吹气阀开</v>
      </c>
      <c r="D64" s="26">
        <f t="shared" si="12"/>
        <v>10</v>
      </c>
      <c r="E64" s="1">
        <f t="shared" si="0"/>
        <v>303</v>
      </c>
      <c r="F64" s="1" t="str">
        <f t="shared" si="23"/>
        <v>303.10</v>
      </c>
      <c r="G64" s="1" t="str">
        <f t="shared" si="2"/>
        <v>#3腔体吹气阀开[Pls]</v>
      </c>
      <c r="H64" s="1" t="str">
        <f t="shared" si="36"/>
        <v>403.10</v>
      </c>
      <c r="I64" s="1" t="str">
        <f t="shared" si="37"/>
        <v>#3腔体吹气阀开[M]</v>
      </c>
      <c r="J64" s="1" t="str">
        <f t="shared" si="26"/>
        <v>503.10</v>
      </c>
      <c r="K64" s="1" t="str">
        <f t="shared" si="27"/>
        <v>#3腔体吹气阀开条件</v>
      </c>
      <c r="L64" s="1" t="str">
        <f t="shared" si="19"/>
        <v>603.10</v>
      </c>
      <c r="M64" s="1" t="str">
        <f t="shared" si="20"/>
        <v>#3腔体吹气阀开[A]</v>
      </c>
      <c r="N64" s="1" t="str">
        <f t="shared" si="31"/>
        <v>703.10</v>
      </c>
      <c r="O64" s="1" t="str">
        <f t="shared" si="32"/>
        <v>#3腔体吹气阀开[SW]</v>
      </c>
      <c r="P64" s="1">
        <f t="shared" si="14"/>
        <v>558</v>
      </c>
      <c r="Q64" s="1" t="str">
        <f t="shared" si="11"/>
        <v>T558</v>
      </c>
      <c r="R64" s="1" t="str">
        <f t="shared" si="35"/>
        <v>#3腔体吹气阀开延时[A]</v>
      </c>
    </row>
    <row r="65" s="1" customFormat="1" ht="12" spans="1:18">
      <c r="A65" s="24"/>
      <c r="B65" s="25" t="s">
        <v>1794</v>
      </c>
      <c r="C65" s="1" t="str">
        <f>IO点表!F62</f>
        <v>进料伺服X轴使能</v>
      </c>
      <c r="D65" s="26">
        <f t="shared" si="12"/>
        <v>11</v>
      </c>
      <c r="E65" s="1">
        <f t="shared" si="0"/>
        <v>303</v>
      </c>
      <c r="F65" s="1" t="str">
        <f t="shared" si="23"/>
        <v>303.11</v>
      </c>
      <c r="G65" s="1" t="str">
        <f t="shared" si="2"/>
        <v>进料伺服X轴使能[Pls]</v>
      </c>
      <c r="H65" s="1" t="str">
        <f t="shared" si="36"/>
        <v>403.11</v>
      </c>
      <c r="I65" s="1" t="str">
        <f t="shared" si="37"/>
        <v>进料伺服X轴使能[M]</v>
      </c>
      <c r="J65" s="1" t="str">
        <f t="shared" si="26"/>
        <v>503.11</v>
      </c>
      <c r="K65" s="1" t="str">
        <f t="shared" si="27"/>
        <v>进料伺服X轴使能条件</v>
      </c>
      <c r="L65" s="1" t="str">
        <f t="shared" si="19"/>
        <v>603.11</v>
      </c>
      <c r="M65" s="1" t="str">
        <f t="shared" si="20"/>
        <v>进料伺服X轴使能[A]</v>
      </c>
      <c r="N65" s="1" t="str">
        <f t="shared" si="31"/>
        <v>703.11</v>
      </c>
      <c r="O65" s="1" t="str">
        <f t="shared" si="32"/>
        <v>进料伺服X轴使能[SW]</v>
      </c>
      <c r="P65" s="1">
        <f t="shared" si="14"/>
        <v>559</v>
      </c>
      <c r="Q65" s="1" t="str">
        <f t="shared" si="11"/>
        <v>T559</v>
      </c>
      <c r="R65" s="1" t="str">
        <f t="shared" ref="R65:R87" si="38">C65&amp;R$2</f>
        <v>进料伺服X轴使能延时[A]</v>
      </c>
    </row>
    <row r="66" s="1" customFormat="1" ht="12" spans="1:18">
      <c r="A66" s="24"/>
      <c r="B66" s="25" t="s">
        <v>1798</v>
      </c>
      <c r="C66" s="1" t="str">
        <f>IO点表!F63</f>
        <v>进料伺服X轴故障复位</v>
      </c>
      <c r="D66" s="26">
        <f t="shared" si="12"/>
        <v>12</v>
      </c>
      <c r="E66" s="1">
        <f t="shared" si="0"/>
        <v>303</v>
      </c>
      <c r="F66" s="1" t="str">
        <f t="shared" si="23"/>
        <v>303.12</v>
      </c>
      <c r="G66" s="1" t="str">
        <f t="shared" si="2"/>
        <v>进料伺服X轴故障复位[Pls]</v>
      </c>
      <c r="H66" s="1" t="str">
        <f t="shared" si="36"/>
        <v>403.12</v>
      </c>
      <c r="I66" s="1" t="str">
        <f t="shared" si="37"/>
        <v>进料伺服X轴故障复位[M]</v>
      </c>
      <c r="J66" s="1" t="str">
        <f t="shared" si="26"/>
        <v>503.12</v>
      </c>
      <c r="K66" s="1" t="str">
        <f t="shared" si="27"/>
        <v>进料伺服X轴故障复位条件</v>
      </c>
      <c r="L66" s="1" t="str">
        <f t="shared" si="19"/>
        <v>603.12</v>
      </c>
      <c r="M66" s="1" t="str">
        <f t="shared" si="20"/>
        <v>进料伺服X轴故障复位[A]</v>
      </c>
      <c r="N66" s="1" t="str">
        <f t="shared" si="31"/>
        <v>703.12</v>
      </c>
      <c r="O66" s="1" t="str">
        <f t="shared" si="32"/>
        <v>进料伺服X轴故障复位[SW]</v>
      </c>
      <c r="P66" s="1">
        <f t="shared" si="14"/>
        <v>560</v>
      </c>
      <c r="Q66" s="1" t="str">
        <f t="shared" si="11"/>
        <v>T560</v>
      </c>
      <c r="R66" s="1" t="str">
        <f t="shared" si="38"/>
        <v>进料伺服X轴故障复位延时[A]</v>
      </c>
    </row>
    <row r="67" s="1" customFormat="1" ht="12" spans="1:18">
      <c r="A67" s="24"/>
      <c r="B67" s="25" t="s">
        <v>1802</v>
      </c>
      <c r="C67" s="1" t="str">
        <f>IO点表!F64</f>
        <v>进料伺服Z轴使能</v>
      </c>
      <c r="D67" s="26">
        <f t="shared" si="12"/>
        <v>13</v>
      </c>
      <c r="E67" s="1">
        <f t="shared" si="0"/>
        <v>303</v>
      </c>
      <c r="F67" s="1" t="str">
        <f t="shared" si="23"/>
        <v>303.13</v>
      </c>
      <c r="G67" s="1" t="str">
        <f t="shared" si="2"/>
        <v>进料伺服Z轴使能[Pls]</v>
      </c>
      <c r="H67" s="1" t="str">
        <f t="shared" si="36"/>
        <v>403.13</v>
      </c>
      <c r="I67" s="1" t="str">
        <f t="shared" si="37"/>
        <v>进料伺服Z轴使能[M]</v>
      </c>
      <c r="J67" s="1" t="str">
        <f t="shared" si="26"/>
        <v>503.13</v>
      </c>
      <c r="K67" s="1" t="str">
        <f t="shared" si="27"/>
        <v>进料伺服Z轴使能条件</v>
      </c>
      <c r="L67" s="1" t="str">
        <f t="shared" si="19"/>
        <v>603.13</v>
      </c>
      <c r="M67" s="1" t="str">
        <f t="shared" si="20"/>
        <v>进料伺服Z轴使能[A]</v>
      </c>
      <c r="N67" s="1" t="str">
        <f t="shared" si="31"/>
        <v>703.13</v>
      </c>
      <c r="O67" s="1" t="str">
        <f t="shared" si="32"/>
        <v>进料伺服Z轴使能[SW]</v>
      </c>
      <c r="P67" s="1">
        <f t="shared" si="14"/>
        <v>561</v>
      </c>
      <c r="Q67" s="1" t="str">
        <f t="shared" si="11"/>
        <v>T561</v>
      </c>
      <c r="R67" s="1" t="str">
        <f t="shared" si="38"/>
        <v>进料伺服Z轴使能延时[A]</v>
      </c>
    </row>
    <row r="68" s="1" customFormat="1" ht="12" spans="1:18">
      <c r="A68" s="24"/>
      <c r="B68" s="25" t="s">
        <v>1806</v>
      </c>
      <c r="C68" s="1" t="str">
        <f>IO点表!F65</f>
        <v>进料伺服Z轴故障复位</v>
      </c>
      <c r="D68" s="26">
        <f t="shared" si="12"/>
        <v>14</v>
      </c>
      <c r="E68" s="1">
        <f t="shared" si="0"/>
        <v>303</v>
      </c>
      <c r="F68" s="1" t="str">
        <f t="shared" si="23"/>
        <v>303.14</v>
      </c>
      <c r="G68" s="1" t="str">
        <f t="shared" si="2"/>
        <v>进料伺服Z轴故障复位[Pls]</v>
      </c>
      <c r="H68" s="1" t="str">
        <f t="shared" si="36"/>
        <v>403.14</v>
      </c>
      <c r="I68" s="1" t="str">
        <f t="shared" si="37"/>
        <v>进料伺服Z轴故障复位[M]</v>
      </c>
      <c r="J68" s="1" t="str">
        <f t="shared" si="26"/>
        <v>503.14</v>
      </c>
      <c r="K68" s="1" t="str">
        <f t="shared" si="27"/>
        <v>进料伺服Z轴故障复位条件</v>
      </c>
      <c r="L68" s="1" t="str">
        <f t="shared" si="19"/>
        <v>603.14</v>
      </c>
      <c r="M68" s="1" t="str">
        <f t="shared" si="20"/>
        <v>进料伺服Z轴故障复位[A]</v>
      </c>
      <c r="N68" s="1" t="str">
        <f t="shared" si="31"/>
        <v>703.14</v>
      </c>
      <c r="O68" s="1" t="str">
        <f t="shared" si="32"/>
        <v>进料伺服Z轴故障复位[SW]</v>
      </c>
      <c r="P68" s="1">
        <f t="shared" si="14"/>
        <v>562</v>
      </c>
      <c r="Q68" s="1" t="str">
        <f t="shared" si="11"/>
        <v>T562</v>
      </c>
      <c r="R68" s="1" t="str">
        <f t="shared" si="38"/>
        <v>进料伺服Z轴故障复位延时[A]</v>
      </c>
    </row>
    <row r="69" s="1" customFormat="1" ht="12" spans="1:18">
      <c r="A69" s="24"/>
      <c r="B69" s="25" t="s">
        <v>1809</v>
      </c>
      <c r="C69" s="1" t="str">
        <f>IO点表!F66</f>
        <v>进料伺服Z轴刹车</v>
      </c>
      <c r="D69" s="26">
        <f t="shared" si="12"/>
        <v>15</v>
      </c>
      <c r="E69" s="1">
        <f t="shared" si="0"/>
        <v>303</v>
      </c>
      <c r="F69" s="1" t="str">
        <f t="shared" si="23"/>
        <v>303.15</v>
      </c>
      <c r="G69" s="1" t="str">
        <f t="shared" si="2"/>
        <v>进料伺服Z轴刹车[Pls]</v>
      </c>
      <c r="H69" s="1" t="str">
        <f t="shared" si="36"/>
        <v>403.15</v>
      </c>
      <c r="I69" s="1" t="str">
        <f t="shared" si="37"/>
        <v>进料伺服Z轴刹车[M]</v>
      </c>
      <c r="J69" s="1" t="str">
        <f t="shared" si="26"/>
        <v>503.15</v>
      </c>
      <c r="K69" s="1" t="str">
        <f t="shared" si="27"/>
        <v>进料伺服Z轴刹车条件</v>
      </c>
      <c r="L69" s="1" t="str">
        <f t="shared" si="19"/>
        <v>603.15</v>
      </c>
      <c r="M69" s="1" t="str">
        <f t="shared" si="20"/>
        <v>进料伺服Z轴刹车[A]</v>
      </c>
      <c r="N69" s="1" t="str">
        <f t="shared" si="31"/>
        <v>703.15</v>
      </c>
      <c r="O69" s="1" t="str">
        <f t="shared" si="32"/>
        <v>进料伺服Z轴刹车[SW]</v>
      </c>
      <c r="P69" s="1">
        <f t="shared" si="14"/>
        <v>563</v>
      </c>
      <c r="Q69" s="1" t="str">
        <f t="shared" si="11"/>
        <v>T563</v>
      </c>
      <c r="R69" s="1" t="str">
        <f t="shared" si="38"/>
        <v>进料伺服Z轴刹车延时[A]</v>
      </c>
    </row>
    <row r="70" s="1" customFormat="1" ht="12" spans="1:18">
      <c r="A70" s="24" t="s">
        <v>1811</v>
      </c>
      <c r="B70" s="25" t="s">
        <v>1814</v>
      </c>
      <c r="C70" s="1" t="str">
        <f>IO点表!F67</f>
        <v>出料伺服X轴使能</v>
      </c>
      <c r="D70" s="26">
        <f t="shared" si="12"/>
        <v>0</v>
      </c>
      <c r="E70" s="1">
        <f t="shared" si="0"/>
        <v>304</v>
      </c>
      <c r="F70" s="1" t="str">
        <f t="shared" si="23"/>
        <v>304.00</v>
      </c>
      <c r="G70" s="1" t="str">
        <f t="shared" si="2"/>
        <v>出料伺服X轴使能[Pls]</v>
      </c>
      <c r="H70" s="1" t="str">
        <f t="shared" si="36"/>
        <v>404.00</v>
      </c>
      <c r="I70" s="1" t="str">
        <f t="shared" si="37"/>
        <v>出料伺服X轴使能[M]</v>
      </c>
      <c r="J70" s="1" t="str">
        <f t="shared" si="26"/>
        <v>504.00</v>
      </c>
      <c r="K70" s="1" t="str">
        <f t="shared" si="27"/>
        <v>出料伺服X轴使能条件</v>
      </c>
      <c r="L70" s="1" t="str">
        <f t="shared" si="19"/>
        <v>604.00</v>
      </c>
      <c r="M70" s="1" t="str">
        <f t="shared" si="20"/>
        <v>出料伺服X轴使能[A]</v>
      </c>
      <c r="N70" s="1" t="str">
        <f t="shared" si="31"/>
        <v>704.00</v>
      </c>
      <c r="O70" s="1" t="str">
        <f t="shared" si="32"/>
        <v>出料伺服X轴使能[SW]</v>
      </c>
      <c r="P70" s="1">
        <f t="shared" si="14"/>
        <v>564</v>
      </c>
      <c r="Q70" s="1" t="str">
        <f t="shared" si="11"/>
        <v>T564</v>
      </c>
      <c r="R70" s="1" t="str">
        <f t="shared" si="38"/>
        <v>出料伺服X轴使能延时[A]</v>
      </c>
    </row>
    <row r="71" s="1" customFormat="1" ht="12" spans="1:18">
      <c r="A71" s="24"/>
      <c r="B71" s="25" t="s">
        <v>1818</v>
      </c>
      <c r="C71" s="1" t="str">
        <f>IO点表!F68</f>
        <v>出料伺服X轴故障复位</v>
      </c>
      <c r="D71" s="26">
        <f t="shared" si="12"/>
        <v>1</v>
      </c>
      <c r="E71" s="1">
        <f t="shared" ref="E71:E134" si="39">IF(D70=15,(E70+1),E70)</f>
        <v>304</v>
      </c>
      <c r="F71" s="1" t="str">
        <f t="shared" ref="F71:F134" si="40">E71&amp;"."&amp;MID(B71,6,2)</f>
        <v>304.01</v>
      </c>
      <c r="G71" s="1" t="str">
        <f t="shared" ref="G71:G134" si="41">C71&amp;G$2</f>
        <v>出料伺服X轴故障复位[Pls]</v>
      </c>
      <c r="H71" s="1" t="str">
        <f t="shared" si="36"/>
        <v>404.01</v>
      </c>
      <c r="I71" s="1" t="str">
        <f t="shared" si="37"/>
        <v>出料伺服X轴故障复位[M]</v>
      </c>
      <c r="J71" s="1" t="str">
        <f t="shared" si="26"/>
        <v>504.01</v>
      </c>
      <c r="K71" s="1" t="str">
        <f t="shared" si="27"/>
        <v>出料伺服X轴故障复位条件</v>
      </c>
      <c r="L71" s="1" t="str">
        <f t="shared" si="19"/>
        <v>604.01</v>
      </c>
      <c r="M71" s="1" t="str">
        <f t="shared" si="20"/>
        <v>出料伺服X轴故障复位[A]</v>
      </c>
      <c r="N71" s="1" t="str">
        <f t="shared" si="31"/>
        <v>704.01</v>
      </c>
      <c r="O71" s="1" t="str">
        <f t="shared" si="32"/>
        <v>出料伺服X轴故障复位[SW]</v>
      </c>
      <c r="P71" s="1">
        <f t="shared" si="14"/>
        <v>565</v>
      </c>
      <c r="Q71" s="1" t="str">
        <f t="shared" ref="Q71:Q134" si="42">P$4&amp;P71</f>
        <v>T565</v>
      </c>
      <c r="R71" s="1" t="str">
        <f t="shared" si="38"/>
        <v>出料伺服X轴故障复位延时[A]</v>
      </c>
    </row>
    <row r="72" s="1" customFormat="1" ht="12" spans="1:18">
      <c r="A72" s="24"/>
      <c r="B72" s="25" t="s">
        <v>1822</v>
      </c>
      <c r="C72" s="1" t="str">
        <f>IO点表!F69</f>
        <v>出料伺服Z轴使能</v>
      </c>
      <c r="D72" s="26">
        <f t="shared" ref="D72:D135" si="43">IF(D71=15,0,(D71+1))</f>
        <v>2</v>
      </c>
      <c r="E72" s="1">
        <f t="shared" si="39"/>
        <v>304</v>
      </c>
      <c r="F72" s="1" t="str">
        <f t="shared" si="40"/>
        <v>304.02</v>
      </c>
      <c r="G72" s="1" t="str">
        <f t="shared" si="41"/>
        <v>出料伺服Z轴使能[Pls]</v>
      </c>
      <c r="H72" s="1" t="str">
        <f t="shared" si="36"/>
        <v>404.02</v>
      </c>
      <c r="I72" s="1" t="str">
        <f t="shared" si="37"/>
        <v>出料伺服Z轴使能[M]</v>
      </c>
      <c r="J72" s="1" t="str">
        <f t="shared" si="26"/>
        <v>504.02</v>
      </c>
      <c r="K72" s="1" t="str">
        <f t="shared" si="27"/>
        <v>出料伺服Z轴使能条件</v>
      </c>
      <c r="L72" s="1" t="str">
        <f t="shared" si="19"/>
        <v>604.02</v>
      </c>
      <c r="M72" s="1" t="str">
        <f t="shared" si="20"/>
        <v>出料伺服Z轴使能[A]</v>
      </c>
      <c r="N72" s="1" t="str">
        <f t="shared" si="31"/>
        <v>704.02</v>
      </c>
      <c r="O72" s="1" t="str">
        <f t="shared" si="32"/>
        <v>出料伺服Z轴使能[SW]</v>
      </c>
      <c r="P72" s="1">
        <f t="shared" si="14"/>
        <v>566</v>
      </c>
      <c r="Q72" s="1" t="str">
        <f t="shared" si="42"/>
        <v>T566</v>
      </c>
      <c r="R72" s="1" t="str">
        <f t="shared" si="38"/>
        <v>出料伺服Z轴使能延时[A]</v>
      </c>
    </row>
    <row r="73" s="1" customFormat="1" ht="12" spans="1:18">
      <c r="A73" s="24"/>
      <c r="B73" s="25" t="s">
        <v>1826</v>
      </c>
      <c r="C73" s="1" t="str">
        <f>IO点表!F70</f>
        <v>出料伺服Z轴故障复位</v>
      </c>
      <c r="D73" s="26">
        <f t="shared" si="43"/>
        <v>3</v>
      </c>
      <c r="E73" s="1">
        <f t="shared" si="39"/>
        <v>304</v>
      </c>
      <c r="F73" s="1" t="str">
        <f t="shared" si="40"/>
        <v>304.03</v>
      </c>
      <c r="G73" s="1" t="str">
        <f t="shared" si="41"/>
        <v>出料伺服Z轴故障复位[Pls]</v>
      </c>
      <c r="H73" s="1" t="str">
        <f t="shared" si="36"/>
        <v>404.03</v>
      </c>
      <c r="I73" s="1" t="str">
        <f t="shared" si="37"/>
        <v>出料伺服Z轴故障复位[M]</v>
      </c>
      <c r="J73" s="1" t="str">
        <f t="shared" si="26"/>
        <v>504.03</v>
      </c>
      <c r="K73" s="1" t="str">
        <f t="shared" si="27"/>
        <v>出料伺服Z轴故障复位条件</v>
      </c>
      <c r="L73" s="1" t="str">
        <f t="shared" si="19"/>
        <v>604.03</v>
      </c>
      <c r="M73" s="1" t="str">
        <f t="shared" si="20"/>
        <v>出料伺服Z轴故障复位[A]</v>
      </c>
      <c r="N73" s="1" t="str">
        <f t="shared" si="31"/>
        <v>704.03</v>
      </c>
      <c r="O73" s="1" t="str">
        <f t="shared" si="32"/>
        <v>出料伺服Z轴故障复位[SW]</v>
      </c>
      <c r="P73" s="1">
        <f t="shared" ref="P73:P136" si="44">P72+1</f>
        <v>567</v>
      </c>
      <c r="Q73" s="1" t="str">
        <f t="shared" si="42"/>
        <v>T567</v>
      </c>
      <c r="R73" s="1" t="str">
        <f t="shared" si="38"/>
        <v>出料伺服Z轴故障复位延时[A]</v>
      </c>
    </row>
    <row r="74" s="1" customFormat="1" ht="12" spans="1:18">
      <c r="A74" s="24"/>
      <c r="B74" s="25" t="s">
        <v>1829</v>
      </c>
      <c r="C74" s="1" t="str">
        <f>IO点表!F71</f>
        <v>出料伺服Z轴刹车</v>
      </c>
      <c r="D74" s="26">
        <f t="shared" si="43"/>
        <v>4</v>
      </c>
      <c r="E74" s="1">
        <f t="shared" si="39"/>
        <v>304</v>
      </c>
      <c r="F74" s="1" t="str">
        <f t="shared" si="40"/>
        <v>304.04</v>
      </c>
      <c r="G74" s="1" t="str">
        <f t="shared" si="41"/>
        <v>出料伺服Z轴刹车[Pls]</v>
      </c>
      <c r="H74" s="1" t="str">
        <f t="shared" si="36"/>
        <v>404.04</v>
      </c>
      <c r="I74" s="1" t="str">
        <f t="shared" si="37"/>
        <v>出料伺服Z轴刹车[M]</v>
      </c>
      <c r="J74" s="1" t="str">
        <f t="shared" si="26"/>
        <v>504.04</v>
      </c>
      <c r="K74" s="1" t="str">
        <f t="shared" si="27"/>
        <v>出料伺服Z轴刹车条件</v>
      </c>
      <c r="L74" s="1" t="str">
        <f t="shared" si="19"/>
        <v>604.04</v>
      </c>
      <c r="M74" s="1" t="str">
        <f t="shared" si="20"/>
        <v>出料伺服Z轴刹车[A]</v>
      </c>
      <c r="N74" s="1" t="str">
        <f t="shared" si="31"/>
        <v>704.04</v>
      </c>
      <c r="O74" s="1" t="str">
        <f t="shared" si="32"/>
        <v>出料伺服Z轴刹车[SW]</v>
      </c>
      <c r="P74" s="1">
        <f t="shared" si="44"/>
        <v>568</v>
      </c>
      <c r="Q74" s="1" t="str">
        <f t="shared" si="42"/>
        <v>T568</v>
      </c>
      <c r="R74" s="1" t="str">
        <f t="shared" si="38"/>
        <v>出料伺服Z轴刹车延时[A]</v>
      </c>
    </row>
    <row r="75" s="1" customFormat="1" ht="12" spans="1:18">
      <c r="A75" s="24"/>
      <c r="B75" s="25" t="s">
        <v>1833</v>
      </c>
      <c r="C75" s="1" t="str">
        <f>IO点表!F72</f>
        <v>腔体抽真空泵启动</v>
      </c>
      <c r="D75" s="26">
        <f t="shared" si="43"/>
        <v>5</v>
      </c>
      <c r="E75" s="1">
        <f t="shared" si="39"/>
        <v>304</v>
      </c>
      <c r="F75" s="1" t="str">
        <f t="shared" si="40"/>
        <v>304.05</v>
      </c>
      <c r="G75" s="1" t="str">
        <f t="shared" si="41"/>
        <v>腔体抽真空泵启动[Pls]</v>
      </c>
      <c r="H75" s="1" t="str">
        <f t="shared" si="36"/>
        <v>404.05</v>
      </c>
      <c r="I75" s="1" t="str">
        <f t="shared" si="37"/>
        <v>腔体抽真空泵启动[M]</v>
      </c>
      <c r="J75" s="1" t="str">
        <f t="shared" si="26"/>
        <v>504.05</v>
      </c>
      <c r="K75" s="1" t="str">
        <f t="shared" si="27"/>
        <v>腔体抽真空泵启动条件</v>
      </c>
      <c r="L75" s="1" t="str">
        <f t="shared" si="19"/>
        <v>604.05</v>
      </c>
      <c r="M75" s="1" t="str">
        <f t="shared" si="20"/>
        <v>腔体抽真空泵启动[A]</v>
      </c>
      <c r="N75" s="1" t="str">
        <f t="shared" si="31"/>
        <v>704.05</v>
      </c>
      <c r="O75" s="1" t="str">
        <f t="shared" si="32"/>
        <v>腔体抽真空泵启动[SW]</v>
      </c>
      <c r="P75" s="1">
        <f t="shared" si="44"/>
        <v>569</v>
      </c>
      <c r="Q75" s="1" t="str">
        <f t="shared" si="42"/>
        <v>T569</v>
      </c>
      <c r="R75" s="1" t="str">
        <f t="shared" si="38"/>
        <v>腔体抽真空泵启动延时[A]</v>
      </c>
    </row>
    <row r="76" s="1" customFormat="1" ht="12" spans="1:18">
      <c r="A76" s="24"/>
      <c r="B76" s="25" t="s">
        <v>1837</v>
      </c>
      <c r="C76" s="1">
        <f>IO点表!F73</f>
        <v>0</v>
      </c>
      <c r="D76" s="26">
        <f t="shared" si="43"/>
        <v>6</v>
      </c>
      <c r="E76" s="1">
        <f t="shared" si="39"/>
        <v>304</v>
      </c>
      <c r="F76" s="1" t="str">
        <f t="shared" si="40"/>
        <v>304.06</v>
      </c>
      <c r="G76" s="1" t="str">
        <f t="shared" si="41"/>
        <v>0[Pls]</v>
      </c>
      <c r="H76" s="1" t="str">
        <f t="shared" si="36"/>
        <v>404.06</v>
      </c>
      <c r="I76" s="1" t="str">
        <f t="shared" si="37"/>
        <v>0[M]</v>
      </c>
      <c r="J76" s="1" t="str">
        <f t="shared" si="26"/>
        <v>504.06</v>
      </c>
      <c r="K76" s="1" t="str">
        <f t="shared" si="27"/>
        <v>0条件</v>
      </c>
      <c r="L76" s="1" t="str">
        <f t="shared" ref="L76:L139" si="45">(E76+300)&amp;"."&amp;MID(B76,6,2)</f>
        <v>604.06</v>
      </c>
      <c r="M76" s="1" t="str">
        <f t="shared" ref="M76:M139" si="46">C76&amp;M$2</f>
        <v>0[A]</v>
      </c>
      <c r="N76" s="1" t="str">
        <f t="shared" si="31"/>
        <v>704.06</v>
      </c>
      <c r="O76" s="1" t="str">
        <f t="shared" si="32"/>
        <v>0[SW]</v>
      </c>
      <c r="P76" s="1">
        <f t="shared" si="44"/>
        <v>570</v>
      </c>
      <c r="Q76" s="1" t="str">
        <f t="shared" si="42"/>
        <v>T570</v>
      </c>
      <c r="R76" s="1" t="str">
        <f t="shared" si="38"/>
        <v>0延时[A]</v>
      </c>
    </row>
    <row r="77" s="1" customFormat="1" ht="12" spans="1:18">
      <c r="A77" s="24"/>
      <c r="B77" s="25" t="s">
        <v>1840</v>
      </c>
      <c r="C77" s="1" t="str">
        <f>IO点表!F74</f>
        <v>氦检前置泵启动</v>
      </c>
      <c r="D77" s="26">
        <f t="shared" si="43"/>
        <v>7</v>
      </c>
      <c r="E77" s="1">
        <f t="shared" si="39"/>
        <v>304</v>
      </c>
      <c r="F77" s="1" t="str">
        <f t="shared" si="40"/>
        <v>304.07</v>
      </c>
      <c r="G77" s="1" t="str">
        <f t="shared" si="41"/>
        <v>氦检前置泵启动[Pls]</v>
      </c>
      <c r="H77" s="1" t="str">
        <f t="shared" si="36"/>
        <v>404.07</v>
      </c>
      <c r="I77" s="1" t="str">
        <f t="shared" si="37"/>
        <v>氦检前置泵启动[M]</v>
      </c>
      <c r="J77" s="1" t="str">
        <f t="shared" si="26"/>
        <v>504.07</v>
      </c>
      <c r="K77" s="1" t="str">
        <f t="shared" si="27"/>
        <v>氦检前置泵启动条件</v>
      </c>
      <c r="L77" s="1" t="str">
        <f t="shared" si="45"/>
        <v>604.07</v>
      </c>
      <c r="M77" s="1" t="str">
        <f t="shared" si="46"/>
        <v>氦检前置泵启动[A]</v>
      </c>
      <c r="N77" s="1" t="str">
        <f t="shared" si="31"/>
        <v>704.07</v>
      </c>
      <c r="O77" s="1" t="str">
        <f t="shared" si="32"/>
        <v>氦检前置泵启动[SW]</v>
      </c>
      <c r="P77" s="1">
        <f t="shared" si="44"/>
        <v>571</v>
      </c>
      <c r="Q77" s="1" t="str">
        <f t="shared" si="42"/>
        <v>T571</v>
      </c>
      <c r="R77" s="1" t="str">
        <f t="shared" si="38"/>
        <v>氦检前置泵启动延时[A]</v>
      </c>
    </row>
    <row r="78" s="1" customFormat="1" ht="12" spans="1:18">
      <c r="A78" s="24"/>
      <c r="B78" s="25" t="s">
        <v>1844</v>
      </c>
      <c r="C78" s="1" t="str">
        <f>IO点表!F75</f>
        <v>氦检仪供电</v>
      </c>
      <c r="D78" s="26">
        <f t="shared" si="43"/>
        <v>8</v>
      </c>
      <c r="E78" s="1">
        <f t="shared" si="39"/>
        <v>304</v>
      </c>
      <c r="F78" s="1" t="str">
        <f t="shared" si="40"/>
        <v>304.08</v>
      </c>
      <c r="G78" s="1" t="str">
        <f t="shared" si="41"/>
        <v>氦检仪供电[Pls]</v>
      </c>
      <c r="H78" s="1" t="str">
        <f t="shared" si="36"/>
        <v>404.08</v>
      </c>
      <c r="I78" s="1" t="str">
        <f t="shared" si="37"/>
        <v>氦检仪供电[M]</v>
      </c>
      <c r="J78" s="1" t="str">
        <f t="shared" si="26"/>
        <v>504.08</v>
      </c>
      <c r="K78" s="1" t="str">
        <f t="shared" si="27"/>
        <v>氦检仪供电条件</v>
      </c>
      <c r="L78" s="1" t="str">
        <f t="shared" si="45"/>
        <v>604.08</v>
      </c>
      <c r="M78" s="1" t="str">
        <f t="shared" si="46"/>
        <v>氦检仪供电[A]</v>
      </c>
      <c r="N78" s="1" t="str">
        <f t="shared" si="31"/>
        <v>704.08</v>
      </c>
      <c r="O78" s="1" t="str">
        <f t="shared" si="32"/>
        <v>氦检仪供电[SW]</v>
      </c>
      <c r="P78" s="1">
        <f t="shared" si="44"/>
        <v>572</v>
      </c>
      <c r="Q78" s="1" t="str">
        <f t="shared" si="42"/>
        <v>T572</v>
      </c>
      <c r="R78" s="1" t="str">
        <f t="shared" si="38"/>
        <v>氦检仪供电延时[A]</v>
      </c>
    </row>
    <row r="79" s="1" customFormat="1" ht="12" spans="1:18">
      <c r="A79" s="24"/>
      <c r="B79" s="25" t="s">
        <v>1848</v>
      </c>
      <c r="C79" s="1" t="str">
        <f>IO点表!F76</f>
        <v>启动按钮指示灯</v>
      </c>
      <c r="D79" s="26">
        <f t="shared" si="43"/>
        <v>9</v>
      </c>
      <c r="E79" s="1">
        <f t="shared" si="39"/>
        <v>304</v>
      </c>
      <c r="F79" s="1" t="str">
        <f t="shared" si="40"/>
        <v>304.09</v>
      </c>
      <c r="G79" s="1" t="str">
        <f t="shared" si="41"/>
        <v>启动按钮指示灯[Pls]</v>
      </c>
      <c r="H79" s="1" t="str">
        <f t="shared" si="36"/>
        <v>404.09</v>
      </c>
      <c r="I79" s="1" t="str">
        <f t="shared" si="37"/>
        <v>启动按钮指示灯[M]</v>
      </c>
      <c r="J79" s="1" t="str">
        <f t="shared" si="26"/>
        <v>504.09</v>
      </c>
      <c r="K79" s="1" t="str">
        <f t="shared" si="27"/>
        <v>启动按钮指示灯条件</v>
      </c>
      <c r="L79" s="1" t="str">
        <f t="shared" si="45"/>
        <v>604.09</v>
      </c>
      <c r="M79" s="1" t="str">
        <f t="shared" si="46"/>
        <v>启动按钮指示灯[A]</v>
      </c>
      <c r="N79" s="1" t="str">
        <f t="shared" si="31"/>
        <v>704.09</v>
      </c>
      <c r="O79" s="1" t="str">
        <f t="shared" si="32"/>
        <v>启动按钮指示灯[SW]</v>
      </c>
      <c r="P79" s="1">
        <f t="shared" si="44"/>
        <v>573</v>
      </c>
      <c r="Q79" s="1" t="str">
        <f t="shared" si="42"/>
        <v>T573</v>
      </c>
      <c r="R79" s="1" t="str">
        <f t="shared" si="38"/>
        <v>启动按钮指示灯延时[A]</v>
      </c>
    </row>
    <row r="80" s="1" customFormat="1" ht="12" spans="1:18">
      <c r="A80" s="24"/>
      <c r="B80" s="25" t="s">
        <v>1852</v>
      </c>
      <c r="C80" s="1" t="str">
        <f>IO点表!F77</f>
        <v>停止按钮指示灯</v>
      </c>
      <c r="D80" s="26">
        <f t="shared" si="43"/>
        <v>10</v>
      </c>
      <c r="E80" s="1">
        <f t="shared" si="39"/>
        <v>304</v>
      </c>
      <c r="F80" s="1" t="str">
        <f t="shared" si="40"/>
        <v>304.10</v>
      </c>
      <c r="G80" s="1" t="str">
        <f t="shared" si="41"/>
        <v>停止按钮指示灯[Pls]</v>
      </c>
      <c r="H80" s="1" t="str">
        <f t="shared" si="36"/>
        <v>404.10</v>
      </c>
      <c r="I80" s="1" t="str">
        <f t="shared" si="37"/>
        <v>停止按钮指示灯[M]</v>
      </c>
      <c r="J80" s="1" t="str">
        <f t="shared" si="26"/>
        <v>504.10</v>
      </c>
      <c r="K80" s="1" t="str">
        <f t="shared" si="27"/>
        <v>停止按钮指示灯条件</v>
      </c>
      <c r="L80" s="1" t="str">
        <f t="shared" si="45"/>
        <v>604.10</v>
      </c>
      <c r="M80" s="1" t="str">
        <f t="shared" si="46"/>
        <v>停止按钮指示灯[A]</v>
      </c>
      <c r="N80" s="1" t="str">
        <f t="shared" si="31"/>
        <v>704.10</v>
      </c>
      <c r="O80" s="1" t="str">
        <f t="shared" si="32"/>
        <v>停止按钮指示灯[SW]</v>
      </c>
      <c r="P80" s="1">
        <f t="shared" si="44"/>
        <v>574</v>
      </c>
      <c r="Q80" s="1" t="str">
        <f t="shared" si="42"/>
        <v>T574</v>
      </c>
      <c r="R80" s="1" t="str">
        <f t="shared" si="38"/>
        <v>停止按钮指示灯延时[A]</v>
      </c>
    </row>
    <row r="81" s="1" customFormat="1" ht="12" spans="1:18">
      <c r="A81" s="24"/>
      <c r="B81" s="25" t="s">
        <v>1856</v>
      </c>
      <c r="C81" s="1" t="str">
        <f>IO点表!F78</f>
        <v>复位按钮指示灯</v>
      </c>
      <c r="D81" s="26">
        <f t="shared" si="43"/>
        <v>11</v>
      </c>
      <c r="E81" s="1">
        <f t="shared" si="39"/>
        <v>304</v>
      </c>
      <c r="F81" s="1" t="str">
        <f t="shared" si="40"/>
        <v>304.11</v>
      </c>
      <c r="G81" s="1" t="str">
        <f t="shared" si="41"/>
        <v>复位按钮指示灯[Pls]</v>
      </c>
      <c r="H81" s="1" t="str">
        <f t="shared" si="36"/>
        <v>404.11</v>
      </c>
      <c r="I81" s="1" t="str">
        <f t="shared" si="37"/>
        <v>复位按钮指示灯[M]</v>
      </c>
      <c r="J81" s="1" t="str">
        <f t="shared" si="26"/>
        <v>504.11</v>
      </c>
      <c r="K81" s="1" t="str">
        <f t="shared" si="27"/>
        <v>复位按钮指示灯条件</v>
      </c>
      <c r="L81" s="1" t="str">
        <f t="shared" si="45"/>
        <v>604.11</v>
      </c>
      <c r="M81" s="1" t="str">
        <f t="shared" si="46"/>
        <v>复位按钮指示灯[A]</v>
      </c>
      <c r="N81" s="1" t="str">
        <f t="shared" si="31"/>
        <v>704.11</v>
      </c>
      <c r="O81" s="1" t="str">
        <f t="shared" si="32"/>
        <v>复位按钮指示灯[SW]</v>
      </c>
      <c r="P81" s="1">
        <f t="shared" si="44"/>
        <v>575</v>
      </c>
      <c r="Q81" s="1" t="str">
        <f t="shared" si="42"/>
        <v>T575</v>
      </c>
      <c r="R81" s="1" t="str">
        <f t="shared" si="38"/>
        <v>复位按钮指示灯延时[A]</v>
      </c>
    </row>
    <row r="82" s="1" customFormat="1" ht="12" spans="1:18">
      <c r="A82" s="24"/>
      <c r="B82" s="25" t="s">
        <v>1860</v>
      </c>
      <c r="C82" s="1" t="str">
        <f>IO点表!F79</f>
        <v>蜂鸣器</v>
      </c>
      <c r="D82" s="26">
        <f t="shared" si="43"/>
        <v>12</v>
      </c>
      <c r="E82" s="1">
        <f t="shared" si="39"/>
        <v>304</v>
      </c>
      <c r="F82" s="1" t="str">
        <f t="shared" si="40"/>
        <v>304.12</v>
      </c>
      <c r="G82" s="1" t="str">
        <f t="shared" si="41"/>
        <v>蜂鸣器[Pls]</v>
      </c>
      <c r="H82" s="1" t="str">
        <f t="shared" si="36"/>
        <v>404.12</v>
      </c>
      <c r="I82" s="1" t="str">
        <f t="shared" si="37"/>
        <v>蜂鸣器[M]</v>
      </c>
      <c r="J82" s="1" t="str">
        <f t="shared" si="26"/>
        <v>504.12</v>
      </c>
      <c r="K82" s="1" t="str">
        <f t="shared" si="27"/>
        <v>蜂鸣器条件</v>
      </c>
      <c r="L82" s="1" t="str">
        <f t="shared" si="45"/>
        <v>604.12</v>
      </c>
      <c r="M82" s="1" t="str">
        <f t="shared" si="46"/>
        <v>蜂鸣器[A]</v>
      </c>
      <c r="N82" s="1" t="str">
        <f t="shared" si="31"/>
        <v>704.12</v>
      </c>
      <c r="O82" s="1" t="str">
        <f t="shared" si="32"/>
        <v>蜂鸣器[SW]</v>
      </c>
      <c r="P82" s="1">
        <f t="shared" si="44"/>
        <v>576</v>
      </c>
      <c r="Q82" s="1" t="str">
        <f t="shared" si="42"/>
        <v>T576</v>
      </c>
      <c r="R82" s="1" t="str">
        <f t="shared" si="38"/>
        <v>蜂鸣器延时[A]</v>
      </c>
    </row>
    <row r="83" s="1" customFormat="1" ht="12" spans="1:18">
      <c r="A83" s="24"/>
      <c r="B83" s="25" t="s">
        <v>1864</v>
      </c>
      <c r="C83" s="1" t="str">
        <f>IO点表!F80</f>
        <v>三色灯（红）</v>
      </c>
      <c r="D83" s="26">
        <f t="shared" si="43"/>
        <v>13</v>
      </c>
      <c r="E83" s="1">
        <f t="shared" si="39"/>
        <v>304</v>
      </c>
      <c r="F83" s="1" t="str">
        <f t="shared" si="40"/>
        <v>304.13</v>
      </c>
      <c r="G83" s="1" t="str">
        <f t="shared" si="41"/>
        <v>三色灯（红）[Pls]</v>
      </c>
      <c r="H83" s="1" t="str">
        <f t="shared" si="36"/>
        <v>404.13</v>
      </c>
      <c r="I83" s="1" t="str">
        <f t="shared" si="37"/>
        <v>三色灯（红）[M]</v>
      </c>
      <c r="J83" s="1" t="str">
        <f t="shared" si="26"/>
        <v>504.13</v>
      </c>
      <c r="K83" s="1" t="str">
        <f t="shared" si="27"/>
        <v>三色灯（红）条件</v>
      </c>
      <c r="L83" s="1" t="str">
        <f t="shared" si="45"/>
        <v>604.13</v>
      </c>
      <c r="M83" s="1" t="str">
        <f t="shared" si="46"/>
        <v>三色灯（红）[A]</v>
      </c>
      <c r="N83" s="1" t="str">
        <f t="shared" si="31"/>
        <v>704.13</v>
      </c>
      <c r="O83" s="1" t="str">
        <f t="shared" si="32"/>
        <v>三色灯（红）[SW]</v>
      </c>
      <c r="P83" s="1">
        <f t="shared" si="44"/>
        <v>577</v>
      </c>
      <c r="Q83" s="1" t="str">
        <f t="shared" si="42"/>
        <v>T577</v>
      </c>
      <c r="R83" s="1" t="str">
        <f t="shared" si="38"/>
        <v>三色灯（红）延时[A]</v>
      </c>
    </row>
    <row r="84" s="1" customFormat="1" ht="12" spans="1:18">
      <c r="A84" s="24"/>
      <c r="B84" s="25" t="s">
        <v>1868</v>
      </c>
      <c r="C84" s="1" t="str">
        <f>IO点表!F81</f>
        <v>三色灯（绿）</v>
      </c>
      <c r="D84" s="26">
        <f t="shared" si="43"/>
        <v>14</v>
      </c>
      <c r="E84" s="1">
        <f t="shared" si="39"/>
        <v>304</v>
      </c>
      <c r="F84" s="1" t="str">
        <f t="shared" si="40"/>
        <v>304.14</v>
      </c>
      <c r="G84" s="1" t="str">
        <f t="shared" si="41"/>
        <v>三色灯（绿）[Pls]</v>
      </c>
      <c r="H84" s="1" t="str">
        <f t="shared" si="36"/>
        <v>404.14</v>
      </c>
      <c r="I84" s="1" t="str">
        <f t="shared" si="37"/>
        <v>三色灯（绿）[M]</v>
      </c>
      <c r="J84" s="1" t="str">
        <f t="shared" si="26"/>
        <v>504.14</v>
      </c>
      <c r="K84" s="1" t="str">
        <f t="shared" si="27"/>
        <v>三色灯（绿）条件</v>
      </c>
      <c r="L84" s="1" t="str">
        <f t="shared" si="45"/>
        <v>604.14</v>
      </c>
      <c r="M84" s="1" t="str">
        <f t="shared" si="46"/>
        <v>三色灯（绿）[A]</v>
      </c>
      <c r="N84" s="1" t="str">
        <f t="shared" si="31"/>
        <v>704.14</v>
      </c>
      <c r="O84" s="1" t="str">
        <f t="shared" si="32"/>
        <v>三色灯（绿）[SW]</v>
      </c>
      <c r="P84" s="1">
        <f t="shared" si="44"/>
        <v>578</v>
      </c>
      <c r="Q84" s="1" t="str">
        <f t="shared" si="42"/>
        <v>T578</v>
      </c>
      <c r="R84" s="1" t="str">
        <f t="shared" si="38"/>
        <v>三色灯（绿）延时[A]</v>
      </c>
    </row>
    <row r="85" s="1" customFormat="1" ht="12" spans="1:18">
      <c r="A85" s="24"/>
      <c r="B85" s="25" t="s">
        <v>1872</v>
      </c>
      <c r="C85" s="1" t="str">
        <f>IO点表!F82</f>
        <v>三色灯（黄）</v>
      </c>
      <c r="D85" s="26">
        <f t="shared" si="43"/>
        <v>15</v>
      </c>
      <c r="E85" s="1">
        <f t="shared" si="39"/>
        <v>304</v>
      </c>
      <c r="F85" s="1" t="str">
        <f t="shared" si="40"/>
        <v>304.15</v>
      </c>
      <c r="G85" s="1" t="str">
        <f t="shared" si="41"/>
        <v>三色灯（黄）[Pls]</v>
      </c>
      <c r="H85" s="1" t="str">
        <f t="shared" si="36"/>
        <v>404.15</v>
      </c>
      <c r="I85" s="1" t="str">
        <f t="shared" si="37"/>
        <v>三色灯（黄）[M]</v>
      </c>
      <c r="J85" s="1" t="str">
        <f t="shared" si="26"/>
        <v>504.15</v>
      </c>
      <c r="K85" s="1" t="str">
        <f t="shared" si="27"/>
        <v>三色灯（黄）条件</v>
      </c>
      <c r="L85" s="1" t="str">
        <f t="shared" si="45"/>
        <v>604.15</v>
      </c>
      <c r="M85" s="1" t="str">
        <f t="shared" si="46"/>
        <v>三色灯（黄）[A]</v>
      </c>
      <c r="N85" s="1" t="str">
        <f t="shared" si="31"/>
        <v>704.15</v>
      </c>
      <c r="O85" s="1" t="str">
        <f t="shared" si="32"/>
        <v>三色灯（黄）[SW]</v>
      </c>
      <c r="P85" s="1">
        <f t="shared" si="44"/>
        <v>579</v>
      </c>
      <c r="Q85" s="1" t="str">
        <f t="shared" si="42"/>
        <v>T579</v>
      </c>
      <c r="R85" s="1" t="str">
        <f t="shared" si="38"/>
        <v>三色灯（黄）延时[A]</v>
      </c>
    </row>
    <row r="86" s="1" customFormat="1" ht="12" spans="1:18">
      <c r="A86" s="24" t="s">
        <v>1874</v>
      </c>
      <c r="B86" s="25" t="s">
        <v>1877</v>
      </c>
      <c r="C86" s="1" t="str">
        <f>IO点表!F83</f>
        <v>进料拉带电机启动</v>
      </c>
      <c r="D86" s="26">
        <f t="shared" si="43"/>
        <v>0</v>
      </c>
      <c r="E86" s="1">
        <f t="shared" si="39"/>
        <v>305</v>
      </c>
      <c r="F86" s="1" t="str">
        <f t="shared" si="40"/>
        <v>305.00</v>
      </c>
      <c r="G86" s="1" t="str">
        <f t="shared" si="41"/>
        <v>进料拉带电机启动[Pls]</v>
      </c>
      <c r="H86" s="1" t="str">
        <f t="shared" si="36"/>
        <v>405.00</v>
      </c>
      <c r="I86" s="1" t="str">
        <f t="shared" si="37"/>
        <v>进料拉带电机启动[M]</v>
      </c>
      <c r="J86" s="1" t="str">
        <f t="shared" si="26"/>
        <v>505.00</v>
      </c>
      <c r="K86" s="1" t="str">
        <f t="shared" si="27"/>
        <v>进料拉带电机启动条件</v>
      </c>
      <c r="L86" s="1" t="str">
        <f t="shared" si="45"/>
        <v>605.00</v>
      </c>
      <c r="M86" s="1" t="str">
        <f t="shared" si="46"/>
        <v>进料拉带电机启动[A]</v>
      </c>
      <c r="N86" s="1" t="str">
        <f t="shared" si="31"/>
        <v>705.00</v>
      </c>
      <c r="O86" s="1" t="str">
        <f t="shared" si="32"/>
        <v>进料拉带电机启动[SW]</v>
      </c>
      <c r="P86" s="1">
        <f t="shared" si="44"/>
        <v>580</v>
      </c>
      <c r="Q86" s="1" t="str">
        <f t="shared" si="42"/>
        <v>T580</v>
      </c>
      <c r="R86" s="1" t="str">
        <f t="shared" si="38"/>
        <v>进料拉带电机启动延时[A]</v>
      </c>
    </row>
    <row r="87" s="1" customFormat="1" ht="12" spans="1:18">
      <c r="A87" s="24"/>
      <c r="B87" s="25" t="s">
        <v>1881</v>
      </c>
      <c r="C87" s="1" t="str">
        <f>IO点表!F84</f>
        <v>扫码NG拉带电机启动</v>
      </c>
      <c r="D87" s="26">
        <f t="shared" si="43"/>
        <v>1</v>
      </c>
      <c r="E87" s="1">
        <f t="shared" si="39"/>
        <v>305</v>
      </c>
      <c r="F87" s="1" t="str">
        <f t="shared" si="40"/>
        <v>305.01</v>
      </c>
      <c r="G87" s="1" t="str">
        <f t="shared" si="41"/>
        <v>扫码NG拉带电机启动[Pls]</v>
      </c>
      <c r="H87" s="1" t="str">
        <f t="shared" si="36"/>
        <v>405.01</v>
      </c>
      <c r="I87" s="1" t="str">
        <f t="shared" si="37"/>
        <v>扫码NG拉带电机启动[M]</v>
      </c>
      <c r="J87" s="1" t="str">
        <f t="shared" si="26"/>
        <v>505.01</v>
      </c>
      <c r="K87" s="1" t="str">
        <f t="shared" si="27"/>
        <v>扫码NG拉带电机启动条件</v>
      </c>
      <c r="L87" s="1" t="str">
        <f t="shared" si="45"/>
        <v>605.01</v>
      </c>
      <c r="M87" s="1" t="str">
        <f t="shared" si="46"/>
        <v>扫码NG拉带电机启动[A]</v>
      </c>
      <c r="N87" s="1" t="str">
        <f t="shared" si="31"/>
        <v>705.01</v>
      </c>
      <c r="O87" s="1" t="str">
        <f t="shared" si="32"/>
        <v>扫码NG拉带电机启动[SW]</v>
      </c>
      <c r="P87" s="1">
        <f t="shared" si="44"/>
        <v>581</v>
      </c>
      <c r="Q87" s="1" t="str">
        <f t="shared" si="42"/>
        <v>T581</v>
      </c>
      <c r="R87" s="1" t="str">
        <f t="shared" si="38"/>
        <v>扫码NG拉带电机启动延时[A]</v>
      </c>
    </row>
    <row r="88" s="1" customFormat="1" ht="12" spans="1:18">
      <c r="A88" s="24"/>
      <c r="B88" s="25" t="s">
        <v>1884</v>
      </c>
      <c r="C88" s="1" t="str">
        <f>IO点表!F85</f>
        <v>氦检NG拉带电机启动</v>
      </c>
      <c r="D88" s="26">
        <f t="shared" si="43"/>
        <v>2</v>
      </c>
      <c r="E88" s="1">
        <f t="shared" si="39"/>
        <v>305</v>
      </c>
      <c r="F88" s="1" t="str">
        <f t="shared" si="40"/>
        <v>305.02</v>
      </c>
      <c r="G88" s="1" t="str">
        <f t="shared" si="41"/>
        <v>氦检NG拉带电机启动[Pls]</v>
      </c>
      <c r="H88" s="1" t="str">
        <f t="shared" si="36"/>
        <v>405.02</v>
      </c>
      <c r="I88" s="1" t="str">
        <f t="shared" si="37"/>
        <v>氦检NG拉带电机启动[M]</v>
      </c>
      <c r="J88" s="1" t="str">
        <f t="shared" si="26"/>
        <v>505.02</v>
      </c>
      <c r="K88" s="1" t="str">
        <f t="shared" si="27"/>
        <v>氦检NG拉带电机启动条件</v>
      </c>
      <c r="L88" s="1" t="str">
        <f t="shared" si="45"/>
        <v>605.02</v>
      </c>
      <c r="M88" s="1" t="str">
        <f t="shared" si="46"/>
        <v>氦检NG拉带电机启动[A]</v>
      </c>
      <c r="N88" s="1" t="str">
        <f t="shared" si="31"/>
        <v>705.02</v>
      </c>
      <c r="O88" s="1" t="str">
        <f t="shared" si="32"/>
        <v>氦检NG拉带电机启动[SW]</v>
      </c>
      <c r="P88" s="1">
        <f t="shared" si="44"/>
        <v>582</v>
      </c>
      <c r="Q88" s="1" t="str">
        <f t="shared" si="42"/>
        <v>T582</v>
      </c>
      <c r="R88" s="1" t="str">
        <f t="shared" ref="R88:R108" si="47">C88&amp;R$2</f>
        <v>氦检NG拉带电机启动延时[A]</v>
      </c>
    </row>
    <row r="89" s="1" customFormat="1" ht="12" spans="1:18">
      <c r="A89" s="24"/>
      <c r="B89" s="25" t="s">
        <v>1888</v>
      </c>
      <c r="C89" s="1" t="str">
        <f>IO点表!F86</f>
        <v>进料对接输出</v>
      </c>
      <c r="D89" s="26">
        <f t="shared" si="43"/>
        <v>3</v>
      </c>
      <c r="E89" s="1">
        <f t="shared" si="39"/>
        <v>305</v>
      </c>
      <c r="F89" s="1" t="str">
        <f t="shared" si="40"/>
        <v>305.03</v>
      </c>
      <c r="G89" s="1" t="str">
        <f t="shared" si="41"/>
        <v>进料对接输出[Pls]</v>
      </c>
      <c r="H89" s="1" t="str">
        <f t="shared" si="36"/>
        <v>405.03</v>
      </c>
      <c r="I89" s="1" t="str">
        <f t="shared" si="37"/>
        <v>进料对接输出[M]</v>
      </c>
      <c r="J89" s="1" t="str">
        <f t="shared" si="26"/>
        <v>505.03</v>
      </c>
      <c r="K89" s="1" t="str">
        <f t="shared" si="27"/>
        <v>进料对接输出条件</v>
      </c>
      <c r="L89" s="1" t="str">
        <f t="shared" si="45"/>
        <v>605.03</v>
      </c>
      <c r="M89" s="1" t="str">
        <f t="shared" si="46"/>
        <v>进料对接输出[A]</v>
      </c>
      <c r="N89" s="1" t="str">
        <f t="shared" si="31"/>
        <v>705.03</v>
      </c>
      <c r="O89" s="1" t="str">
        <f t="shared" si="32"/>
        <v>进料对接输出[SW]</v>
      </c>
      <c r="P89" s="1">
        <f t="shared" si="44"/>
        <v>583</v>
      </c>
      <c r="Q89" s="1" t="str">
        <f t="shared" si="42"/>
        <v>T583</v>
      </c>
      <c r="R89" s="1" t="str">
        <f t="shared" si="47"/>
        <v>进料对接输出延时[A]</v>
      </c>
    </row>
    <row r="90" s="1" customFormat="1" ht="12" spans="1:18">
      <c r="A90" s="24"/>
      <c r="B90" s="25" t="s">
        <v>1892</v>
      </c>
      <c r="C90" s="1" t="str">
        <f>IO点表!F87</f>
        <v>出料对接输出</v>
      </c>
      <c r="D90" s="26">
        <f t="shared" si="43"/>
        <v>4</v>
      </c>
      <c r="E90" s="1">
        <f t="shared" si="39"/>
        <v>305</v>
      </c>
      <c r="F90" s="1" t="str">
        <f t="shared" si="40"/>
        <v>305.04</v>
      </c>
      <c r="G90" s="1" t="str">
        <f t="shared" si="41"/>
        <v>出料对接输出[Pls]</v>
      </c>
      <c r="H90" s="1" t="str">
        <f t="shared" si="36"/>
        <v>405.04</v>
      </c>
      <c r="I90" s="1" t="str">
        <f t="shared" si="37"/>
        <v>出料对接输出[M]</v>
      </c>
      <c r="J90" s="1" t="str">
        <f t="shared" si="26"/>
        <v>505.04</v>
      </c>
      <c r="K90" s="1" t="str">
        <f t="shared" si="27"/>
        <v>出料对接输出条件</v>
      </c>
      <c r="L90" s="1" t="str">
        <f t="shared" si="45"/>
        <v>605.04</v>
      </c>
      <c r="M90" s="1" t="str">
        <f t="shared" si="46"/>
        <v>出料对接输出[A]</v>
      </c>
      <c r="N90" s="1" t="str">
        <f t="shared" si="31"/>
        <v>705.04</v>
      </c>
      <c r="O90" s="1" t="str">
        <f t="shared" si="32"/>
        <v>出料对接输出[SW]</v>
      </c>
      <c r="P90" s="1">
        <f t="shared" si="44"/>
        <v>584</v>
      </c>
      <c r="Q90" s="1" t="str">
        <f t="shared" si="42"/>
        <v>T584</v>
      </c>
      <c r="R90" s="1" t="str">
        <f t="shared" si="47"/>
        <v>出料对接输出延时[A]</v>
      </c>
    </row>
    <row r="91" s="1" customFormat="1" ht="12" spans="1:18">
      <c r="A91" s="24"/>
      <c r="B91" s="25" t="s">
        <v>1895</v>
      </c>
      <c r="C91" s="1">
        <f>IO点表!F88</f>
        <v>0</v>
      </c>
      <c r="D91" s="26">
        <f t="shared" si="43"/>
        <v>5</v>
      </c>
      <c r="E91" s="1">
        <f t="shared" si="39"/>
        <v>305</v>
      </c>
      <c r="F91" s="1" t="str">
        <f t="shared" si="40"/>
        <v>305.05</v>
      </c>
      <c r="G91" s="1" t="str">
        <f t="shared" si="41"/>
        <v>0[Pls]</v>
      </c>
      <c r="H91" s="1" t="str">
        <f t="shared" si="36"/>
        <v>405.05</v>
      </c>
      <c r="I91" s="1" t="str">
        <f t="shared" si="37"/>
        <v>0[M]</v>
      </c>
      <c r="J91" s="1" t="str">
        <f t="shared" si="26"/>
        <v>505.05</v>
      </c>
      <c r="K91" s="1" t="str">
        <f t="shared" si="27"/>
        <v>0条件</v>
      </c>
      <c r="L91" s="1" t="str">
        <f t="shared" si="45"/>
        <v>605.05</v>
      </c>
      <c r="M91" s="1" t="str">
        <f t="shared" si="46"/>
        <v>0[A]</v>
      </c>
      <c r="N91" s="1" t="str">
        <f t="shared" si="31"/>
        <v>705.05</v>
      </c>
      <c r="O91" s="1" t="str">
        <f t="shared" si="32"/>
        <v>0[SW]</v>
      </c>
      <c r="P91" s="1">
        <f t="shared" si="44"/>
        <v>585</v>
      </c>
      <c r="Q91" s="1" t="str">
        <f t="shared" si="42"/>
        <v>T585</v>
      </c>
      <c r="R91" s="1" t="str">
        <f t="shared" si="47"/>
        <v>0延时[A]</v>
      </c>
    </row>
    <row r="92" s="1" customFormat="1" ht="12" spans="1:18">
      <c r="A92" s="24"/>
      <c r="B92" s="25" t="s">
        <v>1900</v>
      </c>
      <c r="C92" s="1">
        <f>IO点表!F89</f>
        <v>0</v>
      </c>
      <c r="D92" s="26">
        <f t="shared" si="43"/>
        <v>6</v>
      </c>
      <c r="E92" s="1">
        <f t="shared" si="39"/>
        <v>305</v>
      </c>
      <c r="F92" s="1" t="str">
        <f t="shared" si="40"/>
        <v>305.06</v>
      </c>
      <c r="G92" s="1" t="str">
        <f t="shared" si="41"/>
        <v>0[Pls]</v>
      </c>
      <c r="H92" s="1" t="str">
        <f t="shared" si="36"/>
        <v>405.06</v>
      </c>
      <c r="I92" s="1" t="str">
        <f t="shared" si="37"/>
        <v>0[M]</v>
      </c>
      <c r="J92" s="1" t="str">
        <f t="shared" si="26"/>
        <v>505.06</v>
      </c>
      <c r="K92" s="1" t="str">
        <f t="shared" si="27"/>
        <v>0条件</v>
      </c>
      <c r="L92" s="1" t="str">
        <f t="shared" si="45"/>
        <v>605.06</v>
      </c>
      <c r="M92" s="1" t="str">
        <f t="shared" si="46"/>
        <v>0[A]</v>
      </c>
      <c r="N92" s="1" t="str">
        <f t="shared" si="31"/>
        <v>705.06</v>
      </c>
      <c r="O92" s="1" t="str">
        <f t="shared" si="32"/>
        <v>0[SW]</v>
      </c>
      <c r="P92" s="1">
        <f t="shared" si="44"/>
        <v>586</v>
      </c>
      <c r="Q92" s="1" t="str">
        <f t="shared" si="42"/>
        <v>T586</v>
      </c>
      <c r="R92" s="1" t="str">
        <f t="shared" si="47"/>
        <v>0延时[A]</v>
      </c>
    </row>
    <row r="93" s="1" customFormat="1" ht="12" spans="1:18">
      <c r="A93" s="24"/>
      <c r="B93" s="25" t="s">
        <v>1905</v>
      </c>
      <c r="C93" s="1">
        <f>IO点表!F90</f>
        <v>0</v>
      </c>
      <c r="D93" s="26">
        <f t="shared" si="43"/>
        <v>7</v>
      </c>
      <c r="E93" s="1">
        <f t="shared" si="39"/>
        <v>305</v>
      </c>
      <c r="F93" s="1" t="str">
        <f t="shared" si="40"/>
        <v>305.07</v>
      </c>
      <c r="G93" s="1" t="str">
        <f t="shared" si="41"/>
        <v>0[Pls]</v>
      </c>
      <c r="H93" s="1" t="str">
        <f t="shared" si="36"/>
        <v>405.07</v>
      </c>
      <c r="I93" s="1" t="str">
        <f t="shared" si="37"/>
        <v>0[M]</v>
      </c>
      <c r="J93" s="1" t="str">
        <f t="shared" si="26"/>
        <v>505.07</v>
      </c>
      <c r="K93" s="1" t="str">
        <f t="shared" si="27"/>
        <v>0条件</v>
      </c>
      <c r="L93" s="1" t="str">
        <f t="shared" si="45"/>
        <v>605.07</v>
      </c>
      <c r="M93" s="1" t="str">
        <f t="shared" si="46"/>
        <v>0[A]</v>
      </c>
      <c r="N93" s="1" t="str">
        <f t="shared" si="31"/>
        <v>705.07</v>
      </c>
      <c r="O93" s="1" t="str">
        <f t="shared" si="32"/>
        <v>0[SW]</v>
      </c>
      <c r="P93" s="1">
        <f t="shared" si="44"/>
        <v>587</v>
      </c>
      <c r="Q93" s="1" t="str">
        <f t="shared" si="42"/>
        <v>T587</v>
      </c>
      <c r="R93" s="1" t="str">
        <f t="shared" si="47"/>
        <v>0延时[A]</v>
      </c>
    </row>
    <row r="94" s="1" customFormat="1" ht="12" spans="1:18">
      <c r="A94" s="24"/>
      <c r="B94" s="25" t="s">
        <v>1908</v>
      </c>
      <c r="C94" s="1">
        <f>IO点表!F91</f>
        <v>0</v>
      </c>
      <c r="D94" s="26">
        <f t="shared" si="43"/>
        <v>8</v>
      </c>
      <c r="E94" s="1">
        <f t="shared" si="39"/>
        <v>305</v>
      </c>
      <c r="F94" s="1" t="str">
        <f t="shared" si="40"/>
        <v>305.08</v>
      </c>
      <c r="G94" s="1" t="str">
        <f t="shared" si="41"/>
        <v>0[Pls]</v>
      </c>
      <c r="H94" s="1" t="str">
        <f t="shared" si="36"/>
        <v>405.08</v>
      </c>
      <c r="I94" s="1" t="str">
        <f t="shared" si="37"/>
        <v>0[M]</v>
      </c>
      <c r="J94" s="1" t="str">
        <f t="shared" si="26"/>
        <v>505.08</v>
      </c>
      <c r="K94" s="1" t="str">
        <f t="shared" si="27"/>
        <v>0条件</v>
      </c>
      <c r="L94" s="1" t="str">
        <f t="shared" si="45"/>
        <v>605.08</v>
      </c>
      <c r="M94" s="1" t="str">
        <f t="shared" si="46"/>
        <v>0[A]</v>
      </c>
      <c r="N94" s="1" t="str">
        <f t="shared" si="31"/>
        <v>705.08</v>
      </c>
      <c r="O94" s="1" t="str">
        <f t="shared" si="32"/>
        <v>0[SW]</v>
      </c>
      <c r="P94" s="1">
        <f t="shared" si="44"/>
        <v>588</v>
      </c>
      <c r="Q94" s="1" t="str">
        <f t="shared" si="42"/>
        <v>T588</v>
      </c>
      <c r="R94" s="1" t="str">
        <f t="shared" si="47"/>
        <v>0延时[A]</v>
      </c>
    </row>
    <row r="95" s="1" customFormat="1" ht="12" spans="1:18">
      <c r="A95" s="24"/>
      <c r="B95" s="25" t="s">
        <v>1911</v>
      </c>
      <c r="C95" s="1">
        <f>IO点表!F92</f>
        <v>0</v>
      </c>
      <c r="D95" s="26">
        <f t="shared" si="43"/>
        <v>9</v>
      </c>
      <c r="E95" s="1">
        <f t="shared" si="39"/>
        <v>305</v>
      </c>
      <c r="F95" s="1" t="str">
        <f t="shared" si="40"/>
        <v>305.09</v>
      </c>
      <c r="G95" s="1" t="str">
        <f t="shared" si="41"/>
        <v>0[Pls]</v>
      </c>
      <c r="H95" s="1" t="str">
        <f t="shared" si="36"/>
        <v>405.09</v>
      </c>
      <c r="I95" s="1" t="str">
        <f t="shared" si="37"/>
        <v>0[M]</v>
      </c>
      <c r="J95" s="1" t="str">
        <f t="shared" si="26"/>
        <v>505.09</v>
      </c>
      <c r="K95" s="1" t="str">
        <f t="shared" si="27"/>
        <v>0条件</v>
      </c>
      <c r="L95" s="1" t="str">
        <f t="shared" si="45"/>
        <v>605.09</v>
      </c>
      <c r="M95" s="1" t="str">
        <f t="shared" si="46"/>
        <v>0[A]</v>
      </c>
      <c r="N95" s="1" t="str">
        <f t="shared" ref="N95:N158" si="48">(E95+400)&amp;"."&amp;MID(B95,6,2)</f>
        <v>705.09</v>
      </c>
      <c r="O95" s="1" t="str">
        <f t="shared" ref="O95:O158" si="49">C95&amp;O$2</f>
        <v>0[SW]</v>
      </c>
      <c r="P95" s="1">
        <f t="shared" si="44"/>
        <v>589</v>
      </c>
      <c r="Q95" s="1" t="str">
        <f t="shared" si="42"/>
        <v>T589</v>
      </c>
      <c r="R95" s="1" t="str">
        <f t="shared" si="47"/>
        <v>0延时[A]</v>
      </c>
    </row>
    <row r="96" s="1" customFormat="1" ht="12" spans="1:18">
      <c r="A96" s="24"/>
      <c r="B96" s="25" t="s">
        <v>1914</v>
      </c>
      <c r="C96" s="1">
        <f>IO点表!F93</f>
        <v>0</v>
      </c>
      <c r="D96" s="26">
        <f t="shared" si="43"/>
        <v>10</v>
      </c>
      <c r="E96" s="1">
        <f t="shared" si="39"/>
        <v>305</v>
      </c>
      <c r="F96" s="1" t="str">
        <f t="shared" si="40"/>
        <v>305.10</v>
      </c>
      <c r="G96" s="1" t="str">
        <f t="shared" si="41"/>
        <v>0[Pls]</v>
      </c>
      <c r="H96" s="1" t="str">
        <f t="shared" si="36"/>
        <v>405.10</v>
      </c>
      <c r="I96" s="1" t="str">
        <f t="shared" si="37"/>
        <v>0[M]</v>
      </c>
      <c r="J96" s="1" t="str">
        <f t="shared" si="26"/>
        <v>505.10</v>
      </c>
      <c r="K96" s="1" t="str">
        <f t="shared" si="27"/>
        <v>0条件</v>
      </c>
      <c r="L96" s="1" t="str">
        <f t="shared" si="45"/>
        <v>605.10</v>
      </c>
      <c r="M96" s="1" t="str">
        <f t="shared" si="46"/>
        <v>0[A]</v>
      </c>
      <c r="N96" s="1" t="str">
        <f t="shared" si="48"/>
        <v>705.10</v>
      </c>
      <c r="O96" s="1" t="str">
        <f t="shared" si="49"/>
        <v>0[SW]</v>
      </c>
      <c r="P96" s="1">
        <f t="shared" si="44"/>
        <v>590</v>
      </c>
      <c r="Q96" s="1" t="str">
        <f t="shared" si="42"/>
        <v>T590</v>
      </c>
      <c r="R96" s="1" t="str">
        <f t="shared" si="47"/>
        <v>0延时[A]</v>
      </c>
    </row>
    <row r="97" s="1" customFormat="1" ht="12" spans="1:18">
      <c r="A97" s="24"/>
      <c r="B97" s="25" t="s">
        <v>1917</v>
      </c>
      <c r="C97" s="1">
        <f>IO点表!F94</f>
        <v>0</v>
      </c>
      <c r="D97" s="26">
        <f t="shared" si="43"/>
        <v>11</v>
      </c>
      <c r="E97" s="1">
        <f t="shared" si="39"/>
        <v>305</v>
      </c>
      <c r="F97" s="1" t="str">
        <f t="shared" si="40"/>
        <v>305.11</v>
      </c>
      <c r="G97" s="1" t="str">
        <f t="shared" si="41"/>
        <v>0[Pls]</v>
      </c>
      <c r="H97" s="1" t="str">
        <f t="shared" si="36"/>
        <v>405.11</v>
      </c>
      <c r="I97" s="1" t="str">
        <f t="shared" si="37"/>
        <v>0[M]</v>
      </c>
      <c r="J97" s="1" t="str">
        <f t="shared" si="26"/>
        <v>505.11</v>
      </c>
      <c r="K97" s="1" t="str">
        <f t="shared" si="27"/>
        <v>0条件</v>
      </c>
      <c r="L97" s="1" t="str">
        <f t="shared" si="45"/>
        <v>605.11</v>
      </c>
      <c r="M97" s="1" t="str">
        <f t="shared" si="46"/>
        <v>0[A]</v>
      </c>
      <c r="N97" s="1" t="str">
        <f t="shared" si="48"/>
        <v>705.11</v>
      </c>
      <c r="O97" s="1" t="str">
        <f t="shared" si="49"/>
        <v>0[SW]</v>
      </c>
      <c r="P97" s="1">
        <f t="shared" si="44"/>
        <v>591</v>
      </c>
      <c r="Q97" s="1" t="str">
        <f t="shared" si="42"/>
        <v>T591</v>
      </c>
      <c r="R97" s="1" t="str">
        <f t="shared" si="47"/>
        <v>0延时[A]</v>
      </c>
    </row>
    <row r="98" s="1" customFormat="1" ht="12" spans="1:18">
      <c r="A98" s="24"/>
      <c r="B98" s="25" t="s">
        <v>1920</v>
      </c>
      <c r="C98" s="1">
        <f>IO点表!F95</f>
        <v>0</v>
      </c>
      <c r="D98" s="26">
        <f t="shared" si="43"/>
        <v>12</v>
      </c>
      <c r="E98" s="1">
        <f t="shared" si="39"/>
        <v>305</v>
      </c>
      <c r="F98" s="1" t="str">
        <f t="shared" si="40"/>
        <v>305.12</v>
      </c>
      <c r="G98" s="1" t="str">
        <f t="shared" si="41"/>
        <v>0[Pls]</v>
      </c>
      <c r="H98" s="1" t="str">
        <f t="shared" si="36"/>
        <v>405.12</v>
      </c>
      <c r="I98" s="1" t="str">
        <f t="shared" si="37"/>
        <v>0[M]</v>
      </c>
      <c r="J98" s="1" t="str">
        <f t="shared" si="26"/>
        <v>505.12</v>
      </c>
      <c r="K98" s="1" t="str">
        <f t="shared" si="27"/>
        <v>0条件</v>
      </c>
      <c r="L98" s="1" t="str">
        <f t="shared" si="45"/>
        <v>605.12</v>
      </c>
      <c r="M98" s="1" t="str">
        <f t="shared" si="46"/>
        <v>0[A]</v>
      </c>
      <c r="N98" s="1" t="str">
        <f t="shared" si="48"/>
        <v>705.12</v>
      </c>
      <c r="O98" s="1" t="str">
        <f t="shared" si="49"/>
        <v>0[SW]</v>
      </c>
      <c r="P98" s="1">
        <f t="shared" si="44"/>
        <v>592</v>
      </c>
      <c r="Q98" s="1" t="str">
        <f t="shared" si="42"/>
        <v>T592</v>
      </c>
      <c r="R98" s="1" t="str">
        <f t="shared" si="47"/>
        <v>0延时[A]</v>
      </c>
    </row>
    <row r="99" s="1" customFormat="1" ht="12" spans="1:18">
      <c r="A99" s="24"/>
      <c r="B99" s="25" t="s">
        <v>1923</v>
      </c>
      <c r="C99" s="1">
        <f>IO点表!F96</f>
        <v>0</v>
      </c>
      <c r="D99" s="26">
        <f t="shared" si="43"/>
        <v>13</v>
      </c>
      <c r="E99" s="1">
        <f t="shared" si="39"/>
        <v>305</v>
      </c>
      <c r="F99" s="1" t="str">
        <f t="shared" si="40"/>
        <v>305.13</v>
      </c>
      <c r="G99" s="1" t="str">
        <f t="shared" si="41"/>
        <v>0[Pls]</v>
      </c>
      <c r="H99" s="1" t="str">
        <f t="shared" si="36"/>
        <v>405.13</v>
      </c>
      <c r="I99" s="1" t="str">
        <f t="shared" si="37"/>
        <v>0[M]</v>
      </c>
      <c r="J99" s="1" t="str">
        <f t="shared" ref="J99:J162" si="50">(E99+200)&amp;"."&amp;MID(B99,6,2)</f>
        <v>505.13</v>
      </c>
      <c r="K99" s="1" t="str">
        <f t="shared" ref="K99:K158" si="51">C99&amp;K$2</f>
        <v>0条件</v>
      </c>
      <c r="L99" s="1" t="str">
        <f t="shared" si="45"/>
        <v>605.13</v>
      </c>
      <c r="M99" s="1" t="str">
        <f t="shared" si="46"/>
        <v>0[A]</v>
      </c>
      <c r="N99" s="1" t="str">
        <f t="shared" si="48"/>
        <v>705.13</v>
      </c>
      <c r="O99" s="1" t="str">
        <f t="shared" si="49"/>
        <v>0[SW]</v>
      </c>
      <c r="P99" s="1">
        <f t="shared" si="44"/>
        <v>593</v>
      </c>
      <c r="Q99" s="1" t="str">
        <f t="shared" si="42"/>
        <v>T593</v>
      </c>
      <c r="R99" s="1" t="str">
        <f t="shared" si="47"/>
        <v>0延时[A]</v>
      </c>
    </row>
    <row r="100" s="1" customFormat="1" ht="12" spans="1:18">
      <c r="A100" s="24"/>
      <c r="B100" s="25" t="s">
        <v>1926</v>
      </c>
      <c r="C100" s="1">
        <f>IO点表!F97</f>
        <v>0</v>
      </c>
      <c r="D100" s="26">
        <f t="shared" si="43"/>
        <v>14</v>
      </c>
      <c r="E100" s="1">
        <f t="shared" si="39"/>
        <v>305</v>
      </c>
      <c r="F100" s="1" t="str">
        <f t="shared" si="40"/>
        <v>305.14</v>
      </c>
      <c r="G100" s="1" t="str">
        <f t="shared" si="41"/>
        <v>0[Pls]</v>
      </c>
      <c r="H100" s="1" t="str">
        <f t="shared" si="36"/>
        <v>405.14</v>
      </c>
      <c r="I100" s="1" t="str">
        <f t="shared" si="37"/>
        <v>0[M]</v>
      </c>
      <c r="J100" s="1" t="str">
        <f t="shared" si="50"/>
        <v>505.14</v>
      </c>
      <c r="K100" s="1" t="str">
        <f t="shared" si="51"/>
        <v>0条件</v>
      </c>
      <c r="L100" s="1" t="str">
        <f t="shared" si="45"/>
        <v>605.14</v>
      </c>
      <c r="M100" s="1" t="str">
        <f t="shared" si="46"/>
        <v>0[A]</v>
      </c>
      <c r="N100" s="1" t="str">
        <f t="shared" si="48"/>
        <v>705.14</v>
      </c>
      <c r="O100" s="1" t="str">
        <f t="shared" si="49"/>
        <v>0[SW]</v>
      </c>
      <c r="P100" s="1">
        <f t="shared" si="44"/>
        <v>594</v>
      </c>
      <c r="Q100" s="1" t="str">
        <f t="shared" si="42"/>
        <v>T594</v>
      </c>
      <c r="R100" s="1" t="str">
        <f t="shared" si="47"/>
        <v>0延时[A]</v>
      </c>
    </row>
    <row r="101" s="1" customFormat="1" ht="12" spans="1:18">
      <c r="A101" s="24"/>
      <c r="B101" s="1" t="s">
        <v>1929</v>
      </c>
      <c r="C101" s="1">
        <f>IO点表!F98</f>
        <v>0</v>
      </c>
      <c r="D101" s="1">
        <f t="shared" si="43"/>
        <v>15</v>
      </c>
      <c r="E101" s="1">
        <f t="shared" si="39"/>
        <v>305</v>
      </c>
      <c r="F101" s="1" t="str">
        <f t="shared" si="40"/>
        <v>305.15</v>
      </c>
      <c r="G101" s="1" t="str">
        <f t="shared" si="41"/>
        <v>0[Pls]</v>
      </c>
      <c r="H101" s="1" t="str">
        <f t="shared" si="36"/>
        <v>405.15</v>
      </c>
      <c r="I101" s="1" t="str">
        <f t="shared" si="37"/>
        <v>0[M]</v>
      </c>
      <c r="J101" s="1" t="str">
        <f t="shared" si="50"/>
        <v>505.15</v>
      </c>
      <c r="K101" s="1" t="str">
        <f t="shared" si="51"/>
        <v>0条件</v>
      </c>
      <c r="L101" s="1" t="str">
        <f t="shared" si="45"/>
        <v>605.15</v>
      </c>
      <c r="M101" s="1" t="str">
        <f t="shared" si="46"/>
        <v>0[A]</v>
      </c>
      <c r="N101" s="1" t="str">
        <f t="shared" si="48"/>
        <v>705.15</v>
      </c>
      <c r="O101" s="1" t="str">
        <f t="shared" si="49"/>
        <v>0[SW]</v>
      </c>
      <c r="P101" s="1">
        <f t="shared" si="44"/>
        <v>595</v>
      </c>
      <c r="Q101" s="1" t="str">
        <f t="shared" si="42"/>
        <v>T595</v>
      </c>
      <c r="R101" s="1" t="str">
        <f t="shared" si="47"/>
        <v>0延时[A]</v>
      </c>
    </row>
    <row r="102" s="19" customFormat="1" ht="12" spans="1:21">
      <c r="A102" s="24"/>
      <c r="B102" s="1" t="s">
        <v>1933</v>
      </c>
      <c r="C102" s="1" t="str">
        <f>IO点表!F99</f>
        <v>#1-1电池抽真空阀开</v>
      </c>
      <c r="D102" s="1">
        <f t="shared" si="43"/>
        <v>0</v>
      </c>
      <c r="E102" s="1">
        <f t="shared" si="39"/>
        <v>306</v>
      </c>
      <c r="F102" s="1" t="str">
        <f t="shared" si="40"/>
        <v>306.00</v>
      </c>
      <c r="G102" s="1" t="str">
        <f t="shared" si="41"/>
        <v>#1-1电池抽真空阀开[Pls]</v>
      </c>
      <c r="H102" s="1" t="str">
        <f t="shared" si="36"/>
        <v>406.00</v>
      </c>
      <c r="I102" s="1" t="str">
        <f t="shared" si="37"/>
        <v>#1-1电池抽真空阀开[M]</v>
      </c>
      <c r="J102" s="1" t="str">
        <f t="shared" si="50"/>
        <v>506.00</v>
      </c>
      <c r="K102" s="1" t="str">
        <f t="shared" si="51"/>
        <v>#1-1电池抽真空阀开条件</v>
      </c>
      <c r="L102" s="1" t="str">
        <f t="shared" si="45"/>
        <v>606.00</v>
      </c>
      <c r="M102" s="1" t="str">
        <f t="shared" si="46"/>
        <v>#1-1电池抽真空阀开[A]</v>
      </c>
      <c r="N102" s="1" t="str">
        <f t="shared" si="48"/>
        <v>706.00</v>
      </c>
      <c r="O102" s="1" t="str">
        <f t="shared" si="49"/>
        <v>#1-1电池抽真空阀开[SW]</v>
      </c>
      <c r="P102" s="1">
        <f t="shared" si="44"/>
        <v>596</v>
      </c>
      <c r="Q102" s="1" t="str">
        <f t="shared" si="42"/>
        <v>T596</v>
      </c>
      <c r="R102" s="1" t="str">
        <f t="shared" si="47"/>
        <v>#1-1电池抽真空阀开延时[A]</v>
      </c>
      <c r="S102" s="1"/>
      <c r="T102" s="1"/>
      <c r="U102" s="1"/>
    </row>
    <row r="103" s="1" customFormat="1" ht="12" spans="1:18">
      <c r="A103" s="24"/>
      <c r="B103" s="1" t="s">
        <v>1938</v>
      </c>
      <c r="C103" s="1" t="str">
        <f>IO点表!F100</f>
        <v>#1-2电池抽真空阀开</v>
      </c>
      <c r="D103" s="1">
        <f t="shared" si="43"/>
        <v>1</v>
      </c>
      <c r="E103" s="1">
        <f t="shared" si="39"/>
        <v>306</v>
      </c>
      <c r="F103" s="1" t="str">
        <f t="shared" si="40"/>
        <v>306.01</v>
      </c>
      <c r="G103" s="1" t="str">
        <f t="shared" si="41"/>
        <v>#1-2电池抽真空阀开[Pls]</v>
      </c>
      <c r="H103" s="1" t="str">
        <f t="shared" si="36"/>
        <v>406.01</v>
      </c>
      <c r="I103" s="1" t="str">
        <f t="shared" si="37"/>
        <v>#1-2电池抽真空阀开[M]</v>
      </c>
      <c r="J103" s="1" t="str">
        <f t="shared" si="50"/>
        <v>506.01</v>
      </c>
      <c r="K103" s="1" t="str">
        <f t="shared" si="51"/>
        <v>#1-2电池抽真空阀开条件</v>
      </c>
      <c r="L103" s="1" t="str">
        <f t="shared" si="45"/>
        <v>606.01</v>
      </c>
      <c r="M103" s="1" t="str">
        <f t="shared" si="46"/>
        <v>#1-2电池抽真空阀开[A]</v>
      </c>
      <c r="N103" s="1" t="str">
        <f t="shared" si="48"/>
        <v>706.01</v>
      </c>
      <c r="O103" s="1" t="str">
        <f t="shared" si="49"/>
        <v>#1-2电池抽真空阀开[SW]</v>
      </c>
      <c r="P103" s="1">
        <f t="shared" si="44"/>
        <v>597</v>
      </c>
      <c r="Q103" s="1" t="str">
        <f t="shared" si="42"/>
        <v>T597</v>
      </c>
      <c r="R103" s="1" t="str">
        <f t="shared" si="47"/>
        <v>#1-2电池抽真空阀开延时[A]</v>
      </c>
    </row>
    <row r="104" s="1" customFormat="1" ht="12" spans="1:18">
      <c r="A104" s="24"/>
      <c r="B104" s="25" t="s">
        <v>1942</v>
      </c>
      <c r="C104" s="1" t="str">
        <f>IO点表!F101</f>
        <v>#1-1电池注氦阀开</v>
      </c>
      <c r="D104" s="26">
        <f t="shared" si="43"/>
        <v>2</v>
      </c>
      <c r="E104" s="1">
        <f t="shared" si="39"/>
        <v>306</v>
      </c>
      <c r="F104" s="1" t="str">
        <f t="shared" si="40"/>
        <v>306.02</v>
      </c>
      <c r="G104" s="1" t="str">
        <f t="shared" si="41"/>
        <v>#1-1电池注氦阀开[Pls]</v>
      </c>
      <c r="H104" s="1" t="str">
        <f t="shared" si="36"/>
        <v>406.02</v>
      </c>
      <c r="I104" s="1" t="str">
        <f t="shared" si="37"/>
        <v>#1-1电池注氦阀开[M]</v>
      </c>
      <c r="J104" s="1" t="str">
        <f t="shared" si="50"/>
        <v>506.02</v>
      </c>
      <c r="K104" s="1" t="str">
        <f t="shared" si="51"/>
        <v>#1-1电池注氦阀开条件</v>
      </c>
      <c r="L104" s="1" t="str">
        <f t="shared" si="45"/>
        <v>606.02</v>
      </c>
      <c r="M104" s="1" t="str">
        <f t="shared" si="46"/>
        <v>#1-1电池注氦阀开[A]</v>
      </c>
      <c r="N104" s="1" t="str">
        <f t="shared" si="48"/>
        <v>706.02</v>
      </c>
      <c r="O104" s="1" t="str">
        <f t="shared" si="49"/>
        <v>#1-1电池注氦阀开[SW]</v>
      </c>
      <c r="P104" s="1">
        <f t="shared" si="44"/>
        <v>598</v>
      </c>
      <c r="Q104" s="1" t="str">
        <f t="shared" si="42"/>
        <v>T598</v>
      </c>
      <c r="R104" s="1" t="str">
        <f t="shared" si="47"/>
        <v>#1-1电池注氦阀开延时[A]</v>
      </c>
    </row>
    <row r="105" s="1" customFormat="1" ht="12" spans="1:18">
      <c r="A105" s="24"/>
      <c r="B105" s="25" t="s">
        <v>1946</v>
      </c>
      <c r="C105" s="1" t="str">
        <f>IO点表!F102</f>
        <v>#1-2电池注氦阀开</v>
      </c>
      <c r="D105" s="26">
        <f t="shared" si="43"/>
        <v>3</v>
      </c>
      <c r="E105" s="1">
        <f t="shared" si="39"/>
        <v>306</v>
      </c>
      <c r="F105" s="1" t="str">
        <f t="shared" si="40"/>
        <v>306.03</v>
      </c>
      <c r="G105" s="1" t="str">
        <f t="shared" si="41"/>
        <v>#1-2电池注氦阀开[Pls]</v>
      </c>
      <c r="H105" s="1" t="str">
        <f t="shared" si="36"/>
        <v>406.03</v>
      </c>
      <c r="I105" s="1" t="str">
        <f t="shared" si="37"/>
        <v>#1-2电池注氦阀开[M]</v>
      </c>
      <c r="J105" s="1" t="str">
        <f t="shared" si="50"/>
        <v>506.03</v>
      </c>
      <c r="K105" s="1" t="str">
        <f t="shared" si="51"/>
        <v>#1-2电池注氦阀开条件</v>
      </c>
      <c r="L105" s="1" t="str">
        <f t="shared" si="45"/>
        <v>606.03</v>
      </c>
      <c r="M105" s="1" t="str">
        <f t="shared" si="46"/>
        <v>#1-2电池注氦阀开[A]</v>
      </c>
      <c r="N105" s="1" t="str">
        <f t="shared" si="48"/>
        <v>706.03</v>
      </c>
      <c r="O105" s="1" t="str">
        <f t="shared" si="49"/>
        <v>#1-2电池注氦阀开[SW]</v>
      </c>
      <c r="P105" s="1">
        <f t="shared" si="44"/>
        <v>599</v>
      </c>
      <c r="Q105" s="1" t="str">
        <f t="shared" si="42"/>
        <v>T599</v>
      </c>
      <c r="R105" s="1" t="str">
        <f t="shared" si="47"/>
        <v>#1-2电池注氦阀开延时[A]</v>
      </c>
    </row>
    <row r="106" s="1" customFormat="1" ht="12" spans="1:18">
      <c r="A106" s="24"/>
      <c r="B106" s="25" t="s">
        <v>1950</v>
      </c>
      <c r="C106" s="1" t="str">
        <f>IO点表!F103</f>
        <v>#1-1电池破真空阀开</v>
      </c>
      <c r="D106" s="26">
        <f t="shared" si="43"/>
        <v>4</v>
      </c>
      <c r="E106" s="1">
        <f t="shared" si="39"/>
        <v>306</v>
      </c>
      <c r="F106" s="1" t="str">
        <f t="shared" si="40"/>
        <v>306.04</v>
      </c>
      <c r="G106" s="1" t="str">
        <f t="shared" si="41"/>
        <v>#1-1电池破真空阀开[Pls]</v>
      </c>
      <c r="H106" s="1" t="str">
        <f t="shared" si="36"/>
        <v>406.04</v>
      </c>
      <c r="I106" s="1" t="str">
        <f t="shared" si="37"/>
        <v>#1-1电池破真空阀开[M]</v>
      </c>
      <c r="J106" s="1" t="str">
        <f t="shared" si="50"/>
        <v>506.04</v>
      </c>
      <c r="K106" s="1" t="str">
        <f t="shared" si="51"/>
        <v>#1-1电池破真空阀开条件</v>
      </c>
      <c r="L106" s="1" t="str">
        <f t="shared" si="45"/>
        <v>606.04</v>
      </c>
      <c r="M106" s="1" t="str">
        <f t="shared" si="46"/>
        <v>#1-1电池破真空阀开[A]</v>
      </c>
      <c r="N106" s="1" t="str">
        <f t="shared" si="48"/>
        <v>706.04</v>
      </c>
      <c r="O106" s="1" t="str">
        <f t="shared" si="49"/>
        <v>#1-1电池破真空阀开[SW]</v>
      </c>
      <c r="P106" s="1">
        <f t="shared" si="44"/>
        <v>600</v>
      </c>
      <c r="Q106" s="1" t="str">
        <f t="shared" si="42"/>
        <v>T600</v>
      </c>
      <c r="R106" s="1" t="str">
        <f t="shared" si="47"/>
        <v>#1-1电池破真空阀开延时[A]</v>
      </c>
    </row>
    <row r="107" s="1" customFormat="1" ht="12" spans="1:18">
      <c r="A107" s="24"/>
      <c r="B107" s="25" t="s">
        <v>1954</v>
      </c>
      <c r="C107" s="1" t="str">
        <f>IO点表!F104</f>
        <v>#1-2电池破真空阀开</v>
      </c>
      <c r="D107" s="26">
        <f t="shared" si="43"/>
        <v>5</v>
      </c>
      <c r="E107" s="1">
        <f t="shared" si="39"/>
        <v>306</v>
      </c>
      <c r="F107" s="1" t="str">
        <f t="shared" si="40"/>
        <v>306.05</v>
      </c>
      <c r="G107" s="1" t="str">
        <f t="shared" si="41"/>
        <v>#1-2电池破真空阀开[Pls]</v>
      </c>
      <c r="H107" s="1" t="str">
        <f t="shared" si="36"/>
        <v>406.05</v>
      </c>
      <c r="I107" s="1" t="str">
        <f t="shared" si="37"/>
        <v>#1-2电池破真空阀开[M]</v>
      </c>
      <c r="J107" s="1" t="str">
        <f t="shared" si="50"/>
        <v>506.05</v>
      </c>
      <c r="K107" s="1" t="str">
        <f t="shared" si="51"/>
        <v>#1-2电池破真空阀开条件</v>
      </c>
      <c r="L107" s="1" t="str">
        <f t="shared" si="45"/>
        <v>606.05</v>
      </c>
      <c r="M107" s="1" t="str">
        <f t="shared" si="46"/>
        <v>#1-2电池破真空阀开[A]</v>
      </c>
      <c r="N107" s="1" t="str">
        <f t="shared" si="48"/>
        <v>706.05</v>
      </c>
      <c r="O107" s="1" t="str">
        <f t="shared" si="49"/>
        <v>#1-2电池破真空阀开[SW]</v>
      </c>
      <c r="P107" s="1">
        <f t="shared" si="44"/>
        <v>601</v>
      </c>
      <c r="Q107" s="1" t="str">
        <f t="shared" si="42"/>
        <v>T601</v>
      </c>
      <c r="R107" s="1" t="str">
        <f t="shared" si="47"/>
        <v>#1-2电池破真空阀开延时[A]</v>
      </c>
    </row>
    <row r="108" s="1" customFormat="1" ht="12" spans="1:18">
      <c r="A108" s="24"/>
      <c r="B108" s="25" t="s">
        <v>1958</v>
      </c>
      <c r="C108" s="1" t="str">
        <f>IO点表!F105</f>
        <v>#2-1电池抽真空阀开</v>
      </c>
      <c r="D108" s="26">
        <f t="shared" si="43"/>
        <v>6</v>
      </c>
      <c r="E108" s="1">
        <f t="shared" si="39"/>
        <v>306</v>
      </c>
      <c r="F108" s="1" t="str">
        <f t="shared" si="40"/>
        <v>306.06</v>
      </c>
      <c r="G108" s="1" t="str">
        <f t="shared" si="41"/>
        <v>#2-1电池抽真空阀开[Pls]</v>
      </c>
      <c r="H108" s="1" t="str">
        <f t="shared" si="36"/>
        <v>406.06</v>
      </c>
      <c r="I108" s="1" t="str">
        <f t="shared" si="37"/>
        <v>#2-1电池抽真空阀开[M]</v>
      </c>
      <c r="J108" s="1" t="str">
        <f t="shared" si="50"/>
        <v>506.06</v>
      </c>
      <c r="K108" s="1" t="str">
        <f t="shared" si="51"/>
        <v>#2-1电池抽真空阀开条件</v>
      </c>
      <c r="L108" s="1" t="str">
        <f t="shared" si="45"/>
        <v>606.06</v>
      </c>
      <c r="M108" s="1" t="str">
        <f t="shared" si="46"/>
        <v>#2-1电池抽真空阀开[A]</v>
      </c>
      <c r="N108" s="1" t="str">
        <f t="shared" si="48"/>
        <v>706.06</v>
      </c>
      <c r="O108" s="1" t="str">
        <f t="shared" si="49"/>
        <v>#2-1电池抽真空阀开[SW]</v>
      </c>
      <c r="P108" s="1">
        <f t="shared" si="44"/>
        <v>602</v>
      </c>
      <c r="Q108" s="1" t="str">
        <f t="shared" si="42"/>
        <v>T602</v>
      </c>
      <c r="R108" s="1" t="str">
        <f t="shared" si="47"/>
        <v>#2-1电池抽真空阀开延时[A]</v>
      </c>
    </row>
    <row r="109" s="1" customFormat="1" ht="12" spans="1:18">
      <c r="A109" s="24"/>
      <c r="B109" s="25" t="s">
        <v>1962</v>
      </c>
      <c r="C109" s="1" t="str">
        <f>IO点表!F106</f>
        <v>#2-2电池抽真空阀开</v>
      </c>
      <c r="D109" s="26">
        <f t="shared" si="43"/>
        <v>7</v>
      </c>
      <c r="E109" s="1">
        <f t="shared" si="39"/>
        <v>306</v>
      </c>
      <c r="F109" s="1" t="str">
        <f t="shared" si="40"/>
        <v>306.07</v>
      </c>
      <c r="G109" s="1" t="str">
        <f t="shared" si="41"/>
        <v>#2-2电池抽真空阀开[Pls]</v>
      </c>
      <c r="H109" s="1" t="str">
        <f t="shared" si="36"/>
        <v>406.07</v>
      </c>
      <c r="I109" s="1" t="str">
        <f t="shared" si="37"/>
        <v>#2-2电池抽真空阀开[M]</v>
      </c>
      <c r="J109" s="1" t="str">
        <f t="shared" si="50"/>
        <v>506.07</v>
      </c>
      <c r="K109" s="1" t="str">
        <f t="shared" si="51"/>
        <v>#2-2电池抽真空阀开条件</v>
      </c>
      <c r="L109" s="1" t="str">
        <f t="shared" si="45"/>
        <v>606.07</v>
      </c>
      <c r="M109" s="1" t="str">
        <f t="shared" si="46"/>
        <v>#2-2电池抽真空阀开[A]</v>
      </c>
      <c r="N109" s="1" t="str">
        <f t="shared" si="48"/>
        <v>706.07</v>
      </c>
      <c r="O109" s="1" t="str">
        <f t="shared" si="49"/>
        <v>#2-2电池抽真空阀开[SW]</v>
      </c>
      <c r="P109" s="1">
        <f t="shared" si="44"/>
        <v>603</v>
      </c>
      <c r="Q109" s="1" t="str">
        <f t="shared" si="42"/>
        <v>T603</v>
      </c>
      <c r="R109" s="1" t="str">
        <f t="shared" ref="R109:R123" si="52">C109&amp;R$2</f>
        <v>#2-2电池抽真空阀开延时[A]</v>
      </c>
    </row>
    <row r="110" s="1" customFormat="1" ht="12" spans="1:18">
      <c r="A110" s="24"/>
      <c r="B110" s="25" t="s">
        <v>1966</v>
      </c>
      <c r="C110" s="1" t="str">
        <f>IO点表!F107</f>
        <v>#2-1电池注氦阀开</v>
      </c>
      <c r="D110" s="26">
        <f t="shared" si="43"/>
        <v>8</v>
      </c>
      <c r="E110" s="1">
        <f t="shared" si="39"/>
        <v>306</v>
      </c>
      <c r="F110" s="1" t="str">
        <f t="shared" si="40"/>
        <v>306.08</v>
      </c>
      <c r="G110" s="1" t="str">
        <f t="shared" si="41"/>
        <v>#2-1电池注氦阀开[Pls]</v>
      </c>
      <c r="H110" s="1" t="str">
        <f t="shared" si="36"/>
        <v>406.08</v>
      </c>
      <c r="I110" s="1" t="str">
        <f t="shared" si="37"/>
        <v>#2-1电池注氦阀开[M]</v>
      </c>
      <c r="J110" s="1" t="str">
        <f t="shared" si="50"/>
        <v>506.08</v>
      </c>
      <c r="K110" s="1" t="str">
        <f t="shared" si="51"/>
        <v>#2-1电池注氦阀开条件</v>
      </c>
      <c r="L110" s="1" t="str">
        <f t="shared" si="45"/>
        <v>606.08</v>
      </c>
      <c r="M110" s="1" t="str">
        <f t="shared" si="46"/>
        <v>#2-1电池注氦阀开[A]</v>
      </c>
      <c r="N110" s="1" t="str">
        <f t="shared" si="48"/>
        <v>706.08</v>
      </c>
      <c r="O110" s="1" t="str">
        <f t="shared" si="49"/>
        <v>#2-1电池注氦阀开[SW]</v>
      </c>
      <c r="P110" s="1">
        <f t="shared" si="44"/>
        <v>604</v>
      </c>
      <c r="Q110" s="1" t="str">
        <f t="shared" si="42"/>
        <v>T604</v>
      </c>
      <c r="R110" s="1" t="str">
        <f t="shared" si="52"/>
        <v>#2-1电池注氦阀开延时[A]</v>
      </c>
    </row>
    <row r="111" s="1" customFormat="1" ht="12" spans="1:18">
      <c r="A111" s="24"/>
      <c r="B111" s="25" t="s">
        <v>1970</v>
      </c>
      <c r="C111" s="1" t="str">
        <f>IO点表!F108</f>
        <v>#2-2电池注氦阀开</v>
      </c>
      <c r="D111" s="26">
        <f t="shared" si="43"/>
        <v>9</v>
      </c>
      <c r="E111" s="1">
        <f t="shared" si="39"/>
        <v>306</v>
      </c>
      <c r="F111" s="1" t="str">
        <f t="shared" si="40"/>
        <v>306.09</v>
      </c>
      <c r="G111" s="1" t="str">
        <f t="shared" si="41"/>
        <v>#2-2电池注氦阀开[Pls]</v>
      </c>
      <c r="H111" s="1" t="str">
        <f t="shared" si="36"/>
        <v>406.09</v>
      </c>
      <c r="I111" s="1" t="str">
        <f t="shared" si="37"/>
        <v>#2-2电池注氦阀开[M]</v>
      </c>
      <c r="J111" s="1" t="str">
        <f t="shared" si="50"/>
        <v>506.09</v>
      </c>
      <c r="K111" s="1" t="str">
        <f t="shared" si="51"/>
        <v>#2-2电池注氦阀开条件</v>
      </c>
      <c r="L111" s="1" t="str">
        <f t="shared" si="45"/>
        <v>606.09</v>
      </c>
      <c r="M111" s="1" t="str">
        <f t="shared" si="46"/>
        <v>#2-2电池注氦阀开[A]</v>
      </c>
      <c r="N111" s="1" t="str">
        <f t="shared" si="48"/>
        <v>706.09</v>
      </c>
      <c r="O111" s="1" t="str">
        <f t="shared" si="49"/>
        <v>#2-2电池注氦阀开[SW]</v>
      </c>
      <c r="P111" s="1">
        <f t="shared" si="44"/>
        <v>605</v>
      </c>
      <c r="Q111" s="1" t="str">
        <f t="shared" si="42"/>
        <v>T605</v>
      </c>
      <c r="R111" s="1" t="str">
        <f t="shared" si="52"/>
        <v>#2-2电池注氦阀开延时[A]</v>
      </c>
    </row>
    <row r="112" s="1" customFormat="1" ht="12" spans="1:18">
      <c r="A112" s="24"/>
      <c r="B112" s="25" t="s">
        <v>1974</v>
      </c>
      <c r="C112" s="1" t="str">
        <f>IO点表!F109</f>
        <v>#2-1电池破真空阀开</v>
      </c>
      <c r="D112" s="26">
        <f t="shared" si="43"/>
        <v>10</v>
      </c>
      <c r="E112" s="1">
        <f t="shared" si="39"/>
        <v>306</v>
      </c>
      <c r="F112" s="1" t="str">
        <f t="shared" si="40"/>
        <v>306.10</v>
      </c>
      <c r="G112" s="1" t="str">
        <f t="shared" si="41"/>
        <v>#2-1电池破真空阀开[Pls]</v>
      </c>
      <c r="H112" s="1" t="str">
        <f t="shared" si="36"/>
        <v>406.10</v>
      </c>
      <c r="I112" s="1" t="str">
        <f t="shared" si="37"/>
        <v>#2-1电池破真空阀开[M]</v>
      </c>
      <c r="J112" s="1" t="str">
        <f t="shared" si="50"/>
        <v>506.10</v>
      </c>
      <c r="K112" s="1" t="str">
        <f t="shared" si="51"/>
        <v>#2-1电池破真空阀开条件</v>
      </c>
      <c r="L112" s="1" t="str">
        <f t="shared" si="45"/>
        <v>606.10</v>
      </c>
      <c r="M112" s="1" t="str">
        <f t="shared" si="46"/>
        <v>#2-1电池破真空阀开[A]</v>
      </c>
      <c r="N112" s="1" t="str">
        <f t="shared" si="48"/>
        <v>706.10</v>
      </c>
      <c r="O112" s="1" t="str">
        <f t="shared" si="49"/>
        <v>#2-1电池破真空阀开[SW]</v>
      </c>
      <c r="P112" s="1">
        <f t="shared" si="44"/>
        <v>606</v>
      </c>
      <c r="Q112" s="1" t="str">
        <f t="shared" si="42"/>
        <v>T606</v>
      </c>
      <c r="R112" s="1" t="str">
        <f t="shared" si="52"/>
        <v>#2-1电池破真空阀开延时[A]</v>
      </c>
    </row>
    <row r="113" s="1" customFormat="1" ht="12" spans="1:18">
      <c r="A113" s="24"/>
      <c r="B113" s="25" t="s">
        <v>1978</v>
      </c>
      <c r="C113" s="1" t="str">
        <f>IO点表!F110</f>
        <v>#2-2电池破真空阀开</v>
      </c>
      <c r="D113" s="26">
        <f t="shared" si="43"/>
        <v>11</v>
      </c>
      <c r="E113" s="1">
        <f t="shared" si="39"/>
        <v>306</v>
      </c>
      <c r="F113" s="1" t="str">
        <f t="shared" si="40"/>
        <v>306.11</v>
      </c>
      <c r="G113" s="1" t="str">
        <f t="shared" si="41"/>
        <v>#2-2电池破真空阀开[Pls]</v>
      </c>
      <c r="H113" s="1" t="str">
        <f t="shared" si="36"/>
        <v>406.11</v>
      </c>
      <c r="I113" s="1" t="str">
        <f t="shared" si="37"/>
        <v>#2-2电池破真空阀开[M]</v>
      </c>
      <c r="J113" s="1" t="str">
        <f t="shared" si="50"/>
        <v>506.11</v>
      </c>
      <c r="K113" s="1" t="str">
        <f t="shared" si="51"/>
        <v>#2-2电池破真空阀开条件</v>
      </c>
      <c r="L113" s="1" t="str">
        <f t="shared" si="45"/>
        <v>606.11</v>
      </c>
      <c r="M113" s="1" t="str">
        <f t="shared" si="46"/>
        <v>#2-2电池破真空阀开[A]</v>
      </c>
      <c r="N113" s="1" t="str">
        <f t="shared" si="48"/>
        <v>706.11</v>
      </c>
      <c r="O113" s="1" t="str">
        <f t="shared" si="49"/>
        <v>#2-2电池破真空阀开[SW]</v>
      </c>
      <c r="P113" s="1">
        <f t="shared" si="44"/>
        <v>607</v>
      </c>
      <c r="Q113" s="1" t="str">
        <f t="shared" si="42"/>
        <v>T607</v>
      </c>
      <c r="R113" s="1" t="str">
        <f t="shared" si="52"/>
        <v>#2-2电池破真空阀开延时[A]</v>
      </c>
    </row>
    <row r="114" s="1" customFormat="1" ht="12" spans="1:18">
      <c r="A114" s="24"/>
      <c r="B114" s="25" t="s">
        <v>1982</v>
      </c>
      <c r="C114" s="1" t="str">
        <f>IO点表!F111</f>
        <v>#3-1电池抽真空阀开</v>
      </c>
      <c r="D114" s="26">
        <f t="shared" si="43"/>
        <v>12</v>
      </c>
      <c r="E114" s="1">
        <f t="shared" si="39"/>
        <v>306</v>
      </c>
      <c r="F114" s="1" t="str">
        <f t="shared" si="40"/>
        <v>306.12</v>
      </c>
      <c r="G114" s="1" t="str">
        <f t="shared" si="41"/>
        <v>#3-1电池抽真空阀开[Pls]</v>
      </c>
      <c r="H114" s="1" t="str">
        <f t="shared" si="36"/>
        <v>406.12</v>
      </c>
      <c r="I114" s="1" t="str">
        <f t="shared" si="37"/>
        <v>#3-1电池抽真空阀开[M]</v>
      </c>
      <c r="J114" s="1" t="str">
        <f t="shared" si="50"/>
        <v>506.12</v>
      </c>
      <c r="K114" s="1" t="str">
        <f t="shared" si="51"/>
        <v>#3-1电池抽真空阀开条件</v>
      </c>
      <c r="L114" s="1" t="str">
        <f t="shared" si="45"/>
        <v>606.12</v>
      </c>
      <c r="M114" s="1" t="str">
        <f t="shared" si="46"/>
        <v>#3-1电池抽真空阀开[A]</v>
      </c>
      <c r="N114" s="1" t="str">
        <f t="shared" si="48"/>
        <v>706.12</v>
      </c>
      <c r="O114" s="1" t="str">
        <f t="shared" si="49"/>
        <v>#3-1电池抽真空阀开[SW]</v>
      </c>
      <c r="P114" s="1">
        <f t="shared" si="44"/>
        <v>608</v>
      </c>
      <c r="Q114" s="1" t="str">
        <f t="shared" si="42"/>
        <v>T608</v>
      </c>
      <c r="R114" s="1" t="str">
        <f t="shared" si="52"/>
        <v>#3-1电池抽真空阀开延时[A]</v>
      </c>
    </row>
    <row r="115" s="1" customFormat="1" ht="12" spans="1:18">
      <c r="A115" s="24"/>
      <c r="B115" s="25" t="s">
        <v>1986</v>
      </c>
      <c r="C115" s="1" t="str">
        <f>IO点表!F112</f>
        <v>#3-2电池抽真空阀开</v>
      </c>
      <c r="D115" s="26">
        <f t="shared" si="43"/>
        <v>13</v>
      </c>
      <c r="E115" s="1">
        <f t="shared" si="39"/>
        <v>306</v>
      </c>
      <c r="F115" s="1" t="str">
        <f t="shared" si="40"/>
        <v>306.13</v>
      </c>
      <c r="G115" s="1" t="str">
        <f t="shared" si="41"/>
        <v>#3-2电池抽真空阀开[Pls]</v>
      </c>
      <c r="H115" s="1" t="str">
        <f t="shared" si="36"/>
        <v>406.13</v>
      </c>
      <c r="I115" s="1" t="str">
        <f t="shared" si="37"/>
        <v>#3-2电池抽真空阀开[M]</v>
      </c>
      <c r="J115" s="1" t="str">
        <f t="shared" si="50"/>
        <v>506.13</v>
      </c>
      <c r="K115" s="1" t="str">
        <f t="shared" si="51"/>
        <v>#3-2电池抽真空阀开条件</v>
      </c>
      <c r="L115" s="1" t="str">
        <f t="shared" si="45"/>
        <v>606.13</v>
      </c>
      <c r="M115" s="1" t="str">
        <f t="shared" si="46"/>
        <v>#3-2电池抽真空阀开[A]</v>
      </c>
      <c r="N115" s="1" t="str">
        <f t="shared" si="48"/>
        <v>706.13</v>
      </c>
      <c r="O115" s="1" t="str">
        <f t="shared" si="49"/>
        <v>#3-2电池抽真空阀开[SW]</v>
      </c>
      <c r="P115" s="1">
        <f t="shared" si="44"/>
        <v>609</v>
      </c>
      <c r="Q115" s="1" t="str">
        <f t="shared" si="42"/>
        <v>T609</v>
      </c>
      <c r="R115" s="1" t="str">
        <f t="shared" si="52"/>
        <v>#3-2电池抽真空阀开延时[A]</v>
      </c>
    </row>
    <row r="116" s="1" customFormat="1" ht="12" spans="1:18">
      <c r="A116" s="24"/>
      <c r="B116" s="25" t="s">
        <v>1990</v>
      </c>
      <c r="C116" s="1" t="str">
        <f>IO点表!F113</f>
        <v>#3-1电池注氦阀开</v>
      </c>
      <c r="D116" s="26">
        <f t="shared" si="43"/>
        <v>14</v>
      </c>
      <c r="E116" s="1">
        <f t="shared" si="39"/>
        <v>306</v>
      </c>
      <c r="F116" s="1" t="str">
        <f t="shared" si="40"/>
        <v>306.14</v>
      </c>
      <c r="G116" s="1" t="str">
        <f t="shared" si="41"/>
        <v>#3-1电池注氦阀开[Pls]</v>
      </c>
      <c r="H116" s="1" t="str">
        <f t="shared" si="36"/>
        <v>406.14</v>
      </c>
      <c r="I116" s="1" t="str">
        <f t="shared" si="37"/>
        <v>#3-1电池注氦阀开[M]</v>
      </c>
      <c r="J116" s="1" t="str">
        <f t="shared" si="50"/>
        <v>506.14</v>
      </c>
      <c r="K116" s="1" t="str">
        <f t="shared" si="51"/>
        <v>#3-1电池注氦阀开条件</v>
      </c>
      <c r="L116" s="1" t="str">
        <f t="shared" si="45"/>
        <v>606.14</v>
      </c>
      <c r="M116" s="1" t="str">
        <f t="shared" si="46"/>
        <v>#3-1电池注氦阀开[A]</v>
      </c>
      <c r="N116" s="1" t="str">
        <f t="shared" si="48"/>
        <v>706.14</v>
      </c>
      <c r="O116" s="1" t="str">
        <f t="shared" si="49"/>
        <v>#3-1电池注氦阀开[SW]</v>
      </c>
      <c r="P116" s="1">
        <f t="shared" si="44"/>
        <v>610</v>
      </c>
      <c r="Q116" s="1" t="str">
        <f t="shared" si="42"/>
        <v>T610</v>
      </c>
      <c r="R116" s="1" t="str">
        <f t="shared" si="52"/>
        <v>#3-1电池注氦阀开延时[A]</v>
      </c>
    </row>
    <row r="117" s="1" customFormat="1" ht="12" spans="1:18">
      <c r="A117" s="24"/>
      <c r="B117" s="25" t="s">
        <v>1994</v>
      </c>
      <c r="C117" s="1" t="str">
        <f>IO点表!F114</f>
        <v>#3-2电池注氦阀开</v>
      </c>
      <c r="D117" s="26">
        <f t="shared" si="43"/>
        <v>15</v>
      </c>
      <c r="E117" s="1">
        <f t="shared" si="39"/>
        <v>306</v>
      </c>
      <c r="F117" s="1" t="str">
        <f t="shared" si="40"/>
        <v>306.15</v>
      </c>
      <c r="G117" s="1" t="str">
        <f t="shared" si="41"/>
        <v>#3-2电池注氦阀开[Pls]</v>
      </c>
      <c r="H117" s="1" t="str">
        <f t="shared" si="36"/>
        <v>406.15</v>
      </c>
      <c r="I117" s="1" t="str">
        <f t="shared" si="37"/>
        <v>#3-2电池注氦阀开[M]</v>
      </c>
      <c r="J117" s="1" t="str">
        <f t="shared" si="50"/>
        <v>506.15</v>
      </c>
      <c r="K117" s="1" t="str">
        <f t="shared" si="51"/>
        <v>#3-2电池注氦阀开条件</v>
      </c>
      <c r="L117" s="1" t="str">
        <f t="shared" si="45"/>
        <v>606.15</v>
      </c>
      <c r="M117" s="1" t="str">
        <f t="shared" si="46"/>
        <v>#3-2电池注氦阀开[A]</v>
      </c>
      <c r="N117" s="1" t="str">
        <f t="shared" si="48"/>
        <v>706.15</v>
      </c>
      <c r="O117" s="1" t="str">
        <f t="shared" si="49"/>
        <v>#3-2电池注氦阀开[SW]</v>
      </c>
      <c r="P117" s="1">
        <f t="shared" si="44"/>
        <v>611</v>
      </c>
      <c r="Q117" s="1" t="str">
        <f t="shared" si="42"/>
        <v>T611</v>
      </c>
      <c r="R117" s="1" t="str">
        <f t="shared" si="52"/>
        <v>#3-2电池注氦阀开延时[A]</v>
      </c>
    </row>
    <row r="118" s="1" customFormat="1" ht="12" spans="1:18">
      <c r="A118" s="24"/>
      <c r="B118" s="25" t="s">
        <v>1999</v>
      </c>
      <c r="C118" s="1" t="str">
        <f>IO点表!F115</f>
        <v>#3-1电池破真空阀开</v>
      </c>
      <c r="D118" s="26">
        <f t="shared" si="43"/>
        <v>0</v>
      </c>
      <c r="E118" s="1">
        <f t="shared" si="39"/>
        <v>307</v>
      </c>
      <c r="F118" s="1" t="str">
        <f t="shared" si="40"/>
        <v>307.00</v>
      </c>
      <c r="G118" s="1" t="str">
        <f t="shared" si="41"/>
        <v>#3-1电池破真空阀开[Pls]</v>
      </c>
      <c r="H118" s="1" t="str">
        <f t="shared" si="36"/>
        <v>407.00</v>
      </c>
      <c r="I118" s="1" t="str">
        <f t="shared" si="37"/>
        <v>#3-1电池破真空阀开[M]</v>
      </c>
      <c r="J118" s="1" t="str">
        <f t="shared" si="50"/>
        <v>507.00</v>
      </c>
      <c r="K118" s="1" t="str">
        <f t="shared" si="51"/>
        <v>#3-1电池破真空阀开条件</v>
      </c>
      <c r="L118" s="1" t="str">
        <f t="shared" si="45"/>
        <v>607.00</v>
      </c>
      <c r="M118" s="1" t="str">
        <f t="shared" si="46"/>
        <v>#3-1电池破真空阀开[A]</v>
      </c>
      <c r="N118" s="1" t="str">
        <f t="shared" si="48"/>
        <v>707.00</v>
      </c>
      <c r="O118" s="1" t="str">
        <f t="shared" si="49"/>
        <v>#3-1电池破真空阀开[SW]</v>
      </c>
      <c r="P118" s="1">
        <f t="shared" si="44"/>
        <v>612</v>
      </c>
      <c r="Q118" s="1" t="str">
        <f t="shared" si="42"/>
        <v>T612</v>
      </c>
      <c r="R118" s="1" t="str">
        <f t="shared" si="52"/>
        <v>#3-1电池破真空阀开延时[A]</v>
      </c>
    </row>
    <row r="119" s="1" customFormat="1" ht="12" spans="1:18">
      <c r="A119" s="24"/>
      <c r="B119" s="25" t="s">
        <v>2003</v>
      </c>
      <c r="C119" s="1" t="str">
        <f>IO点表!F116</f>
        <v>#3-2电池破真空阀开</v>
      </c>
      <c r="D119" s="26">
        <f t="shared" si="43"/>
        <v>1</v>
      </c>
      <c r="E119" s="1">
        <f t="shared" si="39"/>
        <v>307</v>
      </c>
      <c r="F119" s="1" t="str">
        <f t="shared" si="40"/>
        <v>307.01</v>
      </c>
      <c r="G119" s="1" t="str">
        <f t="shared" si="41"/>
        <v>#3-2电池破真空阀开[Pls]</v>
      </c>
      <c r="H119" s="1" t="str">
        <f t="shared" si="36"/>
        <v>407.01</v>
      </c>
      <c r="I119" s="1" t="str">
        <f t="shared" si="37"/>
        <v>#3-2电池破真空阀开[M]</v>
      </c>
      <c r="J119" s="1" t="str">
        <f t="shared" si="50"/>
        <v>507.01</v>
      </c>
      <c r="K119" s="1" t="str">
        <f t="shared" si="51"/>
        <v>#3-2电池破真空阀开条件</v>
      </c>
      <c r="L119" s="1" t="str">
        <f t="shared" si="45"/>
        <v>607.01</v>
      </c>
      <c r="M119" s="1" t="str">
        <f t="shared" si="46"/>
        <v>#3-2电池破真空阀开[A]</v>
      </c>
      <c r="N119" s="1" t="str">
        <f t="shared" si="48"/>
        <v>707.01</v>
      </c>
      <c r="O119" s="1" t="str">
        <f t="shared" si="49"/>
        <v>#3-2电池破真空阀开[SW]</v>
      </c>
      <c r="P119" s="1">
        <f t="shared" si="44"/>
        <v>613</v>
      </c>
      <c r="Q119" s="1" t="str">
        <f t="shared" si="42"/>
        <v>T613</v>
      </c>
      <c r="R119" s="1" t="str">
        <f t="shared" si="52"/>
        <v>#3-2电池破真空阀开延时[A]</v>
      </c>
    </row>
    <row r="120" s="1" customFormat="1" ht="12" spans="1:18">
      <c r="A120" s="24"/>
      <c r="B120" s="25" t="s">
        <v>2007</v>
      </c>
      <c r="C120" s="1">
        <f>IO点表!F117</f>
        <v>0</v>
      </c>
      <c r="D120" s="26">
        <f t="shared" si="43"/>
        <v>2</v>
      </c>
      <c r="E120" s="1">
        <f t="shared" si="39"/>
        <v>307</v>
      </c>
      <c r="F120" s="1" t="str">
        <f t="shared" si="40"/>
        <v>307.02</v>
      </c>
      <c r="G120" s="1" t="str">
        <f t="shared" si="41"/>
        <v>0[Pls]</v>
      </c>
      <c r="H120" s="1" t="str">
        <f t="shared" si="36"/>
        <v>407.02</v>
      </c>
      <c r="I120" s="1" t="str">
        <f t="shared" si="37"/>
        <v>0[M]</v>
      </c>
      <c r="J120" s="1" t="str">
        <f t="shared" si="50"/>
        <v>507.02</v>
      </c>
      <c r="K120" s="1" t="str">
        <f t="shared" si="51"/>
        <v>0条件</v>
      </c>
      <c r="L120" s="1" t="str">
        <f t="shared" si="45"/>
        <v>607.02</v>
      </c>
      <c r="M120" s="1" t="str">
        <f t="shared" si="46"/>
        <v>0[A]</v>
      </c>
      <c r="N120" s="1" t="str">
        <f t="shared" si="48"/>
        <v>707.02</v>
      </c>
      <c r="O120" s="1" t="str">
        <f t="shared" si="49"/>
        <v>0[SW]</v>
      </c>
      <c r="P120" s="1">
        <f t="shared" si="44"/>
        <v>614</v>
      </c>
      <c r="Q120" s="1" t="str">
        <f t="shared" si="42"/>
        <v>T614</v>
      </c>
      <c r="R120" s="1" t="str">
        <f t="shared" si="52"/>
        <v>0延时[A]</v>
      </c>
    </row>
    <row r="121" s="1" customFormat="1" ht="12" spans="1:18">
      <c r="A121" s="24"/>
      <c r="B121" s="25" t="s">
        <v>2010</v>
      </c>
      <c r="C121" s="1">
        <f>IO点表!F118</f>
        <v>0</v>
      </c>
      <c r="D121" s="26">
        <f t="shared" si="43"/>
        <v>3</v>
      </c>
      <c r="E121" s="1">
        <f t="shared" si="39"/>
        <v>307</v>
      </c>
      <c r="F121" s="1" t="str">
        <f t="shared" si="40"/>
        <v>307.03</v>
      </c>
      <c r="G121" s="1" t="str">
        <f t="shared" si="41"/>
        <v>0[Pls]</v>
      </c>
      <c r="H121" s="1" t="str">
        <f t="shared" si="36"/>
        <v>407.03</v>
      </c>
      <c r="I121" s="1" t="str">
        <f t="shared" si="37"/>
        <v>0[M]</v>
      </c>
      <c r="J121" s="1" t="str">
        <f t="shared" si="50"/>
        <v>507.03</v>
      </c>
      <c r="K121" s="1" t="str">
        <f t="shared" si="51"/>
        <v>0条件</v>
      </c>
      <c r="L121" s="1" t="str">
        <f t="shared" si="45"/>
        <v>607.03</v>
      </c>
      <c r="M121" s="1" t="str">
        <f t="shared" si="46"/>
        <v>0[A]</v>
      </c>
      <c r="N121" s="1" t="str">
        <f t="shared" si="48"/>
        <v>707.03</v>
      </c>
      <c r="O121" s="1" t="str">
        <f t="shared" si="49"/>
        <v>0[SW]</v>
      </c>
      <c r="P121" s="1">
        <f t="shared" si="44"/>
        <v>615</v>
      </c>
      <c r="Q121" s="1" t="str">
        <f t="shared" si="42"/>
        <v>T615</v>
      </c>
      <c r="R121" s="1" t="str">
        <f t="shared" si="52"/>
        <v>0延时[A]</v>
      </c>
    </row>
    <row r="122" s="1" customFormat="1" ht="12" spans="1:18">
      <c r="A122" s="24"/>
      <c r="B122" s="25" t="s">
        <v>2013</v>
      </c>
      <c r="C122" s="1">
        <f>IO点表!F119</f>
        <v>0</v>
      </c>
      <c r="D122" s="26">
        <f t="shared" si="43"/>
        <v>4</v>
      </c>
      <c r="E122" s="1">
        <f t="shared" si="39"/>
        <v>307</v>
      </c>
      <c r="F122" s="1" t="str">
        <f t="shared" si="40"/>
        <v>307.04</v>
      </c>
      <c r="G122" s="1" t="str">
        <f t="shared" si="41"/>
        <v>0[Pls]</v>
      </c>
      <c r="H122" s="1" t="str">
        <f t="shared" si="36"/>
        <v>407.04</v>
      </c>
      <c r="I122" s="1" t="str">
        <f t="shared" si="37"/>
        <v>0[M]</v>
      </c>
      <c r="J122" s="1" t="str">
        <f t="shared" si="50"/>
        <v>507.04</v>
      </c>
      <c r="K122" s="1" t="str">
        <f t="shared" si="51"/>
        <v>0条件</v>
      </c>
      <c r="L122" s="1" t="str">
        <f t="shared" si="45"/>
        <v>607.04</v>
      </c>
      <c r="M122" s="1" t="str">
        <f t="shared" si="46"/>
        <v>0[A]</v>
      </c>
      <c r="N122" s="1" t="str">
        <f t="shared" si="48"/>
        <v>707.04</v>
      </c>
      <c r="O122" s="1" t="str">
        <f t="shared" si="49"/>
        <v>0[SW]</v>
      </c>
      <c r="P122" s="1">
        <f t="shared" si="44"/>
        <v>616</v>
      </c>
      <c r="Q122" s="1" t="str">
        <f t="shared" si="42"/>
        <v>T616</v>
      </c>
      <c r="R122" s="1" t="str">
        <f t="shared" si="52"/>
        <v>0延时[A]</v>
      </c>
    </row>
    <row r="123" s="1" customFormat="1" ht="12" spans="1:18">
      <c r="A123" s="24"/>
      <c r="B123" s="25" t="s">
        <v>2016</v>
      </c>
      <c r="C123" s="1">
        <f>IO点表!F120</f>
        <v>0</v>
      </c>
      <c r="D123" s="26">
        <f t="shared" si="43"/>
        <v>5</v>
      </c>
      <c r="E123" s="1">
        <f t="shared" si="39"/>
        <v>307</v>
      </c>
      <c r="F123" s="1" t="str">
        <f t="shared" si="40"/>
        <v>307.05</v>
      </c>
      <c r="G123" s="1" t="str">
        <f t="shared" si="41"/>
        <v>0[Pls]</v>
      </c>
      <c r="H123" s="1" t="str">
        <f t="shared" si="36"/>
        <v>407.05</v>
      </c>
      <c r="I123" s="1" t="str">
        <f t="shared" si="37"/>
        <v>0[M]</v>
      </c>
      <c r="J123" s="1" t="str">
        <f t="shared" si="50"/>
        <v>507.05</v>
      </c>
      <c r="K123" s="1" t="str">
        <f t="shared" si="51"/>
        <v>0条件</v>
      </c>
      <c r="L123" s="1" t="str">
        <f t="shared" si="45"/>
        <v>607.05</v>
      </c>
      <c r="M123" s="1" t="str">
        <f t="shared" si="46"/>
        <v>0[A]</v>
      </c>
      <c r="N123" s="1" t="str">
        <f t="shared" si="48"/>
        <v>707.05</v>
      </c>
      <c r="O123" s="1" t="str">
        <f t="shared" si="49"/>
        <v>0[SW]</v>
      </c>
      <c r="P123" s="1">
        <f t="shared" si="44"/>
        <v>617</v>
      </c>
      <c r="Q123" s="1" t="str">
        <f t="shared" si="42"/>
        <v>T617</v>
      </c>
      <c r="R123" s="1" t="str">
        <f t="shared" si="52"/>
        <v>0延时[A]</v>
      </c>
    </row>
    <row r="124" s="1" customFormat="1" ht="12" spans="1:18">
      <c r="A124" s="24"/>
      <c r="B124" s="25" t="s">
        <v>2019</v>
      </c>
      <c r="C124" s="1">
        <f>IO点表!F121</f>
        <v>0</v>
      </c>
      <c r="D124" s="26">
        <f t="shared" si="43"/>
        <v>6</v>
      </c>
      <c r="E124" s="1">
        <f t="shared" si="39"/>
        <v>307</v>
      </c>
      <c r="F124" s="1" t="str">
        <f t="shared" si="40"/>
        <v>307.06</v>
      </c>
      <c r="G124" s="1" t="str">
        <f t="shared" si="41"/>
        <v>0[Pls]</v>
      </c>
      <c r="H124" s="1" t="str">
        <f t="shared" ref="H124:H187" si="53">(E124+100)&amp;"."&amp;MID(B124,6,2)</f>
        <v>407.06</v>
      </c>
      <c r="I124" s="1" t="str">
        <f t="shared" ref="I124:I187" si="54">C124&amp;I$2</f>
        <v>0[M]</v>
      </c>
      <c r="J124" s="1" t="str">
        <f t="shared" si="50"/>
        <v>507.06</v>
      </c>
      <c r="K124" s="1" t="str">
        <f t="shared" si="51"/>
        <v>0条件</v>
      </c>
      <c r="L124" s="1" t="str">
        <f t="shared" si="45"/>
        <v>607.06</v>
      </c>
      <c r="M124" s="1" t="str">
        <f t="shared" si="46"/>
        <v>0[A]</v>
      </c>
      <c r="N124" s="1" t="str">
        <f t="shared" si="48"/>
        <v>707.06</v>
      </c>
      <c r="O124" s="1" t="str">
        <f t="shared" si="49"/>
        <v>0[SW]</v>
      </c>
      <c r="P124" s="1">
        <f t="shared" si="44"/>
        <v>618</v>
      </c>
      <c r="Q124" s="1" t="str">
        <f t="shared" si="42"/>
        <v>T618</v>
      </c>
      <c r="R124" s="1" t="str">
        <f t="shared" ref="R124:R145" si="55">C124&amp;R$2</f>
        <v>0延时[A]</v>
      </c>
    </row>
    <row r="125" s="1" customFormat="1" ht="12" spans="1:18">
      <c r="A125" s="24"/>
      <c r="B125" s="25" t="s">
        <v>2022</v>
      </c>
      <c r="C125" s="1">
        <f>IO点表!F122</f>
        <v>0</v>
      </c>
      <c r="D125" s="26">
        <f t="shared" si="43"/>
        <v>7</v>
      </c>
      <c r="E125" s="1">
        <f t="shared" si="39"/>
        <v>307</v>
      </c>
      <c r="F125" s="1" t="str">
        <f t="shared" si="40"/>
        <v>307.07</v>
      </c>
      <c r="G125" s="1" t="str">
        <f t="shared" si="41"/>
        <v>0[Pls]</v>
      </c>
      <c r="H125" s="1" t="str">
        <f t="shared" si="53"/>
        <v>407.07</v>
      </c>
      <c r="I125" s="1" t="str">
        <f t="shared" si="54"/>
        <v>0[M]</v>
      </c>
      <c r="J125" s="1" t="str">
        <f t="shared" si="50"/>
        <v>507.07</v>
      </c>
      <c r="K125" s="1" t="str">
        <f t="shared" si="51"/>
        <v>0条件</v>
      </c>
      <c r="L125" s="1" t="str">
        <f t="shared" si="45"/>
        <v>607.07</v>
      </c>
      <c r="M125" s="1" t="str">
        <f t="shared" si="46"/>
        <v>0[A]</v>
      </c>
      <c r="N125" s="1" t="str">
        <f t="shared" si="48"/>
        <v>707.07</v>
      </c>
      <c r="O125" s="1" t="str">
        <f t="shared" si="49"/>
        <v>0[SW]</v>
      </c>
      <c r="P125" s="1">
        <f t="shared" si="44"/>
        <v>619</v>
      </c>
      <c r="Q125" s="1" t="str">
        <f t="shared" si="42"/>
        <v>T619</v>
      </c>
      <c r="R125" s="1" t="str">
        <f t="shared" si="55"/>
        <v>0延时[A]</v>
      </c>
    </row>
    <row r="126" s="1" customFormat="1" ht="12" spans="1:18">
      <c r="A126" s="24"/>
      <c r="B126" s="25" t="s">
        <v>2025</v>
      </c>
      <c r="C126" s="1">
        <f>IO点表!F123</f>
        <v>0</v>
      </c>
      <c r="D126" s="26">
        <f t="shared" si="43"/>
        <v>8</v>
      </c>
      <c r="E126" s="1">
        <f t="shared" si="39"/>
        <v>307</v>
      </c>
      <c r="F126" s="1" t="str">
        <f t="shared" si="40"/>
        <v>307.08</v>
      </c>
      <c r="G126" s="1" t="str">
        <f t="shared" si="41"/>
        <v>0[Pls]</v>
      </c>
      <c r="H126" s="1" t="str">
        <f t="shared" si="53"/>
        <v>407.08</v>
      </c>
      <c r="I126" s="1" t="str">
        <f t="shared" si="54"/>
        <v>0[M]</v>
      </c>
      <c r="J126" s="1" t="str">
        <f t="shared" si="50"/>
        <v>507.08</v>
      </c>
      <c r="K126" s="1" t="str">
        <f t="shared" si="51"/>
        <v>0条件</v>
      </c>
      <c r="L126" s="1" t="str">
        <f t="shared" si="45"/>
        <v>607.08</v>
      </c>
      <c r="M126" s="1" t="str">
        <f t="shared" si="46"/>
        <v>0[A]</v>
      </c>
      <c r="N126" s="1" t="str">
        <f t="shared" si="48"/>
        <v>707.08</v>
      </c>
      <c r="O126" s="1" t="str">
        <f t="shared" si="49"/>
        <v>0[SW]</v>
      </c>
      <c r="P126" s="1">
        <f t="shared" si="44"/>
        <v>620</v>
      </c>
      <c r="Q126" s="1" t="str">
        <f t="shared" si="42"/>
        <v>T620</v>
      </c>
      <c r="R126" s="1" t="str">
        <f t="shared" si="55"/>
        <v>0延时[A]</v>
      </c>
    </row>
    <row r="127" s="1" customFormat="1" ht="12" spans="1:18">
      <c r="A127" s="24"/>
      <c r="B127" s="25" t="s">
        <v>2028</v>
      </c>
      <c r="C127" s="1">
        <f>IO点表!F124</f>
        <v>0</v>
      </c>
      <c r="D127" s="26">
        <f t="shared" si="43"/>
        <v>9</v>
      </c>
      <c r="E127" s="1">
        <f t="shared" si="39"/>
        <v>307</v>
      </c>
      <c r="F127" s="1" t="str">
        <f t="shared" si="40"/>
        <v>307.09</v>
      </c>
      <c r="G127" s="1" t="str">
        <f t="shared" si="41"/>
        <v>0[Pls]</v>
      </c>
      <c r="H127" s="1" t="str">
        <f t="shared" si="53"/>
        <v>407.09</v>
      </c>
      <c r="I127" s="1" t="str">
        <f t="shared" si="54"/>
        <v>0[M]</v>
      </c>
      <c r="J127" s="1" t="str">
        <f t="shared" si="50"/>
        <v>507.09</v>
      </c>
      <c r="K127" s="1" t="str">
        <f t="shared" si="51"/>
        <v>0条件</v>
      </c>
      <c r="L127" s="1" t="str">
        <f t="shared" si="45"/>
        <v>607.09</v>
      </c>
      <c r="M127" s="1" t="str">
        <f t="shared" si="46"/>
        <v>0[A]</v>
      </c>
      <c r="N127" s="1" t="str">
        <f t="shared" si="48"/>
        <v>707.09</v>
      </c>
      <c r="O127" s="1" t="str">
        <f t="shared" si="49"/>
        <v>0[SW]</v>
      </c>
      <c r="P127" s="1">
        <f t="shared" si="44"/>
        <v>621</v>
      </c>
      <c r="Q127" s="1" t="str">
        <f t="shared" si="42"/>
        <v>T621</v>
      </c>
      <c r="R127" s="1" t="str">
        <f t="shared" si="55"/>
        <v>0延时[A]</v>
      </c>
    </row>
    <row r="128" s="1" customFormat="1" ht="12" spans="1:18">
      <c r="A128" s="24"/>
      <c r="B128" s="25" t="s">
        <v>2031</v>
      </c>
      <c r="C128" s="1">
        <f>IO点表!F125</f>
        <v>0</v>
      </c>
      <c r="D128" s="26">
        <f t="shared" si="43"/>
        <v>10</v>
      </c>
      <c r="E128" s="1">
        <f t="shared" si="39"/>
        <v>307</v>
      </c>
      <c r="F128" s="1" t="str">
        <f t="shared" si="40"/>
        <v>307.10</v>
      </c>
      <c r="G128" s="1" t="str">
        <f t="shared" si="41"/>
        <v>0[Pls]</v>
      </c>
      <c r="H128" s="1" t="str">
        <f t="shared" si="53"/>
        <v>407.10</v>
      </c>
      <c r="I128" s="1" t="str">
        <f t="shared" si="54"/>
        <v>0[M]</v>
      </c>
      <c r="J128" s="1" t="str">
        <f t="shared" si="50"/>
        <v>507.10</v>
      </c>
      <c r="K128" s="1" t="str">
        <f t="shared" si="51"/>
        <v>0条件</v>
      </c>
      <c r="L128" s="1" t="str">
        <f t="shared" si="45"/>
        <v>607.10</v>
      </c>
      <c r="M128" s="1" t="str">
        <f t="shared" si="46"/>
        <v>0[A]</v>
      </c>
      <c r="N128" s="1" t="str">
        <f t="shared" si="48"/>
        <v>707.10</v>
      </c>
      <c r="O128" s="1" t="str">
        <f t="shared" si="49"/>
        <v>0[SW]</v>
      </c>
      <c r="P128" s="1">
        <f t="shared" si="44"/>
        <v>622</v>
      </c>
      <c r="Q128" s="1" t="str">
        <f t="shared" si="42"/>
        <v>T622</v>
      </c>
      <c r="R128" s="1" t="str">
        <f t="shared" si="55"/>
        <v>0延时[A]</v>
      </c>
    </row>
    <row r="129" s="1" customFormat="1" ht="12" spans="1:18">
      <c r="A129" s="24"/>
      <c r="B129" s="25" t="s">
        <v>2034</v>
      </c>
      <c r="C129" s="1">
        <f>IO点表!F126</f>
        <v>0</v>
      </c>
      <c r="D129" s="26">
        <f t="shared" si="43"/>
        <v>11</v>
      </c>
      <c r="E129" s="1">
        <f t="shared" si="39"/>
        <v>307</v>
      </c>
      <c r="F129" s="1" t="str">
        <f t="shared" si="40"/>
        <v>307.11</v>
      </c>
      <c r="G129" s="1" t="str">
        <f t="shared" si="41"/>
        <v>0[Pls]</v>
      </c>
      <c r="H129" s="1" t="str">
        <f t="shared" si="53"/>
        <v>407.11</v>
      </c>
      <c r="I129" s="1" t="str">
        <f t="shared" si="54"/>
        <v>0[M]</v>
      </c>
      <c r="J129" s="1" t="str">
        <f t="shared" si="50"/>
        <v>507.11</v>
      </c>
      <c r="K129" s="1" t="str">
        <f t="shared" si="51"/>
        <v>0条件</v>
      </c>
      <c r="L129" s="1" t="str">
        <f t="shared" si="45"/>
        <v>607.11</v>
      </c>
      <c r="M129" s="1" t="str">
        <f t="shared" si="46"/>
        <v>0[A]</v>
      </c>
      <c r="N129" s="1" t="str">
        <f t="shared" si="48"/>
        <v>707.11</v>
      </c>
      <c r="O129" s="1" t="str">
        <f t="shared" si="49"/>
        <v>0[SW]</v>
      </c>
      <c r="P129" s="1">
        <f t="shared" si="44"/>
        <v>623</v>
      </c>
      <c r="Q129" s="1" t="str">
        <f t="shared" si="42"/>
        <v>T623</v>
      </c>
      <c r="R129" s="1" t="str">
        <f t="shared" si="55"/>
        <v>0延时[A]</v>
      </c>
    </row>
    <row r="130" s="1" customFormat="1" ht="12" spans="1:18">
      <c r="A130" s="24"/>
      <c r="B130" s="25" t="s">
        <v>2037</v>
      </c>
      <c r="C130" s="1">
        <f>IO点表!F127</f>
        <v>0</v>
      </c>
      <c r="D130" s="26">
        <f t="shared" si="43"/>
        <v>12</v>
      </c>
      <c r="E130" s="1">
        <f t="shared" si="39"/>
        <v>307</v>
      </c>
      <c r="F130" s="1" t="str">
        <f t="shared" si="40"/>
        <v>307.12</v>
      </c>
      <c r="G130" s="1" t="str">
        <f t="shared" si="41"/>
        <v>0[Pls]</v>
      </c>
      <c r="H130" s="1" t="str">
        <f t="shared" si="53"/>
        <v>407.12</v>
      </c>
      <c r="I130" s="1" t="str">
        <f t="shared" si="54"/>
        <v>0[M]</v>
      </c>
      <c r="J130" s="1" t="str">
        <f t="shared" si="50"/>
        <v>507.12</v>
      </c>
      <c r="K130" s="1" t="str">
        <f t="shared" si="51"/>
        <v>0条件</v>
      </c>
      <c r="L130" s="1" t="str">
        <f t="shared" si="45"/>
        <v>607.12</v>
      </c>
      <c r="M130" s="1" t="str">
        <f t="shared" si="46"/>
        <v>0[A]</v>
      </c>
      <c r="N130" s="1" t="str">
        <f t="shared" si="48"/>
        <v>707.12</v>
      </c>
      <c r="O130" s="1" t="str">
        <f t="shared" si="49"/>
        <v>0[SW]</v>
      </c>
      <c r="P130" s="1">
        <f t="shared" si="44"/>
        <v>624</v>
      </c>
      <c r="Q130" s="1" t="str">
        <f t="shared" si="42"/>
        <v>T624</v>
      </c>
      <c r="R130" s="1" t="str">
        <f t="shared" si="55"/>
        <v>0延时[A]</v>
      </c>
    </row>
    <row r="131" s="1" customFormat="1" ht="12" spans="1:18">
      <c r="A131" s="24"/>
      <c r="B131" s="25" t="s">
        <v>2040</v>
      </c>
      <c r="C131" s="1">
        <f>IO点表!F128</f>
        <v>0</v>
      </c>
      <c r="D131" s="26">
        <f t="shared" si="43"/>
        <v>13</v>
      </c>
      <c r="E131" s="1">
        <f t="shared" si="39"/>
        <v>307</v>
      </c>
      <c r="F131" s="1" t="str">
        <f t="shared" si="40"/>
        <v>307.13</v>
      </c>
      <c r="G131" s="1" t="str">
        <f t="shared" si="41"/>
        <v>0[Pls]</v>
      </c>
      <c r="H131" s="1" t="str">
        <f t="shared" si="53"/>
        <v>407.13</v>
      </c>
      <c r="I131" s="1" t="str">
        <f t="shared" si="54"/>
        <v>0[M]</v>
      </c>
      <c r="J131" s="1" t="str">
        <f t="shared" si="50"/>
        <v>507.13</v>
      </c>
      <c r="K131" s="1" t="str">
        <f t="shared" si="51"/>
        <v>0条件</v>
      </c>
      <c r="L131" s="1" t="str">
        <f t="shared" si="45"/>
        <v>607.13</v>
      </c>
      <c r="M131" s="1" t="str">
        <f t="shared" si="46"/>
        <v>0[A]</v>
      </c>
      <c r="N131" s="1" t="str">
        <f t="shared" si="48"/>
        <v>707.13</v>
      </c>
      <c r="O131" s="1" t="str">
        <f t="shared" si="49"/>
        <v>0[SW]</v>
      </c>
      <c r="P131" s="1">
        <f t="shared" si="44"/>
        <v>625</v>
      </c>
      <c r="Q131" s="1" t="str">
        <f t="shared" si="42"/>
        <v>T625</v>
      </c>
      <c r="R131" s="1" t="str">
        <f t="shared" si="55"/>
        <v>0延时[A]</v>
      </c>
    </row>
    <row r="132" s="1" customFormat="1" ht="12" spans="1:18">
      <c r="A132" s="24"/>
      <c r="B132" s="25" t="s">
        <v>2043</v>
      </c>
      <c r="C132" s="1">
        <f>IO点表!F129</f>
        <v>0</v>
      </c>
      <c r="D132" s="26">
        <f t="shared" si="43"/>
        <v>14</v>
      </c>
      <c r="E132" s="1">
        <f t="shared" si="39"/>
        <v>307</v>
      </c>
      <c r="F132" s="1" t="str">
        <f t="shared" si="40"/>
        <v>307.14</v>
      </c>
      <c r="G132" s="1" t="str">
        <f t="shared" si="41"/>
        <v>0[Pls]</v>
      </c>
      <c r="H132" s="1" t="str">
        <f t="shared" si="53"/>
        <v>407.14</v>
      </c>
      <c r="I132" s="1" t="str">
        <f t="shared" si="54"/>
        <v>0[M]</v>
      </c>
      <c r="J132" s="1" t="str">
        <f t="shared" si="50"/>
        <v>507.14</v>
      </c>
      <c r="K132" s="1" t="str">
        <f t="shared" si="51"/>
        <v>0条件</v>
      </c>
      <c r="L132" s="1" t="str">
        <f t="shared" si="45"/>
        <v>607.14</v>
      </c>
      <c r="M132" s="1" t="str">
        <f t="shared" si="46"/>
        <v>0[A]</v>
      </c>
      <c r="N132" s="1" t="str">
        <f t="shared" si="48"/>
        <v>707.14</v>
      </c>
      <c r="O132" s="1" t="str">
        <f t="shared" si="49"/>
        <v>0[SW]</v>
      </c>
      <c r="P132" s="1">
        <f t="shared" si="44"/>
        <v>626</v>
      </c>
      <c r="Q132" s="1" t="str">
        <f t="shared" si="42"/>
        <v>T626</v>
      </c>
      <c r="R132" s="1" t="str">
        <f t="shared" si="55"/>
        <v>0延时[A]</v>
      </c>
    </row>
    <row r="133" s="1" customFormat="1" ht="12" spans="1:18">
      <c r="A133" s="24"/>
      <c r="B133" s="25" t="s">
        <v>2046</v>
      </c>
      <c r="C133" s="1">
        <f>IO点表!F130</f>
        <v>0</v>
      </c>
      <c r="D133" s="26">
        <f t="shared" si="43"/>
        <v>15</v>
      </c>
      <c r="E133" s="1">
        <f t="shared" si="39"/>
        <v>307</v>
      </c>
      <c r="F133" s="1" t="str">
        <f t="shared" si="40"/>
        <v>307.15</v>
      </c>
      <c r="G133" s="1" t="str">
        <f t="shared" si="41"/>
        <v>0[Pls]</v>
      </c>
      <c r="H133" s="1" t="str">
        <f t="shared" si="53"/>
        <v>407.15</v>
      </c>
      <c r="I133" s="1" t="str">
        <f t="shared" si="54"/>
        <v>0[M]</v>
      </c>
      <c r="J133" s="1" t="str">
        <f t="shared" si="50"/>
        <v>507.15</v>
      </c>
      <c r="K133" s="1" t="str">
        <f t="shared" si="51"/>
        <v>0条件</v>
      </c>
      <c r="L133" s="1" t="str">
        <f t="shared" si="45"/>
        <v>607.15</v>
      </c>
      <c r="M133" s="1" t="str">
        <f t="shared" si="46"/>
        <v>0[A]</v>
      </c>
      <c r="N133" s="1" t="str">
        <f t="shared" si="48"/>
        <v>707.15</v>
      </c>
      <c r="O133" s="1" t="str">
        <f t="shared" si="49"/>
        <v>0[SW]</v>
      </c>
      <c r="P133" s="1">
        <f t="shared" si="44"/>
        <v>627</v>
      </c>
      <c r="Q133" s="1" t="str">
        <f t="shared" si="42"/>
        <v>T627</v>
      </c>
      <c r="R133" s="1" t="str">
        <f t="shared" si="55"/>
        <v>0延时[A]</v>
      </c>
    </row>
    <row r="134" s="1" customFormat="1" ht="12" spans="1:18">
      <c r="A134" s="27"/>
      <c r="B134" s="28" t="s">
        <v>2949</v>
      </c>
      <c r="C134" s="29">
        <f>IO点表!F151</f>
        <v>0</v>
      </c>
      <c r="D134" s="30">
        <f t="shared" si="43"/>
        <v>0</v>
      </c>
      <c r="E134" s="29">
        <f t="shared" si="39"/>
        <v>308</v>
      </c>
      <c r="F134" s="29" t="str">
        <f t="shared" si="40"/>
        <v>308.00</v>
      </c>
      <c r="G134" s="29" t="str">
        <f t="shared" si="41"/>
        <v>0[Pls]</v>
      </c>
      <c r="H134" s="29" t="str">
        <f t="shared" si="53"/>
        <v>408.00</v>
      </c>
      <c r="I134" s="29" t="str">
        <f t="shared" si="54"/>
        <v>0[M]</v>
      </c>
      <c r="J134" s="29" t="str">
        <f t="shared" si="50"/>
        <v>508.00</v>
      </c>
      <c r="K134" s="29" t="str">
        <f t="shared" si="51"/>
        <v>0条件</v>
      </c>
      <c r="L134" s="29" t="str">
        <f t="shared" si="45"/>
        <v>608.00</v>
      </c>
      <c r="M134" s="29" t="str">
        <f t="shared" si="46"/>
        <v>0[A]</v>
      </c>
      <c r="N134" s="29" t="str">
        <f t="shared" si="48"/>
        <v>708.00</v>
      </c>
      <c r="O134" s="29" t="str">
        <f t="shared" si="49"/>
        <v>0[SW]</v>
      </c>
      <c r="P134" s="29">
        <f t="shared" si="44"/>
        <v>628</v>
      </c>
      <c r="Q134" s="29" t="str">
        <f t="shared" si="42"/>
        <v>T628</v>
      </c>
      <c r="R134" s="29" t="str">
        <f t="shared" si="55"/>
        <v>0延时[A]</v>
      </c>
    </row>
    <row r="135" s="1" customFormat="1" ht="12" spans="1:18">
      <c r="A135" s="27"/>
      <c r="B135" s="25" t="s">
        <v>2950</v>
      </c>
      <c r="C135" s="1">
        <f>IO点表!F152</f>
        <v>0</v>
      </c>
      <c r="D135" s="26">
        <f t="shared" si="43"/>
        <v>1</v>
      </c>
      <c r="E135" s="1">
        <f t="shared" ref="E135:E198" si="56">IF(D134=15,(E134+1),E134)</f>
        <v>308</v>
      </c>
      <c r="F135" s="1" t="str">
        <f t="shared" ref="F135:F198" si="57">E135&amp;"."&amp;MID(B135,6,2)</f>
        <v>308.01</v>
      </c>
      <c r="G135" s="1" t="str">
        <f t="shared" ref="G135:G198" si="58">C135&amp;G$2</f>
        <v>0[Pls]</v>
      </c>
      <c r="H135" s="1" t="str">
        <f t="shared" si="53"/>
        <v>408.01</v>
      </c>
      <c r="I135" s="1" t="str">
        <f t="shared" si="54"/>
        <v>0[M]</v>
      </c>
      <c r="J135" s="1" t="str">
        <f t="shared" si="50"/>
        <v>508.01</v>
      </c>
      <c r="K135" s="1" t="str">
        <f t="shared" si="51"/>
        <v>0条件</v>
      </c>
      <c r="L135" s="1" t="str">
        <f t="shared" si="45"/>
        <v>608.01</v>
      </c>
      <c r="M135" s="1" t="str">
        <f t="shared" si="46"/>
        <v>0[A]</v>
      </c>
      <c r="N135" s="1" t="str">
        <f t="shared" si="48"/>
        <v>708.01</v>
      </c>
      <c r="O135" s="1" t="str">
        <f t="shared" si="49"/>
        <v>0[SW]</v>
      </c>
      <c r="P135" s="1">
        <f t="shared" si="44"/>
        <v>629</v>
      </c>
      <c r="Q135" s="1" t="str">
        <f t="shared" ref="Q135:Q198" si="59">P$4&amp;P135</f>
        <v>T629</v>
      </c>
      <c r="R135" s="1" t="str">
        <f t="shared" si="55"/>
        <v>0延时[A]</v>
      </c>
    </row>
    <row r="136" s="1" customFormat="1" ht="12" spans="1:18">
      <c r="A136" s="27"/>
      <c r="B136" s="25" t="s">
        <v>2951</v>
      </c>
      <c r="C136" s="1">
        <f>IO点表!F153</f>
        <v>0</v>
      </c>
      <c r="D136" s="26">
        <f t="shared" ref="D136:D199" si="60">IF(D135=15,0,(D135+1))</f>
        <v>2</v>
      </c>
      <c r="E136" s="1">
        <f t="shared" si="56"/>
        <v>308</v>
      </c>
      <c r="F136" s="1" t="str">
        <f t="shared" si="57"/>
        <v>308.02</v>
      </c>
      <c r="G136" s="1" t="str">
        <f t="shared" si="58"/>
        <v>0[Pls]</v>
      </c>
      <c r="H136" s="1" t="str">
        <f t="shared" si="53"/>
        <v>408.02</v>
      </c>
      <c r="I136" s="1" t="str">
        <f t="shared" si="54"/>
        <v>0[M]</v>
      </c>
      <c r="J136" s="1" t="str">
        <f t="shared" si="50"/>
        <v>508.02</v>
      </c>
      <c r="K136" s="1" t="str">
        <f t="shared" si="51"/>
        <v>0条件</v>
      </c>
      <c r="L136" s="1" t="str">
        <f t="shared" si="45"/>
        <v>608.02</v>
      </c>
      <c r="M136" s="1" t="str">
        <f t="shared" si="46"/>
        <v>0[A]</v>
      </c>
      <c r="N136" s="1" t="str">
        <f t="shared" si="48"/>
        <v>708.02</v>
      </c>
      <c r="O136" s="1" t="str">
        <f t="shared" si="49"/>
        <v>0[SW]</v>
      </c>
      <c r="P136" s="1">
        <f t="shared" si="44"/>
        <v>630</v>
      </c>
      <c r="Q136" s="1" t="str">
        <f t="shared" si="59"/>
        <v>T630</v>
      </c>
      <c r="R136" s="1" t="str">
        <f t="shared" si="55"/>
        <v>0延时[A]</v>
      </c>
    </row>
    <row r="137" s="1" customFormat="1" ht="12" spans="1:18">
      <c r="A137" s="27"/>
      <c r="B137" s="25" t="s">
        <v>2952</v>
      </c>
      <c r="C137" s="1">
        <f>IO点表!F154</f>
        <v>0</v>
      </c>
      <c r="D137" s="26">
        <f t="shared" si="60"/>
        <v>3</v>
      </c>
      <c r="E137" s="1">
        <f t="shared" si="56"/>
        <v>308</v>
      </c>
      <c r="F137" s="1" t="str">
        <f t="shared" si="57"/>
        <v>308.03</v>
      </c>
      <c r="G137" s="1" t="str">
        <f t="shared" si="58"/>
        <v>0[Pls]</v>
      </c>
      <c r="H137" s="1" t="str">
        <f t="shared" si="53"/>
        <v>408.03</v>
      </c>
      <c r="I137" s="1" t="str">
        <f t="shared" si="54"/>
        <v>0[M]</v>
      </c>
      <c r="J137" s="1" t="str">
        <f t="shared" si="50"/>
        <v>508.03</v>
      </c>
      <c r="K137" s="1" t="str">
        <f t="shared" si="51"/>
        <v>0条件</v>
      </c>
      <c r="L137" s="1" t="str">
        <f t="shared" si="45"/>
        <v>608.03</v>
      </c>
      <c r="M137" s="1" t="str">
        <f t="shared" si="46"/>
        <v>0[A]</v>
      </c>
      <c r="N137" s="1" t="str">
        <f t="shared" si="48"/>
        <v>708.03</v>
      </c>
      <c r="O137" s="1" t="str">
        <f t="shared" si="49"/>
        <v>0[SW]</v>
      </c>
      <c r="P137" s="1">
        <f t="shared" ref="P137:P200" si="61">P136+1</f>
        <v>631</v>
      </c>
      <c r="Q137" s="1" t="str">
        <f t="shared" si="59"/>
        <v>T631</v>
      </c>
      <c r="R137" s="1" t="str">
        <f t="shared" si="55"/>
        <v>0延时[A]</v>
      </c>
    </row>
    <row r="138" s="1" customFormat="1" ht="12" spans="1:18">
      <c r="A138" s="27"/>
      <c r="B138" s="25" t="s">
        <v>2953</v>
      </c>
      <c r="D138" s="26">
        <f t="shared" si="60"/>
        <v>4</v>
      </c>
      <c r="E138" s="1">
        <f t="shared" si="56"/>
        <v>308</v>
      </c>
      <c r="F138" s="1" t="str">
        <f t="shared" si="57"/>
        <v>308.04</v>
      </c>
      <c r="G138" s="1" t="str">
        <f t="shared" si="58"/>
        <v>[Pls]</v>
      </c>
      <c r="H138" s="1" t="str">
        <f t="shared" si="53"/>
        <v>408.04</v>
      </c>
      <c r="I138" s="1" t="str">
        <f t="shared" si="54"/>
        <v>[M]</v>
      </c>
      <c r="J138" s="1" t="str">
        <f t="shared" si="50"/>
        <v>508.04</v>
      </c>
      <c r="K138" s="1" t="str">
        <f t="shared" si="51"/>
        <v>条件</v>
      </c>
      <c r="L138" s="1" t="str">
        <f t="shared" si="45"/>
        <v>608.04</v>
      </c>
      <c r="M138" s="1" t="str">
        <f t="shared" si="46"/>
        <v>[A]</v>
      </c>
      <c r="N138" s="1" t="str">
        <f t="shared" si="48"/>
        <v>708.04</v>
      </c>
      <c r="O138" s="1" t="str">
        <f t="shared" si="49"/>
        <v>[SW]</v>
      </c>
      <c r="P138" s="1">
        <f t="shared" si="61"/>
        <v>632</v>
      </c>
      <c r="Q138" s="1" t="str">
        <f t="shared" si="59"/>
        <v>T632</v>
      </c>
      <c r="R138" s="1" t="str">
        <f t="shared" si="55"/>
        <v>延时[A]</v>
      </c>
    </row>
    <row r="139" s="1" customFormat="1" ht="12" spans="1:18">
      <c r="A139" s="27"/>
      <c r="B139" s="25" t="s">
        <v>2954</v>
      </c>
      <c r="D139" s="26">
        <f t="shared" si="60"/>
        <v>5</v>
      </c>
      <c r="E139" s="1">
        <f t="shared" si="56"/>
        <v>308</v>
      </c>
      <c r="F139" s="1" t="str">
        <f t="shared" si="57"/>
        <v>308.05</v>
      </c>
      <c r="G139" s="1" t="str">
        <f t="shared" si="58"/>
        <v>[Pls]</v>
      </c>
      <c r="H139" s="1" t="str">
        <f t="shared" si="53"/>
        <v>408.05</v>
      </c>
      <c r="I139" s="1" t="str">
        <f t="shared" si="54"/>
        <v>[M]</v>
      </c>
      <c r="J139" s="1" t="str">
        <f t="shared" si="50"/>
        <v>508.05</v>
      </c>
      <c r="K139" s="1" t="str">
        <f t="shared" si="51"/>
        <v>条件</v>
      </c>
      <c r="L139" s="1" t="str">
        <f t="shared" si="45"/>
        <v>608.05</v>
      </c>
      <c r="M139" s="1" t="str">
        <f t="shared" si="46"/>
        <v>[A]</v>
      </c>
      <c r="N139" s="1" t="str">
        <f t="shared" si="48"/>
        <v>708.05</v>
      </c>
      <c r="O139" s="1" t="str">
        <f t="shared" si="49"/>
        <v>[SW]</v>
      </c>
      <c r="P139" s="1">
        <f t="shared" si="61"/>
        <v>633</v>
      </c>
      <c r="Q139" s="1" t="str">
        <f t="shared" si="59"/>
        <v>T633</v>
      </c>
      <c r="R139" s="1" t="str">
        <f t="shared" si="55"/>
        <v>延时[A]</v>
      </c>
    </row>
    <row r="140" s="1" customFormat="1" ht="12" spans="1:18">
      <c r="A140" s="27"/>
      <c r="B140" s="25" t="s">
        <v>2955</v>
      </c>
      <c r="D140" s="26">
        <f t="shared" si="60"/>
        <v>6</v>
      </c>
      <c r="E140" s="1">
        <f t="shared" si="56"/>
        <v>308</v>
      </c>
      <c r="F140" s="1" t="str">
        <f t="shared" si="57"/>
        <v>308.06</v>
      </c>
      <c r="G140" s="1" t="str">
        <f t="shared" si="58"/>
        <v>[Pls]</v>
      </c>
      <c r="H140" s="1" t="str">
        <f t="shared" si="53"/>
        <v>408.06</v>
      </c>
      <c r="I140" s="1" t="str">
        <f t="shared" si="54"/>
        <v>[M]</v>
      </c>
      <c r="J140" s="1" t="str">
        <f t="shared" si="50"/>
        <v>508.06</v>
      </c>
      <c r="K140" s="1" t="str">
        <f t="shared" si="51"/>
        <v>条件</v>
      </c>
      <c r="L140" s="1" t="str">
        <f t="shared" ref="L140:L203" si="62">(E140+300)&amp;"."&amp;MID(B140,6,2)</f>
        <v>608.06</v>
      </c>
      <c r="M140" s="1" t="str">
        <f t="shared" ref="M140:M203" si="63">C140&amp;M$2</f>
        <v>[A]</v>
      </c>
      <c r="N140" s="1" t="str">
        <f t="shared" si="48"/>
        <v>708.06</v>
      </c>
      <c r="O140" s="1" t="str">
        <f t="shared" si="49"/>
        <v>[SW]</v>
      </c>
      <c r="P140" s="1">
        <f t="shared" si="61"/>
        <v>634</v>
      </c>
      <c r="Q140" s="1" t="str">
        <f t="shared" si="59"/>
        <v>T634</v>
      </c>
      <c r="R140" s="1" t="str">
        <f t="shared" si="55"/>
        <v>延时[A]</v>
      </c>
    </row>
    <row r="141" s="1" customFormat="1" ht="12" spans="1:18">
      <c r="A141" s="27"/>
      <c r="B141" s="25" t="s">
        <v>2956</v>
      </c>
      <c r="D141" s="26">
        <f t="shared" si="60"/>
        <v>7</v>
      </c>
      <c r="E141" s="1">
        <f t="shared" si="56"/>
        <v>308</v>
      </c>
      <c r="F141" s="1" t="str">
        <f t="shared" si="57"/>
        <v>308.07</v>
      </c>
      <c r="G141" s="1" t="str">
        <f t="shared" si="58"/>
        <v>[Pls]</v>
      </c>
      <c r="H141" s="1" t="str">
        <f t="shared" si="53"/>
        <v>408.07</v>
      </c>
      <c r="I141" s="1" t="str">
        <f t="shared" si="54"/>
        <v>[M]</v>
      </c>
      <c r="J141" s="1" t="str">
        <f t="shared" si="50"/>
        <v>508.07</v>
      </c>
      <c r="K141" s="1" t="str">
        <f t="shared" si="51"/>
        <v>条件</v>
      </c>
      <c r="L141" s="1" t="str">
        <f t="shared" si="62"/>
        <v>608.07</v>
      </c>
      <c r="M141" s="1" t="str">
        <f t="shared" si="63"/>
        <v>[A]</v>
      </c>
      <c r="N141" s="1" t="str">
        <f t="shared" si="48"/>
        <v>708.07</v>
      </c>
      <c r="O141" s="1" t="str">
        <f t="shared" si="49"/>
        <v>[SW]</v>
      </c>
      <c r="P141" s="1">
        <f t="shared" si="61"/>
        <v>635</v>
      </c>
      <c r="Q141" s="1" t="str">
        <f t="shared" si="59"/>
        <v>T635</v>
      </c>
      <c r="R141" s="1" t="str">
        <f t="shared" si="55"/>
        <v>延时[A]</v>
      </c>
    </row>
    <row r="142" s="1" customFormat="1" ht="12" spans="1:18">
      <c r="A142" s="27"/>
      <c r="B142" s="25" t="s">
        <v>2957</v>
      </c>
      <c r="D142" s="26">
        <f t="shared" si="60"/>
        <v>8</v>
      </c>
      <c r="E142" s="1">
        <f t="shared" si="56"/>
        <v>308</v>
      </c>
      <c r="F142" s="1" t="str">
        <f t="shared" si="57"/>
        <v>308.08</v>
      </c>
      <c r="G142" s="1" t="str">
        <f t="shared" si="58"/>
        <v>[Pls]</v>
      </c>
      <c r="H142" s="1" t="str">
        <f t="shared" si="53"/>
        <v>408.08</v>
      </c>
      <c r="I142" s="1" t="str">
        <f t="shared" si="54"/>
        <v>[M]</v>
      </c>
      <c r="J142" s="1" t="str">
        <f t="shared" si="50"/>
        <v>508.08</v>
      </c>
      <c r="K142" s="1" t="str">
        <f t="shared" si="51"/>
        <v>条件</v>
      </c>
      <c r="L142" s="1" t="str">
        <f t="shared" si="62"/>
        <v>608.08</v>
      </c>
      <c r="M142" s="1" t="str">
        <f t="shared" si="63"/>
        <v>[A]</v>
      </c>
      <c r="N142" s="1" t="str">
        <f t="shared" si="48"/>
        <v>708.08</v>
      </c>
      <c r="O142" s="1" t="str">
        <f t="shared" si="49"/>
        <v>[SW]</v>
      </c>
      <c r="P142" s="1">
        <f t="shared" si="61"/>
        <v>636</v>
      </c>
      <c r="Q142" s="1" t="str">
        <f t="shared" si="59"/>
        <v>T636</v>
      </c>
      <c r="R142" s="1" t="str">
        <f t="shared" si="55"/>
        <v>延时[A]</v>
      </c>
    </row>
    <row r="143" s="1" customFormat="1" ht="12" spans="1:18">
      <c r="A143" s="27"/>
      <c r="B143" s="25" t="s">
        <v>2958</v>
      </c>
      <c r="D143" s="26">
        <f t="shared" si="60"/>
        <v>9</v>
      </c>
      <c r="E143" s="1">
        <f t="shared" si="56"/>
        <v>308</v>
      </c>
      <c r="F143" s="1" t="str">
        <f t="shared" si="57"/>
        <v>308.09</v>
      </c>
      <c r="G143" s="1" t="str">
        <f t="shared" si="58"/>
        <v>[Pls]</v>
      </c>
      <c r="H143" s="1" t="str">
        <f t="shared" si="53"/>
        <v>408.09</v>
      </c>
      <c r="I143" s="1" t="str">
        <f t="shared" si="54"/>
        <v>[M]</v>
      </c>
      <c r="J143" s="1" t="str">
        <f t="shared" si="50"/>
        <v>508.09</v>
      </c>
      <c r="K143" s="1" t="str">
        <f t="shared" si="51"/>
        <v>条件</v>
      </c>
      <c r="L143" s="1" t="str">
        <f t="shared" si="62"/>
        <v>608.09</v>
      </c>
      <c r="M143" s="1" t="str">
        <f t="shared" si="63"/>
        <v>[A]</v>
      </c>
      <c r="N143" s="1" t="str">
        <f t="shared" si="48"/>
        <v>708.09</v>
      </c>
      <c r="O143" s="1" t="str">
        <f t="shared" si="49"/>
        <v>[SW]</v>
      </c>
      <c r="P143" s="1">
        <f t="shared" si="61"/>
        <v>637</v>
      </c>
      <c r="Q143" s="1" t="str">
        <f t="shared" si="59"/>
        <v>T637</v>
      </c>
      <c r="R143" s="1" t="str">
        <f t="shared" si="55"/>
        <v>延时[A]</v>
      </c>
    </row>
    <row r="144" s="1" customFormat="1" ht="12" spans="1:18">
      <c r="A144" s="27"/>
      <c r="B144" s="25" t="s">
        <v>2959</v>
      </c>
      <c r="D144" s="26">
        <f t="shared" si="60"/>
        <v>10</v>
      </c>
      <c r="E144" s="1">
        <f t="shared" si="56"/>
        <v>308</v>
      </c>
      <c r="F144" s="1" t="str">
        <f t="shared" si="57"/>
        <v>308.10</v>
      </c>
      <c r="G144" s="1" t="str">
        <f t="shared" si="58"/>
        <v>[Pls]</v>
      </c>
      <c r="H144" s="1" t="str">
        <f t="shared" si="53"/>
        <v>408.10</v>
      </c>
      <c r="I144" s="1" t="str">
        <f t="shared" si="54"/>
        <v>[M]</v>
      </c>
      <c r="J144" s="1" t="str">
        <f t="shared" si="50"/>
        <v>508.10</v>
      </c>
      <c r="K144" s="1" t="str">
        <f t="shared" si="51"/>
        <v>条件</v>
      </c>
      <c r="L144" s="1" t="str">
        <f t="shared" si="62"/>
        <v>608.10</v>
      </c>
      <c r="M144" s="1" t="str">
        <f t="shared" si="63"/>
        <v>[A]</v>
      </c>
      <c r="N144" s="1" t="str">
        <f t="shared" si="48"/>
        <v>708.10</v>
      </c>
      <c r="O144" s="1" t="str">
        <f t="shared" si="49"/>
        <v>[SW]</v>
      </c>
      <c r="P144" s="1">
        <f t="shared" si="61"/>
        <v>638</v>
      </c>
      <c r="Q144" s="1" t="str">
        <f t="shared" si="59"/>
        <v>T638</v>
      </c>
      <c r="R144" s="1" t="str">
        <f t="shared" si="55"/>
        <v>延时[A]</v>
      </c>
    </row>
    <row r="145" s="1" customFormat="1" ht="12" spans="1:18">
      <c r="A145" s="27"/>
      <c r="B145" s="25" t="s">
        <v>2960</v>
      </c>
      <c r="C145" s="1">
        <f>IO点表!F130</f>
        <v>0</v>
      </c>
      <c r="D145" s="26">
        <f t="shared" si="60"/>
        <v>11</v>
      </c>
      <c r="E145" s="1">
        <f t="shared" si="56"/>
        <v>308</v>
      </c>
      <c r="F145" s="1" t="str">
        <f t="shared" si="57"/>
        <v>308.11</v>
      </c>
      <c r="G145" s="1" t="str">
        <f t="shared" si="58"/>
        <v>0[Pls]</v>
      </c>
      <c r="H145" s="1" t="str">
        <f t="shared" si="53"/>
        <v>408.11</v>
      </c>
      <c r="I145" s="1" t="str">
        <f t="shared" si="54"/>
        <v>0[M]</v>
      </c>
      <c r="J145" s="1" t="str">
        <f t="shared" si="50"/>
        <v>508.11</v>
      </c>
      <c r="K145" s="1" t="str">
        <f t="shared" si="51"/>
        <v>0条件</v>
      </c>
      <c r="L145" s="1" t="str">
        <f t="shared" si="62"/>
        <v>608.11</v>
      </c>
      <c r="M145" s="1" t="str">
        <f t="shared" si="63"/>
        <v>0[A]</v>
      </c>
      <c r="N145" s="1" t="str">
        <f t="shared" si="48"/>
        <v>708.11</v>
      </c>
      <c r="O145" s="1" t="str">
        <f t="shared" si="49"/>
        <v>0[SW]</v>
      </c>
      <c r="P145" s="1">
        <f t="shared" si="61"/>
        <v>639</v>
      </c>
      <c r="Q145" s="1" t="str">
        <f t="shared" si="59"/>
        <v>T639</v>
      </c>
      <c r="R145" s="1" t="str">
        <f t="shared" si="55"/>
        <v>0延时[A]</v>
      </c>
    </row>
    <row r="146" s="1" customFormat="1" ht="12" spans="1:18">
      <c r="A146" s="27"/>
      <c r="B146" s="25" t="s">
        <v>2961</v>
      </c>
      <c r="C146" s="1">
        <f>IO点表!F151</f>
        <v>0</v>
      </c>
      <c r="D146" s="26">
        <f t="shared" si="60"/>
        <v>12</v>
      </c>
      <c r="E146" s="1">
        <f t="shared" si="56"/>
        <v>308</v>
      </c>
      <c r="F146" s="1" t="str">
        <f t="shared" si="57"/>
        <v>308.12</v>
      </c>
      <c r="G146" s="1" t="str">
        <f t="shared" si="58"/>
        <v>0[Pls]</v>
      </c>
      <c r="H146" s="1" t="str">
        <f t="shared" si="53"/>
        <v>408.12</v>
      </c>
      <c r="I146" s="1" t="str">
        <f t="shared" si="54"/>
        <v>0[M]</v>
      </c>
      <c r="J146" s="1" t="str">
        <f t="shared" si="50"/>
        <v>508.12</v>
      </c>
      <c r="K146" s="1" t="str">
        <f t="shared" si="51"/>
        <v>0条件</v>
      </c>
      <c r="L146" s="1" t="str">
        <f t="shared" si="62"/>
        <v>608.12</v>
      </c>
      <c r="M146" s="1" t="str">
        <f t="shared" si="63"/>
        <v>0[A]</v>
      </c>
      <c r="N146" s="1" t="str">
        <f t="shared" si="48"/>
        <v>708.12</v>
      </c>
      <c r="O146" s="1" t="str">
        <f t="shared" si="49"/>
        <v>0[SW]</v>
      </c>
      <c r="P146" s="1">
        <f t="shared" si="61"/>
        <v>640</v>
      </c>
      <c r="Q146" s="1" t="str">
        <f t="shared" si="59"/>
        <v>T640</v>
      </c>
      <c r="R146" s="1" t="str">
        <f t="shared" ref="R146:R160" si="64">C146&amp;R$2</f>
        <v>0延时[A]</v>
      </c>
    </row>
    <row r="147" s="1" customFormat="1" ht="12" spans="1:18">
      <c r="A147" s="27"/>
      <c r="B147" s="25" t="s">
        <v>2962</v>
      </c>
      <c r="C147" s="1">
        <f>IO点表!F152</f>
        <v>0</v>
      </c>
      <c r="D147" s="26">
        <f t="shared" si="60"/>
        <v>13</v>
      </c>
      <c r="E147" s="1">
        <f t="shared" si="56"/>
        <v>308</v>
      </c>
      <c r="F147" s="1" t="str">
        <f t="shared" si="57"/>
        <v>308.13</v>
      </c>
      <c r="G147" s="1" t="str">
        <f t="shared" si="58"/>
        <v>0[Pls]</v>
      </c>
      <c r="H147" s="1" t="str">
        <f t="shared" si="53"/>
        <v>408.13</v>
      </c>
      <c r="I147" s="1" t="str">
        <f t="shared" si="54"/>
        <v>0[M]</v>
      </c>
      <c r="J147" s="1" t="str">
        <f t="shared" si="50"/>
        <v>508.13</v>
      </c>
      <c r="K147" s="1" t="str">
        <f t="shared" si="51"/>
        <v>0条件</v>
      </c>
      <c r="L147" s="1" t="str">
        <f t="shared" si="62"/>
        <v>608.13</v>
      </c>
      <c r="M147" s="1" t="str">
        <f t="shared" si="63"/>
        <v>0[A]</v>
      </c>
      <c r="N147" s="1" t="str">
        <f t="shared" si="48"/>
        <v>708.13</v>
      </c>
      <c r="O147" s="1" t="str">
        <f t="shared" si="49"/>
        <v>0[SW]</v>
      </c>
      <c r="P147" s="1">
        <f t="shared" si="61"/>
        <v>641</v>
      </c>
      <c r="Q147" s="1" t="str">
        <f t="shared" si="59"/>
        <v>T641</v>
      </c>
      <c r="R147" s="1" t="str">
        <f t="shared" si="64"/>
        <v>0延时[A]</v>
      </c>
    </row>
    <row r="148" s="1" customFormat="1" ht="12" spans="1:18">
      <c r="A148" s="27"/>
      <c r="B148" s="25" t="s">
        <v>2963</v>
      </c>
      <c r="C148" s="1">
        <f>IO点表!F153</f>
        <v>0</v>
      </c>
      <c r="D148" s="26">
        <f t="shared" si="60"/>
        <v>14</v>
      </c>
      <c r="E148" s="1">
        <f t="shared" si="56"/>
        <v>308</v>
      </c>
      <c r="F148" s="1" t="str">
        <f t="shared" si="57"/>
        <v>308.14</v>
      </c>
      <c r="G148" s="1" t="str">
        <f t="shared" si="58"/>
        <v>0[Pls]</v>
      </c>
      <c r="H148" s="1" t="str">
        <f t="shared" si="53"/>
        <v>408.14</v>
      </c>
      <c r="I148" s="1" t="str">
        <f t="shared" si="54"/>
        <v>0[M]</v>
      </c>
      <c r="J148" s="1" t="str">
        <f t="shared" si="50"/>
        <v>508.14</v>
      </c>
      <c r="K148" s="1" t="str">
        <f t="shared" si="51"/>
        <v>0条件</v>
      </c>
      <c r="L148" s="1" t="str">
        <f t="shared" si="62"/>
        <v>608.14</v>
      </c>
      <c r="M148" s="1" t="str">
        <f t="shared" si="63"/>
        <v>0[A]</v>
      </c>
      <c r="N148" s="1" t="str">
        <f t="shared" si="48"/>
        <v>708.14</v>
      </c>
      <c r="O148" s="1" t="str">
        <f t="shared" si="49"/>
        <v>0[SW]</v>
      </c>
      <c r="P148" s="1">
        <f t="shared" si="61"/>
        <v>642</v>
      </c>
      <c r="Q148" s="1" t="str">
        <f t="shared" si="59"/>
        <v>T642</v>
      </c>
      <c r="R148" s="1" t="str">
        <f t="shared" si="64"/>
        <v>0延时[A]</v>
      </c>
    </row>
    <row r="149" s="1" customFormat="1" ht="12" spans="1:18">
      <c r="A149" s="27"/>
      <c r="B149" s="25" t="s">
        <v>2964</v>
      </c>
      <c r="C149" s="1">
        <f>IO点表!F154</f>
        <v>0</v>
      </c>
      <c r="D149" s="26">
        <f t="shared" si="60"/>
        <v>15</v>
      </c>
      <c r="E149" s="1">
        <f t="shared" si="56"/>
        <v>308</v>
      </c>
      <c r="F149" s="1" t="str">
        <f t="shared" si="57"/>
        <v>308.15</v>
      </c>
      <c r="G149" s="1" t="str">
        <f t="shared" si="58"/>
        <v>0[Pls]</v>
      </c>
      <c r="H149" s="1" t="str">
        <f t="shared" si="53"/>
        <v>408.15</v>
      </c>
      <c r="I149" s="1" t="str">
        <f t="shared" si="54"/>
        <v>0[M]</v>
      </c>
      <c r="J149" s="1" t="str">
        <f t="shared" si="50"/>
        <v>508.15</v>
      </c>
      <c r="K149" s="1" t="str">
        <f t="shared" si="51"/>
        <v>0条件</v>
      </c>
      <c r="L149" s="1" t="str">
        <f t="shared" si="62"/>
        <v>608.15</v>
      </c>
      <c r="M149" s="1" t="str">
        <f t="shared" si="63"/>
        <v>0[A]</v>
      </c>
      <c r="N149" s="1" t="str">
        <f t="shared" si="48"/>
        <v>708.15</v>
      </c>
      <c r="O149" s="1" t="str">
        <f t="shared" si="49"/>
        <v>0[SW]</v>
      </c>
      <c r="P149" s="1">
        <f t="shared" si="61"/>
        <v>643</v>
      </c>
      <c r="Q149" s="1" t="str">
        <f t="shared" si="59"/>
        <v>T643</v>
      </c>
      <c r="R149" s="1" t="str">
        <f t="shared" si="64"/>
        <v>0延时[A]</v>
      </c>
    </row>
    <row r="150" s="1" customFormat="1" ht="12" spans="1:18">
      <c r="A150" s="27"/>
      <c r="B150" s="25" t="s">
        <v>2965</v>
      </c>
      <c r="D150" s="26">
        <f t="shared" si="60"/>
        <v>0</v>
      </c>
      <c r="E150" s="1">
        <f t="shared" si="56"/>
        <v>309</v>
      </c>
      <c r="F150" s="1" t="str">
        <f t="shared" si="57"/>
        <v>309.00</v>
      </c>
      <c r="G150" s="1" t="str">
        <f t="shared" si="58"/>
        <v>[Pls]</v>
      </c>
      <c r="H150" s="1" t="str">
        <f t="shared" si="53"/>
        <v>409.00</v>
      </c>
      <c r="I150" s="1" t="str">
        <f t="shared" si="54"/>
        <v>[M]</v>
      </c>
      <c r="J150" s="1" t="str">
        <f t="shared" si="50"/>
        <v>509.00</v>
      </c>
      <c r="K150" s="1" t="str">
        <f t="shared" si="51"/>
        <v>条件</v>
      </c>
      <c r="L150" s="1" t="str">
        <f t="shared" si="62"/>
        <v>609.00</v>
      </c>
      <c r="M150" s="1" t="str">
        <f t="shared" si="63"/>
        <v>[A]</v>
      </c>
      <c r="N150" s="1" t="str">
        <f t="shared" si="48"/>
        <v>709.00</v>
      </c>
      <c r="O150" s="1" t="str">
        <f t="shared" si="49"/>
        <v>[SW]</v>
      </c>
      <c r="P150" s="1">
        <f t="shared" si="61"/>
        <v>644</v>
      </c>
      <c r="Q150" s="1" t="str">
        <f t="shared" si="59"/>
        <v>T644</v>
      </c>
      <c r="R150" s="1" t="str">
        <f t="shared" si="64"/>
        <v>延时[A]</v>
      </c>
    </row>
    <row r="151" s="1" customFormat="1" ht="12" spans="1:18">
      <c r="A151" s="27"/>
      <c r="B151" s="25" t="s">
        <v>2966</v>
      </c>
      <c r="D151" s="26">
        <f t="shared" si="60"/>
        <v>1</v>
      </c>
      <c r="E151" s="1">
        <f t="shared" si="56"/>
        <v>309</v>
      </c>
      <c r="F151" s="1" t="str">
        <f t="shared" si="57"/>
        <v>309.01</v>
      </c>
      <c r="G151" s="1" t="str">
        <f t="shared" si="58"/>
        <v>[Pls]</v>
      </c>
      <c r="H151" s="1" t="str">
        <f t="shared" si="53"/>
        <v>409.01</v>
      </c>
      <c r="I151" s="1" t="str">
        <f t="shared" si="54"/>
        <v>[M]</v>
      </c>
      <c r="J151" s="1" t="str">
        <f t="shared" si="50"/>
        <v>509.01</v>
      </c>
      <c r="K151" s="1" t="str">
        <f t="shared" si="51"/>
        <v>条件</v>
      </c>
      <c r="L151" s="1" t="str">
        <f t="shared" si="62"/>
        <v>609.01</v>
      </c>
      <c r="M151" s="1" t="str">
        <f t="shared" si="63"/>
        <v>[A]</v>
      </c>
      <c r="N151" s="1" t="str">
        <f t="shared" si="48"/>
        <v>709.01</v>
      </c>
      <c r="O151" s="1" t="str">
        <f t="shared" si="49"/>
        <v>[SW]</v>
      </c>
      <c r="P151" s="1">
        <f t="shared" si="61"/>
        <v>645</v>
      </c>
      <c r="Q151" s="1" t="str">
        <f t="shared" si="59"/>
        <v>T645</v>
      </c>
      <c r="R151" s="1" t="str">
        <f t="shared" si="64"/>
        <v>延时[A]</v>
      </c>
    </row>
    <row r="152" s="1" customFormat="1" ht="12" spans="1:18">
      <c r="A152" s="27"/>
      <c r="B152" s="25" t="s">
        <v>2967</v>
      </c>
      <c r="D152" s="26">
        <f t="shared" si="60"/>
        <v>2</v>
      </c>
      <c r="E152" s="1">
        <f t="shared" si="56"/>
        <v>309</v>
      </c>
      <c r="F152" s="1" t="str">
        <f t="shared" si="57"/>
        <v>309.02</v>
      </c>
      <c r="G152" s="1" t="str">
        <f t="shared" si="58"/>
        <v>[Pls]</v>
      </c>
      <c r="H152" s="1" t="str">
        <f t="shared" si="53"/>
        <v>409.02</v>
      </c>
      <c r="I152" s="1" t="str">
        <f t="shared" si="54"/>
        <v>[M]</v>
      </c>
      <c r="J152" s="1" t="str">
        <f t="shared" si="50"/>
        <v>509.02</v>
      </c>
      <c r="K152" s="1" t="str">
        <f t="shared" si="51"/>
        <v>条件</v>
      </c>
      <c r="L152" s="1" t="str">
        <f t="shared" si="62"/>
        <v>609.02</v>
      </c>
      <c r="M152" s="1" t="str">
        <f t="shared" si="63"/>
        <v>[A]</v>
      </c>
      <c r="N152" s="1" t="str">
        <f t="shared" si="48"/>
        <v>709.02</v>
      </c>
      <c r="O152" s="1" t="str">
        <f t="shared" si="49"/>
        <v>[SW]</v>
      </c>
      <c r="P152" s="1">
        <f t="shared" si="61"/>
        <v>646</v>
      </c>
      <c r="Q152" s="1" t="str">
        <f t="shared" si="59"/>
        <v>T646</v>
      </c>
      <c r="R152" s="1" t="str">
        <f t="shared" si="64"/>
        <v>延时[A]</v>
      </c>
    </row>
    <row r="153" s="1" customFormat="1" ht="12" spans="1:18">
      <c r="A153" s="27"/>
      <c r="B153" s="25" t="s">
        <v>2968</v>
      </c>
      <c r="D153" s="26">
        <f t="shared" si="60"/>
        <v>3</v>
      </c>
      <c r="E153" s="1">
        <f t="shared" si="56"/>
        <v>309</v>
      </c>
      <c r="F153" s="1" t="str">
        <f t="shared" si="57"/>
        <v>309.03</v>
      </c>
      <c r="G153" s="1" t="str">
        <f t="shared" si="58"/>
        <v>[Pls]</v>
      </c>
      <c r="H153" s="1" t="str">
        <f t="shared" si="53"/>
        <v>409.03</v>
      </c>
      <c r="I153" s="1" t="str">
        <f t="shared" si="54"/>
        <v>[M]</v>
      </c>
      <c r="J153" s="1" t="str">
        <f t="shared" si="50"/>
        <v>509.03</v>
      </c>
      <c r="K153" s="1" t="str">
        <f t="shared" si="51"/>
        <v>条件</v>
      </c>
      <c r="L153" s="1" t="str">
        <f t="shared" si="62"/>
        <v>609.03</v>
      </c>
      <c r="M153" s="1" t="str">
        <f t="shared" si="63"/>
        <v>[A]</v>
      </c>
      <c r="N153" s="1" t="str">
        <f t="shared" si="48"/>
        <v>709.03</v>
      </c>
      <c r="O153" s="1" t="str">
        <f t="shared" si="49"/>
        <v>[SW]</v>
      </c>
      <c r="P153" s="1">
        <f t="shared" si="61"/>
        <v>647</v>
      </c>
      <c r="Q153" s="1" t="str">
        <f t="shared" si="59"/>
        <v>T647</v>
      </c>
      <c r="R153" s="1" t="str">
        <f t="shared" si="64"/>
        <v>延时[A]</v>
      </c>
    </row>
    <row r="154" s="1" customFormat="1" ht="12" spans="1:18">
      <c r="A154" s="27"/>
      <c r="B154" s="25" t="s">
        <v>2969</v>
      </c>
      <c r="D154" s="26">
        <f t="shared" si="60"/>
        <v>4</v>
      </c>
      <c r="E154" s="1">
        <f t="shared" si="56"/>
        <v>309</v>
      </c>
      <c r="F154" s="1" t="str">
        <f t="shared" si="57"/>
        <v>309.04</v>
      </c>
      <c r="H154" s="1" t="str">
        <f t="shared" si="53"/>
        <v>409.04</v>
      </c>
      <c r="J154" s="1" t="str">
        <f t="shared" si="50"/>
        <v>509.04</v>
      </c>
      <c r="L154" s="1" t="str">
        <f t="shared" si="62"/>
        <v>609.04</v>
      </c>
      <c r="N154" s="1" t="str">
        <f t="shared" si="48"/>
        <v>709.04</v>
      </c>
      <c r="P154" s="1">
        <f t="shared" si="61"/>
        <v>648</v>
      </c>
      <c r="Q154" s="1" t="str">
        <f t="shared" si="59"/>
        <v>T648</v>
      </c>
      <c r="R154" s="1" t="str">
        <f t="shared" si="64"/>
        <v>延时[A]</v>
      </c>
    </row>
    <row r="155" s="1" customFormat="1" ht="12" spans="1:18">
      <c r="A155" s="27"/>
      <c r="B155" s="25" t="s">
        <v>2970</v>
      </c>
      <c r="D155" s="1">
        <f t="shared" si="60"/>
        <v>5</v>
      </c>
      <c r="E155" s="1">
        <f t="shared" si="56"/>
        <v>309</v>
      </c>
      <c r="F155" s="1" t="str">
        <f t="shared" si="57"/>
        <v>309.05</v>
      </c>
      <c r="H155" s="1" t="str">
        <f t="shared" si="53"/>
        <v>409.05</v>
      </c>
      <c r="J155" s="1" t="str">
        <f t="shared" si="50"/>
        <v>509.05</v>
      </c>
      <c r="L155" s="1" t="str">
        <f t="shared" si="62"/>
        <v>609.05</v>
      </c>
      <c r="N155" s="1" t="str">
        <f t="shared" si="48"/>
        <v>709.05</v>
      </c>
      <c r="P155" s="1">
        <f t="shared" si="61"/>
        <v>649</v>
      </c>
      <c r="Q155" s="1" t="str">
        <f t="shared" si="59"/>
        <v>T649</v>
      </c>
      <c r="R155" s="1" t="str">
        <f t="shared" si="64"/>
        <v>延时[A]</v>
      </c>
    </row>
    <row r="156" s="19" customFormat="1" ht="12" spans="1:32">
      <c r="A156" s="27"/>
      <c r="B156" s="25" t="s">
        <v>2971</v>
      </c>
      <c r="C156" s="1"/>
      <c r="D156" s="1">
        <f t="shared" si="60"/>
        <v>6</v>
      </c>
      <c r="E156" s="1">
        <f t="shared" si="56"/>
        <v>309</v>
      </c>
      <c r="F156" s="1" t="str">
        <f t="shared" si="57"/>
        <v>309.06</v>
      </c>
      <c r="G156" s="1" t="str">
        <f t="shared" si="58"/>
        <v>[Pls]</v>
      </c>
      <c r="H156" s="1" t="str">
        <f t="shared" si="53"/>
        <v>409.06</v>
      </c>
      <c r="I156" s="1" t="str">
        <f t="shared" si="54"/>
        <v>[M]</v>
      </c>
      <c r="J156" s="1" t="str">
        <f t="shared" si="50"/>
        <v>509.06</v>
      </c>
      <c r="K156" s="1" t="str">
        <f>C156&amp;K$2</f>
        <v>条件</v>
      </c>
      <c r="L156" s="1" t="str">
        <f t="shared" si="62"/>
        <v>609.06</v>
      </c>
      <c r="M156" s="1" t="str">
        <f>C156&amp;M$2</f>
        <v>[A]</v>
      </c>
      <c r="N156" s="1" t="str">
        <f t="shared" si="48"/>
        <v>709.06</v>
      </c>
      <c r="O156" s="1" t="str">
        <f t="shared" si="49"/>
        <v>[SW]</v>
      </c>
      <c r="P156" s="1">
        <f t="shared" si="61"/>
        <v>650</v>
      </c>
      <c r="Q156" s="1" t="str">
        <f t="shared" si="59"/>
        <v>T650</v>
      </c>
      <c r="R156" s="1" t="str">
        <f t="shared" si="64"/>
        <v>延时[A]</v>
      </c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="19" customFormat="1" ht="12" spans="1:32">
      <c r="A157" s="27"/>
      <c r="B157" s="25" t="s">
        <v>2972</v>
      </c>
      <c r="C157" s="1"/>
      <c r="D157" s="1">
        <f t="shared" si="60"/>
        <v>7</v>
      </c>
      <c r="E157" s="1">
        <f t="shared" si="56"/>
        <v>309</v>
      </c>
      <c r="F157" s="1" t="str">
        <f t="shared" si="57"/>
        <v>309.07</v>
      </c>
      <c r="G157" s="1" t="str">
        <f t="shared" si="58"/>
        <v>[Pls]</v>
      </c>
      <c r="H157" s="1" t="str">
        <f t="shared" si="53"/>
        <v>409.07</v>
      </c>
      <c r="I157" s="1" t="str">
        <f t="shared" si="54"/>
        <v>[M]</v>
      </c>
      <c r="J157" s="1" t="str">
        <f t="shared" si="50"/>
        <v>509.07</v>
      </c>
      <c r="K157" s="1" t="str">
        <f t="shared" si="51"/>
        <v>条件</v>
      </c>
      <c r="L157" s="1" t="str">
        <f t="shared" si="62"/>
        <v>609.07</v>
      </c>
      <c r="M157" s="1" t="str">
        <f t="shared" si="63"/>
        <v>[A]</v>
      </c>
      <c r="N157" s="1" t="str">
        <f t="shared" si="48"/>
        <v>709.07</v>
      </c>
      <c r="O157" s="1" t="str">
        <f t="shared" si="49"/>
        <v>[SW]</v>
      </c>
      <c r="P157" s="1">
        <f t="shared" si="61"/>
        <v>651</v>
      </c>
      <c r="Q157" s="1" t="str">
        <f t="shared" si="59"/>
        <v>T651</v>
      </c>
      <c r="R157" s="1" t="str">
        <f t="shared" si="64"/>
        <v>延时[A]</v>
      </c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="1" customFormat="1" ht="12" spans="1:18">
      <c r="A158" s="27"/>
      <c r="B158" s="25" t="s">
        <v>2973</v>
      </c>
      <c r="D158" s="26">
        <f t="shared" si="60"/>
        <v>8</v>
      </c>
      <c r="E158" s="1">
        <f t="shared" si="56"/>
        <v>309</v>
      </c>
      <c r="F158" s="1" t="str">
        <f t="shared" si="57"/>
        <v>309.08</v>
      </c>
      <c r="G158" s="1" t="str">
        <f t="shared" si="58"/>
        <v>[Pls]</v>
      </c>
      <c r="H158" s="1" t="str">
        <f t="shared" si="53"/>
        <v>409.08</v>
      </c>
      <c r="I158" s="1" t="str">
        <f t="shared" si="54"/>
        <v>[M]</v>
      </c>
      <c r="J158" s="1" t="str">
        <f t="shared" si="50"/>
        <v>509.08</v>
      </c>
      <c r="K158" s="1" t="str">
        <f t="shared" si="51"/>
        <v>条件</v>
      </c>
      <c r="L158" s="1" t="str">
        <f t="shared" si="62"/>
        <v>609.08</v>
      </c>
      <c r="M158" s="1" t="str">
        <f t="shared" si="63"/>
        <v>[A]</v>
      </c>
      <c r="N158" s="1" t="str">
        <f t="shared" si="48"/>
        <v>709.08</v>
      </c>
      <c r="O158" s="1" t="str">
        <f t="shared" si="49"/>
        <v>[SW]</v>
      </c>
      <c r="P158" s="1">
        <f t="shared" si="61"/>
        <v>652</v>
      </c>
      <c r="Q158" s="1" t="str">
        <f t="shared" si="59"/>
        <v>T652</v>
      </c>
      <c r="R158" s="1" t="str">
        <f t="shared" si="64"/>
        <v>延时[A]</v>
      </c>
    </row>
    <row r="159" s="1" customFormat="1" ht="12" spans="1:18">
      <c r="A159" s="27"/>
      <c r="B159" s="25" t="s">
        <v>2974</v>
      </c>
      <c r="D159" s="26">
        <f t="shared" si="60"/>
        <v>9</v>
      </c>
      <c r="E159" s="1">
        <f t="shared" si="56"/>
        <v>309</v>
      </c>
      <c r="F159" s="1" t="str">
        <f t="shared" si="57"/>
        <v>309.09</v>
      </c>
      <c r="H159" s="1" t="str">
        <f t="shared" si="53"/>
        <v>409.09</v>
      </c>
      <c r="J159" s="1" t="str">
        <f t="shared" si="50"/>
        <v>509.09</v>
      </c>
      <c r="L159" s="1" t="str">
        <f t="shared" si="62"/>
        <v>609.09</v>
      </c>
      <c r="N159" s="1" t="str">
        <f t="shared" ref="N159:N222" si="65">(E159+400)&amp;"."&amp;MID(B159,6,2)</f>
        <v>709.09</v>
      </c>
      <c r="P159" s="1">
        <f t="shared" si="61"/>
        <v>653</v>
      </c>
      <c r="Q159" s="1" t="str">
        <f t="shared" si="59"/>
        <v>T653</v>
      </c>
      <c r="R159" s="1" t="str">
        <f t="shared" si="64"/>
        <v>延时[A]</v>
      </c>
    </row>
    <row r="160" s="1" customFormat="1" ht="12" spans="1:18">
      <c r="A160" s="27"/>
      <c r="B160" s="25" t="s">
        <v>2975</v>
      </c>
      <c r="C160" s="1">
        <f>IO点表!F206</f>
        <v>0</v>
      </c>
      <c r="D160" s="26">
        <f t="shared" si="60"/>
        <v>10</v>
      </c>
      <c r="E160" s="1">
        <f t="shared" si="56"/>
        <v>309</v>
      </c>
      <c r="F160" s="1" t="str">
        <f t="shared" si="57"/>
        <v>309.10</v>
      </c>
      <c r="H160" s="1" t="str">
        <f t="shared" si="53"/>
        <v>409.10</v>
      </c>
      <c r="J160" s="1" t="str">
        <f t="shared" si="50"/>
        <v>509.10</v>
      </c>
      <c r="L160" s="1" t="str">
        <f t="shared" si="62"/>
        <v>609.10</v>
      </c>
      <c r="N160" s="1" t="str">
        <f t="shared" si="65"/>
        <v>709.10</v>
      </c>
      <c r="P160" s="1">
        <f t="shared" si="61"/>
        <v>654</v>
      </c>
      <c r="Q160" s="1" t="str">
        <f t="shared" si="59"/>
        <v>T654</v>
      </c>
      <c r="R160" s="1" t="str">
        <f t="shared" si="64"/>
        <v>0延时[A]</v>
      </c>
    </row>
    <row r="161" s="1" customFormat="1" ht="12" spans="1:18">
      <c r="A161" s="27"/>
      <c r="B161" s="25" t="s">
        <v>2976</v>
      </c>
      <c r="C161" s="1">
        <f>IO点表!F207</f>
        <v>0</v>
      </c>
      <c r="D161" s="26">
        <f t="shared" si="60"/>
        <v>11</v>
      </c>
      <c r="E161" s="1">
        <f t="shared" si="56"/>
        <v>309</v>
      </c>
      <c r="F161" s="1" t="str">
        <f t="shared" si="57"/>
        <v>309.11</v>
      </c>
      <c r="H161" s="1" t="str">
        <f t="shared" si="53"/>
        <v>409.11</v>
      </c>
      <c r="J161" s="1" t="str">
        <f t="shared" si="50"/>
        <v>509.11</v>
      </c>
      <c r="L161" s="1" t="str">
        <f t="shared" si="62"/>
        <v>609.11</v>
      </c>
      <c r="N161" s="1" t="str">
        <f t="shared" si="65"/>
        <v>709.11</v>
      </c>
      <c r="P161" s="1">
        <f t="shared" si="61"/>
        <v>655</v>
      </c>
      <c r="Q161" s="1" t="str">
        <f t="shared" si="59"/>
        <v>T655</v>
      </c>
      <c r="R161" s="1" t="str">
        <f t="shared" ref="R161:R175" si="66">C161&amp;R$2</f>
        <v>0延时[A]</v>
      </c>
    </row>
    <row r="162" s="1" customFormat="1" ht="12" spans="1:18">
      <c r="A162" s="27"/>
      <c r="B162" s="25" t="s">
        <v>2977</v>
      </c>
      <c r="C162" s="1">
        <f>IO点表!F208</f>
        <v>0</v>
      </c>
      <c r="D162" s="26">
        <f t="shared" si="60"/>
        <v>12</v>
      </c>
      <c r="E162" s="1">
        <f t="shared" si="56"/>
        <v>309</v>
      </c>
      <c r="F162" s="1" t="str">
        <f t="shared" si="57"/>
        <v>309.12</v>
      </c>
      <c r="H162" s="1" t="str">
        <f t="shared" si="53"/>
        <v>409.12</v>
      </c>
      <c r="J162" s="1" t="str">
        <f t="shared" si="50"/>
        <v>509.12</v>
      </c>
      <c r="L162" s="1" t="str">
        <f t="shared" si="62"/>
        <v>609.12</v>
      </c>
      <c r="N162" s="1" t="str">
        <f t="shared" si="65"/>
        <v>709.12</v>
      </c>
      <c r="P162" s="1">
        <f t="shared" si="61"/>
        <v>656</v>
      </c>
      <c r="Q162" s="1" t="str">
        <f t="shared" si="59"/>
        <v>T656</v>
      </c>
      <c r="R162" s="1" t="str">
        <f t="shared" si="66"/>
        <v>0延时[A]</v>
      </c>
    </row>
    <row r="163" s="1" customFormat="1" ht="12" spans="1:18">
      <c r="A163" s="27"/>
      <c r="B163" s="25" t="s">
        <v>2978</v>
      </c>
      <c r="C163" s="1">
        <f>IO点表!F209</f>
        <v>0</v>
      </c>
      <c r="D163" s="26">
        <f t="shared" si="60"/>
        <v>13</v>
      </c>
      <c r="E163" s="1">
        <f t="shared" si="56"/>
        <v>309</v>
      </c>
      <c r="F163" s="1" t="str">
        <f t="shared" si="57"/>
        <v>309.13</v>
      </c>
      <c r="H163" s="1" t="str">
        <f t="shared" si="53"/>
        <v>409.13</v>
      </c>
      <c r="J163" s="1" t="str">
        <f t="shared" ref="J163:J226" si="67">(E163+200)&amp;"."&amp;MID(B163,6,2)</f>
        <v>509.13</v>
      </c>
      <c r="L163" s="1" t="str">
        <f t="shared" si="62"/>
        <v>609.13</v>
      </c>
      <c r="N163" s="1" t="str">
        <f t="shared" si="65"/>
        <v>709.13</v>
      </c>
      <c r="P163" s="1">
        <f t="shared" si="61"/>
        <v>657</v>
      </c>
      <c r="Q163" s="1" t="str">
        <f t="shared" si="59"/>
        <v>T657</v>
      </c>
      <c r="R163" s="1" t="str">
        <f t="shared" si="66"/>
        <v>0延时[A]</v>
      </c>
    </row>
    <row r="164" s="1" customFormat="1" ht="12" spans="1:18">
      <c r="A164" s="27"/>
      <c r="B164" s="25" t="s">
        <v>2979</v>
      </c>
      <c r="C164" s="1">
        <f>IO点表!F210</f>
        <v>0</v>
      </c>
      <c r="D164" s="26">
        <f t="shared" si="60"/>
        <v>14</v>
      </c>
      <c r="E164" s="1">
        <f t="shared" si="56"/>
        <v>309</v>
      </c>
      <c r="F164" s="1" t="str">
        <f t="shared" si="57"/>
        <v>309.14</v>
      </c>
      <c r="H164" s="1" t="str">
        <f t="shared" si="53"/>
        <v>409.14</v>
      </c>
      <c r="J164" s="1" t="str">
        <f t="shared" si="67"/>
        <v>509.14</v>
      </c>
      <c r="L164" s="1" t="str">
        <f t="shared" si="62"/>
        <v>609.14</v>
      </c>
      <c r="N164" s="1" t="str">
        <f t="shared" si="65"/>
        <v>709.14</v>
      </c>
      <c r="P164" s="1">
        <f t="shared" si="61"/>
        <v>658</v>
      </c>
      <c r="Q164" s="1" t="str">
        <f t="shared" si="59"/>
        <v>T658</v>
      </c>
      <c r="R164" s="1" t="str">
        <f t="shared" si="66"/>
        <v>0延时[A]</v>
      </c>
    </row>
    <row r="165" s="1" customFormat="1" ht="12" spans="1:18">
      <c r="A165" s="27"/>
      <c r="B165" s="25" t="s">
        <v>2980</v>
      </c>
      <c r="C165" s="1">
        <f>IO点表!F211</f>
        <v>0</v>
      </c>
      <c r="D165" s="26">
        <f t="shared" si="60"/>
        <v>15</v>
      </c>
      <c r="E165" s="1">
        <f t="shared" si="56"/>
        <v>309</v>
      </c>
      <c r="F165" s="1" t="str">
        <f t="shared" si="57"/>
        <v>309.15</v>
      </c>
      <c r="H165" s="1" t="str">
        <f t="shared" si="53"/>
        <v>409.15</v>
      </c>
      <c r="J165" s="1" t="str">
        <f t="shared" si="67"/>
        <v>509.15</v>
      </c>
      <c r="L165" s="1" t="str">
        <f t="shared" si="62"/>
        <v>609.15</v>
      </c>
      <c r="N165" s="1" t="str">
        <f t="shared" si="65"/>
        <v>709.15</v>
      </c>
      <c r="P165" s="1">
        <f t="shared" si="61"/>
        <v>659</v>
      </c>
      <c r="Q165" s="1" t="str">
        <f t="shared" si="59"/>
        <v>T659</v>
      </c>
      <c r="R165" s="1" t="str">
        <f t="shared" si="66"/>
        <v>0延时[A]</v>
      </c>
    </row>
    <row r="166" s="8" customFormat="1" ht="12" spans="1:18">
      <c r="A166" s="24"/>
      <c r="B166" s="31" t="s">
        <v>2981</v>
      </c>
      <c r="C166" s="32"/>
      <c r="D166" s="33">
        <f t="shared" si="60"/>
        <v>0</v>
      </c>
      <c r="E166" s="8">
        <f t="shared" si="56"/>
        <v>310</v>
      </c>
      <c r="F166" s="8" t="str">
        <f t="shared" si="57"/>
        <v>310.00</v>
      </c>
      <c r="G166" s="8" t="str">
        <f t="shared" si="58"/>
        <v>[Pls]</v>
      </c>
      <c r="H166" s="8" t="str">
        <f t="shared" si="53"/>
        <v>410.00</v>
      </c>
      <c r="I166" s="8" t="str">
        <f t="shared" si="54"/>
        <v>[M]</v>
      </c>
      <c r="J166" s="8" t="str">
        <f t="shared" si="67"/>
        <v>510.00</v>
      </c>
      <c r="K166" s="8" t="str">
        <f t="shared" ref="K166:K220" si="68">C166&amp;K$2</f>
        <v>条件</v>
      </c>
      <c r="L166" s="8" t="str">
        <f t="shared" si="62"/>
        <v>610.00</v>
      </c>
      <c r="M166" s="8" t="str">
        <f t="shared" si="63"/>
        <v>[A]</v>
      </c>
      <c r="N166" s="8" t="str">
        <f t="shared" si="65"/>
        <v>710.00</v>
      </c>
      <c r="O166" s="8" t="str">
        <f t="shared" ref="O166:O220" si="69">C166&amp;O$2</f>
        <v>[SW]</v>
      </c>
      <c r="P166" s="8">
        <f t="shared" si="61"/>
        <v>660</v>
      </c>
      <c r="Q166" s="8" t="str">
        <f t="shared" si="59"/>
        <v>T660</v>
      </c>
      <c r="R166" s="8" t="str">
        <f t="shared" si="66"/>
        <v>延时[A]</v>
      </c>
    </row>
    <row r="167" s="1" customFormat="1" ht="12" spans="1:18">
      <c r="A167" s="24"/>
      <c r="B167" s="25" t="s">
        <v>2982</v>
      </c>
      <c r="C167" s="34"/>
      <c r="D167" s="26">
        <f t="shared" si="60"/>
        <v>1</v>
      </c>
      <c r="E167" s="1">
        <f t="shared" si="56"/>
        <v>310</v>
      </c>
      <c r="F167" s="1" t="str">
        <f t="shared" si="57"/>
        <v>310.01</v>
      </c>
      <c r="G167" s="1" t="str">
        <f t="shared" si="58"/>
        <v>[Pls]</v>
      </c>
      <c r="H167" s="1" t="str">
        <f t="shared" si="53"/>
        <v>410.01</v>
      </c>
      <c r="I167" s="1" t="str">
        <f t="shared" si="54"/>
        <v>[M]</v>
      </c>
      <c r="J167" s="1" t="str">
        <f t="shared" si="67"/>
        <v>510.01</v>
      </c>
      <c r="K167" s="1" t="str">
        <f t="shared" si="68"/>
        <v>条件</v>
      </c>
      <c r="L167" s="1" t="str">
        <f t="shared" si="62"/>
        <v>610.01</v>
      </c>
      <c r="M167" s="1" t="str">
        <f t="shared" si="63"/>
        <v>[A]</v>
      </c>
      <c r="N167" s="1" t="str">
        <f t="shared" si="65"/>
        <v>710.01</v>
      </c>
      <c r="O167" s="1" t="str">
        <f t="shared" si="69"/>
        <v>[SW]</v>
      </c>
      <c r="P167" s="1">
        <f t="shared" si="61"/>
        <v>661</v>
      </c>
      <c r="Q167" s="1" t="str">
        <f t="shared" si="59"/>
        <v>T661</v>
      </c>
      <c r="R167" s="1" t="str">
        <f t="shared" si="66"/>
        <v>延时[A]</v>
      </c>
    </row>
    <row r="168" s="1" customFormat="1" ht="12" spans="1:18">
      <c r="A168" s="24"/>
      <c r="B168" s="25" t="s">
        <v>2983</v>
      </c>
      <c r="C168" s="34"/>
      <c r="D168" s="26">
        <f t="shared" si="60"/>
        <v>2</v>
      </c>
      <c r="E168" s="1">
        <f t="shared" si="56"/>
        <v>310</v>
      </c>
      <c r="F168" s="1" t="str">
        <f t="shared" si="57"/>
        <v>310.02</v>
      </c>
      <c r="G168" s="1" t="str">
        <f t="shared" si="58"/>
        <v>[Pls]</v>
      </c>
      <c r="H168" s="1" t="str">
        <f t="shared" si="53"/>
        <v>410.02</v>
      </c>
      <c r="I168" s="1" t="str">
        <f t="shared" si="54"/>
        <v>[M]</v>
      </c>
      <c r="J168" s="1" t="str">
        <f t="shared" si="67"/>
        <v>510.02</v>
      </c>
      <c r="K168" s="1" t="str">
        <f t="shared" si="68"/>
        <v>条件</v>
      </c>
      <c r="L168" s="1" t="str">
        <f t="shared" si="62"/>
        <v>610.02</v>
      </c>
      <c r="M168" s="1" t="str">
        <f t="shared" si="63"/>
        <v>[A]</v>
      </c>
      <c r="N168" s="1" t="str">
        <f t="shared" si="65"/>
        <v>710.02</v>
      </c>
      <c r="O168" s="1" t="str">
        <f t="shared" si="69"/>
        <v>[SW]</v>
      </c>
      <c r="P168" s="1">
        <f t="shared" si="61"/>
        <v>662</v>
      </c>
      <c r="Q168" s="1" t="str">
        <f t="shared" si="59"/>
        <v>T662</v>
      </c>
      <c r="R168" s="1" t="str">
        <f t="shared" si="66"/>
        <v>延时[A]</v>
      </c>
    </row>
    <row r="169" s="1" customFormat="1" ht="12" spans="1:18">
      <c r="A169" s="24"/>
      <c r="B169" s="25" t="s">
        <v>2984</v>
      </c>
      <c r="D169" s="26">
        <f t="shared" si="60"/>
        <v>3</v>
      </c>
      <c r="E169" s="1">
        <f t="shared" si="56"/>
        <v>310</v>
      </c>
      <c r="F169" s="1" t="str">
        <f t="shared" si="57"/>
        <v>310.03</v>
      </c>
      <c r="G169" s="1" t="str">
        <f t="shared" si="58"/>
        <v>[Pls]</v>
      </c>
      <c r="H169" s="1" t="str">
        <f t="shared" si="53"/>
        <v>410.03</v>
      </c>
      <c r="I169" s="1" t="str">
        <f t="shared" si="54"/>
        <v>[M]</v>
      </c>
      <c r="J169" s="1" t="str">
        <f t="shared" si="67"/>
        <v>510.03</v>
      </c>
      <c r="K169" s="1" t="str">
        <f t="shared" si="68"/>
        <v>条件</v>
      </c>
      <c r="L169" s="1" t="str">
        <f t="shared" si="62"/>
        <v>610.03</v>
      </c>
      <c r="M169" s="1" t="str">
        <f t="shared" si="63"/>
        <v>[A]</v>
      </c>
      <c r="N169" s="1" t="str">
        <f t="shared" si="65"/>
        <v>710.03</v>
      </c>
      <c r="O169" s="1" t="str">
        <f t="shared" si="69"/>
        <v>[SW]</v>
      </c>
      <c r="P169" s="1">
        <f t="shared" si="61"/>
        <v>663</v>
      </c>
      <c r="Q169" s="1" t="str">
        <f t="shared" si="59"/>
        <v>T663</v>
      </c>
      <c r="R169" s="1" t="str">
        <f t="shared" si="66"/>
        <v>延时[A]</v>
      </c>
    </row>
    <row r="170" s="1" customFormat="1" ht="12" spans="1:18">
      <c r="A170" s="24"/>
      <c r="B170" s="25" t="s">
        <v>2985</v>
      </c>
      <c r="D170" s="26">
        <f t="shared" si="60"/>
        <v>4</v>
      </c>
      <c r="E170" s="1">
        <f t="shared" si="56"/>
        <v>310</v>
      </c>
      <c r="F170" s="1" t="str">
        <f t="shared" si="57"/>
        <v>310.04</v>
      </c>
      <c r="G170" s="1" t="str">
        <f t="shared" si="58"/>
        <v>[Pls]</v>
      </c>
      <c r="H170" s="1" t="str">
        <f t="shared" si="53"/>
        <v>410.04</v>
      </c>
      <c r="I170" s="1" t="str">
        <f t="shared" si="54"/>
        <v>[M]</v>
      </c>
      <c r="J170" s="1" t="str">
        <f t="shared" si="67"/>
        <v>510.04</v>
      </c>
      <c r="K170" s="1" t="str">
        <f t="shared" si="68"/>
        <v>条件</v>
      </c>
      <c r="L170" s="1" t="str">
        <f t="shared" si="62"/>
        <v>610.04</v>
      </c>
      <c r="M170" s="1" t="str">
        <f t="shared" si="63"/>
        <v>[A]</v>
      </c>
      <c r="N170" s="1" t="str">
        <f t="shared" si="65"/>
        <v>710.04</v>
      </c>
      <c r="O170" s="1" t="str">
        <f t="shared" si="69"/>
        <v>[SW]</v>
      </c>
      <c r="P170" s="1">
        <f t="shared" si="61"/>
        <v>664</v>
      </c>
      <c r="Q170" s="1" t="str">
        <f t="shared" si="59"/>
        <v>T664</v>
      </c>
      <c r="R170" s="1" t="str">
        <f t="shared" si="66"/>
        <v>延时[A]</v>
      </c>
    </row>
    <row r="171" s="1" customFormat="1" ht="12" spans="1:18">
      <c r="A171" s="24"/>
      <c r="B171" s="25" t="s">
        <v>2986</v>
      </c>
      <c r="D171" s="26">
        <f t="shared" si="60"/>
        <v>5</v>
      </c>
      <c r="E171" s="1">
        <f t="shared" si="56"/>
        <v>310</v>
      </c>
      <c r="F171" s="1" t="str">
        <f t="shared" si="57"/>
        <v>310.05</v>
      </c>
      <c r="G171" s="1" t="str">
        <f t="shared" si="58"/>
        <v>[Pls]</v>
      </c>
      <c r="H171" s="1" t="str">
        <f t="shared" si="53"/>
        <v>410.05</v>
      </c>
      <c r="I171" s="1" t="str">
        <f t="shared" si="54"/>
        <v>[M]</v>
      </c>
      <c r="J171" s="1" t="str">
        <f t="shared" si="67"/>
        <v>510.05</v>
      </c>
      <c r="K171" s="1" t="str">
        <f t="shared" si="68"/>
        <v>条件</v>
      </c>
      <c r="L171" s="1" t="str">
        <f t="shared" si="62"/>
        <v>610.05</v>
      </c>
      <c r="M171" s="1" t="str">
        <f t="shared" si="63"/>
        <v>[A]</v>
      </c>
      <c r="N171" s="1" t="str">
        <f t="shared" si="65"/>
        <v>710.05</v>
      </c>
      <c r="O171" s="1" t="str">
        <f t="shared" si="69"/>
        <v>[SW]</v>
      </c>
      <c r="P171" s="1">
        <f t="shared" si="61"/>
        <v>665</v>
      </c>
      <c r="Q171" s="1" t="str">
        <f t="shared" si="59"/>
        <v>T665</v>
      </c>
      <c r="R171" s="1" t="str">
        <f t="shared" si="66"/>
        <v>延时[A]</v>
      </c>
    </row>
    <row r="172" s="1" customFormat="1" ht="12" spans="1:18">
      <c r="A172" s="24"/>
      <c r="B172" s="25" t="s">
        <v>2987</v>
      </c>
      <c r="D172" s="26">
        <f t="shared" si="60"/>
        <v>6</v>
      </c>
      <c r="E172" s="1">
        <f t="shared" si="56"/>
        <v>310</v>
      </c>
      <c r="F172" s="1" t="str">
        <f t="shared" si="57"/>
        <v>310.06</v>
      </c>
      <c r="G172" s="1" t="str">
        <f t="shared" si="58"/>
        <v>[Pls]</v>
      </c>
      <c r="H172" s="1" t="str">
        <f t="shared" si="53"/>
        <v>410.06</v>
      </c>
      <c r="I172" s="1" t="str">
        <f t="shared" si="54"/>
        <v>[M]</v>
      </c>
      <c r="J172" s="1" t="str">
        <f t="shared" si="67"/>
        <v>510.06</v>
      </c>
      <c r="K172" s="1" t="str">
        <f t="shared" si="68"/>
        <v>条件</v>
      </c>
      <c r="L172" s="1" t="str">
        <f t="shared" si="62"/>
        <v>610.06</v>
      </c>
      <c r="M172" s="1" t="str">
        <f t="shared" si="63"/>
        <v>[A]</v>
      </c>
      <c r="N172" s="1" t="str">
        <f t="shared" si="65"/>
        <v>710.06</v>
      </c>
      <c r="O172" s="1" t="str">
        <f t="shared" si="69"/>
        <v>[SW]</v>
      </c>
      <c r="P172" s="1">
        <f t="shared" si="61"/>
        <v>666</v>
      </c>
      <c r="Q172" s="1" t="str">
        <f t="shared" si="59"/>
        <v>T666</v>
      </c>
      <c r="R172" s="1" t="str">
        <f t="shared" si="66"/>
        <v>延时[A]</v>
      </c>
    </row>
    <row r="173" s="1" customFormat="1" ht="12" spans="1:18">
      <c r="A173" s="24"/>
      <c r="B173" s="25" t="s">
        <v>2988</v>
      </c>
      <c r="D173" s="26">
        <f t="shared" si="60"/>
        <v>7</v>
      </c>
      <c r="E173" s="1">
        <f t="shared" si="56"/>
        <v>310</v>
      </c>
      <c r="F173" s="1" t="str">
        <f t="shared" si="57"/>
        <v>310.07</v>
      </c>
      <c r="G173" s="1" t="str">
        <f t="shared" si="58"/>
        <v>[Pls]</v>
      </c>
      <c r="H173" s="1" t="str">
        <f t="shared" si="53"/>
        <v>410.07</v>
      </c>
      <c r="I173" s="1" t="str">
        <f t="shared" si="54"/>
        <v>[M]</v>
      </c>
      <c r="J173" s="1" t="str">
        <f t="shared" si="67"/>
        <v>510.07</v>
      </c>
      <c r="K173" s="1" t="str">
        <f t="shared" si="68"/>
        <v>条件</v>
      </c>
      <c r="L173" s="1" t="str">
        <f t="shared" si="62"/>
        <v>610.07</v>
      </c>
      <c r="M173" s="1" t="str">
        <f t="shared" si="63"/>
        <v>[A]</v>
      </c>
      <c r="N173" s="1" t="str">
        <f t="shared" si="65"/>
        <v>710.07</v>
      </c>
      <c r="O173" s="1" t="str">
        <f t="shared" si="69"/>
        <v>[SW]</v>
      </c>
      <c r="P173" s="1">
        <f t="shared" si="61"/>
        <v>667</v>
      </c>
      <c r="Q173" s="1" t="str">
        <f t="shared" si="59"/>
        <v>T667</v>
      </c>
      <c r="R173" s="1" t="str">
        <f t="shared" si="66"/>
        <v>延时[A]</v>
      </c>
    </row>
    <row r="174" s="1" customFormat="1" ht="12" spans="1:18">
      <c r="A174" s="24"/>
      <c r="B174" s="25" t="s">
        <v>2989</v>
      </c>
      <c r="D174" s="26">
        <f t="shared" si="60"/>
        <v>8</v>
      </c>
      <c r="E174" s="1">
        <f t="shared" si="56"/>
        <v>310</v>
      </c>
      <c r="F174" s="1" t="str">
        <f t="shared" si="57"/>
        <v>310.08</v>
      </c>
      <c r="G174" s="1" t="str">
        <f t="shared" si="58"/>
        <v>[Pls]</v>
      </c>
      <c r="H174" s="1" t="str">
        <f t="shared" si="53"/>
        <v>410.08</v>
      </c>
      <c r="I174" s="1" t="str">
        <f t="shared" si="54"/>
        <v>[M]</v>
      </c>
      <c r="J174" s="1" t="str">
        <f t="shared" si="67"/>
        <v>510.08</v>
      </c>
      <c r="K174" s="1" t="str">
        <f t="shared" si="68"/>
        <v>条件</v>
      </c>
      <c r="L174" s="1" t="str">
        <f t="shared" si="62"/>
        <v>610.08</v>
      </c>
      <c r="M174" s="1" t="str">
        <f t="shared" si="63"/>
        <v>[A]</v>
      </c>
      <c r="N174" s="1" t="str">
        <f t="shared" si="65"/>
        <v>710.08</v>
      </c>
      <c r="O174" s="1" t="str">
        <f t="shared" si="69"/>
        <v>[SW]</v>
      </c>
      <c r="P174" s="1">
        <f t="shared" si="61"/>
        <v>668</v>
      </c>
      <c r="Q174" s="1" t="str">
        <f t="shared" si="59"/>
        <v>T668</v>
      </c>
      <c r="R174" s="1" t="str">
        <f t="shared" si="66"/>
        <v>延时[A]</v>
      </c>
    </row>
    <row r="175" s="1" customFormat="1" ht="12" spans="1:18">
      <c r="A175" s="24"/>
      <c r="B175" s="25" t="s">
        <v>2990</v>
      </c>
      <c r="D175" s="26">
        <f t="shared" si="60"/>
        <v>9</v>
      </c>
      <c r="E175" s="1">
        <f t="shared" si="56"/>
        <v>310</v>
      </c>
      <c r="F175" s="1" t="str">
        <f t="shared" si="57"/>
        <v>310.09</v>
      </c>
      <c r="G175" s="1" t="str">
        <f t="shared" si="58"/>
        <v>[Pls]</v>
      </c>
      <c r="H175" s="1" t="str">
        <f t="shared" si="53"/>
        <v>410.09</v>
      </c>
      <c r="I175" s="1" t="str">
        <f t="shared" si="54"/>
        <v>[M]</v>
      </c>
      <c r="J175" s="1" t="str">
        <f t="shared" si="67"/>
        <v>510.09</v>
      </c>
      <c r="K175" s="1" t="str">
        <f t="shared" si="68"/>
        <v>条件</v>
      </c>
      <c r="L175" s="1" t="str">
        <f t="shared" si="62"/>
        <v>610.09</v>
      </c>
      <c r="M175" s="1" t="str">
        <f t="shared" si="63"/>
        <v>[A]</v>
      </c>
      <c r="N175" s="1" t="str">
        <f t="shared" si="65"/>
        <v>710.09</v>
      </c>
      <c r="O175" s="1" t="str">
        <f t="shared" si="69"/>
        <v>[SW]</v>
      </c>
      <c r="P175" s="1">
        <f t="shared" si="61"/>
        <v>669</v>
      </c>
      <c r="Q175" s="1" t="str">
        <f t="shared" si="59"/>
        <v>T669</v>
      </c>
      <c r="R175" s="1" t="str">
        <f t="shared" si="66"/>
        <v>延时[A]</v>
      </c>
    </row>
    <row r="176" s="1" customFormat="1" ht="12" spans="1:18">
      <c r="A176" s="24"/>
      <c r="B176" s="25" t="s">
        <v>2991</v>
      </c>
      <c r="D176" s="26">
        <f t="shared" si="60"/>
        <v>10</v>
      </c>
      <c r="E176" s="1">
        <f t="shared" si="56"/>
        <v>310</v>
      </c>
      <c r="F176" s="1" t="str">
        <f t="shared" si="57"/>
        <v>310.10</v>
      </c>
      <c r="G176" s="1" t="str">
        <f t="shared" si="58"/>
        <v>[Pls]</v>
      </c>
      <c r="H176" s="1" t="str">
        <f t="shared" si="53"/>
        <v>410.10</v>
      </c>
      <c r="I176" s="1" t="str">
        <f t="shared" si="54"/>
        <v>[M]</v>
      </c>
      <c r="J176" s="1" t="str">
        <f t="shared" si="67"/>
        <v>510.10</v>
      </c>
      <c r="K176" s="1" t="str">
        <f t="shared" si="68"/>
        <v>条件</v>
      </c>
      <c r="L176" s="1" t="str">
        <f t="shared" si="62"/>
        <v>610.10</v>
      </c>
      <c r="M176" s="1" t="str">
        <f t="shared" si="63"/>
        <v>[A]</v>
      </c>
      <c r="N176" s="1" t="str">
        <f t="shared" si="65"/>
        <v>710.10</v>
      </c>
      <c r="O176" s="1" t="str">
        <f t="shared" si="69"/>
        <v>[SW]</v>
      </c>
      <c r="P176" s="1">
        <f t="shared" si="61"/>
        <v>670</v>
      </c>
      <c r="Q176" s="1" t="str">
        <f t="shared" si="59"/>
        <v>T670</v>
      </c>
      <c r="R176" s="1" t="str">
        <f t="shared" ref="R176:R191" si="70">C176&amp;R$2</f>
        <v>延时[A]</v>
      </c>
    </row>
    <row r="177" s="1" customFormat="1" ht="12" spans="1:18">
      <c r="A177" s="24"/>
      <c r="B177" s="25" t="s">
        <v>2992</v>
      </c>
      <c r="D177" s="26">
        <f t="shared" si="60"/>
        <v>11</v>
      </c>
      <c r="E177" s="1">
        <f t="shared" si="56"/>
        <v>310</v>
      </c>
      <c r="F177" s="1" t="str">
        <f t="shared" si="57"/>
        <v>310.11</v>
      </c>
      <c r="G177" s="1" t="str">
        <f t="shared" si="58"/>
        <v>[Pls]</v>
      </c>
      <c r="H177" s="1" t="str">
        <f t="shared" si="53"/>
        <v>410.11</v>
      </c>
      <c r="I177" s="1" t="str">
        <f t="shared" si="54"/>
        <v>[M]</v>
      </c>
      <c r="J177" s="1" t="str">
        <f t="shared" si="67"/>
        <v>510.11</v>
      </c>
      <c r="K177" s="1" t="str">
        <f t="shared" si="68"/>
        <v>条件</v>
      </c>
      <c r="L177" s="1" t="str">
        <f t="shared" si="62"/>
        <v>610.11</v>
      </c>
      <c r="M177" s="1" t="str">
        <f t="shared" si="63"/>
        <v>[A]</v>
      </c>
      <c r="N177" s="1" t="str">
        <f t="shared" si="65"/>
        <v>710.11</v>
      </c>
      <c r="O177" s="1" t="str">
        <f t="shared" si="69"/>
        <v>[SW]</v>
      </c>
      <c r="P177" s="1">
        <f t="shared" si="61"/>
        <v>671</v>
      </c>
      <c r="Q177" s="1" t="str">
        <f t="shared" si="59"/>
        <v>T671</v>
      </c>
      <c r="R177" s="1" t="str">
        <f t="shared" si="70"/>
        <v>延时[A]</v>
      </c>
    </row>
    <row r="178" s="1" customFormat="1" ht="12" spans="1:18">
      <c r="A178" s="24"/>
      <c r="B178" s="25" t="s">
        <v>2993</v>
      </c>
      <c r="D178" s="26">
        <f t="shared" si="60"/>
        <v>12</v>
      </c>
      <c r="E178" s="1">
        <f t="shared" si="56"/>
        <v>310</v>
      </c>
      <c r="F178" s="1" t="str">
        <f t="shared" si="57"/>
        <v>310.12</v>
      </c>
      <c r="G178" s="1" t="str">
        <f t="shared" si="58"/>
        <v>[Pls]</v>
      </c>
      <c r="H178" s="1" t="str">
        <f t="shared" si="53"/>
        <v>410.12</v>
      </c>
      <c r="I178" s="1" t="str">
        <f t="shared" si="54"/>
        <v>[M]</v>
      </c>
      <c r="J178" s="1" t="str">
        <f t="shared" si="67"/>
        <v>510.12</v>
      </c>
      <c r="K178" s="1" t="str">
        <f t="shared" si="68"/>
        <v>条件</v>
      </c>
      <c r="L178" s="1" t="str">
        <f t="shared" si="62"/>
        <v>610.12</v>
      </c>
      <c r="M178" s="1" t="str">
        <f t="shared" si="63"/>
        <v>[A]</v>
      </c>
      <c r="N178" s="1" t="str">
        <f t="shared" si="65"/>
        <v>710.12</v>
      </c>
      <c r="O178" s="1" t="str">
        <f t="shared" si="69"/>
        <v>[SW]</v>
      </c>
      <c r="P178" s="1">
        <f t="shared" si="61"/>
        <v>672</v>
      </c>
      <c r="Q178" s="1" t="str">
        <f t="shared" si="59"/>
        <v>T672</v>
      </c>
      <c r="R178" s="1" t="str">
        <f t="shared" si="70"/>
        <v>延时[A]</v>
      </c>
    </row>
    <row r="179" s="1" customFormat="1" ht="12" spans="1:18">
      <c r="A179" s="24"/>
      <c r="B179" s="25" t="s">
        <v>2994</v>
      </c>
      <c r="D179" s="26">
        <f t="shared" si="60"/>
        <v>13</v>
      </c>
      <c r="E179" s="1">
        <f t="shared" si="56"/>
        <v>310</v>
      </c>
      <c r="F179" s="1" t="str">
        <f t="shared" si="57"/>
        <v>310.13</v>
      </c>
      <c r="G179" s="1" t="str">
        <f t="shared" si="58"/>
        <v>[Pls]</v>
      </c>
      <c r="H179" s="1" t="str">
        <f t="shared" si="53"/>
        <v>410.13</v>
      </c>
      <c r="I179" s="1" t="str">
        <f t="shared" si="54"/>
        <v>[M]</v>
      </c>
      <c r="J179" s="1" t="str">
        <f t="shared" si="67"/>
        <v>510.13</v>
      </c>
      <c r="K179" s="1" t="str">
        <f t="shared" si="68"/>
        <v>条件</v>
      </c>
      <c r="L179" s="1" t="str">
        <f t="shared" si="62"/>
        <v>610.13</v>
      </c>
      <c r="M179" s="1" t="str">
        <f t="shared" si="63"/>
        <v>[A]</v>
      </c>
      <c r="N179" s="1" t="str">
        <f t="shared" si="65"/>
        <v>710.13</v>
      </c>
      <c r="O179" s="1" t="str">
        <f t="shared" si="69"/>
        <v>[SW]</v>
      </c>
      <c r="P179" s="1">
        <f t="shared" si="61"/>
        <v>673</v>
      </c>
      <c r="Q179" s="1" t="str">
        <f t="shared" si="59"/>
        <v>T673</v>
      </c>
      <c r="R179" s="1" t="str">
        <f t="shared" si="70"/>
        <v>延时[A]</v>
      </c>
    </row>
    <row r="180" s="1" customFormat="1" ht="12" spans="1:18">
      <c r="A180" s="24"/>
      <c r="B180" s="25" t="s">
        <v>2995</v>
      </c>
      <c r="D180" s="26">
        <f t="shared" si="60"/>
        <v>14</v>
      </c>
      <c r="E180" s="1">
        <f t="shared" si="56"/>
        <v>310</v>
      </c>
      <c r="F180" s="1" t="str">
        <f t="shared" si="57"/>
        <v>310.14</v>
      </c>
      <c r="G180" s="1" t="str">
        <f t="shared" si="58"/>
        <v>[Pls]</v>
      </c>
      <c r="H180" s="1" t="str">
        <f t="shared" si="53"/>
        <v>410.14</v>
      </c>
      <c r="I180" s="1" t="str">
        <f t="shared" si="54"/>
        <v>[M]</v>
      </c>
      <c r="J180" s="1" t="str">
        <f t="shared" si="67"/>
        <v>510.14</v>
      </c>
      <c r="K180" s="1" t="str">
        <f t="shared" si="68"/>
        <v>条件</v>
      </c>
      <c r="L180" s="1" t="str">
        <f t="shared" si="62"/>
        <v>610.14</v>
      </c>
      <c r="M180" s="1" t="str">
        <f t="shared" si="63"/>
        <v>[A]</v>
      </c>
      <c r="N180" s="1" t="str">
        <f t="shared" si="65"/>
        <v>710.14</v>
      </c>
      <c r="O180" s="1" t="str">
        <f t="shared" si="69"/>
        <v>[SW]</v>
      </c>
      <c r="P180" s="1">
        <f t="shared" si="61"/>
        <v>674</v>
      </c>
      <c r="Q180" s="1" t="str">
        <f t="shared" si="59"/>
        <v>T674</v>
      </c>
      <c r="R180" s="1" t="str">
        <f t="shared" si="70"/>
        <v>延时[A]</v>
      </c>
    </row>
    <row r="181" s="1" customFormat="1" ht="12" spans="1:18">
      <c r="A181" s="24"/>
      <c r="B181" s="25" t="s">
        <v>2996</v>
      </c>
      <c r="D181" s="26">
        <f t="shared" si="60"/>
        <v>15</v>
      </c>
      <c r="E181" s="1">
        <f t="shared" si="56"/>
        <v>310</v>
      </c>
      <c r="F181" s="1" t="str">
        <f t="shared" si="57"/>
        <v>310.15</v>
      </c>
      <c r="G181" s="1" t="str">
        <f t="shared" si="58"/>
        <v>[Pls]</v>
      </c>
      <c r="H181" s="1" t="str">
        <f t="shared" si="53"/>
        <v>410.15</v>
      </c>
      <c r="I181" s="1" t="str">
        <f t="shared" si="54"/>
        <v>[M]</v>
      </c>
      <c r="J181" s="1" t="str">
        <f t="shared" si="67"/>
        <v>510.15</v>
      </c>
      <c r="K181" s="1" t="str">
        <f t="shared" si="68"/>
        <v>条件</v>
      </c>
      <c r="L181" s="1" t="str">
        <f t="shared" si="62"/>
        <v>610.15</v>
      </c>
      <c r="M181" s="1" t="str">
        <f t="shared" si="63"/>
        <v>[A]</v>
      </c>
      <c r="N181" s="1" t="str">
        <f t="shared" si="65"/>
        <v>710.15</v>
      </c>
      <c r="O181" s="1" t="str">
        <f t="shared" si="69"/>
        <v>[SW]</v>
      </c>
      <c r="P181" s="1">
        <f t="shared" si="61"/>
        <v>675</v>
      </c>
      <c r="Q181" s="1" t="str">
        <f t="shared" si="59"/>
        <v>T675</v>
      </c>
      <c r="R181" s="1" t="str">
        <f t="shared" si="70"/>
        <v>延时[A]</v>
      </c>
    </row>
    <row r="182" s="1" customFormat="1" ht="12" spans="1:18">
      <c r="A182" s="24"/>
      <c r="B182" s="25" t="s">
        <v>2997</v>
      </c>
      <c r="D182" s="26">
        <f t="shared" si="60"/>
        <v>0</v>
      </c>
      <c r="E182" s="1">
        <f t="shared" si="56"/>
        <v>311</v>
      </c>
      <c r="F182" s="1" t="str">
        <f t="shared" si="57"/>
        <v>311.00</v>
      </c>
      <c r="G182" s="1" t="str">
        <f t="shared" si="58"/>
        <v>[Pls]</v>
      </c>
      <c r="H182" s="1" t="str">
        <f t="shared" si="53"/>
        <v>411.00</v>
      </c>
      <c r="I182" s="1" t="str">
        <f t="shared" si="54"/>
        <v>[M]</v>
      </c>
      <c r="J182" s="1" t="str">
        <f t="shared" si="67"/>
        <v>511.00</v>
      </c>
      <c r="K182" s="1" t="str">
        <f t="shared" si="68"/>
        <v>条件</v>
      </c>
      <c r="L182" s="1" t="str">
        <f t="shared" si="62"/>
        <v>611.00</v>
      </c>
      <c r="M182" s="1" t="str">
        <f t="shared" si="63"/>
        <v>[A]</v>
      </c>
      <c r="N182" s="1" t="str">
        <f t="shared" si="65"/>
        <v>711.00</v>
      </c>
      <c r="O182" s="1" t="str">
        <f t="shared" si="69"/>
        <v>[SW]</v>
      </c>
      <c r="P182" s="1">
        <f t="shared" si="61"/>
        <v>676</v>
      </c>
      <c r="Q182" s="1" t="str">
        <f t="shared" si="59"/>
        <v>T676</v>
      </c>
      <c r="R182" s="1" t="str">
        <f t="shared" si="70"/>
        <v>延时[A]</v>
      </c>
    </row>
    <row r="183" s="1" customFormat="1" ht="12" spans="1:18">
      <c r="A183" s="24"/>
      <c r="B183" s="25" t="s">
        <v>2998</v>
      </c>
      <c r="D183" s="26">
        <f t="shared" si="60"/>
        <v>1</v>
      </c>
      <c r="E183" s="1">
        <f t="shared" si="56"/>
        <v>311</v>
      </c>
      <c r="F183" s="1" t="str">
        <f t="shared" si="57"/>
        <v>311.01</v>
      </c>
      <c r="G183" s="1" t="str">
        <f t="shared" si="58"/>
        <v>[Pls]</v>
      </c>
      <c r="H183" s="1" t="str">
        <f t="shared" si="53"/>
        <v>411.01</v>
      </c>
      <c r="I183" s="1" t="str">
        <f t="shared" si="54"/>
        <v>[M]</v>
      </c>
      <c r="J183" s="1" t="str">
        <f t="shared" si="67"/>
        <v>511.01</v>
      </c>
      <c r="K183" s="1" t="str">
        <f t="shared" si="68"/>
        <v>条件</v>
      </c>
      <c r="L183" s="1" t="str">
        <f t="shared" si="62"/>
        <v>611.01</v>
      </c>
      <c r="M183" s="1" t="str">
        <f t="shared" si="63"/>
        <v>[A]</v>
      </c>
      <c r="N183" s="1" t="str">
        <f t="shared" si="65"/>
        <v>711.01</v>
      </c>
      <c r="O183" s="1" t="str">
        <f t="shared" si="69"/>
        <v>[SW]</v>
      </c>
      <c r="P183" s="1">
        <f t="shared" si="61"/>
        <v>677</v>
      </c>
      <c r="Q183" s="1" t="str">
        <f t="shared" si="59"/>
        <v>T677</v>
      </c>
      <c r="R183" s="1" t="str">
        <f t="shared" si="70"/>
        <v>延时[A]</v>
      </c>
    </row>
    <row r="184" s="1" customFormat="1" ht="12" spans="1:18">
      <c r="A184" s="24"/>
      <c r="B184" s="25" t="s">
        <v>2999</v>
      </c>
      <c r="D184" s="26">
        <f t="shared" si="60"/>
        <v>2</v>
      </c>
      <c r="E184" s="1">
        <f t="shared" si="56"/>
        <v>311</v>
      </c>
      <c r="F184" s="1" t="str">
        <f t="shared" si="57"/>
        <v>311.02</v>
      </c>
      <c r="G184" s="1" t="str">
        <f t="shared" si="58"/>
        <v>[Pls]</v>
      </c>
      <c r="H184" s="1" t="str">
        <f t="shared" si="53"/>
        <v>411.02</v>
      </c>
      <c r="I184" s="1" t="str">
        <f t="shared" si="54"/>
        <v>[M]</v>
      </c>
      <c r="J184" s="1" t="str">
        <f t="shared" si="67"/>
        <v>511.02</v>
      </c>
      <c r="K184" s="1" t="str">
        <f t="shared" si="68"/>
        <v>条件</v>
      </c>
      <c r="L184" s="1" t="str">
        <f t="shared" si="62"/>
        <v>611.02</v>
      </c>
      <c r="M184" s="1" t="str">
        <f t="shared" si="63"/>
        <v>[A]</v>
      </c>
      <c r="N184" s="1" t="str">
        <f t="shared" si="65"/>
        <v>711.02</v>
      </c>
      <c r="O184" s="1" t="str">
        <f t="shared" si="69"/>
        <v>[SW]</v>
      </c>
      <c r="P184" s="1">
        <f t="shared" si="61"/>
        <v>678</v>
      </c>
      <c r="Q184" s="1" t="str">
        <f t="shared" si="59"/>
        <v>T678</v>
      </c>
      <c r="R184" s="1" t="str">
        <f t="shared" si="70"/>
        <v>延时[A]</v>
      </c>
    </row>
    <row r="185" s="1" customFormat="1" ht="12" spans="1:18">
      <c r="A185" s="24"/>
      <c r="B185" s="25" t="s">
        <v>3000</v>
      </c>
      <c r="D185" s="26">
        <f t="shared" si="60"/>
        <v>3</v>
      </c>
      <c r="E185" s="1">
        <f t="shared" si="56"/>
        <v>311</v>
      </c>
      <c r="F185" s="1" t="str">
        <f t="shared" si="57"/>
        <v>311.03</v>
      </c>
      <c r="G185" s="1" t="str">
        <f t="shared" si="58"/>
        <v>[Pls]</v>
      </c>
      <c r="H185" s="1" t="str">
        <f t="shared" si="53"/>
        <v>411.03</v>
      </c>
      <c r="I185" s="1" t="str">
        <f t="shared" si="54"/>
        <v>[M]</v>
      </c>
      <c r="J185" s="1" t="str">
        <f t="shared" si="67"/>
        <v>511.03</v>
      </c>
      <c r="K185" s="1" t="str">
        <f t="shared" si="68"/>
        <v>条件</v>
      </c>
      <c r="L185" s="1" t="str">
        <f t="shared" si="62"/>
        <v>611.03</v>
      </c>
      <c r="M185" s="1" t="str">
        <f t="shared" si="63"/>
        <v>[A]</v>
      </c>
      <c r="N185" s="1" t="str">
        <f t="shared" si="65"/>
        <v>711.03</v>
      </c>
      <c r="O185" s="1" t="str">
        <f t="shared" si="69"/>
        <v>[SW]</v>
      </c>
      <c r="P185" s="1">
        <f t="shared" si="61"/>
        <v>679</v>
      </c>
      <c r="Q185" s="1" t="str">
        <f t="shared" si="59"/>
        <v>T679</v>
      </c>
      <c r="R185" s="1" t="str">
        <f t="shared" si="70"/>
        <v>延时[A]</v>
      </c>
    </row>
    <row r="186" s="1" customFormat="1" ht="12" spans="1:18">
      <c r="A186" s="24"/>
      <c r="B186" s="25" t="s">
        <v>3001</v>
      </c>
      <c r="D186" s="26">
        <f t="shared" si="60"/>
        <v>4</v>
      </c>
      <c r="E186" s="1">
        <f t="shared" si="56"/>
        <v>311</v>
      </c>
      <c r="F186" s="1" t="str">
        <f t="shared" si="57"/>
        <v>311.04</v>
      </c>
      <c r="G186" s="1" t="str">
        <f t="shared" si="58"/>
        <v>[Pls]</v>
      </c>
      <c r="H186" s="1" t="str">
        <f t="shared" si="53"/>
        <v>411.04</v>
      </c>
      <c r="I186" s="1" t="str">
        <f t="shared" si="54"/>
        <v>[M]</v>
      </c>
      <c r="J186" s="1" t="str">
        <f t="shared" si="67"/>
        <v>511.04</v>
      </c>
      <c r="K186" s="1" t="str">
        <f t="shared" si="68"/>
        <v>条件</v>
      </c>
      <c r="L186" s="1" t="str">
        <f t="shared" si="62"/>
        <v>611.04</v>
      </c>
      <c r="M186" s="1" t="str">
        <f t="shared" si="63"/>
        <v>[A]</v>
      </c>
      <c r="N186" s="1" t="str">
        <f t="shared" si="65"/>
        <v>711.04</v>
      </c>
      <c r="O186" s="1" t="str">
        <f t="shared" si="69"/>
        <v>[SW]</v>
      </c>
      <c r="P186" s="1">
        <f t="shared" si="61"/>
        <v>680</v>
      </c>
      <c r="Q186" s="1" t="str">
        <f t="shared" si="59"/>
        <v>T680</v>
      </c>
      <c r="R186" s="1" t="str">
        <f t="shared" si="70"/>
        <v>延时[A]</v>
      </c>
    </row>
    <row r="187" s="1" customFormat="1" ht="12" spans="1:18">
      <c r="A187" s="24"/>
      <c r="B187" s="25" t="s">
        <v>3002</v>
      </c>
      <c r="D187" s="26">
        <f t="shared" si="60"/>
        <v>5</v>
      </c>
      <c r="E187" s="1">
        <f t="shared" si="56"/>
        <v>311</v>
      </c>
      <c r="F187" s="1" t="str">
        <f t="shared" si="57"/>
        <v>311.05</v>
      </c>
      <c r="G187" s="1" t="str">
        <f t="shared" si="58"/>
        <v>[Pls]</v>
      </c>
      <c r="H187" s="1" t="str">
        <f t="shared" si="53"/>
        <v>411.05</v>
      </c>
      <c r="I187" s="1" t="str">
        <f t="shared" si="54"/>
        <v>[M]</v>
      </c>
      <c r="J187" s="1" t="str">
        <f t="shared" si="67"/>
        <v>511.05</v>
      </c>
      <c r="K187" s="1" t="str">
        <f t="shared" si="68"/>
        <v>条件</v>
      </c>
      <c r="L187" s="1" t="str">
        <f t="shared" si="62"/>
        <v>611.05</v>
      </c>
      <c r="M187" s="1" t="str">
        <f t="shared" si="63"/>
        <v>[A]</v>
      </c>
      <c r="N187" s="1" t="str">
        <f t="shared" si="65"/>
        <v>711.05</v>
      </c>
      <c r="O187" s="1" t="str">
        <f t="shared" si="69"/>
        <v>[SW]</v>
      </c>
      <c r="P187" s="1">
        <f t="shared" si="61"/>
        <v>681</v>
      </c>
      <c r="Q187" s="1" t="str">
        <f t="shared" si="59"/>
        <v>T681</v>
      </c>
      <c r="R187" s="1" t="str">
        <f t="shared" si="70"/>
        <v>延时[A]</v>
      </c>
    </row>
    <row r="188" s="1" customFormat="1" ht="12" spans="1:18">
      <c r="A188" s="24"/>
      <c r="B188" s="25" t="s">
        <v>3003</v>
      </c>
      <c r="D188" s="26">
        <f t="shared" si="60"/>
        <v>6</v>
      </c>
      <c r="E188" s="1">
        <f t="shared" si="56"/>
        <v>311</v>
      </c>
      <c r="F188" s="1" t="str">
        <f t="shared" si="57"/>
        <v>311.06</v>
      </c>
      <c r="G188" s="1" t="str">
        <f t="shared" si="58"/>
        <v>[Pls]</v>
      </c>
      <c r="H188" s="1" t="str">
        <f t="shared" ref="H188:H251" si="71">(E188+100)&amp;"."&amp;MID(B188,6,2)</f>
        <v>411.06</v>
      </c>
      <c r="I188" s="1" t="str">
        <f t="shared" ref="I188:I251" si="72">C188&amp;I$2</f>
        <v>[M]</v>
      </c>
      <c r="J188" s="1" t="str">
        <f t="shared" si="67"/>
        <v>511.06</v>
      </c>
      <c r="K188" s="1" t="str">
        <f t="shared" si="68"/>
        <v>条件</v>
      </c>
      <c r="L188" s="1" t="str">
        <f t="shared" si="62"/>
        <v>611.06</v>
      </c>
      <c r="M188" s="1" t="str">
        <f t="shared" si="63"/>
        <v>[A]</v>
      </c>
      <c r="N188" s="1" t="str">
        <f t="shared" si="65"/>
        <v>711.06</v>
      </c>
      <c r="O188" s="1" t="str">
        <f t="shared" si="69"/>
        <v>[SW]</v>
      </c>
      <c r="P188" s="1">
        <f t="shared" si="61"/>
        <v>682</v>
      </c>
      <c r="Q188" s="1" t="str">
        <f t="shared" si="59"/>
        <v>T682</v>
      </c>
      <c r="R188" s="1" t="str">
        <f t="shared" si="70"/>
        <v>延时[A]</v>
      </c>
    </row>
    <row r="189" s="1" customFormat="1" ht="12" spans="1:18">
      <c r="A189" s="24"/>
      <c r="B189" s="25" t="s">
        <v>3004</v>
      </c>
      <c r="D189" s="26">
        <f t="shared" si="60"/>
        <v>7</v>
      </c>
      <c r="E189" s="1">
        <f t="shared" si="56"/>
        <v>311</v>
      </c>
      <c r="F189" s="1" t="str">
        <f t="shared" si="57"/>
        <v>311.07</v>
      </c>
      <c r="G189" s="1" t="str">
        <f t="shared" si="58"/>
        <v>[Pls]</v>
      </c>
      <c r="H189" s="1" t="str">
        <f t="shared" si="71"/>
        <v>411.07</v>
      </c>
      <c r="I189" s="1" t="str">
        <f t="shared" si="72"/>
        <v>[M]</v>
      </c>
      <c r="J189" s="1" t="str">
        <f t="shared" si="67"/>
        <v>511.07</v>
      </c>
      <c r="K189" s="1" t="str">
        <f t="shared" si="68"/>
        <v>条件</v>
      </c>
      <c r="L189" s="1" t="str">
        <f t="shared" si="62"/>
        <v>611.07</v>
      </c>
      <c r="M189" s="1" t="str">
        <f t="shared" si="63"/>
        <v>[A]</v>
      </c>
      <c r="N189" s="1" t="str">
        <f t="shared" si="65"/>
        <v>711.07</v>
      </c>
      <c r="O189" s="1" t="str">
        <f t="shared" si="69"/>
        <v>[SW]</v>
      </c>
      <c r="P189" s="1">
        <f t="shared" si="61"/>
        <v>683</v>
      </c>
      <c r="Q189" s="1" t="str">
        <f t="shared" si="59"/>
        <v>T683</v>
      </c>
      <c r="R189" s="1" t="str">
        <f t="shared" si="70"/>
        <v>延时[A]</v>
      </c>
    </row>
    <row r="190" s="1" customFormat="1" ht="12" spans="1:18">
      <c r="A190" s="24"/>
      <c r="B190" s="25" t="s">
        <v>3005</v>
      </c>
      <c r="D190" s="26">
        <f t="shared" si="60"/>
        <v>8</v>
      </c>
      <c r="E190" s="1">
        <f t="shared" si="56"/>
        <v>311</v>
      </c>
      <c r="F190" s="1" t="str">
        <f t="shared" si="57"/>
        <v>311.08</v>
      </c>
      <c r="G190" s="1" t="str">
        <f t="shared" si="58"/>
        <v>[Pls]</v>
      </c>
      <c r="H190" s="1" t="str">
        <f t="shared" si="71"/>
        <v>411.08</v>
      </c>
      <c r="I190" s="1" t="str">
        <f t="shared" si="72"/>
        <v>[M]</v>
      </c>
      <c r="J190" s="1" t="str">
        <f t="shared" si="67"/>
        <v>511.08</v>
      </c>
      <c r="K190" s="1" t="str">
        <f t="shared" si="68"/>
        <v>条件</v>
      </c>
      <c r="L190" s="1" t="str">
        <f t="shared" si="62"/>
        <v>611.08</v>
      </c>
      <c r="M190" s="1" t="str">
        <f t="shared" si="63"/>
        <v>[A]</v>
      </c>
      <c r="N190" s="1" t="str">
        <f t="shared" si="65"/>
        <v>711.08</v>
      </c>
      <c r="O190" s="1" t="str">
        <f t="shared" si="69"/>
        <v>[SW]</v>
      </c>
      <c r="P190" s="1">
        <f t="shared" si="61"/>
        <v>684</v>
      </c>
      <c r="Q190" s="1" t="str">
        <f t="shared" si="59"/>
        <v>T684</v>
      </c>
      <c r="R190" s="1" t="str">
        <f t="shared" si="70"/>
        <v>延时[A]</v>
      </c>
    </row>
    <row r="191" s="1" customFormat="1" ht="12" spans="1:18">
      <c r="A191" s="24"/>
      <c r="B191" s="25" t="s">
        <v>3006</v>
      </c>
      <c r="D191" s="26">
        <f t="shared" si="60"/>
        <v>9</v>
      </c>
      <c r="E191" s="1">
        <f t="shared" si="56"/>
        <v>311</v>
      </c>
      <c r="F191" s="1" t="str">
        <f t="shared" si="57"/>
        <v>311.09</v>
      </c>
      <c r="G191" s="1" t="str">
        <f t="shared" si="58"/>
        <v>[Pls]</v>
      </c>
      <c r="H191" s="1" t="str">
        <f t="shared" si="71"/>
        <v>411.09</v>
      </c>
      <c r="I191" s="1" t="str">
        <f t="shared" si="72"/>
        <v>[M]</v>
      </c>
      <c r="J191" s="1" t="str">
        <f t="shared" si="67"/>
        <v>511.09</v>
      </c>
      <c r="K191" s="1" t="str">
        <f t="shared" si="68"/>
        <v>条件</v>
      </c>
      <c r="L191" s="1" t="str">
        <f t="shared" si="62"/>
        <v>611.09</v>
      </c>
      <c r="M191" s="1" t="str">
        <f t="shared" si="63"/>
        <v>[A]</v>
      </c>
      <c r="N191" s="1" t="str">
        <f t="shared" si="65"/>
        <v>711.09</v>
      </c>
      <c r="O191" s="1" t="str">
        <f t="shared" si="69"/>
        <v>[SW]</v>
      </c>
      <c r="P191" s="1">
        <f t="shared" si="61"/>
        <v>685</v>
      </c>
      <c r="Q191" s="1" t="str">
        <f t="shared" si="59"/>
        <v>T685</v>
      </c>
      <c r="R191" s="1" t="str">
        <f t="shared" si="70"/>
        <v>延时[A]</v>
      </c>
    </row>
    <row r="192" s="1" customFormat="1" ht="12" spans="1:18">
      <c r="A192" s="24"/>
      <c r="B192" s="25" t="s">
        <v>2054</v>
      </c>
      <c r="C192" s="1" t="str">
        <f>IO点表!F155</f>
        <v>#1腔体氦检阀关</v>
      </c>
      <c r="D192" s="26">
        <f t="shared" si="60"/>
        <v>10</v>
      </c>
      <c r="E192" s="1">
        <f t="shared" si="56"/>
        <v>311</v>
      </c>
      <c r="F192" s="1" t="str">
        <f t="shared" si="57"/>
        <v>311.10</v>
      </c>
      <c r="G192" s="1" t="str">
        <f t="shared" si="58"/>
        <v>#1腔体氦检阀关[Pls]</v>
      </c>
      <c r="H192" s="1" t="str">
        <f t="shared" si="71"/>
        <v>411.10</v>
      </c>
      <c r="I192" s="1" t="str">
        <f t="shared" si="72"/>
        <v>#1腔体氦检阀关[M]</v>
      </c>
      <c r="J192" s="1" t="str">
        <f t="shared" si="67"/>
        <v>511.10</v>
      </c>
      <c r="K192" s="1" t="str">
        <f t="shared" si="68"/>
        <v>#1腔体氦检阀关条件</v>
      </c>
      <c r="L192" s="1" t="str">
        <f t="shared" si="62"/>
        <v>611.10</v>
      </c>
      <c r="M192" s="1" t="str">
        <f t="shared" si="63"/>
        <v>#1腔体氦检阀关[A]</v>
      </c>
      <c r="N192" s="1" t="str">
        <f t="shared" si="65"/>
        <v>711.10</v>
      </c>
      <c r="O192" s="1" t="str">
        <f t="shared" si="69"/>
        <v>#1腔体氦检阀关[SW]</v>
      </c>
      <c r="P192" s="1">
        <f t="shared" si="61"/>
        <v>686</v>
      </c>
      <c r="Q192" s="1" t="str">
        <f t="shared" si="59"/>
        <v>T686</v>
      </c>
      <c r="R192" s="1" t="str">
        <f t="shared" ref="R192:R206" si="73">C192&amp;R$2</f>
        <v>#1腔体氦检阀关延时[A]</v>
      </c>
    </row>
    <row r="193" s="1" customFormat="1" ht="12" spans="1:18">
      <c r="A193" s="24"/>
      <c r="B193" s="25" t="s">
        <v>2057</v>
      </c>
      <c r="C193" s="1" t="str">
        <f>IO点表!F156</f>
        <v>氦检仪真空阀关</v>
      </c>
      <c r="D193" s="26">
        <f t="shared" si="60"/>
        <v>11</v>
      </c>
      <c r="E193" s="1">
        <f t="shared" si="56"/>
        <v>311</v>
      </c>
      <c r="F193" s="1" t="str">
        <f t="shared" si="57"/>
        <v>311.11</v>
      </c>
      <c r="G193" s="1" t="str">
        <f t="shared" si="58"/>
        <v>氦检仪真空阀关[Pls]</v>
      </c>
      <c r="H193" s="1" t="str">
        <f t="shared" si="71"/>
        <v>411.11</v>
      </c>
      <c r="I193" s="1" t="str">
        <f t="shared" si="72"/>
        <v>氦检仪真空阀关[M]</v>
      </c>
      <c r="J193" s="1" t="str">
        <f t="shared" si="67"/>
        <v>511.11</v>
      </c>
      <c r="K193" s="1" t="str">
        <f t="shared" si="68"/>
        <v>氦检仪真空阀关条件</v>
      </c>
      <c r="L193" s="1" t="str">
        <f t="shared" si="62"/>
        <v>611.11</v>
      </c>
      <c r="M193" s="1" t="str">
        <f t="shared" si="63"/>
        <v>氦检仪真空阀关[A]</v>
      </c>
      <c r="N193" s="1" t="str">
        <f t="shared" si="65"/>
        <v>711.11</v>
      </c>
      <c r="O193" s="1" t="str">
        <f t="shared" si="69"/>
        <v>氦检仪真空阀关[SW]</v>
      </c>
      <c r="P193" s="1">
        <f t="shared" si="61"/>
        <v>687</v>
      </c>
      <c r="Q193" s="1" t="str">
        <f t="shared" si="59"/>
        <v>T687</v>
      </c>
      <c r="R193" s="1" t="str">
        <f t="shared" si="73"/>
        <v>氦检仪真空阀关延时[A]</v>
      </c>
    </row>
    <row r="194" s="1" customFormat="1" ht="12" spans="1:18">
      <c r="A194" s="24"/>
      <c r="B194" s="25" t="s">
        <v>2060</v>
      </c>
      <c r="C194" s="1" t="str">
        <f>IO点表!F157</f>
        <v>#1腔体抽真空阀关</v>
      </c>
      <c r="D194" s="26">
        <f t="shared" si="60"/>
        <v>12</v>
      </c>
      <c r="E194" s="1">
        <f t="shared" si="56"/>
        <v>311</v>
      </c>
      <c r="F194" s="1" t="str">
        <f t="shared" si="57"/>
        <v>311.12</v>
      </c>
      <c r="G194" s="1" t="str">
        <f t="shared" si="58"/>
        <v>#1腔体抽真空阀关[Pls]</v>
      </c>
      <c r="H194" s="1" t="str">
        <f t="shared" si="71"/>
        <v>411.12</v>
      </c>
      <c r="I194" s="1" t="str">
        <f t="shared" si="72"/>
        <v>#1腔体抽真空阀关[M]</v>
      </c>
      <c r="J194" s="1" t="str">
        <f t="shared" si="67"/>
        <v>511.12</v>
      </c>
      <c r="K194" s="1" t="str">
        <f t="shared" si="68"/>
        <v>#1腔体抽真空阀关条件</v>
      </c>
      <c r="L194" s="1" t="str">
        <f t="shared" si="62"/>
        <v>611.12</v>
      </c>
      <c r="M194" s="1" t="str">
        <f t="shared" si="63"/>
        <v>#1腔体抽真空阀关[A]</v>
      </c>
      <c r="N194" s="1" t="str">
        <f t="shared" si="65"/>
        <v>711.12</v>
      </c>
      <c r="O194" s="1" t="str">
        <f t="shared" si="69"/>
        <v>#1腔体抽真空阀关[SW]</v>
      </c>
      <c r="P194" s="1">
        <f t="shared" si="61"/>
        <v>688</v>
      </c>
      <c r="Q194" s="1" t="str">
        <f t="shared" si="59"/>
        <v>T688</v>
      </c>
      <c r="R194" s="1" t="str">
        <f t="shared" si="73"/>
        <v>#1腔体抽真空阀关延时[A]</v>
      </c>
    </row>
    <row r="195" s="1" customFormat="1" ht="12" spans="1:18">
      <c r="A195" s="24"/>
      <c r="B195" s="25" t="s">
        <v>2063</v>
      </c>
      <c r="C195" s="1" t="str">
        <f>IO点表!F158</f>
        <v>#1-1腔体阀关</v>
      </c>
      <c r="D195" s="26">
        <f t="shared" si="60"/>
        <v>13</v>
      </c>
      <c r="E195" s="1">
        <f t="shared" si="56"/>
        <v>311</v>
      </c>
      <c r="F195" s="1" t="str">
        <f t="shared" si="57"/>
        <v>311.13</v>
      </c>
      <c r="G195" s="1" t="str">
        <f t="shared" si="58"/>
        <v>#1-1腔体阀关[Pls]</v>
      </c>
      <c r="H195" s="1" t="str">
        <f t="shared" si="71"/>
        <v>411.13</v>
      </c>
      <c r="I195" s="1" t="str">
        <f t="shared" si="72"/>
        <v>#1-1腔体阀关[M]</v>
      </c>
      <c r="J195" s="1" t="str">
        <f t="shared" si="67"/>
        <v>511.13</v>
      </c>
      <c r="K195" s="1" t="str">
        <f t="shared" si="68"/>
        <v>#1-1腔体阀关条件</v>
      </c>
      <c r="L195" s="1" t="str">
        <f t="shared" si="62"/>
        <v>611.13</v>
      </c>
      <c r="M195" s="1" t="str">
        <f t="shared" si="63"/>
        <v>#1-1腔体阀关[A]</v>
      </c>
      <c r="N195" s="1" t="str">
        <f t="shared" si="65"/>
        <v>711.13</v>
      </c>
      <c r="O195" s="1" t="str">
        <f t="shared" si="69"/>
        <v>#1-1腔体阀关[SW]</v>
      </c>
      <c r="P195" s="1">
        <f t="shared" si="61"/>
        <v>689</v>
      </c>
      <c r="Q195" s="1" t="str">
        <f t="shared" si="59"/>
        <v>T689</v>
      </c>
      <c r="R195" s="1" t="str">
        <f t="shared" si="73"/>
        <v>#1-1腔体阀关延时[A]</v>
      </c>
    </row>
    <row r="196" s="1" customFormat="1" ht="12" spans="1:18">
      <c r="A196" s="24"/>
      <c r="B196" s="25" t="s">
        <v>2066</v>
      </c>
      <c r="C196" s="1" t="str">
        <f>IO点表!F159</f>
        <v>#1-2腔体阀关</v>
      </c>
      <c r="D196" s="26">
        <f t="shared" si="60"/>
        <v>14</v>
      </c>
      <c r="E196" s="1">
        <f t="shared" si="56"/>
        <v>311</v>
      </c>
      <c r="F196" s="1" t="str">
        <f t="shared" si="57"/>
        <v>311.14</v>
      </c>
      <c r="G196" s="1" t="str">
        <f t="shared" si="58"/>
        <v>#1-2腔体阀关[Pls]</v>
      </c>
      <c r="H196" s="1" t="str">
        <f t="shared" si="71"/>
        <v>411.14</v>
      </c>
      <c r="I196" s="1" t="str">
        <f t="shared" si="72"/>
        <v>#1-2腔体阀关[M]</v>
      </c>
      <c r="J196" s="1" t="str">
        <f t="shared" si="67"/>
        <v>511.14</v>
      </c>
      <c r="K196" s="1" t="str">
        <f t="shared" si="68"/>
        <v>#1-2腔体阀关条件</v>
      </c>
      <c r="L196" s="1" t="str">
        <f t="shared" si="62"/>
        <v>611.14</v>
      </c>
      <c r="M196" s="1" t="str">
        <f t="shared" si="63"/>
        <v>#1-2腔体阀关[A]</v>
      </c>
      <c r="N196" s="1" t="str">
        <f t="shared" si="65"/>
        <v>711.14</v>
      </c>
      <c r="O196" s="1" t="str">
        <f t="shared" si="69"/>
        <v>#1-2腔体阀关[SW]</v>
      </c>
      <c r="P196" s="1">
        <f t="shared" si="61"/>
        <v>690</v>
      </c>
      <c r="Q196" s="1" t="str">
        <f t="shared" si="59"/>
        <v>T690</v>
      </c>
      <c r="R196" s="1" t="str">
        <f t="shared" si="73"/>
        <v>#1-2腔体阀关延时[A]</v>
      </c>
    </row>
    <row r="197" s="1" customFormat="1" ht="12" spans="1:18">
      <c r="A197" s="24"/>
      <c r="B197" s="25" t="s">
        <v>2069</v>
      </c>
      <c r="C197" s="1" t="str">
        <f>IO点表!F160</f>
        <v>#1腔体破真空阀关</v>
      </c>
      <c r="D197" s="26">
        <f t="shared" si="60"/>
        <v>15</v>
      </c>
      <c r="E197" s="1">
        <f t="shared" si="56"/>
        <v>311</v>
      </c>
      <c r="F197" s="1" t="str">
        <f t="shared" si="57"/>
        <v>311.15</v>
      </c>
      <c r="G197" s="1" t="str">
        <f t="shared" si="58"/>
        <v>#1腔体破真空阀关[Pls]</v>
      </c>
      <c r="H197" s="1" t="str">
        <f t="shared" si="71"/>
        <v>411.15</v>
      </c>
      <c r="I197" s="1" t="str">
        <f t="shared" si="72"/>
        <v>#1腔体破真空阀关[M]</v>
      </c>
      <c r="J197" s="1" t="str">
        <f t="shared" si="67"/>
        <v>511.15</v>
      </c>
      <c r="K197" s="1" t="str">
        <f t="shared" si="68"/>
        <v>#1腔体破真空阀关条件</v>
      </c>
      <c r="L197" s="1" t="str">
        <f t="shared" si="62"/>
        <v>611.15</v>
      </c>
      <c r="M197" s="1" t="str">
        <f t="shared" si="63"/>
        <v>#1腔体破真空阀关[A]</v>
      </c>
      <c r="N197" s="1" t="str">
        <f t="shared" si="65"/>
        <v>711.15</v>
      </c>
      <c r="O197" s="1" t="str">
        <f t="shared" si="69"/>
        <v>#1腔体破真空阀关[SW]</v>
      </c>
      <c r="P197" s="1">
        <f t="shared" si="61"/>
        <v>691</v>
      </c>
      <c r="Q197" s="1" t="str">
        <f t="shared" si="59"/>
        <v>T691</v>
      </c>
      <c r="R197" s="1" t="str">
        <f t="shared" si="73"/>
        <v>#1腔体破真空阀关延时[A]</v>
      </c>
    </row>
    <row r="198" s="1" customFormat="1" ht="12" spans="1:18">
      <c r="A198" s="24"/>
      <c r="B198" s="25" t="s">
        <v>2072</v>
      </c>
      <c r="C198" s="1" t="str">
        <f>IO点表!F161</f>
        <v>#1腔体吹气阀关</v>
      </c>
      <c r="D198" s="26">
        <f t="shared" si="60"/>
        <v>0</v>
      </c>
      <c r="E198" s="1">
        <f t="shared" si="56"/>
        <v>312</v>
      </c>
      <c r="F198" s="1" t="str">
        <f t="shared" si="57"/>
        <v>312.00</v>
      </c>
      <c r="G198" s="1" t="str">
        <f t="shared" si="58"/>
        <v>#1腔体吹气阀关[Pls]</v>
      </c>
      <c r="H198" s="1" t="str">
        <f t="shared" si="71"/>
        <v>412.00</v>
      </c>
      <c r="I198" s="1" t="str">
        <f t="shared" si="72"/>
        <v>#1腔体吹气阀关[M]</v>
      </c>
      <c r="J198" s="1" t="str">
        <f t="shared" si="67"/>
        <v>512.00</v>
      </c>
      <c r="K198" s="1" t="str">
        <f t="shared" si="68"/>
        <v>#1腔体吹气阀关条件</v>
      </c>
      <c r="L198" s="1" t="str">
        <f t="shared" si="62"/>
        <v>612.00</v>
      </c>
      <c r="M198" s="1" t="str">
        <f t="shared" si="63"/>
        <v>#1腔体吹气阀关[A]</v>
      </c>
      <c r="N198" s="1" t="str">
        <f t="shared" si="65"/>
        <v>712.00</v>
      </c>
      <c r="O198" s="1" t="str">
        <f t="shared" si="69"/>
        <v>#1腔体吹气阀关[SW]</v>
      </c>
      <c r="P198" s="1">
        <f t="shared" si="61"/>
        <v>692</v>
      </c>
      <c r="Q198" s="1" t="str">
        <f t="shared" si="59"/>
        <v>T692</v>
      </c>
      <c r="R198" s="1" t="str">
        <f t="shared" si="73"/>
        <v>#1腔体吹气阀关延时[A]</v>
      </c>
    </row>
    <row r="199" s="1" customFormat="1" ht="12" spans="1:18">
      <c r="A199" s="24"/>
      <c r="B199" s="25" t="s">
        <v>3007</v>
      </c>
      <c r="D199" s="26">
        <f t="shared" si="60"/>
        <v>1</v>
      </c>
      <c r="E199" s="1">
        <f t="shared" ref="E199:E262" si="74">IF(D198=15,(E198+1),E198)</f>
        <v>312</v>
      </c>
      <c r="F199" s="1" t="str">
        <f t="shared" ref="F199:F262" si="75">E199&amp;"."&amp;MID(B199,6,2)</f>
        <v>312.01</v>
      </c>
      <c r="G199" s="1" t="str">
        <f t="shared" ref="G199:G262" si="76">C199&amp;G$2</f>
        <v>[Pls]</v>
      </c>
      <c r="H199" s="1" t="str">
        <f t="shared" si="71"/>
        <v>412.01</v>
      </c>
      <c r="I199" s="1" t="str">
        <f t="shared" si="72"/>
        <v>[M]</v>
      </c>
      <c r="J199" s="1" t="str">
        <f t="shared" si="67"/>
        <v>512.01</v>
      </c>
      <c r="K199" s="1" t="str">
        <f t="shared" si="68"/>
        <v>条件</v>
      </c>
      <c r="L199" s="1" t="str">
        <f t="shared" si="62"/>
        <v>612.01</v>
      </c>
      <c r="M199" s="1" t="str">
        <f t="shared" si="63"/>
        <v>[A]</v>
      </c>
      <c r="N199" s="1" t="str">
        <f t="shared" si="65"/>
        <v>712.01</v>
      </c>
      <c r="O199" s="1" t="str">
        <f t="shared" si="69"/>
        <v>[SW]</v>
      </c>
      <c r="P199" s="1">
        <f t="shared" si="61"/>
        <v>693</v>
      </c>
      <c r="Q199" s="1" t="str">
        <f t="shared" ref="Q199:Q277" si="77">P$4&amp;P199</f>
        <v>T693</v>
      </c>
      <c r="R199" s="1" t="str">
        <f t="shared" si="73"/>
        <v>延时[A]</v>
      </c>
    </row>
    <row r="200" s="1" customFormat="1" ht="12" spans="1:18">
      <c r="A200" s="24"/>
      <c r="B200" s="25" t="s">
        <v>3008</v>
      </c>
      <c r="D200" s="26">
        <f t="shared" ref="D200:D263" si="78">IF(D199=15,0,(D199+1))</f>
        <v>2</v>
      </c>
      <c r="E200" s="1">
        <f t="shared" si="74"/>
        <v>312</v>
      </c>
      <c r="F200" s="1" t="str">
        <f t="shared" si="75"/>
        <v>312.02</v>
      </c>
      <c r="G200" s="1" t="str">
        <f t="shared" si="76"/>
        <v>[Pls]</v>
      </c>
      <c r="H200" s="1" t="str">
        <f t="shared" si="71"/>
        <v>412.02</v>
      </c>
      <c r="I200" s="1" t="str">
        <f t="shared" si="72"/>
        <v>[M]</v>
      </c>
      <c r="J200" s="1" t="str">
        <f t="shared" si="67"/>
        <v>512.02</v>
      </c>
      <c r="K200" s="1" t="str">
        <f t="shared" si="68"/>
        <v>条件</v>
      </c>
      <c r="L200" s="1" t="str">
        <f t="shared" si="62"/>
        <v>612.02</v>
      </c>
      <c r="M200" s="1" t="str">
        <f t="shared" si="63"/>
        <v>[A]</v>
      </c>
      <c r="N200" s="1" t="str">
        <f t="shared" si="65"/>
        <v>712.02</v>
      </c>
      <c r="O200" s="1" t="str">
        <f t="shared" si="69"/>
        <v>[SW]</v>
      </c>
      <c r="P200" s="1">
        <f t="shared" si="61"/>
        <v>694</v>
      </c>
      <c r="Q200" s="1" t="str">
        <f t="shared" si="77"/>
        <v>T694</v>
      </c>
      <c r="R200" s="1" t="str">
        <f t="shared" si="73"/>
        <v>延时[A]</v>
      </c>
    </row>
    <row r="201" s="1" customFormat="1" ht="12" spans="1:18">
      <c r="A201" s="24"/>
      <c r="B201" s="25" t="s">
        <v>3009</v>
      </c>
      <c r="D201" s="26">
        <f t="shared" si="78"/>
        <v>3</v>
      </c>
      <c r="E201" s="1">
        <f t="shared" si="74"/>
        <v>312</v>
      </c>
      <c r="F201" s="1" t="str">
        <f t="shared" si="75"/>
        <v>312.03</v>
      </c>
      <c r="G201" s="1" t="str">
        <f t="shared" si="76"/>
        <v>[Pls]</v>
      </c>
      <c r="H201" s="1" t="str">
        <f t="shared" si="71"/>
        <v>412.03</v>
      </c>
      <c r="I201" s="1" t="str">
        <f t="shared" si="72"/>
        <v>[M]</v>
      </c>
      <c r="J201" s="1" t="str">
        <f t="shared" si="67"/>
        <v>512.03</v>
      </c>
      <c r="K201" s="1" t="str">
        <f t="shared" si="68"/>
        <v>条件</v>
      </c>
      <c r="L201" s="1" t="str">
        <f t="shared" si="62"/>
        <v>612.03</v>
      </c>
      <c r="M201" s="1" t="str">
        <f t="shared" si="63"/>
        <v>[A]</v>
      </c>
      <c r="N201" s="1" t="str">
        <f t="shared" si="65"/>
        <v>712.03</v>
      </c>
      <c r="O201" s="1" t="str">
        <f t="shared" si="69"/>
        <v>[SW]</v>
      </c>
      <c r="P201" s="1">
        <f t="shared" ref="P201:P264" si="79">P200+1</f>
        <v>695</v>
      </c>
      <c r="Q201" s="1" t="str">
        <f t="shared" si="77"/>
        <v>T695</v>
      </c>
      <c r="R201" s="1" t="str">
        <f t="shared" si="73"/>
        <v>延时[A]</v>
      </c>
    </row>
    <row r="202" s="1" customFormat="1" ht="12" spans="1:18">
      <c r="A202" s="24"/>
      <c r="B202" s="25" t="s">
        <v>3010</v>
      </c>
      <c r="D202" s="26">
        <f t="shared" si="78"/>
        <v>4</v>
      </c>
      <c r="E202" s="1">
        <f t="shared" si="74"/>
        <v>312</v>
      </c>
      <c r="F202" s="1" t="str">
        <f t="shared" si="75"/>
        <v>312.04</v>
      </c>
      <c r="G202" s="1" t="str">
        <f t="shared" si="76"/>
        <v>[Pls]</v>
      </c>
      <c r="H202" s="1" t="str">
        <f t="shared" si="71"/>
        <v>412.04</v>
      </c>
      <c r="I202" s="1" t="str">
        <f t="shared" si="72"/>
        <v>[M]</v>
      </c>
      <c r="J202" s="1" t="str">
        <f t="shared" si="67"/>
        <v>512.04</v>
      </c>
      <c r="K202" s="1" t="str">
        <f t="shared" si="68"/>
        <v>条件</v>
      </c>
      <c r="L202" s="1" t="str">
        <f t="shared" si="62"/>
        <v>612.04</v>
      </c>
      <c r="M202" s="1" t="str">
        <f t="shared" si="63"/>
        <v>[A]</v>
      </c>
      <c r="N202" s="1" t="str">
        <f t="shared" si="65"/>
        <v>712.04</v>
      </c>
      <c r="O202" s="1" t="str">
        <f t="shared" si="69"/>
        <v>[SW]</v>
      </c>
      <c r="P202" s="1">
        <f t="shared" si="79"/>
        <v>696</v>
      </c>
      <c r="Q202" s="1" t="str">
        <f t="shared" si="77"/>
        <v>T696</v>
      </c>
      <c r="R202" s="1" t="str">
        <f t="shared" si="73"/>
        <v>延时[A]</v>
      </c>
    </row>
    <row r="203" s="1" customFormat="1" ht="12" spans="1:18">
      <c r="A203" s="24"/>
      <c r="B203" s="25" t="s">
        <v>3011</v>
      </c>
      <c r="D203" s="26">
        <f t="shared" si="78"/>
        <v>5</v>
      </c>
      <c r="E203" s="1">
        <f t="shared" si="74"/>
        <v>312</v>
      </c>
      <c r="F203" s="1" t="str">
        <f t="shared" si="75"/>
        <v>312.05</v>
      </c>
      <c r="G203" s="1" t="str">
        <f t="shared" si="76"/>
        <v>[Pls]</v>
      </c>
      <c r="H203" s="1" t="str">
        <f t="shared" si="71"/>
        <v>412.05</v>
      </c>
      <c r="I203" s="1" t="str">
        <f t="shared" si="72"/>
        <v>[M]</v>
      </c>
      <c r="J203" s="1" t="str">
        <f t="shared" si="67"/>
        <v>512.05</v>
      </c>
      <c r="K203" s="1" t="str">
        <f t="shared" si="68"/>
        <v>条件</v>
      </c>
      <c r="L203" s="1" t="str">
        <f t="shared" si="62"/>
        <v>612.05</v>
      </c>
      <c r="M203" s="1" t="str">
        <f t="shared" si="63"/>
        <v>[A]</v>
      </c>
      <c r="N203" s="1" t="str">
        <f t="shared" si="65"/>
        <v>712.05</v>
      </c>
      <c r="O203" s="1" t="str">
        <f t="shared" si="69"/>
        <v>[SW]</v>
      </c>
      <c r="P203" s="1">
        <f t="shared" si="79"/>
        <v>697</v>
      </c>
      <c r="Q203" s="1" t="str">
        <f t="shared" si="77"/>
        <v>T697</v>
      </c>
      <c r="R203" s="1" t="str">
        <f t="shared" si="73"/>
        <v>延时[A]</v>
      </c>
    </row>
    <row r="204" s="1" customFormat="1" ht="12" spans="1:18">
      <c r="A204" s="24"/>
      <c r="B204" s="25" t="s">
        <v>3012</v>
      </c>
      <c r="D204" s="26">
        <f t="shared" si="78"/>
        <v>6</v>
      </c>
      <c r="E204" s="1">
        <f t="shared" si="74"/>
        <v>312</v>
      </c>
      <c r="F204" s="1" t="str">
        <f t="shared" si="75"/>
        <v>312.06</v>
      </c>
      <c r="G204" s="1" t="str">
        <f t="shared" si="76"/>
        <v>[Pls]</v>
      </c>
      <c r="H204" s="1" t="str">
        <f t="shared" si="71"/>
        <v>412.06</v>
      </c>
      <c r="I204" s="1" t="str">
        <f t="shared" si="72"/>
        <v>[M]</v>
      </c>
      <c r="J204" s="1" t="str">
        <f t="shared" si="67"/>
        <v>512.06</v>
      </c>
      <c r="K204" s="1" t="str">
        <f t="shared" si="68"/>
        <v>条件</v>
      </c>
      <c r="L204" s="1" t="str">
        <f t="shared" ref="L204:L267" si="80">(E204+300)&amp;"."&amp;MID(B204,6,2)</f>
        <v>612.06</v>
      </c>
      <c r="M204" s="1" t="str">
        <f t="shared" ref="M204:M267" si="81">C204&amp;M$2</f>
        <v>[A]</v>
      </c>
      <c r="N204" s="1" t="str">
        <f t="shared" si="65"/>
        <v>712.06</v>
      </c>
      <c r="O204" s="1" t="str">
        <f t="shared" si="69"/>
        <v>[SW]</v>
      </c>
      <c r="P204" s="1">
        <f t="shared" si="79"/>
        <v>698</v>
      </c>
      <c r="Q204" s="1" t="str">
        <f t="shared" si="77"/>
        <v>T698</v>
      </c>
      <c r="R204" s="1" t="str">
        <f t="shared" si="73"/>
        <v>延时[A]</v>
      </c>
    </row>
    <row r="205" s="1" customFormat="1" ht="12" spans="1:18">
      <c r="A205" s="24"/>
      <c r="B205" s="25" t="s">
        <v>2076</v>
      </c>
      <c r="C205" s="1" t="str">
        <f>IO点表!F163</f>
        <v>#2腔体氦检阀关</v>
      </c>
      <c r="D205" s="26">
        <f t="shared" si="78"/>
        <v>7</v>
      </c>
      <c r="E205" s="1">
        <f t="shared" si="74"/>
        <v>312</v>
      </c>
      <c r="F205" s="1" t="str">
        <f t="shared" si="75"/>
        <v>312.07</v>
      </c>
      <c r="G205" s="1" t="str">
        <f t="shared" si="76"/>
        <v>#2腔体氦检阀关[Pls]</v>
      </c>
      <c r="H205" s="1" t="str">
        <f t="shared" si="71"/>
        <v>412.07</v>
      </c>
      <c r="I205" s="1" t="str">
        <f t="shared" si="72"/>
        <v>#2腔体氦检阀关[M]</v>
      </c>
      <c r="J205" s="1" t="str">
        <f t="shared" si="67"/>
        <v>512.07</v>
      </c>
      <c r="K205" s="1" t="str">
        <f t="shared" si="68"/>
        <v>#2腔体氦检阀关条件</v>
      </c>
      <c r="L205" s="1" t="str">
        <f t="shared" si="80"/>
        <v>612.07</v>
      </c>
      <c r="M205" s="1" t="str">
        <f t="shared" si="81"/>
        <v>#2腔体氦检阀关[A]</v>
      </c>
      <c r="N205" s="1" t="str">
        <f t="shared" si="65"/>
        <v>712.07</v>
      </c>
      <c r="O205" s="1" t="str">
        <f t="shared" si="69"/>
        <v>#2腔体氦检阀关[SW]</v>
      </c>
      <c r="P205" s="1">
        <f t="shared" si="79"/>
        <v>699</v>
      </c>
      <c r="Q205" s="1" t="str">
        <f t="shared" si="77"/>
        <v>T699</v>
      </c>
      <c r="R205" s="1" t="str">
        <f t="shared" si="73"/>
        <v>#2腔体氦检阀关延时[A]</v>
      </c>
    </row>
    <row r="206" s="1" customFormat="1" ht="12" spans="1:18">
      <c r="A206" s="24"/>
      <c r="B206" s="25" t="s">
        <v>2079</v>
      </c>
      <c r="C206" s="1" t="str">
        <f>IO点表!F164</f>
        <v>复检清洁阀关</v>
      </c>
      <c r="D206" s="26">
        <f t="shared" si="78"/>
        <v>8</v>
      </c>
      <c r="E206" s="1">
        <f t="shared" si="74"/>
        <v>312</v>
      </c>
      <c r="F206" s="1" t="str">
        <f t="shared" si="75"/>
        <v>312.08</v>
      </c>
      <c r="G206" s="1" t="str">
        <f t="shared" si="76"/>
        <v>复检清洁阀关[Pls]</v>
      </c>
      <c r="H206" s="1" t="str">
        <f t="shared" si="71"/>
        <v>412.08</v>
      </c>
      <c r="I206" s="1" t="str">
        <f t="shared" si="72"/>
        <v>复检清洁阀关[M]</v>
      </c>
      <c r="J206" s="1" t="str">
        <f t="shared" si="67"/>
        <v>512.08</v>
      </c>
      <c r="K206" s="1" t="str">
        <f t="shared" si="68"/>
        <v>复检清洁阀关条件</v>
      </c>
      <c r="L206" s="1" t="str">
        <f t="shared" si="80"/>
        <v>612.08</v>
      </c>
      <c r="M206" s="1" t="str">
        <f t="shared" si="81"/>
        <v>复检清洁阀关[A]</v>
      </c>
      <c r="N206" s="1" t="str">
        <f t="shared" si="65"/>
        <v>712.08</v>
      </c>
      <c r="O206" s="1" t="str">
        <f t="shared" si="69"/>
        <v>复检清洁阀关[SW]</v>
      </c>
      <c r="P206" s="1">
        <f t="shared" si="79"/>
        <v>700</v>
      </c>
      <c r="Q206" s="1" t="str">
        <f t="shared" si="77"/>
        <v>T700</v>
      </c>
      <c r="R206" s="1" t="str">
        <f t="shared" si="73"/>
        <v>复检清洁阀关延时[A]</v>
      </c>
    </row>
    <row r="207" s="1" customFormat="1" ht="12" spans="1:18">
      <c r="A207" s="24"/>
      <c r="B207" s="25" t="s">
        <v>2082</v>
      </c>
      <c r="C207" s="1" t="str">
        <f>IO点表!F165</f>
        <v>#2腔体抽真空阀关</v>
      </c>
      <c r="D207" s="26">
        <f t="shared" si="78"/>
        <v>9</v>
      </c>
      <c r="E207" s="1">
        <f t="shared" si="74"/>
        <v>312</v>
      </c>
      <c r="F207" s="1" t="str">
        <f t="shared" si="75"/>
        <v>312.09</v>
      </c>
      <c r="G207" s="1" t="str">
        <f t="shared" si="76"/>
        <v>#2腔体抽真空阀关[Pls]</v>
      </c>
      <c r="H207" s="1" t="str">
        <f t="shared" si="71"/>
        <v>412.09</v>
      </c>
      <c r="I207" s="1" t="str">
        <f t="shared" si="72"/>
        <v>#2腔体抽真空阀关[M]</v>
      </c>
      <c r="J207" s="1" t="str">
        <f t="shared" si="67"/>
        <v>512.09</v>
      </c>
      <c r="K207" s="1" t="str">
        <f t="shared" si="68"/>
        <v>#2腔体抽真空阀关条件</v>
      </c>
      <c r="L207" s="1" t="str">
        <f t="shared" si="80"/>
        <v>612.09</v>
      </c>
      <c r="M207" s="1" t="str">
        <f t="shared" si="81"/>
        <v>#2腔体抽真空阀关[A]</v>
      </c>
      <c r="N207" s="1" t="str">
        <f t="shared" si="65"/>
        <v>712.09</v>
      </c>
      <c r="O207" s="1" t="str">
        <f t="shared" si="69"/>
        <v>#2腔体抽真空阀关[SW]</v>
      </c>
      <c r="P207" s="1">
        <f t="shared" si="79"/>
        <v>701</v>
      </c>
      <c r="Q207" s="1" t="str">
        <f t="shared" si="77"/>
        <v>T701</v>
      </c>
      <c r="R207" s="1" t="str">
        <f t="shared" ref="R207:R220" si="82">C207&amp;R$2</f>
        <v>#2腔体抽真空阀关延时[A]</v>
      </c>
    </row>
    <row r="208" s="1" customFormat="1" ht="12" spans="1:18">
      <c r="A208" s="24"/>
      <c r="B208" s="25" t="s">
        <v>2085</v>
      </c>
      <c r="C208" s="1" t="str">
        <f>IO点表!F166</f>
        <v>#2-1腔体阀关</v>
      </c>
      <c r="D208" s="26">
        <f t="shared" si="78"/>
        <v>10</v>
      </c>
      <c r="E208" s="1">
        <f t="shared" si="74"/>
        <v>312</v>
      </c>
      <c r="F208" s="1" t="str">
        <f t="shared" si="75"/>
        <v>312.10</v>
      </c>
      <c r="G208" s="1" t="str">
        <f t="shared" si="76"/>
        <v>#2-1腔体阀关[Pls]</v>
      </c>
      <c r="H208" s="1" t="str">
        <f t="shared" si="71"/>
        <v>412.10</v>
      </c>
      <c r="I208" s="1" t="str">
        <f t="shared" si="72"/>
        <v>#2-1腔体阀关[M]</v>
      </c>
      <c r="J208" s="1" t="str">
        <f t="shared" si="67"/>
        <v>512.10</v>
      </c>
      <c r="K208" s="1" t="str">
        <f t="shared" si="68"/>
        <v>#2-1腔体阀关条件</v>
      </c>
      <c r="L208" s="1" t="str">
        <f t="shared" si="80"/>
        <v>612.10</v>
      </c>
      <c r="M208" s="1" t="str">
        <f t="shared" si="81"/>
        <v>#2-1腔体阀关[A]</v>
      </c>
      <c r="N208" s="1" t="str">
        <f t="shared" si="65"/>
        <v>712.10</v>
      </c>
      <c r="O208" s="1" t="str">
        <f t="shared" si="69"/>
        <v>#2-1腔体阀关[SW]</v>
      </c>
      <c r="P208" s="1">
        <f t="shared" si="79"/>
        <v>702</v>
      </c>
      <c r="Q208" s="1" t="str">
        <f t="shared" si="77"/>
        <v>T702</v>
      </c>
      <c r="R208" s="1" t="str">
        <f t="shared" si="82"/>
        <v>#2-1腔体阀关延时[A]</v>
      </c>
    </row>
    <row r="209" s="1" customFormat="1" ht="12" spans="1:18">
      <c r="A209" s="24"/>
      <c r="B209" s="25" t="s">
        <v>2088</v>
      </c>
      <c r="C209" s="1" t="str">
        <f>IO点表!F167</f>
        <v>#2-2腔体阀关</v>
      </c>
      <c r="D209" s="26">
        <f t="shared" si="78"/>
        <v>11</v>
      </c>
      <c r="E209" s="1">
        <f t="shared" si="74"/>
        <v>312</v>
      </c>
      <c r="F209" s="1" t="str">
        <f t="shared" si="75"/>
        <v>312.11</v>
      </c>
      <c r="G209" s="1" t="str">
        <f t="shared" si="76"/>
        <v>#2-2腔体阀关[Pls]</v>
      </c>
      <c r="H209" s="1" t="str">
        <f t="shared" si="71"/>
        <v>412.11</v>
      </c>
      <c r="I209" s="1" t="str">
        <f t="shared" si="72"/>
        <v>#2-2腔体阀关[M]</v>
      </c>
      <c r="J209" s="1" t="str">
        <f t="shared" si="67"/>
        <v>512.11</v>
      </c>
      <c r="K209" s="1" t="str">
        <f t="shared" si="68"/>
        <v>#2-2腔体阀关条件</v>
      </c>
      <c r="L209" s="1" t="str">
        <f t="shared" si="80"/>
        <v>612.11</v>
      </c>
      <c r="M209" s="1" t="str">
        <f t="shared" si="81"/>
        <v>#2-2腔体阀关[A]</v>
      </c>
      <c r="N209" s="1" t="str">
        <f t="shared" si="65"/>
        <v>712.11</v>
      </c>
      <c r="O209" s="1" t="str">
        <f t="shared" si="69"/>
        <v>#2-2腔体阀关[SW]</v>
      </c>
      <c r="P209" s="1">
        <f t="shared" si="79"/>
        <v>703</v>
      </c>
      <c r="Q209" s="1" t="str">
        <f t="shared" si="77"/>
        <v>T703</v>
      </c>
      <c r="R209" s="1" t="str">
        <f t="shared" si="82"/>
        <v>#2-2腔体阀关延时[A]</v>
      </c>
    </row>
    <row r="210" s="1" customFormat="1" ht="12" spans="1:18">
      <c r="A210" s="24"/>
      <c r="B210" s="25" t="s">
        <v>2091</v>
      </c>
      <c r="C210" s="1" t="str">
        <f>IO点表!F168</f>
        <v>#2腔体破真空阀关</v>
      </c>
      <c r="D210" s="26">
        <f t="shared" si="78"/>
        <v>12</v>
      </c>
      <c r="E210" s="1">
        <f t="shared" si="74"/>
        <v>312</v>
      </c>
      <c r="F210" s="1" t="str">
        <f t="shared" si="75"/>
        <v>312.12</v>
      </c>
      <c r="G210" s="1" t="str">
        <f t="shared" si="76"/>
        <v>#2腔体破真空阀关[Pls]</v>
      </c>
      <c r="H210" s="1" t="str">
        <f t="shared" si="71"/>
        <v>412.12</v>
      </c>
      <c r="I210" s="1" t="str">
        <f t="shared" si="72"/>
        <v>#2腔体破真空阀关[M]</v>
      </c>
      <c r="J210" s="1" t="str">
        <f t="shared" si="67"/>
        <v>512.12</v>
      </c>
      <c r="K210" s="1" t="str">
        <f t="shared" si="68"/>
        <v>#2腔体破真空阀关条件</v>
      </c>
      <c r="L210" s="1" t="str">
        <f t="shared" si="80"/>
        <v>612.12</v>
      </c>
      <c r="M210" s="1" t="str">
        <f t="shared" si="81"/>
        <v>#2腔体破真空阀关[A]</v>
      </c>
      <c r="N210" s="1" t="str">
        <f t="shared" si="65"/>
        <v>712.12</v>
      </c>
      <c r="O210" s="1" t="str">
        <f t="shared" si="69"/>
        <v>#2腔体破真空阀关[SW]</v>
      </c>
      <c r="P210" s="1">
        <f t="shared" si="79"/>
        <v>704</v>
      </c>
      <c r="Q210" s="1" t="str">
        <f t="shared" si="77"/>
        <v>T704</v>
      </c>
      <c r="R210" s="1" t="str">
        <f t="shared" si="82"/>
        <v>#2腔体破真空阀关延时[A]</v>
      </c>
    </row>
    <row r="211" s="1" customFormat="1" ht="12" spans="1:18">
      <c r="A211" s="24"/>
      <c r="B211" s="25" t="s">
        <v>2094</v>
      </c>
      <c r="C211" s="1" t="str">
        <f>IO点表!F169</f>
        <v>#2腔体吹气阀关</v>
      </c>
      <c r="D211" s="26">
        <f t="shared" si="78"/>
        <v>13</v>
      </c>
      <c r="E211" s="1">
        <f t="shared" si="74"/>
        <v>312</v>
      </c>
      <c r="F211" s="1" t="str">
        <f t="shared" si="75"/>
        <v>312.13</v>
      </c>
      <c r="G211" s="1" t="str">
        <f t="shared" si="76"/>
        <v>#2腔体吹气阀关[Pls]</v>
      </c>
      <c r="H211" s="1" t="str">
        <f t="shared" si="71"/>
        <v>412.13</v>
      </c>
      <c r="I211" s="1" t="str">
        <f t="shared" si="72"/>
        <v>#2腔体吹气阀关[M]</v>
      </c>
      <c r="J211" s="1" t="str">
        <f t="shared" si="67"/>
        <v>512.13</v>
      </c>
      <c r="K211" s="1" t="str">
        <f t="shared" si="68"/>
        <v>#2腔体吹气阀关条件</v>
      </c>
      <c r="L211" s="1" t="str">
        <f t="shared" si="80"/>
        <v>612.13</v>
      </c>
      <c r="M211" s="1" t="str">
        <f t="shared" si="81"/>
        <v>#2腔体吹气阀关[A]</v>
      </c>
      <c r="N211" s="1" t="str">
        <f t="shared" si="65"/>
        <v>712.13</v>
      </c>
      <c r="O211" s="1" t="str">
        <f t="shared" si="69"/>
        <v>#2腔体吹气阀关[SW]</v>
      </c>
      <c r="P211" s="1">
        <f t="shared" si="79"/>
        <v>705</v>
      </c>
      <c r="Q211" s="1" t="str">
        <f t="shared" si="77"/>
        <v>T705</v>
      </c>
      <c r="R211" s="1" t="str">
        <f t="shared" si="82"/>
        <v>#2腔体吹气阀关延时[A]</v>
      </c>
    </row>
    <row r="212" s="1" customFormat="1" ht="12" spans="1:18">
      <c r="A212" s="24"/>
      <c r="B212" s="25" t="s">
        <v>3013</v>
      </c>
      <c r="C212" s="1">
        <f>IO点表!F170</f>
        <v>0</v>
      </c>
      <c r="D212" s="26">
        <f t="shared" si="78"/>
        <v>14</v>
      </c>
      <c r="E212" s="1">
        <f t="shared" si="74"/>
        <v>312</v>
      </c>
      <c r="F212" s="1" t="str">
        <f t="shared" si="75"/>
        <v>312.14</v>
      </c>
      <c r="G212" s="1" t="str">
        <f t="shared" si="76"/>
        <v>0[Pls]</v>
      </c>
      <c r="H212" s="1" t="str">
        <f t="shared" si="71"/>
        <v>412.14</v>
      </c>
      <c r="I212" s="1" t="str">
        <f t="shared" si="72"/>
        <v>0[M]</v>
      </c>
      <c r="J212" s="1" t="str">
        <f t="shared" si="67"/>
        <v>512.14</v>
      </c>
      <c r="K212" s="1" t="str">
        <f t="shared" si="68"/>
        <v>0条件</v>
      </c>
      <c r="L212" s="1" t="str">
        <f t="shared" si="80"/>
        <v>612.14</v>
      </c>
      <c r="M212" s="1" t="str">
        <f t="shared" si="81"/>
        <v>0[A]</v>
      </c>
      <c r="N212" s="1" t="str">
        <f t="shared" si="65"/>
        <v>712.14</v>
      </c>
      <c r="O212" s="1" t="str">
        <f t="shared" si="69"/>
        <v>0[SW]</v>
      </c>
      <c r="P212" s="1">
        <f t="shared" si="79"/>
        <v>706</v>
      </c>
      <c r="Q212" s="1" t="str">
        <f t="shared" si="77"/>
        <v>T706</v>
      </c>
      <c r="R212" s="1" t="str">
        <f t="shared" si="82"/>
        <v>0延时[A]</v>
      </c>
    </row>
    <row r="213" s="1" customFormat="1" ht="12" spans="1:18">
      <c r="A213" s="24"/>
      <c r="B213" s="25" t="s">
        <v>3014</v>
      </c>
      <c r="D213" s="26">
        <f t="shared" si="78"/>
        <v>15</v>
      </c>
      <c r="E213" s="1">
        <f t="shared" si="74"/>
        <v>312</v>
      </c>
      <c r="F213" s="1" t="str">
        <f t="shared" si="75"/>
        <v>312.15</v>
      </c>
      <c r="G213" s="1" t="str">
        <f t="shared" si="76"/>
        <v>[Pls]</v>
      </c>
      <c r="H213" s="1" t="str">
        <f t="shared" si="71"/>
        <v>412.15</v>
      </c>
      <c r="I213" s="1" t="str">
        <f t="shared" si="72"/>
        <v>[M]</v>
      </c>
      <c r="J213" s="1" t="str">
        <f t="shared" si="67"/>
        <v>512.15</v>
      </c>
      <c r="K213" s="1" t="str">
        <f t="shared" si="68"/>
        <v>条件</v>
      </c>
      <c r="L213" s="1" t="str">
        <f t="shared" si="80"/>
        <v>612.15</v>
      </c>
      <c r="M213" s="1" t="str">
        <f t="shared" si="81"/>
        <v>[A]</v>
      </c>
      <c r="N213" s="1" t="str">
        <f t="shared" si="65"/>
        <v>712.15</v>
      </c>
      <c r="O213" s="1" t="str">
        <f t="shared" si="69"/>
        <v>[SW]</v>
      </c>
      <c r="P213" s="1">
        <f t="shared" si="79"/>
        <v>707</v>
      </c>
      <c r="Q213" s="1" t="str">
        <f t="shared" si="77"/>
        <v>T707</v>
      </c>
      <c r="R213" s="1" t="str">
        <f t="shared" si="82"/>
        <v>延时[A]</v>
      </c>
    </row>
    <row r="214" s="1" customFormat="1" ht="12" spans="1:18">
      <c r="A214" s="24"/>
      <c r="B214" s="25" t="s">
        <v>3015</v>
      </c>
      <c r="D214" s="26">
        <f t="shared" si="78"/>
        <v>0</v>
      </c>
      <c r="E214" s="1">
        <f t="shared" si="74"/>
        <v>313</v>
      </c>
      <c r="F214" s="1" t="str">
        <f t="shared" si="75"/>
        <v>313.00</v>
      </c>
      <c r="G214" s="1" t="str">
        <f t="shared" si="76"/>
        <v>[Pls]</v>
      </c>
      <c r="H214" s="1" t="str">
        <f t="shared" si="71"/>
        <v>413.00</v>
      </c>
      <c r="I214" s="1" t="str">
        <f t="shared" si="72"/>
        <v>[M]</v>
      </c>
      <c r="J214" s="1" t="str">
        <f t="shared" si="67"/>
        <v>513.00</v>
      </c>
      <c r="K214" s="1" t="str">
        <f t="shared" si="68"/>
        <v>条件</v>
      </c>
      <c r="L214" s="1" t="str">
        <f t="shared" si="80"/>
        <v>613.00</v>
      </c>
      <c r="M214" s="1" t="str">
        <f t="shared" si="81"/>
        <v>[A]</v>
      </c>
      <c r="N214" s="1" t="str">
        <f t="shared" si="65"/>
        <v>713.00</v>
      </c>
      <c r="O214" s="1" t="str">
        <f t="shared" si="69"/>
        <v>[SW]</v>
      </c>
      <c r="P214" s="1">
        <f t="shared" si="79"/>
        <v>708</v>
      </c>
      <c r="Q214" s="1" t="str">
        <f t="shared" si="77"/>
        <v>T708</v>
      </c>
      <c r="R214" s="1" t="str">
        <f t="shared" si="82"/>
        <v>延时[A]</v>
      </c>
    </row>
    <row r="215" s="1" customFormat="1" ht="12" spans="1:18">
      <c r="A215" s="24"/>
      <c r="B215" s="25" t="s">
        <v>3016</v>
      </c>
      <c r="D215" s="26">
        <f t="shared" si="78"/>
        <v>1</v>
      </c>
      <c r="E215" s="1">
        <f t="shared" si="74"/>
        <v>313</v>
      </c>
      <c r="F215" s="1" t="str">
        <f t="shared" si="75"/>
        <v>313.01</v>
      </c>
      <c r="G215" s="1" t="str">
        <f t="shared" si="76"/>
        <v>[Pls]</v>
      </c>
      <c r="H215" s="1" t="str">
        <f t="shared" si="71"/>
        <v>413.01</v>
      </c>
      <c r="I215" s="1" t="str">
        <f t="shared" si="72"/>
        <v>[M]</v>
      </c>
      <c r="J215" s="1" t="str">
        <f t="shared" si="67"/>
        <v>513.01</v>
      </c>
      <c r="K215" s="1" t="str">
        <f t="shared" si="68"/>
        <v>条件</v>
      </c>
      <c r="L215" s="1" t="str">
        <f t="shared" si="80"/>
        <v>613.01</v>
      </c>
      <c r="M215" s="1" t="str">
        <f t="shared" si="81"/>
        <v>[A]</v>
      </c>
      <c r="N215" s="1" t="str">
        <f t="shared" si="65"/>
        <v>713.01</v>
      </c>
      <c r="O215" s="1" t="str">
        <f t="shared" si="69"/>
        <v>[SW]</v>
      </c>
      <c r="P215" s="1">
        <f t="shared" si="79"/>
        <v>709</v>
      </c>
      <c r="Q215" s="1" t="str">
        <f t="shared" si="77"/>
        <v>T709</v>
      </c>
      <c r="R215" s="1" t="str">
        <f t="shared" si="82"/>
        <v>延时[A]</v>
      </c>
    </row>
    <row r="216" s="1" customFormat="1" ht="12" spans="1:18">
      <c r="A216" s="24"/>
      <c r="B216" s="25" t="s">
        <v>3017</v>
      </c>
      <c r="D216" s="26">
        <f t="shared" si="78"/>
        <v>2</v>
      </c>
      <c r="E216" s="1">
        <f t="shared" si="74"/>
        <v>313</v>
      </c>
      <c r="F216" s="1" t="str">
        <f t="shared" si="75"/>
        <v>313.02</v>
      </c>
      <c r="G216" s="1" t="str">
        <f t="shared" si="76"/>
        <v>[Pls]</v>
      </c>
      <c r="H216" s="1" t="str">
        <f t="shared" si="71"/>
        <v>413.02</v>
      </c>
      <c r="I216" s="1" t="str">
        <f t="shared" si="72"/>
        <v>[M]</v>
      </c>
      <c r="J216" s="1" t="str">
        <f t="shared" si="67"/>
        <v>513.02</v>
      </c>
      <c r="K216" s="1" t="str">
        <f t="shared" si="68"/>
        <v>条件</v>
      </c>
      <c r="L216" s="1" t="str">
        <f t="shared" si="80"/>
        <v>613.02</v>
      </c>
      <c r="M216" s="1" t="str">
        <f t="shared" si="81"/>
        <v>[A]</v>
      </c>
      <c r="N216" s="1" t="str">
        <f t="shared" si="65"/>
        <v>713.02</v>
      </c>
      <c r="O216" s="1" t="str">
        <f t="shared" si="69"/>
        <v>[SW]</v>
      </c>
      <c r="P216" s="1">
        <f t="shared" si="79"/>
        <v>710</v>
      </c>
      <c r="Q216" s="1" t="str">
        <f t="shared" si="77"/>
        <v>T710</v>
      </c>
      <c r="R216" s="1" t="str">
        <f t="shared" si="82"/>
        <v>延时[A]</v>
      </c>
    </row>
    <row r="217" s="1" customFormat="1" ht="12" spans="1:18">
      <c r="A217" s="24"/>
      <c r="B217" s="25" t="s">
        <v>3018</v>
      </c>
      <c r="D217" s="1">
        <f t="shared" si="78"/>
        <v>3</v>
      </c>
      <c r="E217" s="1">
        <f t="shared" si="74"/>
        <v>313</v>
      </c>
      <c r="F217" s="1" t="str">
        <f t="shared" si="75"/>
        <v>313.03</v>
      </c>
      <c r="G217" s="1" t="str">
        <f t="shared" si="76"/>
        <v>[Pls]</v>
      </c>
      <c r="H217" s="1" t="str">
        <f t="shared" si="71"/>
        <v>413.03</v>
      </c>
      <c r="I217" s="1" t="str">
        <f t="shared" si="72"/>
        <v>[M]</v>
      </c>
      <c r="J217" s="1" t="str">
        <f t="shared" si="67"/>
        <v>513.03</v>
      </c>
      <c r="K217" s="1" t="str">
        <f t="shared" si="68"/>
        <v>条件</v>
      </c>
      <c r="L217" s="1" t="str">
        <f t="shared" si="80"/>
        <v>613.03</v>
      </c>
      <c r="M217" s="1" t="str">
        <f t="shared" si="81"/>
        <v>[A]</v>
      </c>
      <c r="N217" s="1" t="str">
        <f t="shared" si="65"/>
        <v>713.03</v>
      </c>
      <c r="O217" s="1" t="str">
        <f t="shared" si="69"/>
        <v>[SW]</v>
      </c>
      <c r="P217" s="1">
        <f t="shared" si="79"/>
        <v>711</v>
      </c>
      <c r="Q217" s="1" t="str">
        <f t="shared" si="77"/>
        <v>T711</v>
      </c>
      <c r="R217" s="1" t="str">
        <f t="shared" si="82"/>
        <v>延时[A]</v>
      </c>
    </row>
    <row r="218" s="19" customFormat="1" ht="12" spans="1:124">
      <c r="A218" s="24"/>
      <c r="B218" s="25" t="s">
        <v>2098</v>
      </c>
      <c r="C218" s="1" t="str">
        <f>IO点表!F171</f>
        <v>#3腔体氦检阀关</v>
      </c>
      <c r="D218" s="1">
        <f t="shared" si="78"/>
        <v>4</v>
      </c>
      <c r="E218" s="1">
        <f t="shared" si="74"/>
        <v>313</v>
      </c>
      <c r="F218" s="1" t="str">
        <f t="shared" si="75"/>
        <v>313.04</v>
      </c>
      <c r="G218" s="1" t="str">
        <f t="shared" si="76"/>
        <v>#3腔体氦检阀关[Pls]</v>
      </c>
      <c r="H218" s="1" t="str">
        <f t="shared" si="71"/>
        <v>413.04</v>
      </c>
      <c r="I218" s="1" t="str">
        <f t="shared" si="72"/>
        <v>#3腔体氦检阀关[M]</v>
      </c>
      <c r="J218" s="1" t="str">
        <f t="shared" si="67"/>
        <v>513.04</v>
      </c>
      <c r="K218" s="1" t="str">
        <f t="shared" si="68"/>
        <v>#3腔体氦检阀关条件</v>
      </c>
      <c r="L218" s="1" t="str">
        <f t="shared" si="80"/>
        <v>613.04</v>
      </c>
      <c r="M218" s="1" t="str">
        <f t="shared" si="81"/>
        <v>#3腔体氦检阀关[A]</v>
      </c>
      <c r="N218" s="1" t="str">
        <f t="shared" si="65"/>
        <v>713.04</v>
      </c>
      <c r="O218" s="1" t="str">
        <f t="shared" si="69"/>
        <v>#3腔体氦检阀关[SW]</v>
      </c>
      <c r="P218" s="1">
        <f t="shared" si="79"/>
        <v>712</v>
      </c>
      <c r="Q218" s="1" t="str">
        <f t="shared" si="77"/>
        <v>T712</v>
      </c>
      <c r="R218" s="1" t="str">
        <f t="shared" si="82"/>
        <v>#3腔体氦检阀关延时[A]</v>
      </c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</row>
    <row r="219" s="19" customFormat="1" ht="12" spans="1:124">
      <c r="A219" s="24"/>
      <c r="B219" s="25" t="s">
        <v>2101</v>
      </c>
      <c r="C219" s="1">
        <f>IO点表!F172</f>
        <v>0</v>
      </c>
      <c r="D219" s="1">
        <f t="shared" si="78"/>
        <v>5</v>
      </c>
      <c r="E219" s="1">
        <f t="shared" si="74"/>
        <v>313</v>
      </c>
      <c r="F219" s="1" t="str">
        <f t="shared" si="75"/>
        <v>313.05</v>
      </c>
      <c r="G219" s="1" t="str">
        <f t="shared" si="76"/>
        <v>0[Pls]</v>
      </c>
      <c r="H219" s="1" t="str">
        <f t="shared" si="71"/>
        <v>413.05</v>
      </c>
      <c r="I219" s="1" t="str">
        <f t="shared" si="72"/>
        <v>0[M]</v>
      </c>
      <c r="J219" s="1" t="str">
        <f t="shared" si="67"/>
        <v>513.05</v>
      </c>
      <c r="K219" s="1" t="str">
        <f t="shared" si="68"/>
        <v>0条件</v>
      </c>
      <c r="L219" s="1" t="str">
        <f t="shared" si="80"/>
        <v>613.05</v>
      </c>
      <c r="M219" s="1" t="str">
        <f t="shared" si="81"/>
        <v>0[A]</v>
      </c>
      <c r="N219" s="1" t="str">
        <f t="shared" si="65"/>
        <v>713.05</v>
      </c>
      <c r="O219" s="1" t="str">
        <f t="shared" si="69"/>
        <v>0[SW]</v>
      </c>
      <c r="P219" s="1">
        <f t="shared" si="79"/>
        <v>713</v>
      </c>
      <c r="Q219" s="1" t="str">
        <f t="shared" si="77"/>
        <v>T713</v>
      </c>
      <c r="R219" s="1" t="str">
        <f t="shared" si="82"/>
        <v>0延时[A]</v>
      </c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</row>
    <row r="220" s="19" customFormat="1" ht="12" spans="1:124">
      <c r="A220" s="24"/>
      <c r="B220" s="25" t="s">
        <v>2103</v>
      </c>
      <c r="C220" s="1" t="str">
        <f>IO点表!F173</f>
        <v>#3腔体抽真空阀关</v>
      </c>
      <c r="D220" s="1">
        <f t="shared" si="78"/>
        <v>6</v>
      </c>
      <c r="E220" s="1">
        <f t="shared" si="74"/>
        <v>313</v>
      </c>
      <c r="F220" s="1" t="str">
        <f t="shared" si="75"/>
        <v>313.06</v>
      </c>
      <c r="G220" s="1" t="str">
        <f t="shared" si="76"/>
        <v>#3腔体抽真空阀关[Pls]</v>
      </c>
      <c r="H220" s="1" t="str">
        <f t="shared" si="71"/>
        <v>413.06</v>
      </c>
      <c r="I220" s="1" t="str">
        <f t="shared" si="72"/>
        <v>#3腔体抽真空阀关[M]</v>
      </c>
      <c r="J220" s="1" t="str">
        <f t="shared" si="67"/>
        <v>513.06</v>
      </c>
      <c r="K220" s="1" t="str">
        <f t="shared" si="68"/>
        <v>#3腔体抽真空阀关条件</v>
      </c>
      <c r="L220" s="1" t="str">
        <f t="shared" si="80"/>
        <v>613.06</v>
      </c>
      <c r="M220" s="1" t="str">
        <f t="shared" si="81"/>
        <v>#3腔体抽真空阀关[A]</v>
      </c>
      <c r="N220" s="1" t="str">
        <f t="shared" si="65"/>
        <v>713.06</v>
      </c>
      <c r="O220" s="1" t="str">
        <f t="shared" si="69"/>
        <v>#3腔体抽真空阀关[SW]</v>
      </c>
      <c r="P220" s="1">
        <f t="shared" si="79"/>
        <v>714</v>
      </c>
      <c r="Q220" s="1" t="str">
        <f t="shared" si="77"/>
        <v>T714</v>
      </c>
      <c r="R220" s="1" t="str">
        <f t="shared" si="82"/>
        <v>#3腔体抽真空阀关延时[A]</v>
      </c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</row>
    <row r="221" s="19" customFormat="1" ht="12" spans="1:124">
      <c r="A221" s="24"/>
      <c r="B221" s="25" t="s">
        <v>2106</v>
      </c>
      <c r="C221" s="1" t="str">
        <f>IO点表!F174</f>
        <v>#3-1腔体阀关</v>
      </c>
      <c r="D221" s="1">
        <f t="shared" si="78"/>
        <v>7</v>
      </c>
      <c r="E221" s="1">
        <f t="shared" si="74"/>
        <v>313</v>
      </c>
      <c r="F221" s="1" t="str">
        <f t="shared" si="75"/>
        <v>313.07</v>
      </c>
      <c r="G221" s="1" t="str">
        <f t="shared" ref="G221:G229" si="83">C221&amp;G$2</f>
        <v>#3-1腔体阀关[Pls]</v>
      </c>
      <c r="H221" s="1" t="str">
        <f t="shared" si="71"/>
        <v>413.07</v>
      </c>
      <c r="I221" s="1" t="str">
        <f t="shared" ref="I221:I229" si="84">C221&amp;I$2</f>
        <v>#3-1腔体阀关[M]</v>
      </c>
      <c r="J221" s="1" t="str">
        <f t="shared" si="67"/>
        <v>513.07</v>
      </c>
      <c r="K221" s="1" t="str">
        <f t="shared" ref="K221:K229" si="85">C221&amp;K$2</f>
        <v>#3-1腔体阀关条件</v>
      </c>
      <c r="L221" s="1" t="str">
        <f t="shared" si="80"/>
        <v>613.07</v>
      </c>
      <c r="M221" s="1" t="str">
        <f t="shared" ref="M221:M229" si="86">C221&amp;M$2</f>
        <v>#3-1腔体阀关[A]</v>
      </c>
      <c r="N221" s="1" t="str">
        <f t="shared" si="65"/>
        <v>713.07</v>
      </c>
      <c r="O221" s="1" t="str">
        <f t="shared" ref="O221:O229" si="87">C221&amp;O$2</f>
        <v>#3-1腔体阀关[SW]</v>
      </c>
      <c r="P221" s="1">
        <f t="shared" si="79"/>
        <v>715</v>
      </c>
      <c r="Q221" s="1" t="str">
        <f t="shared" si="77"/>
        <v>T715</v>
      </c>
      <c r="R221" s="1" t="str">
        <f t="shared" ref="R221:R229" si="88">C221&amp;R$2</f>
        <v>#3-1腔体阀关延时[A]</v>
      </c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</row>
    <row r="222" s="19" customFormat="1" ht="12" spans="1:124">
      <c r="A222" s="24"/>
      <c r="B222" s="25" t="s">
        <v>2109</v>
      </c>
      <c r="C222" s="1" t="str">
        <f>IO点表!F175</f>
        <v>#3-2腔体阀关</v>
      </c>
      <c r="D222" s="1">
        <f t="shared" si="78"/>
        <v>8</v>
      </c>
      <c r="E222" s="1">
        <f t="shared" si="74"/>
        <v>313</v>
      </c>
      <c r="F222" s="1" t="str">
        <f t="shared" si="75"/>
        <v>313.08</v>
      </c>
      <c r="G222" s="1" t="str">
        <f t="shared" si="83"/>
        <v>#3-2腔体阀关[Pls]</v>
      </c>
      <c r="H222" s="1" t="str">
        <f t="shared" si="71"/>
        <v>413.08</v>
      </c>
      <c r="I222" s="1" t="str">
        <f t="shared" si="84"/>
        <v>#3-2腔体阀关[M]</v>
      </c>
      <c r="J222" s="1" t="str">
        <f t="shared" si="67"/>
        <v>513.08</v>
      </c>
      <c r="K222" s="1" t="str">
        <f t="shared" si="85"/>
        <v>#3-2腔体阀关条件</v>
      </c>
      <c r="L222" s="1" t="str">
        <f t="shared" si="80"/>
        <v>613.08</v>
      </c>
      <c r="M222" s="1" t="str">
        <f t="shared" si="86"/>
        <v>#3-2腔体阀关[A]</v>
      </c>
      <c r="N222" s="1" t="str">
        <f t="shared" si="65"/>
        <v>713.08</v>
      </c>
      <c r="O222" s="1" t="str">
        <f t="shared" si="87"/>
        <v>#3-2腔体阀关[SW]</v>
      </c>
      <c r="P222" s="1">
        <f t="shared" si="79"/>
        <v>716</v>
      </c>
      <c r="Q222" s="1" t="str">
        <f t="shared" si="77"/>
        <v>T716</v>
      </c>
      <c r="R222" s="1" t="str">
        <f t="shared" si="88"/>
        <v>#3-2腔体阀关延时[A]</v>
      </c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</row>
    <row r="223" s="19" customFormat="1" ht="12" spans="1:124">
      <c r="A223" s="24"/>
      <c r="B223" s="25" t="s">
        <v>2112</v>
      </c>
      <c r="C223" s="1" t="str">
        <f>IO点表!F176</f>
        <v>#3腔体破真空阀关</v>
      </c>
      <c r="D223" s="1">
        <f t="shared" si="78"/>
        <v>9</v>
      </c>
      <c r="E223" s="1">
        <f t="shared" si="74"/>
        <v>313</v>
      </c>
      <c r="F223" s="1" t="str">
        <f t="shared" si="75"/>
        <v>313.09</v>
      </c>
      <c r="G223" s="1" t="str">
        <f t="shared" si="83"/>
        <v>#3腔体破真空阀关[Pls]</v>
      </c>
      <c r="H223" s="1" t="str">
        <f t="shared" si="71"/>
        <v>413.09</v>
      </c>
      <c r="I223" s="1" t="str">
        <f t="shared" si="84"/>
        <v>#3腔体破真空阀关[M]</v>
      </c>
      <c r="J223" s="1" t="str">
        <f t="shared" si="67"/>
        <v>513.09</v>
      </c>
      <c r="K223" s="1" t="str">
        <f t="shared" si="85"/>
        <v>#3腔体破真空阀关条件</v>
      </c>
      <c r="L223" s="1" t="str">
        <f t="shared" si="80"/>
        <v>613.09</v>
      </c>
      <c r="M223" s="1" t="str">
        <f t="shared" si="86"/>
        <v>#3腔体破真空阀关[A]</v>
      </c>
      <c r="N223" s="1" t="str">
        <f t="shared" ref="N223:N277" si="89">(E223+400)&amp;"."&amp;MID(B223,6,2)</f>
        <v>713.09</v>
      </c>
      <c r="O223" s="1" t="str">
        <f t="shared" si="87"/>
        <v>#3腔体破真空阀关[SW]</v>
      </c>
      <c r="P223" s="1">
        <f t="shared" si="79"/>
        <v>717</v>
      </c>
      <c r="Q223" s="1" t="str">
        <f t="shared" si="77"/>
        <v>T717</v>
      </c>
      <c r="R223" s="1" t="str">
        <f t="shared" si="88"/>
        <v>#3腔体破真空阀关延时[A]</v>
      </c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</row>
    <row r="224" s="19" customFormat="1" ht="12" spans="1:124">
      <c r="A224" s="24"/>
      <c r="B224" s="25" t="s">
        <v>2115</v>
      </c>
      <c r="C224" s="1" t="str">
        <f>IO点表!F177</f>
        <v>#3腔体吹气阀关</v>
      </c>
      <c r="D224" s="1">
        <f t="shared" si="78"/>
        <v>10</v>
      </c>
      <c r="E224" s="1">
        <f t="shared" si="74"/>
        <v>313</v>
      </c>
      <c r="F224" s="1" t="str">
        <f t="shared" si="75"/>
        <v>313.10</v>
      </c>
      <c r="G224" s="1" t="str">
        <f t="shared" si="83"/>
        <v>#3腔体吹气阀关[Pls]</v>
      </c>
      <c r="H224" s="1" t="str">
        <f t="shared" si="71"/>
        <v>413.10</v>
      </c>
      <c r="I224" s="1" t="str">
        <f t="shared" si="84"/>
        <v>#3腔体吹气阀关[M]</v>
      </c>
      <c r="J224" s="1" t="str">
        <f t="shared" si="67"/>
        <v>513.10</v>
      </c>
      <c r="K224" s="1" t="str">
        <f t="shared" si="85"/>
        <v>#3腔体吹气阀关条件</v>
      </c>
      <c r="L224" s="1" t="str">
        <f t="shared" si="80"/>
        <v>613.10</v>
      </c>
      <c r="M224" s="1" t="str">
        <f t="shared" si="86"/>
        <v>#3腔体吹气阀关[A]</v>
      </c>
      <c r="N224" s="1" t="str">
        <f t="shared" si="89"/>
        <v>713.10</v>
      </c>
      <c r="O224" s="1" t="str">
        <f t="shared" si="87"/>
        <v>#3腔体吹气阀关[SW]</v>
      </c>
      <c r="P224" s="1">
        <f t="shared" si="79"/>
        <v>718</v>
      </c>
      <c r="Q224" s="1" t="str">
        <f t="shared" si="77"/>
        <v>T718</v>
      </c>
      <c r="R224" s="1" t="str">
        <f t="shared" si="88"/>
        <v>#3腔体吹气阀关延时[A]</v>
      </c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</row>
    <row r="225" s="19" customFormat="1" ht="12" spans="1:124">
      <c r="A225" s="24"/>
      <c r="B225" s="25" t="s">
        <v>3019</v>
      </c>
      <c r="C225" s="1"/>
      <c r="D225" s="1">
        <f t="shared" si="78"/>
        <v>11</v>
      </c>
      <c r="E225" s="1">
        <f t="shared" si="74"/>
        <v>313</v>
      </c>
      <c r="F225" s="1" t="str">
        <f t="shared" si="75"/>
        <v>313.11</v>
      </c>
      <c r="G225" s="1" t="str">
        <f t="shared" si="83"/>
        <v>[Pls]</v>
      </c>
      <c r="H225" s="1" t="str">
        <f t="shared" si="71"/>
        <v>413.11</v>
      </c>
      <c r="I225" s="1" t="str">
        <f t="shared" si="84"/>
        <v>[M]</v>
      </c>
      <c r="J225" s="1" t="str">
        <f t="shared" si="67"/>
        <v>513.11</v>
      </c>
      <c r="K225" s="1" t="str">
        <f t="shared" si="85"/>
        <v>条件</v>
      </c>
      <c r="L225" s="1" t="str">
        <f t="shared" si="80"/>
        <v>613.11</v>
      </c>
      <c r="M225" s="1" t="str">
        <f t="shared" si="86"/>
        <v>[A]</v>
      </c>
      <c r="N225" s="1" t="str">
        <f t="shared" si="89"/>
        <v>713.11</v>
      </c>
      <c r="O225" s="1" t="str">
        <f t="shared" si="87"/>
        <v>[SW]</v>
      </c>
      <c r="P225" s="1">
        <f t="shared" si="79"/>
        <v>719</v>
      </c>
      <c r="Q225" s="1" t="str">
        <f t="shared" si="77"/>
        <v>T719</v>
      </c>
      <c r="R225" s="1" t="str">
        <f t="shared" si="88"/>
        <v>延时[A]</v>
      </c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</row>
    <row r="226" s="19" customFormat="1" ht="12" spans="1:124">
      <c r="A226" s="24"/>
      <c r="B226" s="25" t="s">
        <v>3020</v>
      </c>
      <c r="C226" s="1"/>
      <c r="D226" s="1">
        <f t="shared" si="78"/>
        <v>12</v>
      </c>
      <c r="E226" s="1">
        <f t="shared" si="74"/>
        <v>313</v>
      </c>
      <c r="F226" s="1" t="str">
        <f t="shared" si="75"/>
        <v>313.12</v>
      </c>
      <c r="G226" s="1" t="str">
        <f t="shared" si="83"/>
        <v>[Pls]</v>
      </c>
      <c r="H226" s="1" t="str">
        <f t="shared" si="71"/>
        <v>413.12</v>
      </c>
      <c r="I226" s="1" t="str">
        <f t="shared" si="84"/>
        <v>[M]</v>
      </c>
      <c r="J226" s="1" t="str">
        <f t="shared" si="67"/>
        <v>513.12</v>
      </c>
      <c r="K226" s="1" t="str">
        <f t="shared" si="85"/>
        <v>条件</v>
      </c>
      <c r="L226" s="1" t="str">
        <f t="shared" si="80"/>
        <v>613.12</v>
      </c>
      <c r="M226" s="1" t="str">
        <f t="shared" si="86"/>
        <v>[A]</v>
      </c>
      <c r="N226" s="1" t="str">
        <f t="shared" si="89"/>
        <v>713.12</v>
      </c>
      <c r="O226" s="1" t="str">
        <f t="shared" si="87"/>
        <v>[SW]</v>
      </c>
      <c r="P226" s="1">
        <f t="shared" si="79"/>
        <v>720</v>
      </c>
      <c r="Q226" s="1" t="str">
        <f t="shared" si="77"/>
        <v>T720</v>
      </c>
      <c r="R226" s="1" t="str">
        <f t="shared" si="88"/>
        <v>延时[A]</v>
      </c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</row>
    <row r="227" s="19" customFormat="1" ht="12" spans="1:124">
      <c r="A227" s="24"/>
      <c r="B227" s="25" t="s">
        <v>3021</v>
      </c>
      <c r="C227" s="1"/>
      <c r="D227" s="1">
        <f t="shared" si="78"/>
        <v>13</v>
      </c>
      <c r="E227" s="1">
        <f t="shared" si="74"/>
        <v>313</v>
      </c>
      <c r="F227" s="1" t="str">
        <f t="shared" si="75"/>
        <v>313.13</v>
      </c>
      <c r="G227" s="1" t="str">
        <f t="shared" si="83"/>
        <v>[Pls]</v>
      </c>
      <c r="H227" s="1" t="str">
        <f t="shared" si="71"/>
        <v>413.13</v>
      </c>
      <c r="I227" s="1" t="str">
        <f t="shared" si="84"/>
        <v>[M]</v>
      </c>
      <c r="J227" s="1" t="str">
        <f t="shared" ref="J227:J290" si="90">(E227+200)&amp;"."&amp;MID(B227,6,2)</f>
        <v>513.13</v>
      </c>
      <c r="K227" s="1" t="str">
        <f t="shared" si="85"/>
        <v>条件</v>
      </c>
      <c r="L227" s="1" t="str">
        <f t="shared" si="80"/>
        <v>613.13</v>
      </c>
      <c r="M227" s="1" t="str">
        <f t="shared" si="86"/>
        <v>[A]</v>
      </c>
      <c r="N227" s="1" t="str">
        <f t="shared" si="89"/>
        <v>713.13</v>
      </c>
      <c r="O227" s="1" t="str">
        <f t="shared" si="87"/>
        <v>[SW]</v>
      </c>
      <c r="P227" s="1">
        <f t="shared" si="79"/>
        <v>721</v>
      </c>
      <c r="Q227" s="1" t="str">
        <f t="shared" si="77"/>
        <v>T721</v>
      </c>
      <c r="R227" s="1" t="str">
        <f t="shared" si="88"/>
        <v>延时[A]</v>
      </c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</row>
    <row r="228" s="19" customFormat="1" ht="12" spans="1:124">
      <c r="A228" s="24"/>
      <c r="B228" s="25" t="s">
        <v>3022</v>
      </c>
      <c r="C228" s="1"/>
      <c r="D228" s="1">
        <f t="shared" si="78"/>
        <v>14</v>
      </c>
      <c r="E228" s="1">
        <f t="shared" si="74"/>
        <v>313</v>
      </c>
      <c r="F228" s="1" t="str">
        <f t="shared" si="75"/>
        <v>313.14</v>
      </c>
      <c r="G228" s="1" t="str">
        <f t="shared" si="83"/>
        <v>[Pls]</v>
      </c>
      <c r="H228" s="1" t="str">
        <f t="shared" si="71"/>
        <v>413.14</v>
      </c>
      <c r="I228" s="1" t="str">
        <f t="shared" si="84"/>
        <v>[M]</v>
      </c>
      <c r="J228" s="1" t="str">
        <f t="shared" si="90"/>
        <v>513.14</v>
      </c>
      <c r="K228" s="1" t="str">
        <f t="shared" si="85"/>
        <v>条件</v>
      </c>
      <c r="L228" s="1" t="str">
        <f t="shared" si="80"/>
        <v>613.14</v>
      </c>
      <c r="M228" s="1" t="str">
        <f t="shared" si="86"/>
        <v>[A]</v>
      </c>
      <c r="N228" s="1" t="str">
        <f t="shared" si="89"/>
        <v>713.14</v>
      </c>
      <c r="O228" s="1" t="str">
        <f t="shared" si="87"/>
        <v>[SW]</v>
      </c>
      <c r="P228" s="1">
        <f t="shared" si="79"/>
        <v>722</v>
      </c>
      <c r="Q228" s="1" t="str">
        <f t="shared" si="77"/>
        <v>T722</v>
      </c>
      <c r="R228" s="1" t="str">
        <f t="shared" si="88"/>
        <v>延时[A]</v>
      </c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</row>
    <row r="229" s="19" customFormat="1" ht="12" spans="1:124">
      <c r="A229" s="24"/>
      <c r="B229" s="25" t="s">
        <v>3023</v>
      </c>
      <c r="C229" s="1"/>
      <c r="D229" s="1">
        <f t="shared" si="78"/>
        <v>15</v>
      </c>
      <c r="E229" s="1">
        <f t="shared" si="74"/>
        <v>313</v>
      </c>
      <c r="F229" s="1" t="str">
        <f t="shared" si="75"/>
        <v>313.15</v>
      </c>
      <c r="G229" s="1" t="str">
        <f t="shared" si="83"/>
        <v>[Pls]</v>
      </c>
      <c r="H229" s="1" t="str">
        <f t="shared" si="71"/>
        <v>413.15</v>
      </c>
      <c r="I229" s="1" t="str">
        <f t="shared" si="84"/>
        <v>[M]</v>
      </c>
      <c r="J229" s="1" t="str">
        <f t="shared" si="90"/>
        <v>513.15</v>
      </c>
      <c r="K229" s="1" t="str">
        <f t="shared" si="85"/>
        <v>条件</v>
      </c>
      <c r="L229" s="1" t="str">
        <f t="shared" si="80"/>
        <v>613.15</v>
      </c>
      <c r="M229" s="1" t="str">
        <f t="shared" si="86"/>
        <v>[A]</v>
      </c>
      <c r="N229" s="1" t="str">
        <f t="shared" si="89"/>
        <v>713.15</v>
      </c>
      <c r="O229" s="1" t="str">
        <f t="shared" si="87"/>
        <v>[SW]</v>
      </c>
      <c r="P229" s="1">
        <f t="shared" si="79"/>
        <v>723</v>
      </c>
      <c r="Q229" s="1" t="str">
        <f t="shared" si="77"/>
        <v>T723</v>
      </c>
      <c r="R229" s="1" t="str">
        <f t="shared" si="88"/>
        <v>延时[A]</v>
      </c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</row>
    <row r="230" s="20" customFormat="1" ht="12" spans="1:18">
      <c r="A230" s="5"/>
      <c r="B230" s="35" t="s">
        <v>3024</v>
      </c>
      <c r="C230" s="36"/>
      <c r="D230" s="20">
        <f t="shared" si="78"/>
        <v>0</v>
      </c>
      <c r="E230" s="20">
        <f t="shared" si="74"/>
        <v>314</v>
      </c>
      <c r="F230" s="20" t="str">
        <f t="shared" si="75"/>
        <v>314.00</v>
      </c>
      <c r="G230" s="20" t="str">
        <f t="shared" si="76"/>
        <v>[Pls]</v>
      </c>
      <c r="H230" s="20" t="str">
        <f t="shared" si="71"/>
        <v>414.00</v>
      </c>
      <c r="I230" s="20" t="str">
        <f t="shared" si="72"/>
        <v>[M]</v>
      </c>
      <c r="J230" s="20" t="str">
        <f t="shared" si="90"/>
        <v>514.00</v>
      </c>
      <c r="K230" s="20" t="str">
        <f t="shared" ref="K230:K293" si="91">C230&amp;K$2</f>
        <v>条件</v>
      </c>
      <c r="L230" s="20" t="str">
        <f t="shared" si="80"/>
        <v>614.00</v>
      </c>
      <c r="M230" s="20" t="str">
        <f t="shared" si="81"/>
        <v>[A]</v>
      </c>
      <c r="N230" s="20" t="str">
        <f t="shared" si="89"/>
        <v>714.00</v>
      </c>
      <c r="O230" s="20" t="str">
        <f t="shared" ref="O230:O277" si="92">C230&amp;O$2</f>
        <v>[SW]</v>
      </c>
      <c r="P230" s="20">
        <f t="shared" si="79"/>
        <v>724</v>
      </c>
      <c r="Q230" s="20" t="str">
        <f t="shared" si="77"/>
        <v>T724</v>
      </c>
      <c r="R230" s="20" t="str">
        <f t="shared" ref="R230:R277" si="93">C230&amp;R$2</f>
        <v>延时[A]</v>
      </c>
    </row>
    <row r="231" s="20" customFormat="1" ht="12" spans="1:18">
      <c r="A231" s="5"/>
      <c r="B231" s="35" t="s">
        <v>3025</v>
      </c>
      <c r="C231" s="36"/>
      <c r="D231" s="37">
        <f t="shared" si="78"/>
        <v>1</v>
      </c>
      <c r="E231" s="20">
        <f t="shared" si="74"/>
        <v>314</v>
      </c>
      <c r="F231" s="20" t="str">
        <f t="shared" si="75"/>
        <v>314.01</v>
      </c>
      <c r="G231" s="20" t="str">
        <f t="shared" si="76"/>
        <v>[Pls]</v>
      </c>
      <c r="H231" s="20" t="str">
        <f t="shared" si="71"/>
        <v>414.01</v>
      </c>
      <c r="I231" s="20" t="str">
        <f t="shared" si="72"/>
        <v>[M]</v>
      </c>
      <c r="J231" s="20" t="str">
        <f t="shared" si="90"/>
        <v>514.01</v>
      </c>
      <c r="K231" s="20" t="str">
        <f t="shared" si="91"/>
        <v>条件</v>
      </c>
      <c r="L231" s="20" t="str">
        <f t="shared" si="80"/>
        <v>614.01</v>
      </c>
      <c r="M231" s="20" t="str">
        <f t="shared" si="81"/>
        <v>[A]</v>
      </c>
      <c r="N231" s="20" t="str">
        <f t="shared" si="89"/>
        <v>714.01</v>
      </c>
      <c r="O231" s="20" t="str">
        <f t="shared" si="92"/>
        <v>[SW]</v>
      </c>
      <c r="P231" s="20">
        <f t="shared" si="79"/>
        <v>725</v>
      </c>
      <c r="Q231" s="20" t="str">
        <f t="shared" si="77"/>
        <v>T725</v>
      </c>
      <c r="R231" s="20" t="str">
        <f t="shared" si="93"/>
        <v>延时[A]</v>
      </c>
    </row>
    <row r="232" s="20" customFormat="1" ht="12" spans="1:18">
      <c r="A232" s="5"/>
      <c r="B232" s="35" t="s">
        <v>3026</v>
      </c>
      <c r="C232" s="36"/>
      <c r="D232" s="37">
        <f t="shared" si="78"/>
        <v>2</v>
      </c>
      <c r="E232" s="20">
        <f t="shared" si="74"/>
        <v>314</v>
      </c>
      <c r="F232" s="20" t="str">
        <f t="shared" si="75"/>
        <v>314.02</v>
      </c>
      <c r="G232" s="20" t="str">
        <f t="shared" si="76"/>
        <v>[Pls]</v>
      </c>
      <c r="H232" s="20" t="str">
        <f t="shared" si="71"/>
        <v>414.02</v>
      </c>
      <c r="I232" s="20" t="str">
        <f t="shared" si="72"/>
        <v>[M]</v>
      </c>
      <c r="J232" s="20" t="str">
        <f t="shared" si="90"/>
        <v>514.02</v>
      </c>
      <c r="K232" s="20" t="str">
        <f t="shared" si="91"/>
        <v>条件</v>
      </c>
      <c r="L232" s="20" t="str">
        <f t="shared" si="80"/>
        <v>614.02</v>
      </c>
      <c r="M232" s="20" t="str">
        <f t="shared" si="81"/>
        <v>[A]</v>
      </c>
      <c r="N232" s="20" t="str">
        <f t="shared" si="89"/>
        <v>714.02</v>
      </c>
      <c r="O232" s="20" t="str">
        <f t="shared" si="92"/>
        <v>[SW]</v>
      </c>
      <c r="P232" s="20">
        <f t="shared" si="79"/>
        <v>726</v>
      </c>
      <c r="Q232" s="20" t="str">
        <f t="shared" si="77"/>
        <v>T726</v>
      </c>
      <c r="R232" s="20" t="str">
        <f t="shared" si="93"/>
        <v>延时[A]</v>
      </c>
    </row>
    <row r="233" s="1" customFormat="1" ht="12" spans="1:18">
      <c r="A233" s="5"/>
      <c r="B233" s="25" t="s">
        <v>3027</v>
      </c>
      <c r="C233" s="22"/>
      <c r="D233" s="26">
        <f t="shared" si="78"/>
        <v>3</v>
      </c>
      <c r="E233" s="1">
        <f t="shared" si="74"/>
        <v>314</v>
      </c>
      <c r="F233" s="1" t="str">
        <f t="shared" si="75"/>
        <v>314.03</v>
      </c>
      <c r="G233" s="1" t="str">
        <f t="shared" si="76"/>
        <v>[Pls]</v>
      </c>
      <c r="H233" s="1" t="str">
        <f t="shared" si="71"/>
        <v>414.03</v>
      </c>
      <c r="I233" s="1" t="str">
        <f t="shared" si="72"/>
        <v>[M]</v>
      </c>
      <c r="J233" s="1" t="str">
        <f t="shared" si="90"/>
        <v>514.03</v>
      </c>
      <c r="K233" s="1" t="str">
        <f t="shared" si="91"/>
        <v>条件</v>
      </c>
      <c r="L233" s="1" t="str">
        <f t="shared" si="80"/>
        <v>614.03</v>
      </c>
      <c r="M233" s="1" t="str">
        <f t="shared" si="81"/>
        <v>[A]</v>
      </c>
      <c r="N233" s="1" t="str">
        <f t="shared" si="89"/>
        <v>714.03</v>
      </c>
      <c r="O233" s="1" t="str">
        <f t="shared" si="92"/>
        <v>[SW]</v>
      </c>
      <c r="P233" s="1">
        <f t="shared" si="79"/>
        <v>727</v>
      </c>
      <c r="Q233" s="1" t="str">
        <f t="shared" si="77"/>
        <v>T727</v>
      </c>
      <c r="R233" s="1" t="str">
        <f t="shared" si="93"/>
        <v>延时[A]</v>
      </c>
    </row>
    <row r="234" s="1" customFormat="1" ht="12" spans="1:18">
      <c r="A234" s="5"/>
      <c r="B234" s="25" t="s">
        <v>3028</v>
      </c>
      <c r="C234" s="22"/>
      <c r="D234" s="26">
        <f t="shared" si="78"/>
        <v>4</v>
      </c>
      <c r="E234" s="1">
        <f t="shared" si="74"/>
        <v>314</v>
      </c>
      <c r="F234" s="1" t="str">
        <f t="shared" si="75"/>
        <v>314.04</v>
      </c>
      <c r="G234" s="1" t="str">
        <f t="shared" si="76"/>
        <v>[Pls]</v>
      </c>
      <c r="H234" s="1" t="str">
        <f t="shared" si="71"/>
        <v>414.04</v>
      </c>
      <c r="I234" s="1" t="str">
        <f t="shared" si="72"/>
        <v>[M]</v>
      </c>
      <c r="J234" s="1" t="str">
        <f t="shared" si="90"/>
        <v>514.04</v>
      </c>
      <c r="K234" s="1" t="str">
        <f t="shared" si="91"/>
        <v>条件</v>
      </c>
      <c r="L234" s="1" t="str">
        <f t="shared" si="80"/>
        <v>614.04</v>
      </c>
      <c r="M234" s="1" t="str">
        <f t="shared" si="81"/>
        <v>[A]</v>
      </c>
      <c r="N234" s="1" t="str">
        <f t="shared" si="89"/>
        <v>714.04</v>
      </c>
      <c r="O234" s="1" t="str">
        <f t="shared" si="92"/>
        <v>[SW]</v>
      </c>
      <c r="P234" s="1">
        <f t="shared" si="79"/>
        <v>728</v>
      </c>
      <c r="Q234" s="1" t="str">
        <f t="shared" si="77"/>
        <v>T728</v>
      </c>
      <c r="R234" s="1" t="str">
        <f t="shared" si="93"/>
        <v>延时[A]</v>
      </c>
    </row>
    <row r="235" s="1" customFormat="1" ht="12" spans="1:18">
      <c r="A235" s="5"/>
      <c r="B235" s="25" t="s">
        <v>2119</v>
      </c>
      <c r="C235" s="22" t="str">
        <f>IO点表!F179</f>
        <v>腔体抽真空泵停止</v>
      </c>
      <c r="D235" s="26">
        <f t="shared" si="78"/>
        <v>5</v>
      </c>
      <c r="E235" s="1">
        <f t="shared" si="74"/>
        <v>314</v>
      </c>
      <c r="F235" s="1" t="str">
        <f t="shared" si="75"/>
        <v>314.05</v>
      </c>
      <c r="G235" s="1" t="str">
        <f t="shared" si="76"/>
        <v>腔体抽真空泵停止[Pls]</v>
      </c>
      <c r="H235" s="1" t="str">
        <f t="shared" si="71"/>
        <v>414.05</v>
      </c>
      <c r="I235" s="1" t="str">
        <f t="shared" si="72"/>
        <v>腔体抽真空泵停止[M]</v>
      </c>
      <c r="J235" s="1" t="str">
        <f t="shared" si="90"/>
        <v>514.05</v>
      </c>
      <c r="K235" s="1" t="str">
        <f t="shared" si="91"/>
        <v>腔体抽真空泵停止条件</v>
      </c>
      <c r="L235" s="1" t="str">
        <f t="shared" si="80"/>
        <v>614.05</v>
      </c>
      <c r="M235" s="1" t="str">
        <f t="shared" si="81"/>
        <v>腔体抽真空泵停止[A]</v>
      </c>
      <c r="N235" s="1" t="str">
        <f t="shared" si="89"/>
        <v>714.05</v>
      </c>
      <c r="O235" s="1" t="str">
        <f t="shared" si="92"/>
        <v>腔体抽真空泵停止[SW]</v>
      </c>
      <c r="P235" s="1">
        <f t="shared" si="79"/>
        <v>729</v>
      </c>
      <c r="Q235" s="1" t="str">
        <f t="shared" si="77"/>
        <v>T729</v>
      </c>
      <c r="R235" s="1" t="str">
        <f t="shared" si="93"/>
        <v>腔体抽真空泵停止延时[A]</v>
      </c>
    </row>
    <row r="236" s="1" customFormat="1" ht="12" spans="1:18">
      <c r="A236" s="5"/>
      <c r="B236" s="25" t="s">
        <v>2122</v>
      </c>
      <c r="C236" s="22">
        <f>IO点表!F180</f>
        <v>0</v>
      </c>
      <c r="D236" s="26">
        <f t="shared" si="78"/>
        <v>6</v>
      </c>
      <c r="E236" s="1">
        <f t="shared" si="74"/>
        <v>314</v>
      </c>
      <c r="F236" s="1" t="str">
        <f t="shared" si="75"/>
        <v>314.06</v>
      </c>
      <c r="G236" s="1" t="str">
        <f t="shared" si="76"/>
        <v>0[Pls]</v>
      </c>
      <c r="H236" s="1" t="str">
        <f t="shared" si="71"/>
        <v>414.06</v>
      </c>
      <c r="I236" s="1" t="str">
        <f t="shared" si="72"/>
        <v>0[M]</v>
      </c>
      <c r="J236" s="1" t="str">
        <f t="shared" si="90"/>
        <v>514.06</v>
      </c>
      <c r="K236" s="1" t="str">
        <f t="shared" si="91"/>
        <v>0条件</v>
      </c>
      <c r="L236" s="1" t="str">
        <f t="shared" si="80"/>
        <v>614.06</v>
      </c>
      <c r="M236" s="1" t="str">
        <f t="shared" si="81"/>
        <v>0[A]</v>
      </c>
      <c r="N236" s="1" t="str">
        <f t="shared" si="89"/>
        <v>714.06</v>
      </c>
      <c r="O236" s="1" t="str">
        <f t="shared" si="92"/>
        <v>0[SW]</v>
      </c>
      <c r="P236" s="1">
        <f t="shared" si="79"/>
        <v>730</v>
      </c>
      <c r="Q236" s="1" t="str">
        <f t="shared" si="77"/>
        <v>T730</v>
      </c>
      <c r="R236" s="1" t="str">
        <f t="shared" si="93"/>
        <v>0延时[A]</v>
      </c>
    </row>
    <row r="237" s="1" customFormat="1" ht="12" spans="1:18">
      <c r="A237" s="5"/>
      <c r="B237" s="25" t="s">
        <v>2124</v>
      </c>
      <c r="C237" s="22" t="str">
        <f>IO点表!F181</f>
        <v>氦检前置泵停止</v>
      </c>
      <c r="D237" s="26">
        <f t="shared" si="78"/>
        <v>7</v>
      </c>
      <c r="E237" s="1">
        <f t="shared" si="74"/>
        <v>314</v>
      </c>
      <c r="F237" s="1" t="str">
        <f t="shared" si="75"/>
        <v>314.07</v>
      </c>
      <c r="G237" s="1" t="str">
        <f t="shared" si="76"/>
        <v>氦检前置泵停止[Pls]</v>
      </c>
      <c r="H237" s="1" t="str">
        <f t="shared" si="71"/>
        <v>414.07</v>
      </c>
      <c r="I237" s="1" t="str">
        <f t="shared" si="72"/>
        <v>氦检前置泵停止[M]</v>
      </c>
      <c r="J237" s="1" t="str">
        <f t="shared" si="90"/>
        <v>514.07</v>
      </c>
      <c r="K237" s="1" t="str">
        <f t="shared" si="91"/>
        <v>氦检前置泵停止条件</v>
      </c>
      <c r="L237" s="1" t="str">
        <f t="shared" si="80"/>
        <v>614.07</v>
      </c>
      <c r="M237" s="1" t="str">
        <f t="shared" si="81"/>
        <v>氦检前置泵停止[A]</v>
      </c>
      <c r="N237" s="1" t="str">
        <f t="shared" si="89"/>
        <v>714.07</v>
      </c>
      <c r="O237" s="1" t="str">
        <f t="shared" si="92"/>
        <v>氦检前置泵停止[SW]</v>
      </c>
      <c r="P237" s="1">
        <f t="shared" si="79"/>
        <v>731</v>
      </c>
      <c r="Q237" s="1" t="str">
        <f t="shared" si="77"/>
        <v>T731</v>
      </c>
      <c r="R237" s="1" t="str">
        <f t="shared" si="93"/>
        <v>氦检前置泵停止延时[A]</v>
      </c>
    </row>
    <row r="238" s="1" customFormat="1" ht="12" spans="1:18">
      <c r="A238" s="5"/>
      <c r="B238" s="25" t="s">
        <v>2127</v>
      </c>
      <c r="C238" s="22" t="str">
        <f>IO点表!F182</f>
        <v>氦检仪停电</v>
      </c>
      <c r="D238" s="26">
        <f t="shared" si="78"/>
        <v>8</v>
      </c>
      <c r="E238" s="1">
        <f t="shared" si="74"/>
        <v>314</v>
      </c>
      <c r="F238" s="1" t="str">
        <f t="shared" si="75"/>
        <v>314.08</v>
      </c>
      <c r="G238" s="1" t="str">
        <f t="shared" si="76"/>
        <v>氦检仪停电[Pls]</v>
      </c>
      <c r="H238" s="1" t="str">
        <f t="shared" si="71"/>
        <v>414.08</v>
      </c>
      <c r="I238" s="1" t="str">
        <f t="shared" si="72"/>
        <v>氦检仪停电[M]</v>
      </c>
      <c r="J238" s="1" t="str">
        <f t="shared" si="90"/>
        <v>514.08</v>
      </c>
      <c r="K238" s="1" t="str">
        <f t="shared" si="91"/>
        <v>氦检仪停电条件</v>
      </c>
      <c r="L238" s="1" t="str">
        <f t="shared" si="80"/>
        <v>614.08</v>
      </c>
      <c r="M238" s="1" t="str">
        <f t="shared" si="81"/>
        <v>氦检仪停电[A]</v>
      </c>
      <c r="N238" s="1" t="str">
        <f t="shared" si="89"/>
        <v>714.08</v>
      </c>
      <c r="O238" s="1" t="str">
        <f t="shared" si="92"/>
        <v>氦检仪停电[SW]</v>
      </c>
      <c r="P238" s="1">
        <f t="shared" si="79"/>
        <v>732</v>
      </c>
      <c r="Q238" s="1" t="str">
        <f t="shared" si="77"/>
        <v>T732</v>
      </c>
      <c r="R238" s="1" t="str">
        <f t="shared" si="93"/>
        <v>氦检仪停电延时[A]</v>
      </c>
    </row>
    <row r="239" s="1" customFormat="1" ht="12" spans="1:18">
      <c r="A239" s="5"/>
      <c r="B239" s="25" t="s">
        <v>3029</v>
      </c>
      <c r="C239" s="22"/>
      <c r="D239" s="26">
        <f t="shared" si="78"/>
        <v>9</v>
      </c>
      <c r="E239" s="1">
        <f t="shared" si="74"/>
        <v>314</v>
      </c>
      <c r="F239" s="1" t="str">
        <f t="shared" si="75"/>
        <v>314.09</v>
      </c>
      <c r="G239" s="1" t="str">
        <f t="shared" si="76"/>
        <v>[Pls]</v>
      </c>
      <c r="H239" s="1" t="str">
        <f t="shared" si="71"/>
        <v>414.09</v>
      </c>
      <c r="I239" s="1" t="str">
        <f t="shared" si="72"/>
        <v>[M]</v>
      </c>
      <c r="J239" s="1" t="str">
        <f t="shared" si="90"/>
        <v>514.09</v>
      </c>
      <c r="K239" s="1" t="str">
        <f t="shared" si="91"/>
        <v>条件</v>
      </c>
      <c r="L239" s="1" t="str">
        <f t="shared" si="80"/>
        <v>614.09</v>
      </c>
      <c r="M239" s="1" t="str">
        <f t="shared" si="81"/>
        <v>[A]</v>
      </c>
      <c r="N239" s="1" t="str">
        <f t="shared" si="89"/>
        <v>714.09</v>
      </c>
      <c r="O239" s="1" t="str">
        <f t="shared" si="92"/>
        <v>[SW]</v>
      </c>
      <c r="P239" s="1">
        <f t="shared" si="79"/>
        <v>733</v>
      </c>
      <c r="Q239" s="1" t="str">
        <f t="shared" si="77"/>
        <v>T733</v>
      </c>
      <c r="R239" s="1" t="str">
        <f t="shared" si="93"/>
        <v>延时[A]</v>
      </c>
    </row>
    <row r="240" s="1" customFormat="1" ht="12" spans="1:18">
      <c r="A240" s="5"/>
      <c r="B240" s="25" t="s">
        <v>3030</v>
      </c>
      <c r="C240" s="22"/>
      <c r="D240" s="26">
        <f t="shared" si="78"/>
        <v>10</v>
      </c>
      <c r="E240" s="1">
        <f t="shared" si="74"/>
        <v>314</v>
      </c>
      <c r="F240" s="1" t="str">
        <f t="shared" si="75"/>
        <v>314.10</v>
      </c>
      <c r="G240" s="1" t="str">
        <f t="shared" si="76"/>
        <v>[Pls]</v>
      </c>
      <c r="H240" s="1" t="str">
        <f t="shared" si="71"/>
        <v>414.10</v>
      </c>
      <c r="I240" s="1" t="str">
        <f t="shared" si="72"/>
        <v>[M]</v>
      </c>
      <c r="J240" s="1" t="str">
        <f t="shared" si="90"/>
        <v>514.10</v>
      </c>
      <c r="K240" s="1" t="str">
        <f t="shared" si="91"/>
        <v>条件</v>
      </c>
      <c r="L240" s="1" t="str">
        <f t="shared" si="80"/>
        <v>614.10</v>
      </c>
      <c r="M240" s="1" t="str">
        <f t="shared" si="81"/>
        <v>[A]</v>
      </c>
      <c r="N240" s="1" t="str">
        <f t="shared" si="89"/>
        <v>714.10</v>
      </c>
      <c r="O240" s="1" t="str">
        <f t="shared" si="92"/>
        <v>[SW]</v>
      </c>
      <c r="P240" s="1">
        <f t="shared" si="79"/>
        <v>734</v>
      </c>
      <c r="Q240" s="1" t="str">
        <f t="shared" si="77"/>
        <v>T734</v>
      </c>
      <c r="R240" s="1" t="str">
        <f t="shared" si="93"/>
        <v>延时[A]</v>
      </c>
    </row>
    <row r="241" s="1" customFormat="1" ht="12" spans="1:18">
      <c r="A241" s="5"/>
      <c r="B241" s="25" t="s">
        <v>3031</v>
      </c>
      <c r="C241" s="22"/>
      <c r="D241" s="26">
        <f t="shared" si="78"/>
        <v>11</v>
      </c>
      <c r="E241" s="1">
        <f t="shared" si="74"/>
        <v>314</v>
      </c>
      <c r="F241" s="1" t="str">
        <f t="shared" si="75"/>
        <v>314.11</v>
      </c>
      <c r="G241" s="1" t="str">
        <f t="shared" si="76"/>
        <v>[Pls]</v>
      </c>
      <c r="H241" s="1" t="str">
        <f t="shared" si="71"/>
        <v>414.11</v>
      </c>
      <c r="I241" s="1" t="str">
        <f t="shared" si="72"/>
        <v>[M]</v>
      </c>
      <c r="J241" s="1" t="str">
        <f t="shared" si="90"/>
        <v>514.11</v>
      </c>
      <c r="K241" s="1" t="str">
        <f t="shared" si="91"/>
        <v>条件</v>
      </c>
      <c r="L241" s="1" t="str">
        <f t="shared" si="80"/>
        <v>614.11</v>
      </c>
      <c r="M241" s="1" t="str">
        <f t="shared" si="81"/>
        <v>[A]</v>
      </c>
      <c r="N241" s="1" t="str">
        <f t="shared" si="89"/>
        <v>714.11</v>
      </c>
      <c r="O241" s="1" t="str">
        <f t="shared" si="92"/>
        <v>[SW]</v>
      </c>
      <c r="P241" s="1">
        <f t="shared" si="79"/>
        <v>735</v>
      </c>
      <c r="Q241" s="1" t="str">
        <f t="shared" si="77"/>
        <v>T735</v>
      </c>
      <c r="R241" s="1" t="str">
        <f t="shared" si="93"/>
        <v>延时[A]</v>
      </c>
    </row>
    <row r="242" s="1" customFormat="1" ht="12" spans="1:18">
      <c r="A242" s="5"/>
      <c r="B242" s="25" t="s">
        <v>3032</v>
      </c>
      <c r="C242" s="22"/>
      <c r="D242" s="26">
        <f t="shared" si="78"/>
        <v>12</v>
      </c>
      <c r="E242" s="1">
        <f t="shared" si="74"/>
        <v>314</v>
      </c>
      <c r="F242" s="1" t="str">
        <f t="shared" si="75"/>
        <v>314.12</v>
      </c>
      <c r="G242" s="1" t="str">
        <f t="shared" si="76"/>
        <v>[Pls]</v>
      </c>
      <c r="H242" s="1" t="str">
        <f t="shared" si="71"/>
        <v>414.12</v>
      </c>
      <c r="I242" s="1" t="str">
        <f t="shared" si="72"/>
        <v>[M]</v>
      </c>
      <c r="J242" s="1" t="str">
        <f t="shared" si="90"/>
        <v>514.12</v>
      </c>
      <c r="K242" s="1" t="str">
        <f t="shared" si="91"/>
        <v>条件</v>
      </c>
      <c r="L242" s="1" t="str">
        <f t="shared" si="80"/>
        <v>614.12</v>
      </c>
      <c r="M242" s="1" t="str">
        <f t="shared" si="81"/>
        <v>[A]</v>
      </c>
      <c r="N242" s="1" t="str">
        <f t="shared" si="89"/>
        <v>714.12</v>
      </c>
      <c r="O242" s="1" t="str">
        <f t="shared" si="92"/>
        <v>[SW]</v>
      </c>
      <c r="P242" s="1">
        <f t="shared" si="79"/>
        <v>736</v>
      </c>
      <c r="Q242" s="1" t="str">
        <f t="shared" si="77"/>
        <v>T736</v>
      </c>
      <c r="R242" s="1" t="str">
        <f t="shared" si="93"/>
        <v>延时[A]</v>
      </c>
    </row>
    <row r="243" s="1" customFormat="1" ht="12" spans="1:18">
      <c r="A243" s="5"/>
      <c r="B243" s="25" t="s">
        <v>3033</v>
      </c>
      <c r="C243" s="22"/>
      <c r="D243" s="26">
        <f t="shared" si="78"/>
        <v>13</v>
      </c>
      <c r="E243" s="1">
        <f t="shared" si="74"/>
        <v>314</v>
      </c>
      <c r="F243" s="1" t="str">
        <f t="shared" si="75"/>
        <v>314.13</v>
      </c>
      <c r="G243" s="1" t="str">
        <f t="shared" si="76"/>
        <v>[Pls]</v>
      </c>
      <c r="H243" s="1" t="str">
        <f t="shared" si="71"/>
        <v>414.13</v>
      </c>
      <c r="I243" s="1" t="str">
        <f t="shared" si="72"/>
        <v>[M]</v>
      </c>
      <c r="J243" s="1" t="str">
        <f t="shared" si="90"/>
        <v>514.13</v>
      </c>
      <c r="K243" s="1" t="str">
        <f t="shared" si="91"/>
        <v>条件</v>
      </c>
      <c r="L243" s="1" t="str">
        <f t="shared" si="80"/>
        <v>614.13</v>
      </c>
      <c r="M243" s="1" t="str">
        <f t="shared" si="81"/>
        <v>[A]</v>
      </c>
      <c r="N243" s="1" t="str">
        <f t="shared" si="89"/>
        <v>714.13</v>
      </c>
      <c r="O243" s="1" t="str">
        <f t="shared" si="92"/>
        <v>[SW]</v>
      </c>
      <c r="P243" s="1">
        <f t="shared" si="79"/>
        <v>737</v>
      </c>
      <c r="Q243" s="1" t="str">
        <f t="shared" si="77"/>
        <v>T737</v>
      </c>
      <c r="R243" s="1" t="str">
        <f t="shared" si="93"/>
        <v>延时[A]</v>
      </c>
    </row>
    <row r="244" s="1" customFormat="1" ht="12" spans="1:18">
      <c r="A244" s="5"/>
      <c r="B244" s="25" t="s">
        <v>3034</v>
      </c>
      <c r="C244" s="22"/>
      <c r="D244" s="26">
        <f t="shared" si="78"/>
        <v>14</v>
      </c>
      <c r="E244" s="1">
        <f t="shared" si="74"/>
        <v>314</v>
      </c>
      <c r="F244" s="1" t="str">
        <f t="shared" si="75"/>
        <v>314.14</v>
      </c>
      <c r="G244" s="1" t="str">
        <f t="shared" si="76"/>
        <v>[Pls]</v>
      </c>
      <c r="H244" s="1" t="str">
        <f t="shared" si="71"/>
        <v>414.14</v>
      </c>
      <c r="I244" s="1" t="str">
        <f t="shared" si="72"/>
        <v>[M]</v>
      </c>
      <c r="J244" s="1" t="str">
        <f t="shared" si="90"/>
        <v>514.14</v>
      </c>
      <c r="K244" s="1" t="str">
        <f t="shared" si="91"/>
        <v>条件</v>
      </c>
      <c r="L244" s="1" t="str">
        <f t="shared" si="80"/>
        <v>614.14</v>
      </c>
      <c r="M244" s="1" t="str">
        <f t="shared" si="81"/>
        <v>[A]</v>
      </c>
      <c r="N244" s="1" t="str">
        <f t="shared" si="89"/>
        <v>714.14</v>
      </c>
      <c r="O244" s="1" t="str">
        <f t="shared" si="92"/>
        <v>[SW]</v>
      </c>
      <c r="P244" s="1">
        <f t="shared" si="79"/>
        <v>738</v>
      </c>
      <c r="Q244" s="1" t="str">
        <f t="shared" si="77"/>
        <v>T738</v>
      </c>
      <c r="R244" s="1" t="str">
        <f t="shared" si="93"/>
        <v>延时[A]</v>
      </c>
    </row>
    <row r="245" s="1" customFormat="1" ht="12" spans="1:18">
      <c r="A245" s="5"/>
      <c r="B245" s="25" t="s">
        <v>3035</v>
      </c>
      <c r="C245" s="22"/>
      <c r="D245" s="26">
        <f t="shared" si="78"/>
        <v>15</v>
      </c>
      <c r="E245" s="1">
        <f t="shared" si="74"/>
        <v>314</v>
      </c>
      <c r="F245" s="1" t="str">
        <f t="shared" si="75"/>
        <v>314.15</v>
      </c>
      <c r="G245" s="1" t="str">
        <f t="shared" si="76"/>
        <v>[Pls]</v>
      </c>
      <c r="H245" s="1" t="str">
        <f t="shared" si="71"/>
        <v>414.15</v>
      </c>
      <c r="I245" s="1" t="str">
        <f t="shared" si="72"/>
        <v>[M]</v>
      </c>
      <c r="J245" s="1" t="str">
        <f t="shared" si="90"/>
        <v>514.15</v>
      </c>
      <c r="K245" s="1" t="str">
        <f t="shared" si="91"/>
        <v>条件</v>
      </c>
      <c r="L245" s="1" t="str">
        <f t="shared" si="80"/>
        <v>614.15</v>
      </c>
      <c r="M245" s="1" t="str">
        <f t="shared" si="81"/>
        <v>[A]</v>
      </c>
      <c r="N245" s="1" t="str">
        <f t="shared" si="89"/>
        <v>714.15</v>
      </c>
      <c r="O245" s="1" t="str">
        <f t="shared" si="92"/>
        <v>[SW]</v>
      </c>
      <c r="P245" s="1">
        <f t="shared" si="79"/>
        <v>739</v>
      </c>
      <c r="Q245" s="1" t="str">
        <f t="shared" si="77"/>
        <v>T739</v>
      </c>
      <c r="R245" s="1" t="str">
        <f t="shared" si="93"/>
        <v>延时[A]</v>
      </c>
    </row>
    <row r="246" s="20" customFormat="1" ht="12" spans="1:18">
      <c r="A246" s="38"/>
      <c r="B246" s="35" t="s">
        <v>2131</v>
      </c>
      <c r="C246" s="21" t="str">
        <f>IO点表!F184</f>
        <v>进料拉带电机停止</v>
      </c>
      <c r="D246" s="37">
        <f t="shared" si="78"/>
        <v>0</v>
      </c>
      <c r="E246" s="20">
        <f t="shared" si="74"/>
        <v>315</v>
      </c>
      <c r="F246" s="20" t="str">
        <f t="shared" si="75"/>
        <v>315.00</v>
      </c>
      <c r="G246" s="20" t="str">
        <f t="shared" si="76"/>
        <v>进料拉带电机停止[Pls]</v>
      </c>
      <c r="H246" s="20" t="str">
        <f t="shared" si="71"/>
        <v>415.00</v>
      </c>
      <c r="I246" s="20" t="str">
        <f t="shared" si="72"/>
        <v>进料拉带电机停止[M]</v>
      </c>
      <c r="J246" s="20" t="str">
        <f t="shared" si="90"/>
        <v>515.00</v>
      </c>
      <c r="K246" s="20" t="str">
        <f t="shared" si="91"/>
        <v>进料拉带电机停止条件</v>
      </c>
      <c r="L246" s="20" t="str">
        <f t="shared" si="80"/>
        <v>615.00</v>
      </c>
      <c r="M246" s="20" t="str">
        <f t="shared" si="81"/>
        <v>进料拉带电机停止[A]</v>
      </c>
      <c r="N246" s="20" t="str">
        <f t="shared" si="89"/>
        <v>715.00</v>
      </c>
      <c r="O246" s="20" t="str">
        <f t="shared" si="92"/>
        <v>进料拉带电机停止[SW]</v>
      </c>
      <c r="P246" s="20">
        <f t="shared" si="79"/>
        <v>740</v>
      </c>
      <c r="Q246" s="20" t="str">
        <f t="shared" si="77"/>
        <v>T740</v>
      </c>
      <c r="R246" s="20" t="str">
        <f t="shared" si="93"/>
        <v>进料拉带电机停止延时[A]</v>
      </c>
    </row>
    <row r="247" s="20" customFormat="1" ht="12" spans="1:18">
      <c r="A247" s="38"/>
      <c r="B247" s="35" t="s">
        <v>2134</v>
      </c>
      <c r="C247" s="21" t="str">
        <f>IO点表!F185</f>
        <v>扫码NG拉带电机停止</v>
      </c>
      <c r="D247" s="37">
        <f t="shared" si="78"/>
        <v>1</v>
      </c>
      <c r="E247" s="20">
        <f t="shared" si="74"/>
        <v>315</v>
      </c>
      <c r="F247" s="20" t="str">
        <f t="shared" si="75"/>
        <v>315.01</v>
      </c>
      <c r="G247" s="20" t="str">
        <f t="shared" si="76"/>
        <v>扫码NG拉带电机停止[Pls]</v>
      </c>
      <c r="H247" s="20" t="str">
        <f t="shared" si="71"/>
        <v>415.01</v>
      </c>
      <c r="I247" s="20" t="str">
        <f t="shared" si="72"/>
        <v>扫码NG拉带电机停止[M]</v>
      </c>
      <c r="J247" s="20" t="str">
        <f t="shared" si="90"/>
        <v>515.01</v>
      </c>
      <c r="K247" s="20" t="str">
        <f t="shared" si="91"/>
        <v>扫码NG拉带电机停止条件</v>
      </c>
      <c r="L247" s="20" t="str">
        <f t="shared" si="80"/>
        <v>615.01</v>
      </c>
      <c r="M247" s="20" t="str">
        <f t="shared" si="81"/>
        <v>扫码NG拉带电机停止[A]</v>
      </c>
      <c r="N247" s="20" t="str">
        <f t="shared" si="89"/>
        <v>715.01</v>
      </c>
      <c r="O247" s="20" t="str">
        <f t="shared" si="92"/>
        <v>扫码NG拉带电机停止[SW]</v>
      </c>
      <c r="P247" s="20">
        <f t="shared" si="79"/>
        <v>741</v>
      </c>
      <c r="Q247" s="20" t="str">
        <f t="shared" si="77"/>
        <v>T741</v>
      </c>
      <c r="R247" s="20" t="str">
        <f t="shared" si="93"/>
        <v>扫码NG拉带电机停止延时[A]</v>
      </c>
    </row>
    <row r="248" s="20" customFormat="1" ht="12" spans="1:18">
      <c r="A248" s="38"/>
      <c r="B248" s="35" t="s">
        <v>2137</v>
      </c>
      <c r="C248" s="21" t="str">
        <f>IO点表!F186</f>
        <v>氦检NG拉带电机停止</v>
      </c>
      <c r="D248" s="37">
        <f t="shared" si="78"/>
        <v>2</v>
      </c>
      <c r="E248" s="20">
        <f t="shared" si="74"/>
        <v>315</v>
      </c>
      <c r="F248" s="20" t="str">
        <f t="shared" si="75"/>
        <v>315.02</v>
      </c>
      <c r="G248" s="20" t="str">
        <f t="shared" si="76"/>
        <v>氦检NG拉带电机停止[Pls]</v>
      </c>
      <c r="H248" s="20" t="str">
        <f t="shared" si="71"/>
        <v>415.02</v>
      </c>
      <c r="I248" s="20" t="str">
        <f t="shared" si="72"/>
        <v>氦检NG拉带电机停止[M]</v>
      </c>
      <c r="J248" s="20" t="str">
        <f t="shared" si="90"/>
        <v>515.02</v>
      </c>
      <c r="K248" s="20" t="str">
        <f t="shared" si="91"/>
        <v>氦检NG拉带电机停止条件</v>
      </c>
      <c r="L248" s="20" t="str">
        <f t="shared" si="80"/>
        <v>615.02</v>
      </c>
      <c r="M248" s="20" t="str">
        <f t="shared" si="81"/>
        <v>氦检NG拉带电机停止[A]</v>
      </c>
      <c r="N248" s="20" t="str">
        <f t="shared" si="89"/>
        <v>715.02</v>
      </c>
      <c r="O248" s="20" t="str">
        <f t="shared" si="92"/>
        <v>氦检NG拉带电机停止[SW]</v>
      </c>
      <c r="P248" s="20">
        <f t="shared" si="79"/>
        <v>742</v>
      </c>
      <c r="Q248" s="20" t="str">
        <f t="shared" si="77"/>
        <v>T742</v>
      </c>
      <c r="R248" s="20" t="str">
        <f t="shared" si="93"/>
        <v>氦检NG拉带电机停止延时[A]</v>
      </c>
    </row>
    <row r="249" s="20" customFormat="1" ht="12" spans="1:18">
      <c r="A249" s="38"/>
      <c r="B249" s="35" t="s">
        <v>3036</v>
      </c>
      <c r="C249" s="21">
        <f>IO点表!F187</f>
        <v>0</v>
      </c>
      <c r="D249" s="37">
        <f t="shared" si="78"/>
        <v>3</v>
      </c>
      <c r="E249" s="20">
        <f t="shared" si="74"/>
        <v>315</v>
      </c>
      <c r="F249" s="20" t="str">
        <f t="shared" si="75"/>
        <v>315.03</v>
      </c>
      <c r="G249" s="20" t="str">
        <f t="shared" si="76"/>
        <v>0[Pls]</v>
      </c>
      <c r="H249" s="20" t="str">
        <f t="shared" si="71"/>
        <v>415.03</v>
      </c>
      <c r="I249" s="20" t="str">
        <f t="shared" si="72"/>
        <v>0[M]</v>
      </c>
      <c r="J249" s="20" t="str">
        <f t="shared" si="90"/>
        <v>515.03</v>
      </c>
      <c r="K249" s="20" t="str">
        <f t="shared" si="91"/>
        <v>0条件</v>
      </c>
      <c r="L249" s="20" t="str">
        <f t="shared" si="80"/>
        <v>615.03</v>
      </c>
      <c r="M249" s="20" t="str">
        <f t="shared" si="81"/>
        <v>0[A]</v>
      </c>
      <c r="N249" s="20" t="str">
        <f t="shared" si="89"/>
        <v>715.03</v>
      </c>
      <c r="O249" s="20" t="str">
        <f t="shared" si="92"/>
        <v>0[SW]</v>
      </c>
      <c r="P249" s="20">
        <f t="shared" si="79"/>
        <v>743</v>
      </c>
      <c r="Q249" s="20" t="str">
        <f t="shared" si="77"/>
        <v>T743</v>
      </c>
      <c r="R249" s="20" t="str">
        <f t="shared" si="93"/>
        <v>0延时[A]</v>
      </c>
    </row>
    <row r="250" s="20" customFormat="1" ht="12" spans="1:18">
      <c r="A250" s="38"/>
      <c r="B250" s="35" t="s">
        <v>3037</v>
      </c>
      <c r="C250" s="21"/>
      <c r="D250" s="37">
        <f t="shared" si="78"/>
        <v>4</v>
      </c>
      <c r="E250" s="20">
        <f t="shared" si="74"/>
        <v>315</v>
      </c>
      <c r="F250" s="20" t="str">
        <f t="shared" si="75"/>
        <v>315.04</v>
      </c>
      <c r="G250" s="20" t="str">
        <f t="shared" si="76"/>
        <v>[Pls]</v>
      </c>
      <c r="H250" s="20" t="str">
        <f t="shared" si="71"/>
        <v>415.04</v>
      </c>
      <c r="I250" s="20" t="str">
        <f t="shared" si="72"/>
        <v>[M]</v>
      </c>
      <c r="J250" s="20" t="str">
        <f t="shared" si="90"/>
        <v>515.04</v>
      </c>
      <c r="K250" s="20" t="str">
        <f t="shared" si="91"/>
        <v>条件</v>
      </c>
      <c r="L250" s="20" t="str">
        <f t="shared" si="80"/>
        <v>615.04</v>
      </c>
      <c r="M250" s="20" t="str">
        <f t="shared" si="81"/>
        <v>[A]</v>
      </c>
      <c r="N250" s="20" t="str">
        <f t="shared" si="89"/>
        <v>715.04</v>
      </c>
      <c r="O250" s="20" t="str">
        <f t="shared" si="92"/>
        <v>[SW]</v>
      </c>
      <c r="P250" s="20">
        <f t="shared" si="79"/>
        <v>744</v>
      </c>
      <c r="Q250" s="20" t="str">
        <f t="shared" si="77"/>
        <v>T744</v>
      </c>
      <c r="R250" s="20" t="str">
        <f t="shared" si="93"/>
        <v>延时[A]</v>
      </c>
    </row>
    <row r="251" s="20" customFormat="1" ht="12" spans="1:18">
      <c r="A251" s="38"/>
      <c r="B251" s="35" t="s">
        <v>3038</v>
      </c>
      <c r="C251" s="21"/>
      <c r="D251" s="37">
        <f t="shared" si="78"/>
        <v>5</v>
      </c>
      <c r="E251" s="20">
        <f t="shared" si="74"/>
        <v>315</v>
      </c>
      <c r="F251" s="20" t="str">
        <f t="shared" si="75"/>
        <v>315.05</v>
      </c>
      <c r="G251" s="20" t="str">
        <f t="shared" si="76"/>
        <v>[Pls]</v>
      </c>
      <c r="H251" s="20" t="str">
        <f t="shared" si="71"/>
        <v>415.05</v>
      </c>
      <c r="I251" s="20" t="str">
        <f t="shared" si="72"/>
        <v>[M]</v>
      </c>
      <c r="J251" s="20" t="str">
        <f t="shared" si="90"/>
        <v>515.05</v>
      </c>
      <c r="K251" s="20" t="str">
        <f t="shared" si="91"/>
        <v>条件</v>
      </c>
      <c r="L251" s="20" t="str">
        <f t="shared" si="80"/>
        <v>615.05</v>
      </c>
      <c r="M251" s="20" t="str">
        <f t="shared" si="81"/>
        <v>[A]</v>
      </c>
      <c r="N251" s="20" t="str">
        <f t="shared" si="89"/>
        <v>715.05</v>
      </c>
      <c r="O251" s="20" t="str">
        <f t="shared" si="92"/>
        <v>[SW]</v>
      </c>
      <c r="P251" s="20">
        <f t="shared" si="79"/>
        <v>745</v>
      </c>
      <c r="Q251" s="20" t="str">
        <f t="shared" si="77"/>
        <v>T745</v>
      </c>
      <c r="R251" s="20" t="str">
        <f t="shared" si="93"/>
        <v>延时[A]</v>
      </c>
    </row>
    <row r="252" s="20" customFormat="1" ht="12" spans="1:18">
      <c r="A252" s="38"/>
      <c r="B252" s="35" t="s">
        <v>3039</v>
      </c>
      <c r="C252" s="21"/>
      <c r="D252" s="37">
        <f t="shared" si="78"/>
        <v>6</v>
      </c>
      <c r="E252" s="20">
        <f t="shared" si="74"/>
        <v>315</v>
      </c>
      <c r="F252" s="20" t="str">
        <f t="shared" si="75"/>
        <v>315.06</v>
      </c>
      <c r="G252" s="20" t="str">
        <f t="shared" si="76"/>
        <v>[Pls]</v>
      </c>
      <c r="H252" s="20" t="str">
        <f t="shared" ref="H252:H293" si="94">(E252+100)&amp;"."&amp;MID(B252,6,2)</f>
        <v>415.06</v>
      </c>
      <c r="I252" s="20" t="str">
        <f t="shared" ref="I252:I293" si="95">C252&amp;I$2</f>
        <v>[M]</v>
      </c>
      <c r="J252" s="20" t="str">
        <f t="shared" si="90"/>
        <v>515.06</v>
      </c>
      <c r="K252" s="20" t="str">
        <f t="shared" si="91"/>
        <v>条件</v>
      </c>
      <c r="L252" s="20" t="str">
        <f t="shared" si="80"/>
        <v>615.06</v>
      </c>
      <c r="M252" s="20" t="str">
        <f t="shared" si="81"/>
        <v>[A]</v>
      </c>
      <c r="N252" s="20" t="str">
        <f t="shared" si="89"/>
        <v>715.06</v>
      </c>
      <c r="O252" s="20" t="str">
        <f t="shared" si="92"/>
        <v>[SW]</v>
      </c>
      <c r="P252" s="20">
        <f t="shared" si="79"/>
        <v>746</v>
      </c>
      <c r="Q252" s="20" t="str">
        <f t="shared" si="77"/>
        <v>T746</v>
      </c>
      <c r="R252" s="20" t="str">
        <f t="shared" si="93"/>
        <v>延时[A]</v>
      </c>
    </row>
    <row r="253" s="20" customFormat="1" ht="12" spans="1:18">
      <c r="A253" s="38"/>
      <c r="B253" s="35" t="s">
        <v>3040</v>
      </c>
      <c r="C253" s="21"/>
      <c r="D253" s="37">
        <f t="shared" si="78"/>
        <v>7</v>
      </c>
      <c r="E253" s="20">
        <f t="shared" si="74"/>
        <v>315</v>
      </c>
      <c r="F253" s="20" t="str">
        <f t="shared" si="75"/>
        <v>315.07</v>
      </c>
      <c r="G253" s="20" t="str">
        <f t="shared" si="76"/>
        <v>[Pls]</v>
      </c>
      <c r="H253" s="20" t="str">
        <f t="shared" si="94"/>
        <v>415.07</v>
      </c>
      <c r="I253" s="20" t="str">
        <f t="shared" si="95"/>
        <v>[M]</v>
      </c>
      <c r="J253" s="20" t="str">
        <f t="shared" si="90"/>
        <v>515.07</v>
      </c>
      <c r="K253" s="20" t="str">
        <f t="shared" si="91"/>
        <v>条件</v>
      </c>
      <c r="L253" s="20" t="str">
        <f t="shared" si="80"/>
        <v>615.07</v>
      </c>
      <c r="M253" s="20" t="str">
        <f t="shared" si="81"/>
        <v>[A]</v>
      </c>
      <c r="N253" s="20" t="str">
        <f t="shared" si="89"/>
        <v>715.07</v>
      </c>
      <c r="O253" s="20" t="str">
        <f t="shared" si="92"/>
        <v>[SW]</v>
      </c>
      <c r="P253" s="20">
        <f t="shared" si="79"/>
        <v>747</v>
      </c>
      <c r="Q253" s="20" t="str">
        <f t="shared" si="77"/>
        <v>T747</v>
      </c>
      <c r="R253" s="20" t="str">
        <f t="shared" si="93"/>
        <v>延时[A]</v>
      </c>
    </row>
    <row r="254" s="20" customFormat="1" ht="12" spans="1:18">
      <c r="A254" s="38"/>
      <c r="B254" s="35" t="s">
        <v>3041</v>
      </c>
      <c r="C254" s="21"/>
      <c r="D254" s="37">
        <f t="shared" si="78"/>
        <v>8</v>
      </c>
      <c r="E254" s="20">
        <f t="shared" si="74"/>
        <v>315</v>
      </c>
      <c r="F254" s="20" t="str">
        <f t="shared" si="75"/>
        <v>315.08</v>
      </c>
      <c r="G254" s="20" t="str">
        <f t="shared" si="76"/>
        <v>[Pls]</v>
      </c>
      <c r="H254" s="20" t="str">
        <f t="shared" si="94"/>
        <v>415.08</v>
      </c>
      <c r="I254" s="20" t="str">
        <f t="shared" si="95"/>
        <v>[M]</v>
      </c>
      <c r="J254" s="20" t="str">
        <f t="shared" si="90"/>
        <v>515.08</v>
      </c>
      <c r="K254" s="20" t="str">
        <f t="shared" si="91"/>
        <v>条件</v>
      </c>
      <c r="L254" s="20" t="str">
        <f t="shared" si="80"/>
        <v>615.08</v>
      </c>
      <c r="M254" s="20" t="str">
        <f t="shared" si="81"/>
        <v>[A]</v>
      </c>
      <c r="N254" s="20" t="str">
        <f t="shared" si="89"/>
        <v>715.08</v>
      </c>
      <c r="O254" s="20" t="str">
        <f t="shared" si="92"/>
        <v>[SW]</v>
      </c>
      <c r="P254" s="20">
        <f t="shared" si="79"/>
        <v>748</v>
      </c>
      <c r="Q254" s="20" t="str">
        <f t="shared" si="77"/>
        <v>T748</v>
      </c>
      <c r="R254" s="20" t="str">
        <f t="shared" si="93"/>
        <v>延时[A]</v>
      </c>
    </row>
    <row r="255" s="20" customFormat="1" ht="12" spans="1:18">
      <c r="A255" s="38"/>
      <c r="B255" s="35" t="s">
        <v>3042</v>
      </c>
      <c r="C255" s="21"/>
      <c r="D255" s="37">
        <f t="shared" si="78"/>
        <v>9</v>
      </c>
      <c r="E255" s="20">
        <f t="shared" si="74"/>
        <v>315</v>
      </c>
      <c r="F255" s="20" t="str">
        <f t="shared" si="75"/>
        <v>315.09</v>
      </c>
      <c r="G255" s="20" t="str">
        <f t="shared" si="76"/>
        <v>[Pls]</v>
      </c>
      <c r="H255" s="20" t="str">
        <f t="shared" si="94"/>
        <v>415.09</v>
      </c>
      <c r="I255" s="20" t="str">
        <f t="shared" si="95"/>
        <v>[M]</v>
      </c>
      <c r="J255" s="20" t="str">
        <f t="shared" si="90"/>
        <v>515.09</v>
      </c>
      <c r="K255" s="20" t="str">
        <f t="shared" si="91"/>
        <v>条件</v>
      </c>
      <c r="L255" s="20" t="str">
        <f t="shared" si="80"/>
        <v>615.09</v>
      </c>
      <c r="M255" s="20" t="str">
        <f t="shared" si="81"/>
        <v>[A]</v>
      </c>
      <c r="N255" s="20" t="str">
        <f t="shared" si="89"/>
        <v>715.09</v>
      </c>
      <c r="O255" s="20" t="str">
        <f t="shared" si="92"/>
        <v>[SW]</v>
      </c>
      <c r="P255" s="20">
        <f t="shared" si="79"/>
        <v>749</v>
      </c>
      <c r="Q255" s="20" t="str">
        <f t="shared" si="77"/>
        <v>T749</v>
      </c>
      <c r="R255" s="20" t="str">
        <f t="shared" si="93"/>
        <v>延时[A]</v>
      </c>
    </row>
    <row r="256" s="20" customFormat="1" ht="12" spans="1:18">
      <c r="A256" s="38"/>
      <c r="B256" s="35" t="s">
        <v>3043</v>
      </c>
      <c r="C256" s="21"/>
      <c r="D256" s="37">
        <f t="shared" si="78"/>
        <v>10</v>
      </c>
      <c r="E256" s="20">
        <f t="shared" si="74"/>
        <v>315</v>
      </c>
      <c r="F256" s="20" t="str">
        <f t="shared" si="75"/>
        <v>315.10</v>
      </c>
      <c r="G256" s="20" t="str">
        <f t="shared" si="76"/>
        <v>[Pls]</v>
      </c>
      <c r="H256" s="20" t="str">
        <f t="shared" si="94"/>
        <v>415.10</v>
      </c>
      <c r="I256" s="20" t="str">
        <f t="shared" si="95"/>
        <v>[M]</v>
      </c>
      <c r="J256" s="20" t="str">
        <f t="shared" si="90"/>
        <v>515.10</v>
      </c>
      <c r="K256" s="20" t="str">
        <f t="shared" si="91"/>
        <v>条件</v>
      </c>
      <c r="L256" s="20" t="str">
        <f t="shared" si="80"/>
        <v>615.10</v>
      </c>
      <c r="M256" s="20" t="str">
        <f t="shared" si="81"/>
        <v>[A]</v>
      </c>
      <c r="N256" s="20" t="str">
        <f t="shared" si="89"/>
        <v>715.10</v>
      </c>
      <c r="O256" s="20" t="str">
        <f t="shared" si="92"/>
        <v>[SW]</v>
      </c>
      <c r="P256" s="20">
        <f t="shared" si="79"/>
        <v>750</v>
      </c>
      <c r="Q256" s="20" t="str">
        <f t="shared" si="77"/>
        <v>T750</v>
      </c>
      <c r="R256" s="20" t="str">
        <f t="shared" si="93"/>
        <v>延时[A]</v>
      </c>
    </row>
    <row r="257" s="20" customFormat="1" ht="12" spans="1:18">
      <c r="A257" s="38"/>
      <c r="B257" s="35" t="s">
        <v>3044</v>
      </c>
      <c r="C257" s="21"/>
      <c r="D257" s="37">
        <f t="shared" si="78"/>
        <v>11</v>
      </c>
      <c r="E257" s="20">
        <f t="shared" si="74"/>
        <v>315</v>
      </c>
      <c r="F257" s="20" t="str">
        <f t="shared" si="75"/>
        <v>315.11</v>
      </c>
      <c r="G257" s="20" t="str">
        <f t="shared" si="76"/>
        <v>[Pls]</v>
      </c>
      <c r="H257" s="20" t="str">
        <f t="shared" si="94"/>
        <v>415.11</v>
      </c>
      <c r="I257" s="20" t="str">
        <f t="shared" si="95"/>
        <v>[M]</v>
      </c>
      <c r="J257" s="20" t="str">
        <f t="shared" si="90"/>
        <v>515.11</v>
      </c>
      <c r="K257" s="20" t="str">
        <f t="shared" si="91"/>
        <v>条件</v>
      </c>
      <c r="L257" s="20" t="str">
        <f t="shared" si="80"/>
        <v>615.11</v>
      </c>
      <c r="M257" s="20" t="str">
        <f t="shared" si="81"/>
        <v>[A]</v>
      </c>
      <c r="N257" s="20" t="str">
        <f t="shared" si="89"/>
        <v>715.11</v>
      </c>
      <c r="O257" s="20" t="str">
        <f t="shared" si="92"/>
        <v>[SW]</v>
      </c>
      <c r="P257" s="20">
        <f t="shared" si="79"/>
        <v>751</v>
      </c>
      <c r="Q257" s="20" t="str">
        <f t="shared" si="77"/>
        <v>T751</v>
      </c>
      <c r="R257" s="20" t="str">
        <f t="shared" si="93"/>
        <v>延时[A]</v>
      </c>
    </row>
    <row r="258" s="21" customFormat="1" ht="12" spans="1:18">
      <c r="A258" s="38"/>
      <c r="B258" s="35" t="s">
        <v>3045</v>
      </c>
      <c r="D258" s="21">
        <f t="shared" si="78"/>
        <v>12</v>
      </c>
      <c r="E258" s="21">
        <f t="shared" si="74"/>
        <v>315</v>
      </c>
      <c r="F258" s="21" t="str">
        <f t="shared" si="75"/>
        <v>315.12</v>
      </c>
      <c r="G258" s="21" t="str">
        <f t="shared" si="76"/>
        <v>[Pls]</v>
      </c>
      <c r="H258" s="21" t="str">
        <f t="shared" si="94"/>
        <v>415.12</v>
      </c>
      <c r="I258" s="21" t="str">
        <f t="shared" si="95"/>
        <v>[M]</v>
      </c>
      <c r="J258" s="21" t="str">
        <f t="shared" si="90"/>
        <v>515.12</v>
      </c>
      <c r="K258" s="21" t="str">
        <f t="shared" si="91"/>
        <v>条件</v>
      </c>
      <c r="L258" s="21" t="str">
        <f t="shared" si="80"/>
        <v>615.12</v>
      </c>
      <c r="M258" s="21" t="str">
        <f t="shared" si="81"/>
        <v>[A]</v>
      </c>
      <c r="N258" s="21" t="str">
        <f t="shared" si="89"/>
        <v>715.12</v>
      </c>
      <c r="O258" s="21" t="str">
        <f t="shared" si="92"/>
        <v>[SW]</v>
      </c>
      <c r="P258" s="21">
        <f t="shared" si="79"/>
        <v>752</v>
      </c>
      <c r="Q258" s="21" t="str">
        <f t="shared" si="77"/>
        <v>T752</v>
      </c>
      <c r="R258" s="21" t="str">
        <f t="shared" si="93"/>
        <v>延时[A]</v>
      </c>
    </row>
    <row r="259" s="21" customFormat="1" ht="12" spans="1:18">
      <c r="A259" s="38"/>
      <c r="B259" s="35" t="s">
        <v>3046</v>
      </c>
      <c r="D259" s="21">
        <f t="shared" si="78"/>
        <v>13</v>
      </c>
      <c r="E259" s="21">
        <f t="shared" si="74"/>
        <v>315</v>
      </c>
      <c r="F259" s="21" t="str">
        <f t="shared" si="75"/>
        <v>315.13</v>
      </c>
      <c r="G259" s="21" t="str">
        <f t="shared" si="76"/>
        <v>[Pls]</v>
      </c>
      <c r="H259" s="21" t="str">
        <f t="shared" si="94"/>
        <v>415.13</v>
      </c>
      <c r="I259" s="21" t="str">
        <f t="shared" si="95"/>
        <v>[M]</v>
      </c>
      <c r="J259" s="21" t="str">
        <f t="shared" si="90"/>
        <v>515.13</v>
      </c>
      <c r="K259" s="21" t="str">
        <f t="shared" si="91"/>
        <v>条件</v>
      </c>
      <c r="L259" s="21" t="str">
        <f t="shared" si="80"/>
        <v>615.13</v>
      </c>
      <c r="M259" s="21" t="str">
        <f t="shared" si="81"/>
        <v>[A]</v>
      </c>
      <c r="N259" s="21" t="str">
        <f t="shared" si="89"/>
        <v>715.13</v>
      </c>
      <c r="O259" s="21" t="str">
        <f t="shared" si="92"/>
        <v>[SW]</v>
      </c>
      <c r="P259" s="21">
        <f t="shared" si="79"/>
        <v>753</v>
      </c>
      <c r="Q259" s="21" t="str">
        <f t="shared" si="77"/>
        <v>T753</v>
      </c>
      <c r="R259" s="21" t="str">
        <f t="shared" si="93"/>
        <v>延时[A]</v>
      </c>
    </row>
    <row r="260" s="21" customFormat="1" ht="12" spans="1:18">
      <c r="A260" s="38"/>
      <c r="B260" s="35" t="s">
        <v>3047</v>
      </c>
      <c r="D260" s="21">
        <f t="shared" si="78"/>
        <v>14</v>
      </c>
      <c r="E260" s="21">
        <f t="shared" si="74"/>
        <v>315</v>
      </c>
      <c r="F260" s="21" t="str">
        <f t="shared" si="75"/>
        <v>315.14</v>
      </c>
      <c r="G260" s="21" t="str">
        <f t="shared" si="76"/>
        <v>[Pls]</v>
      </c>
      <c r="H260" s="21" t="str">
        <f t="shared" si="94"/>
        <v>415.14</v>
      </c>
      <c r="I260" s="21" t="str">
        <f t="shared" si="95"/>
        <v>[M]</v>
      </c>
      <c r="J260" s="21" t="str">
        <f t="shared" si="90"/>
        <v>515.14</v>
      </c>
      <c r="K260" s="21" t="str">
        <f t="shared" si="91"/>
        <v>条件</v>
      </c>
      <c r="L260" s="21" t="str">
        <f t="shared" si="80"/>
        <v>615.14</v>
      </c>
      <c r="M260" s="21" t="str">
        <f t="shared" si="81"/>
        <v>[A]</v>
      </c>
      <c r="N260" s="21" t="str">
        <f t="shared" si="89"/>
        <v>715.14</v>
      </c>
      <c r="O260" s="21" t="str">
        <f t="shared" si="92"/>
        <v>[SW]</v>
      </c>
      <c r="P260" s="21">
        <f t="shared" si="79"/>
        <v>754</v>
      </c>
      <c r="Q260" s="21" t="str">
        <f t="shared" si="77"/>
        <v>T754</v>
      </c>
      <c r="R260" s="21" t="str">
        <f t="shared" si="93"/>
        <v>延时[A]</v>
      </c>
    </row>
    <row r="261" s="21" customFormat="1" ht="12" spans="1:18">
      <c r="A261" s="38"/>
      <c r="B261" s="35" t="s">
        <v>3048</v>
      </c>
      <c r="D261" s="21">
        <f t="shared" si="78"/>
        <v>15</v>
      </c>
      <c r="E261" s="21">
        <f t="shared" si="74"/>
        <v>315</v>
      </c>
      <c r="F261" s="21" t="str">
        <f t="shared" si="75"/>
        <v>315.15</v>
      </c>
      <c r="G261" s="21" t="str">
        <f t="shared" si="76"/>
        <v>[Pls]</v>
      </c>
      <c r="H261" s="21" t="str">
        <f t="shared" si="94"/>
        <v>415.15</v>
      </c>
      <c r="I261" s="21" t="str">
        <f t="shared" si="95"/>
        <v>[M]</v>
      </c>
      <c r="J261" s="21" t="str">
        <f t="shared" si="90"/>
        <v>515.15</v>
      </c>
      <c r="K261" s="21" t="str">
        <f t="shared" si="91"/>
        <v>条件</v>
      </c>
      <c r="L261" s="21" t="str">
        <f t="shared" si="80"/>
        <v>615.15</v>
      </c>
      <c r="M261" s="21" t="str">
        <f t="shared" si="81"/>
        <v>[A]</v>
      </c>
      <c r="N261" s="21" t="str">
        <f t="shared" si="89"/>
        <v>715.15</v>
      </c>
      <c r="O261" s="21" t="str">
        <f t="shared" si="92"/>
        <v>[SW]</v>
      </c>
      <c r="P261" s="21">
        <f t="shared" si="79"/>
        <v>755</v>
      </c>
      <c r="Q261" s="21" t="str">
        <f t="shared" si="77"/>
        <v>T755</v>
      </c>
      <c r="R261" s="21" t="str">
        <f t="shared" si="93"/>
        <v>延时[A]</v>
      </c>
    </row>
    <row r="262" s="21" customFormat="1" ht="12" spans="1:18">
      <c r="A262" s="38"/>
      <c r="B262" s="35" t="s">
        <v>2141</v>
      </c>
      <c r="C262" s="21" t="str">
        <f>IO点表!F188</f>
        <v>#1-1电池抽真空阀关</v>
      </c>
      <c r="D262" s="21">
        <f t="shared" si="78"/>
        <v>0</v>
      </c>
      <c r="E262" s="21">
        <f t="shared" si="74"/>
        <v>316</v>
      </c>
      <c r="F262" s="21" t="str">
        <f t="shared" si="75"/>
        <v>316.00</v>
      </c>
      <c r="G262" s="21" t="str">
        <f t="shared" si="76"/>
        <v>#1-1电池抽真空阀关[Pls]</v>
      </c>
      <c r="H262" s="21" t="str">
        <f t="shared" si="94"/>
        <v>416.00</v>
      </c>
      <c r="I262" s="21" t="str">
        <f t="shared" si="95"/>
        <v>#1-1电池抽真空阀关[M]</v>
      </c>
      <c r="J262" s="21" t="str">
        <f t="shared" si="90"/>
        <v>516.00</v>
      </c>
      <c r="K262" s="21" t="str">
        <f t="shared" si="91"/>
        <v>#1-1电池抽真空阀关条件</v>
      </c>
      <c r="L262" s="21" t="str">
        <f t="shared" si="80"/>
        <v>616.00</v>
      </c>
      <c r="M262" s="21" t="str">
        <f t="shared" si="81"/>
        <v>#1-1电池抽真空阀关[A]</v>
      </c>
      <c r="N262" s="21" t="str">
        <f t="shared" si="89"/>
        <v>716.00</v>
      </c>
      <c r="O262" s="21" t="str">
        <f t="shared" si="92"/>
        <v>#1-1电池抽真空阀关[SW]</v>
      </c>
      <c r="P262" s="21">
        <f t="shared" si="79"/>
        <v>756</v>
      </c>
      <c r="Q262" s="21" t="str">
        <f t="shared" si="77"/>
        <v>T756</v>
      </c>
      <c r="R262" s="21" t="str">
        <f t="shared" si="93"/>
        <v>#1-1电池抽真空阀关延时[A]</v>
      </c>
    </row>
    <row r="263" s="21" customFormat="1" ht="12" spans="1:18">
      <c r="A263" s="38"/>
      <c r="B263" s="35" t="s">
        <v>2144</v>
      </c>
      <c r="C263" s="21" t="str">
        <f>IO点表!F189</f>
        <v>#1-2电池抽真空阀关</v>
      </c>
      <c r="D263" s="21">
        <f t="shared" si="78"/>
        <v>1</v>
      </c>
      <c r="E263" s="21">
        <f t="shared" ref="E263:E293" si="96">IF(D262=15,(E262+1),E262)</f>
        <v>316</v>
      </c>
      <c r="F263" s="21" t="str">
        <f t="shared" ref="F263:F293" si="97">E263&amp;"."&amp;MID(B263,6,2)</f>
        <v>316.01</v>
      </c>
      <c r="G263" s="21" t="str">
        <f t="shared" ref="G263:G293" si="98">C263&amp;G$2</f>
        <v>#1-2电池抽真空阀关[Pls]</v>
      </c>
      <c r="H263" s="21" t="str">
        <f t="shared" si="94"/>
        <v>416.01</v>
      </c>
      <c r="I263" s="21" t="str">
        <f t="shared" si="95"/>
        <v>#1-2电池抽真空阀关[M]</v>
      </c>
      <c r="J263" s="21" t="str">
        <f t="shared" si="90"/>
        <v>516.01</v>
      </c>
      <c r="K263" s="21" t="str">
        <f t="shared" si="91"/>
        <v>#1-2电池抽真空阀关条件</v>
      </c>
      <c r="L263" s="21" t="str">
        <f t="shared" si="80"/>
        <v>616.01</v>
      </c>
      <c r="M263" s="21" t="str">
        <f t="shared" si="81"/>
        <v>#1-2电池抽真空阀关[A]</v>
      </c>
      <c r="N263" s="21" t="str">
        <f t="shared" si="89"/>
        <v>716.01</v>
      </c>
      <c r="O263" s="21" t="str">
        <f t="shared" si="92"/>
        <v>#1-2电池抽真空阀关[SW]</v>
      </c>
      <c r="P263" s="21">
        <f t="shared" si="79"/>
        <v>757</v>
      </c>
      <c r="Q263" s="21" t="str">
        <f t="shared" si="77"/>
        <v>T757</v>
      </c>
      <c r="R263" s="21" t="str">
        <f t="shared" si="93"/>
        <v>#1-2电池抽真空阀关延时[A]</v>
      </c>
    </row>
    <row r="264" s="21" customFormat="1" ht="12" spans="1:18">
      <c r="A264" s="38"/>
      <c r="B264" s="35" t="s">
        <v>2147</v>
      </c>
      <c r="C264" s="21" t="str">
        <f>IO点表!F190</f>
        <v>#1-1电池注氦阀关</v>
      </c>
      <c r="D264" s="21">
        <f t="shared" ref="D264:D293" si="99">IF(D263=15,0,(D263+1))</f>
        <v>2</v>
      </c>
      <c r="E264" s="21">
        <f t="shared" si="96"/>
        <v>316</v>
      </c>
      <c r="F264" s="21" t="str">
        <f t="shared" si="97"/>
        <v>316.02</v>
      </c>
      <c r="G264" s="21" t="str">
        <f t="shared" si="98"/>
        <v>#1-1电池注氦阀关[Pls]</v>
      </c>
      <c r="H264" s="21" t="str">
        <f t="shared" si="94"/>
        <v>416.02</v>
      </c>
      <c r="I264" s="21" t="str">
        <f t="shared" si="95"/>
        <v>#1-1电池注氦阀关[M]</v>
      </c>
      <c r="J264" s="21" t="str">
        <f t="shared" si="90"/>
        <v>516.02</v>
      </c>
      <c r="K264" s="21" t="str">
        <f t="shared" si="91"/>
        <v>#1-1电池注氦阀关条件</v>
      </c>
      <c r="L264" s="21" t="str">
        <f t="shared" si="80"/>
        <v>616.02</v>
      </c>
      <c r="M264" s="21" t="str">
        <f t="shared" si="81"/>
        <v>#1-1电池注氦阀关[A]</v>
      </c>
      <c r="N264" s="21" t="str">
        <f t="shared" si="89"/>
        <v>716.02</v>
      </c>
      <c r="O264" s="21" t="str">
        <f t="shared" si="92"/>
        <v>#1-1电池注氦阀关[SW]</v>
      </c>
      <c r="P264" s="21">
        <f t="shared" si="79"/>
        <v>758</v>
      </c>
      <c r="Q264" s="21" t="str">
        <f t="shared" si="77"/>
        <v>T758</v>
      </c>
      <c r="R264" s="21" t="str">
        <f t="shared" si="93"/>
        <v>#1-1电池注氦阀关延时[A]</v>
      </c>
    </row>
    <row r="265" s="21" customFormat="1" ht="12" spans="1:18">
      <c r="A265" s="38"/>
      <c r="B265" s="35" t="s">
        <v>2150</v>
      </c>
      <c r="C265" s="21" t="str">
        <f>IO点表!F191</f>
        <v>#1-2电池注氦阀关</v>
      </c>
      <c r="D265" s="21">
        <f t="shared" si="99"/>
        <v>3</v>
      </c>
      <c r="E265" s="21">
        <f t="shared" si="96"/>
        <v>316</v>
      </c>
      <c r="F265" s="21" t="str">
        <f t="shared" si="97"/>
        <v>316.03</v>
      </c>
      <c r="G265" s="21" t="str">
        <f t="shared" si="98"/>
        <v>#1-2电池注氦阀关[Pls]</v>
      </c>
      <c r="H265" s="21" t="str">
        <f t="shared" si="94"/>
        <v>416.03</v>
      </c>
      <c r="I265" s="21" t="str">
        <f t="shared" si="95"/>
        <v>#1-2电池注氦阀关[M]</v>
      </c>
      <c r="J265" s="21" t="str">
        <f t="shared" si="90"/>
        <v>516.03</v>
      </c>
      <c r="K265" s="21" t="str">
        <f t="shared" si="91"/>
        <v>#1-2电池注氦阀关条件</v>
      </c>
      <c r="L265" s="21" t="str">
        <f t="shared" si="80"/>
        <v>616.03</v>
      </c>
      <c r="M265" s="21" t="str">
        <f t="shared" si="81"/>
        <v>#1-2电池注氦阀关[A]</v>
      </c>
      <c r="N265" s="21" t="str">
        <f t="shared" si="89"/>
        <v>716.03</v>
      </c>
      <c r="O265" s="21" t="str">
        <f t="shared" si="92"/>
        <v>#1-2电池注氦阀关[SW]</v>
      </c>
      <c r="P265" s="21">
        <f t="shared" ref="P265:P293" si="100">P264+1</f>
        <v>759</v>
      </c>
      <c r="Q265" s="21" t="str">
        <f t="shared" si="77"/>
        <v>T759</v>
      </c>
      <c r="R265" s="21" t="str">
        <f t="shared" si="93"/>
        <v>#1-2电池注氦阀关延时[A]</v>
      </c>
    </row>
    <row r="266" s="21" customFormat="1" ht="12" spans="1:18">
      <c r="A266" s="38"/>
      <c r="B266" s="35" t="s">
        <v>2153</v>
      </c>
      <c r="C266" s="21" t="str">
        <f>IO点表!F192</f>
        <v>#1-1电池破真空阀关</v>
      </c>
      <c r="D266" s="21">
        <f t="shared" si="99"/>
        <v>4</v>
      </c>
      <c r="E266" s="21">
        <f t="shared" si="96"/>
        <v>316</v>
      </c>
      <c r="F266" s="21" t="str">
        <f t="shared" si="97"/>
        <v>316.04</v>
      </c>
      <c r="G266" s="21" t="str">
        <f t="shared" si="98"/>
        <v>#1-1电池破真空阀关[Pls]</v>
      </c>
      <c r="H266" s="21" t="str">
        <f t="shared" si="94"/>
        <v>416.04</v>
      </c>
      <c r="I266" s="21" t="str">
        <f t="shared" si="95"/>
        <v>#1-1电池破真空阀关[M]</v>
      </c>
      <c r="J266" s="21" t="str">
        <f t="shared" si="90"/>
        <v>516.04</v>
      </c>
      <c r="K266" s="21" t="str">
        <f t="shared" si="91"/>
        <v>#1-1电池破真空阀关条件</v>
      </c>
      <c r="L266" s="21" t="str">
        <f t="shared" si="80"/>
        <v>616.04</v>
      </c>
      <c r="M266" s="21" t="str">
        <f t="shared" si="81"/>
        <v>#1-1电池破真空阀关[A]</v>
      </c>
      <c r="N266" s="21" t="str">
        <f t="shared" si="89"/>
        <v>716.04</v>
      </c>
      <c r="O266" s="21" t="str">
        <f t="shared" si="92"/>
        <v>#1-1电池破真空阀关[SW]</v>
      </c>
      <c r="P266" s="21">
        <f t="shared" si="100"/>
        <v>760</v>
      </c>
      <c r="Q266" s="21" t="str">
        <f t="shared" si="77"/>
        <v>T760</v>
      </c>
      <c r="R266" s="21" t="str">
        <f t="shared" si="93"/>
        <v>#1-1电池破真空阀关延时[A]</v>
      </c>
    </row>
    <row r="267" s="21" customFormat="1" ht="12" spans="1:18">
      <c r="A267" s="38"/>
      <c r="B267" s="35" t="s">
        <v>2156</v>
      </c>
      <c r="C267" s="21" t="str">
        <f>IO点表!F193</f>
        <v>#1-2电池破真空阀关</v>
      </c>
      <c r="D267" s="21">
        <f t="shared" si="99"/>
        <v>5</v>
      </c>
      <c r="E267" s="21">
        <f t="shared" si="96"/>
        <v>316</v>
      </c>
      <c r="F267" s="21" t="str">
        <f t="shared" si="97"/>
        <v>316.05</v>
      </c>
      <c r="G267" s="21" t="str">
        <f t="shared" si="98"/>
        <v>#1-2电池破真空阀关[Pls]</v>
      </c>
      <c r="H267" s="21" t="str">
        <f t="shared" si="94"/>
        <v>416.05</v>
      </c>
      <c r="I267" s="21" t="str">
        <f t="shared" si="95"/>
        <v>#1-2电池破真空阀关[M]</v>
      </c>
      <c r="J267" s="21" t="str">
        <f t="shared" si="90"/>
        <v>516.05</v>
      </c>
      <c r="K267" s="21" t="str">
        <f t="shared" si="91"/>
        <v>#1-2电池破真空阀关条件</v>
      </c>
      <c r="L267" s="21" t="str">
        <f t="shared" si="80"/>
        <v>616.05</v>
      </c>
      <c r="M267" s="21" t="str">
        <f t="shared" si="81"/>
        <v>#1-2电池破真空阀关[A]</v>
      </c>
      <c r="N267" s="21" t="str">
        <f t="shared" si="89"/>
        <v>716.05</v>
      </c>
      <c r="O267" s="21" t="str">
        <f t="shared" si="92"/>
        <v>#1-2电池破真空阀关[SW]</v>
      </c>
      <c r="P267" s="21">
        <f t="shared" si="100"/>
        <v>761</v>
      </c>
      <c r="Q267" s="21" t="str">
        <f t="shared" si="77"/>
        <v>T761</v>
      </c>
      <c r="R267" s="21" t="str">
        <f t="shared" si="93"/>
        <v>#1-2电池破真空阀关延时[A]</v>
      </c>
    </row>
    <row r="268" s="21" customFormat="1" ht="12" spans="1:18">
      <c r="A268" s="38"/>
      <c r="B268" s="35" t="s">
        <v>2159</v>
      </c>
      <c r="C268" s="21" t="str">
        <f>IO点表!F194</f>
        <v>#2-1电池抽真空阀关</v>
      </c>
      <c r="D268" s="21">
        <f t="shared" si="99"/>
        <v>6</v>
      </c>
      <c r="E268" s="21">
        <f t="shared" si="96"/>
        <v>316</v>
      </c>
      <c r="F268" s="21" t="str">
        <f t="shared" si="97"/>
        <v>316.06</v>
      </c>
      <c r="G268" s="21" t="str">
        <f t="shared" si="98"/>
        <v>#2-1电池抽真空阀关[Pls]</v>
      </c>
      <c r="H268" s="21" t="str">
        <f t="shared" si="94"/>
        <v>416.06</v>
      </c>
      <c r="I268" s="21" t="str">
        <f t="shared" si="95"/>
        <v>#2-1电池抽真空阀关[M]</v>
      </c>
      <c r="J268" s="21" t="str">
        <f t="shared" si="90"/>
        <v>516.06</v>
      </c>
      <c r="K268" s="21" t="str">
        <f t="shared" si="91"/>
        <v>#2-1电池抽真空阀关条件</v>
      </c>
      <c r="L268" s="21" t="str">
        <f t="shared" ref="L268:L277" si="101">(E268+300)&amp;"."&amp;MID(B268,6,2)</f>
        <v>616.06</v>
      </c>
      <c r="M268" s="21" t="str">
        <f t="shared" ref="M268:M277" si="102">C268&amp;M$2</f>
        <v>#2-1电池抽真空阀关[A]</v>
      </c>
      <c r="N268" s="21" t="str">
        <f t="shared" si="89"/>
        <v>716.06</v>
      </c>
      <c r="O268" s="21" t="str">
        <f t="shared" si="92"/>
        <v>#2-1电池抽真空阀关[SW]</v>
      </c>
      <c r="P268" s="21">
        <f t="shared" si="100"/>
        <v>762</v>
      </c>
      <c r="Q268" s="21" t="str">
        <f t="shared" si="77"/>
        <v>T762</v>
      </c>
      <c r="R268" s="21" t="str">
        <f t="shared" si="93"/>
        <v>#2-1电池抽真空阀关延时[A]</v>
      </c>
    </row>
    <row r="269" s="21" customFormat="1" ht="12" spans="1:18">
      <c r="A269" s="38"/>
      <c r="B269" s="35" t="s">
        <v>2162</v>
      </c>
      <c r="C269" s="21" t="str">
        <f>IO点表!F195</f>
        <v>#2-2电池抽真空阀关</v>
      </c>
      <c r="D269" s="21">
        <f t="shared" si="99"/>
        <v>7</v>
      </c>
      <c r="E269" s="21">
        <f t="shared" si="96"/>
        <v>316</v>
      </c>
      <c r="F269" s="21" t="str">
        <f t="shared" si="97"/>
        <v>316.07</v>
      </c>
      <c r="G269" s="21" t="str">
        <f t="shared" si="98"/>
        <v>#2-2电池抽真空阀关[Pls]</v>
      </c>
      <c r="H269" s="21" t="str">
        <f t="shared" si="94"/>
        <v>416.07</v>
      </c>
      <c r="I269" s="21" t="str">
        <f t="shared" si="95"/>
        <v>#2-2电池抽真空阀关[M]</v>
      </c>
      <c r="J269" s="21" t="str">
        <f t="shared" si="90"/>
        <v>516.07</v>
      </c>
      <c r="K269" s="21" t="str">
        <f t="shared" si="91"/>
        <v>#2-2电池抽真空阀关条件</v>
      </c>
      <c r="L269" s="21" t="str">
        <f t="shared" si="101"/>
        <v>616.07</v>
      </c>
      <c r="M269" s="21" t="str">
        <f t="shared" si="102"/>
        <v>#2-2电池抽真空阀关[A]</v>
      </c>
      <c r="N269" s="21" t="str">
        <f t="shared" si="89"/>
        <v>716.07</v>
      </c>
      <c r="O269" s="21" t="str">
        <f t="shared" si="92"/>
        <v>#2-2电池抽真空阀关[SW]</v>
      </c>
      <c r="P269" s="21">
        <f t="shared" si="100"/>
        <v>763</v>
      </c>
      <c r="Q269" s="21" t="str">
        <f t="shared" si="77"/>
        <v>T763</v>
      </c>
      <c r="R269" s="21" t="str">
        <f t="shared" si="93"/>
        <v>#2-2电池抽真空阀关延时[A]</v>
      </c>
    </row>
    <row r="270" s="21" customFormat="1" ht="12" spans="1:18">
      <c r="A270" s="38"/>
      <c r="B270" s="35" t="s">
        <v>2165</v>
      </c>
      <c r="C270" s="21" t="str">
        <f>IO点表!F196</f>
        <v>#2-1电池注氦阀关</v>
      </c>
      <c r="D270" s="21">
        <f t="shared" si="99"/>
        <v>8</v>
      </c>
      <c r="E270" s="21">
        <f t="shared" si="96"/>
        <v>316</v>
      </c>
      <c r="F270" s="21" t="str">
        <f t="shared" si="97"/>
        <v>316.08</v>
      </c>
      <c r="G270" s="21" t="str">
        <f t="shared" si="98"/>
        <v>#2-1电池注氦阀关[Pls]</v>
      </c>
      <c r="H270" s="21" t="str">
        <f t="shared" si="94"/>
        <v>416.08</v>
      </c>
      <c r="I270" s="21" t="str">
        <f t="shared" si="95"/>
        <v>#2-1电池注氦阀关[M]</v>
      </c>
      <c r="J270" s="21" t="str">
        <f t="shared" si="90"/>
        <v>516.08</v>
      </c>
      <c r="K270" s="21" t="str">
        <f t="shared" si="91"/>
        <v>#2-1电池注氦阀关条件</v>
      </c>
      <c r="L270" s="21" t="str">
        <f t="shared" si="101"/>
        <v>616.08</v>
      </c>
      <c r="M270" s="21" t="str">
        <f t="shared" si="102"/>
        <v>#2-1电池注氦阀关[A]</v>
      </c>
      <c r="N270" s="21" t="str">
        <f t="shared" si="89"/>
        <v>716.08</v>
      </c>
      <c r="O270" s="21" t="str">
        <f t="shared" si="92"/>
        <v>#2-1电池注氦阀关[SW]</v>
      </c>
      <c r="P270" s="21">
        <f t="shared" si="100"/>
        <v>764</v>
      </c>
      <c r="Q270" s="21" t="str">
        <f t="shared" si="77"/>
        <v>T764</v>
      </c>
      <c r="R270" s="21" t="str">
        <f t="shared" si="93"/>
        <v>#2-1电池注氦阀关延时[A]</v>
      </c>
    </row>
    <row r="271" s="21" customFormat="1" ht="12" spans="1:18">
      <c r="A271" s="38"/>
      <c r="B271" s="35" t="s">
        <v>2168</v>
      </c>
      <c r="C271" s="21" t="str">
        <f>IO点表!F197</f>
        <v>#2-2电池注氦阀关</v>
      </c>
      <c r="D271" s="21">
        <f t="shared" si="99"/>
        <v>9</v>
      </c>
      <c r="E271" s="21">
        <f t="shared" si="96"/>
        <v>316</v>
      </c>
      <c r="F271" s="21" t="str">
        <f t="shared" si="97"/>
        <v>316.09</v>
      </c>
      <c r="G271" s="21" t="str">
        <f t="shared" si="98"/>
        <v>#2-2电池注氦阀关[Pls]</v>
      </c>
      <c r="H271" s="21" t="str">
        <f t="shared" si="94"/>
        <v>416.09</v>
      </c>
      <c r="I271" s="21" t="str">
        <f t="shared" si="95"/>
        <v>#2-2电池注氦阀关[M]</v>
      </c>
      <c r="J271" s="21" t="str">
        <f t="shared" si="90"/>
        <v>516.09</v>
      </c>
      <c r="K271" s="21" t="str">
        <f t="shared" si="91"/>
        <v>#2-2电池注氦阀关条件</v>
      </c>
      <c r="L271" s="21" t="str">
        <f t="shared" si="101"/>
        <v>616.09</v>
      </c>
      <c r="M271" s="21" t="str">
        <f t="shared" si="102"/>
        <v>#2-2电池注氦阀关[A]</v>
      </c>
      <c r="N271" s="21" t="str">
        <f t="shared" si="89"/>
        <v>716.09</v>
      </c>
      <c r="O271" s="21" t="str">
        <f t="shared" si="92"/>
        <v>#2-2电池注氦阀关[SW]</v>
      </c>
      <c r="P271" s="21">
        <f t="shared" si="100"/>
        <v>765</v>
      </c>
      <c r="Q271" s="21" t="str">
        <f t="shared" si="77"/>
        <v>T765</v>
      </c>
      <c r="R271" s="21" t="str">
        <f t="shared" si="93"/>
        <v>#2-2电池注氦阀关延时[A]</v>
      </c>
    </row>
    <row r="272" s="21" customFormat="1" ht="12" spans="1:18">
      <c r="A272" s="38"/>
      <c r="B272" s="35" t="s">
        <v>2171</v>
      </c>
      <c r="C272" s="21" t="str">
        <f>IO点表!F198</f>
        <v>#2-1电池破真空阀关</v>
      </c>
      <c r="D272" s="21">
        <f t="shared" si="99"/>
        <v>10</v>
      </c>
      <c r="E272" s="21">
        <f t="shared" si="96"/>
        <v>316</v>
      </c>
      <c r="F272" s="21" t="str">
        <f t="shared" si="97"/>
        <v>316.10</v>
      </c>
      <c r="G272" s="21" t="str">
        <f t="shared" si="98"/>
        <v>#2-1电池破真空阀关[Pls]</v>
      </c>
      <c r="H272" s="21" t="str">
        <f t="shared" si="94"/>
        <v>416.10</v>
      </c>
      <c r="I272" s="21" t="str">
        <f t="shared" si="95"/>
        <v>#2-1电池破真空阀关[M]</v>
      </c>
      <c r="J272" s="21" t="str">
        <f t="shared" si="90"/>
        <v>516.10</v>
      </c>
      <c r="K272" s="21" t="str">
        <f t="shared" si="91"/>
        <v>#2-1电池破真空阀关条件</v>
      </c>
      <c r="L272" s="21" t="str">
        <f t="shared" si="101"/>
        <v>616.10</v>
      </c>
      <c r="M272" s="21" t="str">
        <f t="shared" si="102"/>
        <v>#2-1电池破真空阀关[A]</v>
      </c>
      <c r="N272" s="21" t="str">
        <f t="shared" si="89"/>
        <v>716.10</v>
      </c>
      <c r="O272" s="21" t="str">
        <f t="shared" si="92"/>
        <v>#2-1电池破真空阀关[SW]</v>
      </c>
      <c r="P272" s="21">
        <f t="shared" si="100"/>
        <v>766</v>
      </c>
      <c r="Q272" s="21" t="str">
        <f t="shared" si="77"/>
        <v>T766</v>
      </c>
      <c r="R272" s="21" t="str">
        <f t="shared" si="93"/>
        <v>#2-1电池破真空阀关延时[A]</v>
      </c>
    </row>
    <row r="273" s="21" customFormat="1" ht="12" spans="1:18">
      <c r="A273" s="38"/>
      <c r="B273" s="35" t="s">
        <v>2174</v>
      </c>
      <c r="C273" s="21" t="str">
        <f>IO点表!F199</f>
        <v>#2-2电池破真空阀关</v>
      </c>
      <c r="D273" s="21">
        <f t="shared" si="99"/>
        <v>11</v>
      </c>
      <c r="E273" s="21">
        <f t="shared" si="96"/>
        <v>316</v>
      </c>
      <c r="F273" s="21" t="str">
        <f t="shared" si="97"/>
        <v>316.11</v>
      </c>
      <c r="G273" s="21" t="str">
        <f t="shared" si="98"/>
        <v>#2-2电池破真空阀关[Pls]</v>
      </c>
      <c r="H273" s="21" t="str">
        <f t="shared" si="94"/>
        <v>416.11</v>
      </c>
      <c r="I273" s="21" t="str">
        <f t="shared" si="95"/>
        <v>#2-2电池破真空阀关[M]</v>
      </c>
      <c r="J273" s="21" t="str">
        <f t="shared" si="90"/>
        <v>516.11</v>
      </c>
      <c r="K273" s="21" t="str">
        <f t="shared" si="91"/>
        <v>#2-2电池破真空阀关条件</v>
      </c>
      <c r="L273" s="21" t="str">
        <f t="shared" si="101"/>
        <v>616.11</v>
      </c>
      <c r="M273" s="21" t="str">
        <f t="shared" si="102"/>
        <v>#2-2电池破真空阀关[A]</v>
      </c>
      <c r="N273" s="21" t="str">
        <f t="shared" si="89"/>
        <v>716.11</v>
      </c>
      <c r="O273" s="21" t="str">
        <f t="shared" si="92"/>
        <v>#2-2电池破真空阀关[SW]</v>
      </c>
      <c r="P273" s="21">
        <f t="shared" si="100"/>
        <v>767</v>
      </c>
      <c r="Q273" s="21" t="str">
        <f t="shared" si="77"/>
        <v>T767</v>
      </c>
      <c r="R273" s="21" t="str">
        <f t="shared" si="93"/>
        <v>#2-2电池破真空阀关延时[A]</v>
      </c>
    </row>
    <row r="274" s="21" customFormat="1" ht="12" spans="1:18">
      <c r="A274" s="38"/>
      <c r="B274" s="35" t="s">
        <v>2177</v>
      </c>
      <c r="C274" s="21" t="str">
        <f>IO点表!F200</f>
        <v>#3-1电池抽真空阀关</v>
      </c>
      <c r="D274" s="21">
        <f t="shared" si="99"/>
        <v>12</v>
      </c>
      <c r="E274" s="21">
        <f t="shared" si="96"/>
        <v>316</v>
      </c>
      <c r="F274" s="21" t="str">
        <f t="shared" si="97"/>
        <v>316.12</v>
      </c>
      <c r="G274" s="21" t="str">
        <f t="shared" si="98"/>
        <v>#3-1电池抽真空阀关[Pls]</v>
      </c>
      <c r="H274" s="21" t="str">
        <f t="shared" si="94"/>
        <v>416.12</v>
      </c>
      <c r="I274" s="21" t="str">
        <f t="shared" si="95"/>
        <v>#3-1电池抽真空阀关[M]</v>
      </c>
      <c r="J274" s="21" t="str">
        <f t="shared" si="90"/>
        <v>516.12</v>
      </c>
      <c r="K274" s="21" t="str">
        <f t="shared" si="91"/>
        <v>#3-1电池抽真空阀关条件</v>
      </c>
      <c r="L274" s="21" t="str">
        <f t="shared" si="101"/>
        <v>616.12</v>
      </c>
      <c r="M274" s="21" t="str">
        <f t="shared" si="102"/>
        <v>#3-1电池抽真空阀关[A]</v>
      </c>
      <c r="N274" s="21" t="str">
        <f t="shared" si="89"/>
        <v>716.12</v>
      </c>
      <c r="O274" s="21" t="str">
        <f t="shared" si="92"/>
        <v>#3-1电池抽真空阀关[SW]</v>
      </c>
      <c r="P274" s="21">
        <f t="shared" si="100"/>
        <v>768</v>
      </c>
      <c r="Q274" s="21" t="str">
        <f t="shared" si="77"/>
        <v>T768</v>
      </c>
      <c r="R274" s="21" t="str">
        <f t="shared" si="93"/>
        <v>#3-1电池抽真空阀关延时[A]</v>
      </c>
    </row>
    <row r="275" s="21" customFormat="1" ht="12" spans="1:18">
      <c r="A275" s="38"/>
      <c r="B275" s="35" t="s">
        <v>2180</v>
      </c>
      <c r="C275" s="21" t="str">
        <f>IO点表!F201</f>
        <v>#3-2电池抽真空阀关</v>
      </c>
      <c r="D275" s="21">
        <f t="shared" si="99"/>
        <v>13</v>
      </c>
      <c r="E275" s="21">
        <f t="shared" si="96"/>
        <v>316</v>
      </c>
      <c r="F275" s="21" t="str">
        <f t="shared" si="97"/>
        <v>316.13</v>
      </c>
      <c r="G275" s="21" t="str">
        <f t="shared" si="98"/>
        <v>#3-2电池抽真空阀关[Pls]</v>
      </c>
      <c r="H275" s="21" t="str">
        <f t="shared" si="94"/>
        <v>416.13</v>
      </c>
      <c r="I275" s="21" t="str">
        <f t="shared" si="95"/>
        <v>#3-2电池抽真空阀关[M]</v>
      </c>
      <c r="J275" s="21" t="str">
        <f t="shared" si="90"/>
        <v>516.13</v>
      </c>
      <c r="K275" s="21" t="str">
        <f t="shared" si="91"/>
        <v>#3-2电池抽真空阀关条件</v>
      </c>
      <c r="L275" s="21" t="str">
        <f t="shared" si="101"/>
        <v>616.13</v>
      </c>
      <c r="M275" s="21" t="str">
        <f t="shared" si="102"/>
        <v>#3-2电池抽真空阀关[A]</v>
      </c>
      <c r="N275" s="21" t="str">
        <f t="shared" si="89"/>
        <v>716.13</v>
      </c>
      <c r="O275" s="21" t="str">
        <f t="shared" si="92"/>
        <v>#3-2电池抽真空阀关[SW]</v>
      </c>
      <c r="P275" s="21">
        <f t="shared" si="100"/>
        <v>769</v>
      </c>
      <c r="Q275" s="21" t="str">
        <f t="shared" si="77"/>
        <v>T769</v>
      </c>
      <c r="R275" s="21" t="str">
        <f t="shared" si="93"/>
        <v>#3-2电池抽真空阀关延时[A]</v>
      </c>
    </row>
    <row r="276" s="21" customFormat="1" ht="12" spans="1:18">
      <c r="A276" s="38"/>
      <c r="B276" s="35" t="s">
        <v>2183</v>
      </c>
      <c r="C276" s="21" t="str">
        <f>IO点表!F202</f>
        <v>#3-1电池注氦阀关</v>
      </c>
      <c r="D276" s="21">
        <f t="shared" si="99"/>
        <v>14</v>
      </c>
      <c r="E276" s="21">
        <f t="shared" si="96"/>
        <v>316</v>
      </c>
      <c r="F276" s="21" t="str">
        <f t="shared" si="97"/>
        <v>316.14</v>
      </c>
      <c r="G276" s="21" t="str">
        <f t="shared" si="98"/>
        <v>#3-1电池注氦阀关[Pls]</v>
      </c>
      <c r="H276" s="21" t="str">
        <f t="shared" si="94"/>
        <v>416.14</v>
      </c>
      <c r="I276" s="21" t="str">
        <f t="shared" si="95"/>
        <v>#3-1电池注氦阀关[M]</v>
      </c>
      <c r="J276" s="21" t="str">
        <f t="shared" si="90"/>
        <v>516.14</v>
      </c>
      <c r="K276" s="21" t="str">
        <f t="shared" si="91"/>
        <v>#3-1电池注氦阀关条件</v>
      </c>
      <c r="L276" s="21" t="str">
        <f t="shared" si="101"/>
        <v>616.14</v>
      </c>
      <c r="M276" s="21" t="str">
        <f t="shared" si="102"/>
        <v>#3-1电池注氦阀关[A]</v>
      </c>
      <c r="N276" s="21" t="str">
        <f t="shared" si="89"/>
        <v>716.14</v>
      </c>
      <c r="O276" s="21" t="str">
        <f t="shared" si="92"/>
        <v>#3-1电池注氦阀关[SW]</v>
      </c>
      <c r="P276" s="21">
        <f t="shared" si="100"/>
        <v>770</v>
      </c>
      <c r="Q276" s="21" t="str">
        <f t="shared" si="77"/>
        <v>T770</v>
      </c>
      <c r="R276" s="21" t="str">
        <f t="shared" si="93"/>
        <v>#3-1电池注氦阀关延时[A]</v>
      </c>
    </row>
    <row r="277" s="21" customFormat="1" ht="12" spans="1:18">
      <c r="A277" s="38"/>
      <c r="B277" s="35" t="s">
        <v>2186</v>
      </c>
      <c r="C277" s="21" t="str">
        <f>IO点表!F203</f>
        <v>#3-2电池注氦阀关</v>
      </c>
      <c r="D277" s="21">
        <f t="shared" si="99"/>
        <v>15</v>
      </c>
      <c r="E277" s="21">
        <f t="shared" si="96"/>
        <v>316</v>
      </c>
      <c r="F277" s="21" t="str">
        <f t="shared" si="97"/>
        <v>316.15</v>
      </c>
      <c r="G277" s="21" t="str">
        <f t="shared" si="98"/>
        <v>#3-2电池注氦阀关[Pls]</v>
      </c>
      <c r="H277" s="21" t="str">
        <f t="shared" si="94"/>
        <v>416.15</v>
      </c>
      <c r="I277" s="21" t="str">
        <f t="shared" si="95"/>
        <v>#3-2电池注氦阀关[M]</v>
      </c>
      <c r="J277" s="21" t="str">
        <f t="shared" si="90"/>
        <v>516.15</v>
      </c>
      <c r="K277" s="21" t="str">
        <f t="shared" si="91"/>
        <v>#3-2电池注氦阀关条件</v>
      </c>
      <c r="L277" s="21" t="str">
        <f t="shared" si="101"/>
        <v>616.15</v>
      </c>
      <c r="M277" s="21" t="str">
        <f t="shared" si="102"/>
        <v>#3-2电池注氦阀关[A]</v>
      </c>
      <c r="N277" s="21" t="str">
        <f t="shared" si="89"/>
        <v>716.15</v>
      </c>
      <c r="O277" s="21" t="str">
        <f t="shared" si="92"/>
        <v>#3-2电池注氦阀关[SW]</v>
      </c>
      <c r="P277" s="21">
        <f t="shared" si="100"/>
        <v>771</v>
      </c>
      <c r="Q277" s="21" t="str">
        <f t="shared" si="77"/>
        <v>T771</v>
      </c>
      <c r="R277" s="21" t="str">
        <f t="shared" si="93"/>
        <v>#3-2电池注氦阀关延时[A]</v>
      </c>
    </row>
    <row r="278" s="21" customFormat="1" ht="12" spans="1:18">
      <c r="A278" s="38"/>
      <c r="B278" s="35" t="s">
        <v>2189</v>
      </c>
      <c r="C278" s="21" t="str">
        <f>IO点表!F204</f>
        <v>#3-1电池破真空阀关</v>
      </c>
      <c r="D278" s="37">
        <f t="shared" si="99"/>
        <v>0</v>
      </c>
      <c r="E278" s="21">
        <f t="shared" si="96"/>
        <v>317</v>
      </c>
      <c r="F278" s="21" t="str">
        <f t="shared" si="97"/>
        <v>317.00</v>
      </c>
      <c r="G278" s="21" t="str">
        <f t="shared" si="98"/>
        <v>#3-1电池破真空阀关[Pls]</v>
      </c>
      <c r="H278" s="21" t="str">
        <f t="shared" si="94"/>
        <v>417.00</v>
      </c>
      <c r="I278" s="21" t="str">
        <f t="shared" si="95"/>
        <v>#3-1电池破真空阀关[M]</v>
      </c>
      <c r="J278" s="21" t="str">
        <f t="shared" si="90"/>
        <v>517.00</v>
      </c>
      <c r="K278" s="21" t="str">
        <f t="shared" si="91"/>
        <v>#3-1电池破真空阀关条件</v>
      </c>
      <c r="L278" s="21" t="str">
        <f t="shared" ref="L278:L293" si="103">(E278+300)&amp;"."&amp;MID(B278,6,2)</f>
        <v>617.00</v>
      </c>
      <c r="M278" s="21" t="str">
        <f t="shared" ref="M278:M293" si="104">C278&amp;M$2</f>
        <v>#3-1电池破真空阀关[A]</v>
      </c>
      <c r="N278" s="21" t="str">
        <f t="shared" ref="N278:N293" si="105">(E278+400)&amp;"."&amp;MID(B278,6,2)</f>
        <v>717.00</v>
      </c>
      <c r="O278" s="21" t="str">
        <f t="shared" ref="O278:O293" si="106">C278&amp;O$2</f>
        <v>#3-1电池破真空阀关[SW]</v>
      </c>
      <c r="P278" s="21">
        <f t="shared" si="100"/>
        <v>772</v>
      </c>
      <c r="Q278" s="21" t="str">
        <f t="shared" ref="Q278:Q293" si="107">P$4&amp;P278</f>
        <v>T772</v>
      </c>
      <c r="R278" s="21" t="str">
        <f t="shared" ref="R278:R293" si="108">C278&amp;R$2</f>
        <v>#3-1电池破真空阀关延时[A]</v>
      </c>
    </row>
    <row r="279" s="21" customFormat="1" ht="12" spans="1:18">
      <c r="A279" s="38"/>
      <c r="B279" s="35" t="s">
        <v>2192</v>
      </c>
      <c r="C279" s="21" t="str">
        <f>IO点表!F205</f>
        <v>#3-2电池破真空阀关</v>
      </c>
      <c r="D279" s="37">
        <f t="shared" si="99"/>
        <v>1</v>
      </c>
      <c r="E279" s="21">
        <f t="shared" si="96"/>
        <v>317</v>
      </c>
      <c r="F279" s="21" t="str">
        <f t="shared" si="97"/>
        <v>317.01</v>
      </c>
      <c r="G279" s="21" t="str">
        <f t="shared" si="98"/>
        <v>#3-2电池破真空阀关[Pls]</v>
      </c>
      <c r="H279" s="21" t="str">
        <f t="shared" si="94"/>
        <v>417.01</v>
      </c>
      <c r="I279" s="21" t="str">
        <f t="shared" si="95"/>
        <v>#3-2电池破真空阀关[M]</v>
      </c>
      <c r="J279" s="21" t="str">
        <f t="shared" si="90"/>
        <v>517.01</v>
      </c>
      <c r="K279" s="21" t="str">
        <f t="shared" si="91"/>
        <v>#3-2电池破真空阀关条件</v>
      </c>
      <c r="L279" s="21" t="str">
        <f t="shared" si="103"/>
        <v>617.01</v>
      </c>
      <c r="M279" s="21" t="str">
        <f t="shared" si="104"/>
        <v>#3-2电池破真空阀关[A]</v>
      </c>
      <c r="N279" s="21" t="str">
        <f t="shared" si="105"/>
        <v>717.01</v>
      </c>
      <c r="O279" s="21" t="str">
        <f t="shared" si="106"/>
        <v>#3-2电池破真空阀关[SW]</v>
      </c>
      <c r="P279" s="21">
        <f t="shared" si="100"/>
        <v>773</v>
      </c>
      <c r="Q279" s="21" t="str">
        <f t="shared" si="107"/>
        <v>T773</v>
      </c>
      <c r="R279" s="21" t="str">
        <f t="shared" si="108"/>
        <v>#3-2电池破真空阀关延时[A]</v>
      </c>
    </row>
    <row r="280" s="21" customFormat="1" ht="12" spans="1:18">
      <c r="A280" s="38"/>
      <c r="B280" s="35" t="s">
        <v>3049</v>
      </c>
      <c r="D280" s="37">
        <f t="shared" si="99"/>
        <v>2</v>
      </c>
      <c r="E280" s="21">
        <f t="shared" si="96"/>
        <v>317</v>
      </c>
      <c r="F280" s="21" t="str">
        <f t="shared" si="97"/>
        <v>317.02</v>
      </c>
      <c r="G280" s="21" t="str">
        <f t="shared" si="98"/>
        <v>[Pls]</v>
      </c>
      <c r="H280" s="21" t="str">
        <f t="shared" si="94"/>
        <v>417.02</v>
      </c>
      <c r="I280" s="21" t="str">
        <f t="shared" si="95"/>
        <v>[M]</v>
      </c>
      <c r="J280" s="21" t="str">
        <f t="shared" si="90"/>
        <v>517.02</v>
      </c>
      <c r="K280" s="21" t="str">
        <f t="shared" si="91"/>
        <v>条件</v>
      </c>
      <c r="L280" s="21" t="str">
        <f t="shared" si="103"/>
        <v>617.02</v>
      </c>
      <c r="M280" s="21" t="str">
        <f t="shared" si="104"/>
        <v>[A]</v>
      </c>
      <c r="N280" s="21" t="str">
        <f t="shared" si="105"/>
        <v>717.02</v>
      </c>
      <c r="O280" s="21" t="str">
        <f t="shared" si="106"/>
        <v>[SW]</v>
      </c>
      <c r="P280" s="21">
        <f t="shared" si="100"/>
        <v>774</v>
      </c>
      <c r="Q280" s="21" t="str">
        <f t="shared" si="107"/>
        <v>T774</v>
      </c>
      <c r="R280" s="21" t="str">
        <f t="shared" si="108"/>
        <v>延时[A]</v>
      </c>
    </row>
    <row r="281" s="21" customFormat="1" ht="12" spans="1:18">
      <c r="A281" s="38"/>
      <c r="B281" s="35" t="s">
        <v>3050</v>
      </c>
      <c r="D281" s="37">
        <f t="shared" si="99"/>
        <v>3</v>
      </c>
      <c r="E281" s="21">
        <f t="shared" si="96"/>
        <v>317</v>
      </c>
      <c r="F281" s="21" t="str">
        <f t="shared" si="97"/>
        <v>317.03</v>
      </c>
      <c r="G281" s="21" t="str">
        <f t="shared" si="98"/>
        <v>[Pls]</v>
      </c>
      <c r="H281" s="21" t="str">
        <f t="shared" si="94"/>
        <v>417.03</v>
      </c>
      <c r="I281" s="21" t="str">
        <f t="shared" si="95"/>
        <v>[M]</v>
      </c>
      <c r="J281" s="21" t="str">
        <f t="shared" si="90"/>
        <v>517.03</v>
      </c>
      <c r="K281" s="21" t="str">
        <f t="shared" si="91"/>
        <v>条件</v>
      </c>
      <c r="L281" s="21" t="str">
        <f t="shared" si="103"/>
        <v>617.03</v>
      </c>
      <c r="M281" s="21" t="str">
        <f t="shared" si="104"/>
        <v>[A]</v>
      </c>
      <c r="N281" s="21" t="str">
        <f t="shared" si="105"/>
        <v>717.03</v>
      </c>
      <c r="O281" s="21" t="str">
        <f t="shared" si="106"/>
        <v>[SW]</v>
      </c>
      <c r="P281" s="21">
        <f t="shared" si="100"/>
        <v>775</v>
      </c>
      <c r="Q281" s="21" t="str">
        <f t="shared" si="107"/>
        <v>T775</v>
      </c>
      <c r="R281" s="21" t="str">
        <f t="shared" si="108"/>
        <v>延时[A]</v>
      </c>
    </row>
    <row r="282" s="21" customFormat="1" ht="12" spans="1:18">
      <c r="A282" s="38"/>
      <c r="B282" s="35" t="s">
        <v>3051</v>
      </c>
      <c r="D282" s="37">
        <f t="shared" si="99"/>
        <v>4</v>
      </c>
      <c r="E282" s="21">
        <f t="shared" si="96"/>
        <v>317</v>
      </c>
      <c r="F282" s="21" t="str">
        <f t="shared" si="97"/>
        <v>317.04</v>
      </c>
      <c r="G282" s="21" t="str">
        <f t="shared" si="98"/>
        <v>[Pls]</v>
      </c>
      <c r="H282" s="21" t="str">
        <f t="shared" si="94"/>
        <v>417.04</v>
      </c>
      <c r="I282" s="21" t="str">
        <f t="shared" si="95"/>
        <v>[M]</v>
      </c>
      <c r="J282" s="21" t="str">
        <f t="shared" si="90"/>
        <v>517.04</v>
      </c>
      <c r="K282" s="21" t="str">
        <f t="shared" si="91"/>
        <v>条件</v>
      </c>
      <c r="L282" s="21" t="str">
        <f t="shared" si="103"/>
        <v>617.04</v>
      </c>
      <c r="M282" s="21" t="str">
        <f t="shared" si="104"/>
        <v>[A]</v>
      </c>
      <c r="N282" s="21" t="str">
        <f t="shared" si="105"/>
        <v>717.04</v>
      </c>
      <c r="O282" s="21" t="str">
        <f t="shared" si="106"/>
        <v>[SW]</v>
      </c>
      <c r="P282" s="21">
        <f t="shared" si="100"/>
        <v>776</v>
      </c>
      <c r="Q282" s="21" t="str">
        <f t="shared" si="107"/>
        <v>T776</v>
      </c>
      <c r="R282" s="21" t="str">
        <f t="shared" si="108"/>
        <v>延时[A]</v>
      </c>
    </row>
    <row r="283" s="21" customFormat="1" ht="12" spans="1:18">
      <c r="A283" s="38"/>
      <c r="B283" s="35" t="s">
        <v>3052</v>
      </c>
      <c r="D283" s="37">
        <f t="shared" si="99"/>
        <v>5</v>
      </c>
      <c r="E283" s="21">
        <f t="shared" si="96"/>
        <v>317</v>
      </c>
      <c r="F283" s="21" t="str">
        <f t="shared" si="97"/>
        <v>317.05</v>
      </c>
      <c r="G283" s="21" t="str">
        <f t="shared" si="98"/>
        <v>[Pls]</v>
      </c>
      <c r="H283" s="21" t="str">
        <f t="shared" si="94"/>
        <v>417.05</v>
      </c>
      <c r="I283" s="21" t="str">
        <f t="shared" si="95"/>
        <v>[M]</v>
      </c>
      <c r="J283" s="21" t="str">
        <f t="shared" si="90"/>
        <v>517.05</v>
      </c>
      <c r="K283" s="21" t="str">
        <f t="shared" si="91"/>
        <v>条件</v>
      </c>
      <c r="L283" s="21" t="str">
        <f t="shared" si="103"/>
        <v>617.05</v>
      </c>
      <c r="M283" s="21" t="str">
        <f t="shared" si="104"/>
        <v>[A]</v>
      </c>
      <c r="N283" s="21" t="str">
        <f t="shared" si="105"/>
        <v>717.05</v>
      </c>
      <c r="O283" s="21" t="str">
        <f t="shared" si="106"/>
        <v>[SW]</v>
      </c>
      <c r="P283" s="21">
        <f t="shared" si="100"/>
        <v>777</v>
      </c>
      <c r="Q283" s="21" t="str">
        <f t="shared" si="107"/>
        <v>T777</v>
      </c>
      <c r="R283" s="21" t="str">
        <f t="shared" si="108"/>
        <v>延时[A]</v>
      </c>
    </row>
    <row r="284" s="21" customFormat="1" ht="12" spans="1:18">
      <c r="A284" s="38"/>
      <c r="B284" s="35" t="s">
        <v>3053</v>
      </c>
      <c r="D284" s="37">
        <f t="shared" si="99"/>
        <v>6</v>
      </c>
      <c r="E284" s="21">
        <f t="shared" si="96"/>
        <v>317</v>
      </c>
      <c r="F284" s="21" t="str">
        <f t="shared" si="97"/>
        <v>317.06</v>
      </c>
      <c r="G284" s="21" t="str">
        <f t="shared" si="98"/>
        <v>[Pls]</v>
      </c>
      <c r="H284" s="21" t="str">
        <f t="shared" si="94"/>
        <v>417.06</v>
      </c>
      <c r="I284" s="21" t="str">
        <f t="shared" si="95"/>
        <v>[M]</v>
      </c>
      <c r="J284" s="21" t="str">
        <f t="shared" si="90"/>
        <v>517.06</v>
      </c>
      <c r="K284" s="21" t="str">
        <f t="shared" si="91"/>
        <v>条件</v>
      </c>
      <c r="L284" s="21" t="str">
        <f t="shared" si="103"/>
        <v>617.06</v>
      </c>
      <c r="M284" s="21" t="str">
        <f t="shared" si="104"/>
        <v>[A]</v>
      </c>
      <c r="N284" s="21" t="str">
        <f t="shared" si="105"/>
        <v>717.06</v>
      </c>
      <c r="O284" s="21" t="str">
        <f t="shared" si="106"/>
        <v>[SW]</v>
      </c>
      <c r="P284" s="21">
        <f t="shared" si="100"/>
        <v>778</v>
      </c>
      <c r="Q284" s="21" t="str">
        <f t="shared" si="107"/>
        <v>T778</v>
      </c>
      <c r="R284" s="21" t="str">
        <f t="shared" si="108"/>
        <v>延时[A]</v>
      </c>
    </row>
    <row r="285" s="21" customFormat="1" ht="12" spans="1:18">
      <c r="A285" s="38"/>
      <c r="B285" s="35" t="s">
        <v>3054</v>
      </c>
      <c r="D285" s="37">
        <f t="shared" si="99"/>
        <v>7</v>
      </c>
      <c r="E285" s="21">
        <f t="shared" si="96"/>
        <v>317</v>
      </c>
      <c r="F285" s="21" t="str">
        <f t="shared" si="97"/>
        <v>317.07</v>
      </c>
      <c r="G285" s="21" t="str">
        <f t="shared" si="98"/>
        <v>[Pls]</v>
      </c>
      <c r="H285" s="21" t="str">
        <f t="shared" si="94"/>
        <v>417.07</v>
      </c>
      <c r="I285" s="21" t="str">
        <f t="shared" si="95"/>
        <v>[M]</v>
      </c>
      <c r="J285" s="21" t="str">
        <f t="shared" si="90"/>
        <v>517.07</v>
      </c>
      <c r="K285" s="21" t="str">
        <f t="shared" si="91"/>
        <v>条件</v>
      </c>
      <c r="L285" s="21" t="str">
        <f t="shared" si="103"/>
        <v>617.07</v>
      </c>
      <c r="M285" s="21" t="str">
        <f t="shared" si="104"/>
        <v>[A]</v>
      </c>
      <c r="N285" s="21" t="str">
        <f t="shared" si="105"/>
        <v>717.07</v>
      </c>
      <c r="O285" s="21" t="str">
        <f t="shared" si="106"/>
        <v>[SW]</v>
      </c>
      <c r="P285" s="21">
        <f t="shared" si="100"/>
        <v>779</v>
      </c>
      <c r="Q285" s="21" t="str">
        <f t="shared" si="107"/>
        <v>T779</v>
      </c>
      <c r="R285" s="21" t="str">
        <f t="shared" si="108"/>
        <v>延时[A]</v>
      </c>
    </row>
    <row r="286" s="21" customFormat="1" ht="12" spans="1:18">
      <c r="A286" s="38"/>
      <c r="B286" s="35" t="s">
        <v>3055</v>
      </c>
      <c r="D286" s="37">
        <f t="shared" si="99"/>
        <v>8</v>
      </c>
      <c r="E286" s="21">
        <f t="shared" si="96"/>
        <v>317</v>
      </c>
      <c r="F286" s="21" t="str">
        <f t="shared" si="97"/>
        <v>317.08</v>
      </c>
      <c r="G286" s="21" t="str">
        <f t="shared" si="98"/>
        <v>[Pls]</v>
      </c>
      <c r="H286" s="21" t="str">
        <f t="shared" si="94"/>
        <v>417.08</v>
      </c>
      <c r="I286" s="21" t="str">
        <f t="shared" si="95"/>
        <v>[M]</v>
      </c>
      <c r="J286" s="21" t="str">
        <f t="shared" si="90"/>
        <v>517.08</v>
      </c>
      <c r="K286" s="21" t="str">
        <f t="shared" si="91"/>
        <v>条件</v>
      </c>
      <c r="L286" s="21" t="str">
        <f t="shared" si="103"/>
        <v>617.08</v>
      </c>
      <c r="M286" s="21" t="str">
        <f t="shared" si="104"/>
        <v>[A]</v>
      </c>
      <c r="N286" s="21" t="str">
        <f t="shared" si="105"/>
        <v>717.08</v>
      </c>
      <c r="O286" s="21" t="str">
        <f t="shared" si="106"/>
        <v>[SW]</v>
      </c>
      <c r="P286" s="21">
        <f t="shared" si="100"/>
        <v>780</v>
      </c>
      <c r="Q286" s="21" t="str">
        <f t="shared" si="107"/>
        <v>T780</v>
      </c>
      <c r="R286" s="21" t="str">
        <f t="shared" si="108"/>
        <v>延时[A]</v>
      </c>
    </row>
    <row r="287" s="21" customFormat="1" ht="12" spans="1:18">
      <c r="A287" s="38"/>
      <c r="B287" s="35" t="s">
        <v>3056</v>
      </c>
      <c r="D287" s="37">
        <f t="shared" si="99"/>
        <v>9</v>
      </c>
      <c r="E287" s="21">
        <f t="shared" si="96"/>
        <v>317</v>
      </c>
      <c r="F287" s="21" t="str">
        <f t="shared" si="97"/>
        <v>317.09</v>
      </c>
      <c r="G287" s="21" t="str">
        <f t="shared" si="98"/>
        <v>[Pls]</v>
      </c>
      <c r="H287" s="21" t="str">
        <f t="shared" si="94"/>
        <v>417.09</v>
      </c>
      <c r="I287" s="21" t="str">
        <f t="shared" si="95"/>
        <v>[M]</v>
      </c>
      <c r="J287" s="21" t="str">
        <f t="shared" si="90"/>
        <v>517.09</v>
      </c>
      <c r="K287" s="21" t="str">
        <f t="shared" si="91"/>
        <v>条件</v>
      </c>
      <c r="L287" s="21" t="str">
        <f t="shared" si="103"/>
        <v>617.09</v>
      </c>
      <c r="M287" s="21" t="str">
        <f t="shared" si="104"/>
        <v>[A]</v>
      </c>
      <c r="N287" s="21" t="str">
        <f t="shared" si="105"/>
        <v>717.09</v>
      </c>
      <c r="O287" s="21" t="str">
        <f t="shared" si="106"/>
        <v>[SW]</v>
      </c>
      <c r="P287" s="21">
        <f t="shared" si="100"/>
        <v>781</v>
      </c>
      <c r="Q287" s="21" t="str">
        <f t="shared" si="107"/>
        <v>T781</v>
      </c>
      <c r="R287" s="21" t="str">
        <f t="shared" si="108"/>
        <v>延时[A]</v>
      </c>
    </row>
    <row r="288" s="21" customFormat="1" ht="12" spans="1:18">
      <c r="A288" s="38"/>
      <c r="B288" s="35" t="s">
        <v>3057</v>
      </c>
      <c r="D288" s="37">
        <f t="shared" si="99"/>
        <v>10</v>
      </c>
      <c r="E288" s="21">
        <f t="shared" si="96"/>
        <v>317</v>
      </c>
      <c r="F288" s="21" t="str">
        <f t="shared" si="97"/>
        <v>317.10</v>
      </c>
      <c r="G288" s="21" t="str">
        <f t="shared" si="98"/>
        <v>[Pls]</v>
      </c>
      <c r="H288" s="21" t="str">
        <f t="shared" si="94"/>
        <v>417.10</v>
      </c>
      <c r="I288" s="21" t="str">
        <f t="shared" si="95"/>
        <v>[M]</v>
      </c>
      <c r="J288" s="21" t="str">
        <f t="shared" si="90"/>
        <v>517.10</v>
      </c>
      <c r="K288" s="21" t="str">
        <f t="shared" si="91"/>
        <v>条件</v>
      </c>
      <c r="L288" s="21" t="str">
        <f t="shared" si="103"/>
        <v>617.10</v>
      </c>
      <c r="M288" s="21" t="str">
        <f t="shared" si="104"/>
        <v>[A]</v>
      </c>
      <c r="N288" s="21" t="str">
        <f t="shared" si="105"/>
        <v>717.10</v>
      </c>
      <c r="O288" s="21" t="str">
        <f t="shared" si="106"/>
        <v>[SW]</v>
      </c>
      <c r="P288" s="21">
        <f t="shared" si="100"/>
        <v>782</v>
      </c>
      <c r="Q288" s="21" t="str">
        <f t="shared" si="107"/>
        <v>T782</v>
      </c>
      <c r="R288" s="21" t="str">
        <f t="shared" si="108"/>
        <v>延时[A]</v>
      </c>
    </row>
    <row r="289" s="21" customFormat="1" ht="12" spans="1:18">
      <c r="A289" s="38"/>
      <c r="B289" s="35" t="s">
        <v>3058</v>
      </c>
      <c r="D289" s="37">
        <f t="shared" si="99"/>
        <v>11</v>
      </c>
      <c r="E289" s="21">
        <f t="shared" si="96"/>
        <v>317</v>
      </c>
      <c r="F289" s="21" t="str">
        <f t="shared" si="97"/>
        <v>317.11</v>
      </c>
      <c r="G289" s="21" t="str">
        <f t="shared" si="98"/>
        <v>[Pls]</v>
      </c>
      <c r="H289" s="21" t="str">
        <f t="shared" si="94"/>
        <v>417.11</v>
      </c>
      <c r="I289" s="21" t="str">
        <f t="shared" si="95"/>
        <v>[M]</v>
      </c>
      <c r="J289" s="21" t="str">
        <f t="shared" si="90"/>
        <v>517.11</v>
      </c>
      <c r="K289" s="21" t="str">
        <f t="shared" si="91"/>
        <v>条件</v>
      </c>
      <c r="L289" s="21" t="str">
        <f t="shared" si="103"/>
        <v>617.11</v>
      </c>
      <c r="M289" s="21" t="str">
        <f t="shared" si="104"/>
        <v>[A]</v>
      </c>
      <c r="N289" s="21" t="str">
        <f t="shared" si="105"/>
        <v>717.11</v>
      </c>
      <c r="O289" s="21" t="str">
        <f t="shared" si="106"/>
        <v>[SW]</v>
      </c>
      <c r="P289" s="21">
        <f t="shared" si="100"/>
        <v>783</v>
      </c>
      <c r="Q289" s="21" t="str">
        <f t="shared" si="107"/>
        <v>T783</v>
      </c>
      <c r="R289" s="21" t="str">
        <f t="shared" si="108"/>
        <v>延时[A]</v>
      </c>
    </row>
    <row r="290" s="21" customFormat="1" ht="12" spans="1:18">
      <c r="A290" s="38"/>
      <c r="B290" s="35" t="s">
        <v>3059</v>
      </c>
      <c r="D290" s="21">
        <f t="shared" si="99"/>
        <v>12</v>
      </c>
      <c r="E290" s="21">
        <f t="shared" si="96"/>
        <v>317</v>
      </c>
      <c r="F290" s="21" t="str">
        <f t="shared" si="97"/>
        <v>317.12</v>
      </c>
      <c r="G290" s="21" t="str">
        <f t="shared" si="98"/>
        <v>[Pls]</v>
      </c>
      <c r="H290" s="21" t="str">
        <f t="shared" si="94"/>
        <v>417.12</v>
      </c>
      <c r="I290" s="21" t="str">
        <f t="shared" si="95"/>
        <v>[M]</v>
      </c>
      <c r="J290" s="21" t="str">
        <f t="shared" si="90"/>
        <v>517.12</v>
      </c>
      <c r="K290" s="21" t="str">
        <f t="shared" si="91"/>
        <v>条件</v>
      </c>
      <c r="L290" s="21" t="str">
        <f t="shared" si="103"/>
        <v>617.12</v>
      </c>
      <c r="M290" s="21" t="str">
        <f t="shared" si="104"/>
        <v>[A]</v>
      </c>
      <c r="N290" s="21" t="str">
        <f t="shared" si="105"/>
        <v>717.12</v>
      </c>
      <c r="O290" s="21" t="str">
        <f t="shared" si="106"/>
        <v>[SW]</v>
      </c>
      <c r="P290" s="21">
        <f t="shared" si="100"/>
        <v>784</v>
      </c>
      <c r="Q290" s="21" t="str">
        <f t="shared" si="107"/>
        <v>T784</v>
      </c>
      <c r="R290" s="21" t="str">
        <f t="shared" si="108"/>
        <v>延时[A]</v>
      </c>
    </row>
    <row r="291" s="21" customFormat="1" ht="12" spans="1:18">
      <c r="A291" s="38"/>
      <c r="B291" s="35" t="s">
        <v>3060</v>
      </c>
      <c r="D291" s="21">
        <f t="shared" si="99"/>
        <v>13</v>
      </c>
      <c r="E291" s="21">
        <f t="shared" si="96"/>
        <v>317</v>
      </c>
      <c r="F291" s="21" t="str">
        <f t="shared" si="97"/>
        <v>317.13</v>
      </c>
      <c r="G291" s="21" t="str">
        <f t="shared" si="98"/>
        <v>[Pls]</v>
      </c>
      <c r="H291" s="21" t="str">
        <f t="shared" si="94"/>
        <v>417.13</v>
      </c>
      <c r="I291" s="21" t="str">
        <f t="shared" si="95"/>
        <v>[M]</v>
      </c>
      <c r="J291" s="21" t="str">
        <f t="shared" ref="J291:J293" si="109">(E291+200)&amp;"."&amp;MID(B291,6,2)</f>
        <v>517.13</v>
      </c>
      <c r="K291" s="21" t="str">
        <f t="shared" si="91"/>
        <v>条件</v>
      </c>
      <c r="L291" s="21" t="str">
        <f t="shared" si="103"/>
        <v>617.13</v>
      </c>
      <c r="M291" s="21" t="str">
        <f t="shared" si="104"/>
        <v>[A]</v>
      </c>
      <c r="N291" s="21" t="str">
        <f t="shared" si="105"/>
        <v>717.13</v>
      </c>
      <c r="O291" s="21" t="str">
        <f t="shared" si="106"/>
        <v>[SW]</v>
      </c>
      <c r="P291" s="21">
        <f t="shared" si="100"/>
        <v>785</v>
      </c>
      <c r="Q291" s="21" t="str">
        <f t="shared" si="107"/>
        <v>T785</v>
      </c>
      <c r="R291" s="21" t="str">
        <f t="shared" si="108"/>
        <v>延时[A]</v>
      </c>
    </row>
    <row r="292" s="21" customFormat="1" ht="12" spans="1:18">
      <c r="A292" s="38"/>
      <c r="B292" s="35" t="s">
        <v>3061</v>
      </c>
      <c r="D292" s="21">
        <f t="shared" si="99"/>
        <v>14</v>
      </c>
      <c r="E292" s="21">
        <f t="shared" si="96"/>
        <v>317</v>
      </c>
      <c r="F292" s="21" t="str">
        <f t="shared" si="97"/>
        <v>317.14</v>
      </c>
      <c r="G292" s="21" t="str">
        <f t="shared" si="98"/>
        <v>[Pls]</v>
      </c>
      <c r="H292" s="21" t="str">
        <f t="shared" si="94"/>
        <v>417.14</v>
      </c>
      <c r="I292" s="21" t="str">
        <f t="shared" si="95"/>
        <v>[M]</v>
      </c>
      <c r="J292" s="21" t="str">
        <f t="shared" si="109"/>
        <v>517.14</v>
      </c>
      <c r="K292" s="21" t="str">
        <f t="shared" si="91"/>
        <v>条件</v>
      </c>
      <c r="L292" s="21" t="str">
        <f t="shared" si="103"/>
        <v>617.14</v>
      </c>
      <c r="M292" s="21" t="str">
        <f t="shared" si="104"/>
        <v>[A]</v>
      </c>
      <c r="N292" s="21" t="str">
        <f t="shared" si="105"/>
        <v>717.14</v>
      </c>
      <c r="O292" s="21" t="str">
        <f t="shared" si="106"/>
        <v>[SW]</v>
      </c>
      <c r="P292" s="21">
        <f t="shared" si="100"/>
        <v>786</v>
      </c>
      <c r="Q292" s="21" t="str">
        <f t="shared" si="107"/>
        <v>T786</v>
      </c>
      <c r="R292" s="21" t="str">
        <f t="shared" si="108"/>
        <v>延时[A]</v>
      </c>
    </row>
    <row r="293" s="21" customFormat="1" ht="12" spans="1:18">
      <c r="A293" s="38"/>
      <c r="B293" s="35" t="s">
        <v>3062</v>
      </c>
      <c r="D293" s="21">
        <f t="shared" si="99"/>
        <v>15</v>
      </c>
      <c r="E293" s="21">
        <f t="shared" si="96"/>
        <v>317</v>
      </c>
      <c r="F293" s="21" t="str">
        <f t="shared" si="97"/>
        <v>317.15</v>
      </c>
      <c r="G293" s="21" t="str">
        <f t="shared" si="98"/>
        <v>[Pls]</v>
      </c>
      <c r="H293" s="21" t="str">
        <f t="shared" si="94"/>
        <v>417.15</v>
      </c>
      <c r="I293" s="21" t="str">
        <f t="shared" si="95"/>
        <v>[M]</v>
      </c>
      <c r="J293" s="21" t="str">
        <f t="shared" si="109"/>
        <v>517.15</v>
      </c>
      <c r="K293" s="21" t="str">
        <f t="shared" si="91"/>
        <v>条件</v>
      </c>
      <c r="L293" s="21" t="str">
        <f t="shared" si="103"/>
        <v>617.15</v>
      </c>
      <c r="M293" s="21" t="str">
        <f t="shared" si="104"/>
        <v>[A]</v>
      </c>
      <c r="N293" s="21" t="str">
        <f t="shared" si="105"/>
        <v>717.15</v>
      </c>
      <c r="O293" s="21" t="str">
        <f t="shared" si="106"/>
        <v>[SW]</v>
      </c>
      <c r="P293" s="21">
        <f t="shared" si="100"/>
        <v>787</v>
      </c>
      <c r="Q293" s="21" t="str">
        <f t="shared" si="107"/>
        <v>T787</v>
      </c>
      <c r="R293" s="21" t="str">
        <f t="shared" si="108"/>
        <v>延时[A]</v>
      </c>
    </row>
    <row r="294" s="22" customFormat="1" ht="12" spans="2:2">
      <c r="B294" s="25"/>
    </row>
    <row r="295" s="22" customFormat="1" ht="12" spans="2:2">
      <c r="B295" s="25"/>
    </row>
    <row r="296" s="22" customFormat="1" ht="12" spans="2:2">
      <c r="B296" s="25"/>
    </row>
    <row r="297" s="22" customFormat="1" ht="12" spans="2:2">
      <c r="B297" s="25"/>
    </row>
    <row r="298" s="22" customFormat="1" ht="12" spans="2:2">
      <c r="B298" s="25"/>
    </row>
    <row r="299" s="22" customFormat="1" ht="12" spans="2:2">
      <c r="B299" s="25"/>
    </row>
    <row r="300" s="22" customFormat="1" ht="12" spans="2:2">
      <c r="B300" s="25"/>
    </row>
    <row r="301" s="22" customFormat="1" ht="12" spans="2:2">
      <c r="B301" s="25"/>
    </row>
    <row r="302" s="22" customFormat="1" ht="12" spans="2:2">
      <c r="B302" s="25"/>
    </row>
    <row r="303" s="22" customFormat="1" ht="12" spans="2:2">
      <c r="B303" s="25"/>
    </row>
    <row r="304" s="22" customFormat="1" ht="12" spans="2:2">
      <c r="B304" s="25"/>
    </row>
    <row r="305" s="22" customFormat="1" ht="12" spans="2:2">
      <c r="B305" s="25"/>
    </row>
    <row r="306" s="22" customFormat="1" ht="12" spans="2:2">
      <c r="B306" s="25"/>
    </row>
    <row r="307" s="22" customFormat="1" ht="12" spans="2:2">
      <c r="B307" s="25"/>
    </row>
    <row r="308" s="22" customFormat="1" ht="12" spans="2:2">
      <c r="B308" s="25"/>
    </row>
    <row r="309" s="22" customFormat="1" ht="12" spans="2:2">
      <c r="B309" s="25"/>
    </row>
    <row r="310" s="22" customFormat="1" ht="12" spans="2:2">
      <c r="B310" s="25"/>
    </row>
    <row r="311" s="22" customFormat="1" ht="12" spans="2:2">
      <c r="B311" s="25"/>
    </row>
    <row r="312" s="22" customFormat="1" ht="12" spans="2:2">
      <c r="B312" s="25"/>
    </row>
    <row r="313" s="22" customFormat="1" ht="12" spans="2:2">
      <c r="B313" s="25"/>
    </row>
    <row r="314" s="22" customFormat="1" ht="12" spans="2:2">
      <c r="B314" s="25"/>
    </row>
    <row r="315" s="22" customFormat="1" ht="12" spans="2:3">
      <c r="B315" s="25"/>
      <c r="C315" s="39" t="s">
        <v>3063</v>
      </c>
    </row>
    <row r="316" s="22" customFormat="1" ht="12" spans="2:3">
      <c r="B316" s="25"/>
      <c r="C316" s="39" t="s">
        <v>3064</v>
      </c>
    </row>
    <row r="317" s="22" customFormat="1" ht="12" spans="2:3">
      <c r="B317" s="25"/>
      <c r="C317" s="39" t="s">
        <v>3065</v>
      </c>
    </row>
    <row r="318" s="22" customFormat="1" ht="12" spans="2:2">
      <c r="B318" s="25"/>
    </row>
    <row r="319" s="22" customFormat="1" ht="12" spans="2:2">
      <c r="B319" s="25"/>
    </row>
    <row r="320" s="22" customFormat="1" ht="12" spans="2:2">
      <c r="B320" s="25"/>
    </row>
    <row r="321" s="22" customFormat="1" ht="12" spans="2:3">
      <c r="B321" s="25"/>
      <c r="C321" s="40" t="s">
        <v>3066</v>
      </c>
    </row>
    <row r="322" s="22" customFormat="1" ht="12" spans="2:3">
      <c r="B322" s="25"/>
      <c r="C322" s="40" t="s">
        <v>3067</v>
      </c>
    </row>
    <row r="323" s="22" customFormat="1" ht="12" spans="2:3">
      <c r="B323" s="25"/>
      <c r="C323" s="40" t="s">
        <v>3068</v>
      </c>
    </row>
    <row r="324" s="22" customFormat="1" ht="12" spans="2:3">
      <c r="B324" s="25"/>
      <c r="C324" s="40" t="s">
        <v>3069</v>
      </c>
    </row>
    <row r="325" s="22" customFormat="1" ht="12" spans="2:3">
      <c r="B325" s="25"/>
      <c r="C325" s="40" t="s">
        <v>3070</v>
      </c>
    </row>
    <row r="326" s="22" customFormat="1" ht="12" spans="2:3">
      <c r="B326" s="25"/>
      <c r="C326" s="40" t="s">
        <v>3071</v>
      </c>
    </row>
    <row r="327" s="22" customFormat="1" ht="12" spans="2:3">
      <c r="B327" s="25"/>
      <c r="C327" s="40" t="s">
        <v>3072</v>
      </c>
    </row>
    <row r="328" s="22" customFormat="1" ht="12" spans="2:3">
      <c r="B328" s="25"/>
      <c r="C328" s="40" t="s">
        <v>3073</v>
      </c>
    </row>
    <row r="329" s="22" customFormat="1" ht="12" spans="2:3">
      <c r="B329" s="25"/>
      <c r="C329" s="40" t="s">
        <v>3074</v>
      </c>
    </row>
    <row r="330" s="22" customFormat="1" ht="12" spans="2:3">
      <c r="B330" s="25"/>
      <c r="C330" s="40" t="s">
        <v>3075</v>
      </c>
    </row>
    <row r="331" s="22" customFormat="1" ht="12" spans="2:3">
      <c r="B331" s="25"/>
      <c r="C331" s="40" t="s">
        <v>3076</v>
      </c>
    </row>
    <row r="332" s="22" customFormat="1" ht="12" spans="2:3">
      <c r="B332" s="25"/>
      <c r="C332" s="40" t="s">
        <v>3077</v>
      </c>
    </row>
    <row r="333" s="22" customFormat="1" ht="12" spans="2:3">
      <c r="B333" s="25"/>
      <c r="C333" s="40" t="s">
        <v>3078</v>
      </c>
    </row>
    <row r="334" s="22" customFormat="1" ht="12" spans="2:3">
      <c r="B334" s="25"/>
      <c r="C334" s="40" t="s">
        <v>3079</v>
      </c>
    </row>
    <row r="335" s="22" customFormat="1" ht="12" spans="2:3">
      <c r="B335" s="25"/>
      <c r="C335" s="40" t="s">
        <v>3080</v>
      </c>
    </row>
    <row r="336" s="22" customFormat="1" ht="12" spans="2:3">
      <c r="B336" s="25"/>
      <c r="C336" s="40" t="s">
        <v>3081</v>
      </c>
    </row>
    <row r="337" s="22" customFormat="1" ht="12" spans="3:3">
      <c r="C337" s="40" t="s">
        <v>3082</v>
      </c>
    </row>
    <row r="338" s="22" customFormat="1" ht="12" spans="3:3">
      <c r="C338" s="40" t="s">
        <v>3083</v>
      </c>
    </row>
    <row r="339" s="22" customFormat="1" ht="12" spans="3:3">
      <c r="C339" s="40" t="s">
        <v>3084</v>
      </c>
    </row>
    <row r="340" s="22" customFormat="1" ht="12" spans="3:3">
      <c r="C340" s="40"/>
    </row>
    <row r="341" s="22" customFormat="1" ht="12" spans="3:3">
      <c r="C341" s="40"/>
    </row>
    <row r="342" s="22" customFormat="1" ht="12" spans="3:3">
      <c r="C342" s="40"/>
    </row>
    <row r="343" s="22" customFormat="1" ht="12" spans="1:15">
      <c r="A343" s="41" t="s">
        <v>2791</v>
      </c>
      <c r="B343" s="22" t="s">
        <v>3085</v>
      </c>
      <c r="C343" s="22" t="str">
        <f>IO点表!C226</f>
        <v>进料伺服X轴JOG+</v>
      </c>
      <c r="D343" s="22">
        <f>IF(D261=15,0,(D261+1))</f>
        <v>0</v>
      </c>
      <c r="E343" s="22">
        <v>350</v>
      </c>
      <c r="F343" s="22" t="str">
        <f t="shared" ref="F343:F406" si="110">E343&amp;"."&amp;MID(B343,6,2)</f>
        <v>350.00</v>
      </c>
      <c r="G343" s="22" t="str">
        <f t="shared" ref="G343:G406" si="111">C343&amp;G$2</f>
        <v>进料伺服X轴JOG+[Pls]</v>
      </c>
      <c r="H343" s="22" t="str">
        <f t="shared" ref="H343:H406" si="112">(E343+100)&amp;"."&amp;MID(B343,6,2)</f>
        <v>450.00</v>
      </c>
      <c r="I343" s="22" t="str">
        <f t="shared" ref="I343:I406" si="113">C343&amp;I$2</f>
        <v>进料伺服X轴JOG+[M]</v>
      </c>
      <c r="J343" s="22" t="str">
        <f t="shared" ref="J343:J406" si="114">(E343+200)&amp;"."&amp;MID(B343,6,2)</f>
        <v>550.00</v>
      </c>
      <c r="K343" s="22" t="str">
        <f t="shared" ref="K343:K406" si="115">C343&amp;K$2</f>
        <v>进料伺服X轴JOG+条件</v>
      </c>
      <c r="L343" s="22" t="str">
        <f t="shared" ref="L343:L406" si="116">(E343+300)&amp;"."&amp;MID(B343,6,2)</f>
        <v>650.00</v>
      </c>
      <c r="M343" s="22" t="str">
        <f t="shared" ref="M343:M406" si="117">C343&amp;M$2</f>
        <v>进料伺服X轴JOG+[A]</v>
      </c>
      <c r="N343" s="22" t="str">
        <f t="shared" ref="N343:N406" si="118">(E343+400)&amp;"."&amp;MID(B343,6,2)</f>
        <v>750.00</v>
      </c>
      <c r="O343" s="22" t="str">
        <f t="shared" ref="O343:O406" si="119">C343&amp;O$2</f>
        <v>进料伺服X轴JOG+[SW]</v>
      </c>
    </row>
    <row r="344" s="22" customFormat="1" ht="12" spans="1:15">
      <c r="A344" s="41"/>
      <c r="B344" s="22" t="s">
        <v>3086</v>
      </c>
      <c r="C344" s="22" t="str">
        <f>IO点表!C227</f>
        <v>进料伺服X轴JOG-</v>
      </c>
      <c r="D344" s="22">
        <f t="shared" ref="D344:D406" si="120">IF(D343=15,0,(D343+1))</f>
        <v>1</v>
      </c>
      <c r="E344" s="22">
        <f t="shared" ref="E344:E406" si="121">IF(D343=15,(E343+1),E343)</f>
        <v>350</v>
      </c>
      <c r="F344" s="22" t="str">
        <f t="shared" si="110"/>
        <v>350.01</v>
      </c>
      <c r="G344" s="22" t="str">
        <f t="shared" si="111"/>
        <v>进料伺服X轴JOG-[Pls]</v>
      </c>
      <c r="H344" s="22" t="str">
        <f t="shared" si="112"/>
        <v>450.01</v>
      </c>
      <c r="I344" s="22" t="str">
        <f t="shared" si="113"/>
        <v>进料伺服X轴JOG-[M]</v>
      </c>
      <c r="J344" s="22" t="str">
        <f t="shared" si="114"/>
        <v>550.01</v>
      </c>
      <c r="K344" s="22" t="str">
        <f t="shared" si="115"/>
        <v>进料伺服X轴JOG-条件</v>
      </c>
      <c r="L344" s="22" t="str">
        <f t="shared" si="116"/>
        <v>650.01</v>
      </c>
      <c r="M344" s="22" t="str">
        <f t="shared" si="117"/>
        <v>进料伺服X轴JOG-[A]</v>
      </c>
      <c r="N344" s="22" t="str">
        <f t="shared" si="118"/>
        <v>750.01</v>
      </c>
      <c r="O344" s="22" t="str">
        <f t="shared" si="119"/>
        <v>进料伺服X轴JOG-[SW]</v>
      </c>
    </row>
    <row r="345" s="22" customFormat="1" ht="12" spans="1:15">
      <c r="A345" s="41"/>
      <c r="B345" s="22" t="s">
        <v>3087</v>
      </c>
      <c r="C345" s="22" t="str">
        <f>IO点表!C228</f>
        <v>进料伺服X轴回原点</v>
      </c>
      <c r="D345" s="22">
        <f t="shared" si="120"/>
        <v>2</v>
      </c>
      <c r="E345" s="22">
        <f t="shared" si="121"/>
        <v>350</v>
      </c>
      <c r="F345" s="22" t="str">
        <f t="shared" si="110"/>
        <v>350.02</v>
      </c>
      <c r="G345" s="22" t="str">
        <f t="shared" si="111"/>
        <v>进料伺服X轴回原点[Pls]</v>
      </c>
      <c r="H345" s="22" t="str">
        <f t="shared" si="112"/>
        <v>450.02</v>
      </c>
      <c r="I345" s="22" t="str">
        <f t="shared" si="113"/>
        <v>进料伺服X轴回原点[M]</v>
      </c>
      <c r="J345" s="22" t="str">
        <f t="shared" si="114"/>
        <v>550.02</v>
      </c>
      <c r="K345" s="22" t="str">
        <f t="shared" si="115"/>
        <v>进料伺服X轴回原点条件</v>
      </c>
      <c r="L345" s="22" t="str">
        <f t="shared" si="116"/>
        <v>650.02</v>
      </c>
      <c r="M345" s="22" t="str">
        <f t="shared" si="117"/>
        <v>进料伺服X轴回原点[A]</v>
      </c>
      <c r="N345" s="22" t="str">
        <f t="shared" si="118"/>
        <v>750.02</v>
      </c>
      <c r="O345" s="22" t="str">
        <f t="shared" si="119"/>
        <v>进料伺服X轴回原点[SW]</v>
      </c>
    </row>
    <row r="346" s="22" customFormat="1" ht="12" spans="1:15">
      <c r="A346" s="41"/>
      <c r="B346" s="22" t="s">
        <v>3088</v>
      </c>
      <c r="C346" s="22" t="str">
        <f>IO点表!C229</f>
        <v>进料伺服X轴取料位</v>
      </c>
      <c r="D346" s="22">
        <f t="shared" si="120"/>
        <v>3</v>
      </c>
      <c r="E346" s="22">
        <f t="shared" si="121"/>
        <v>350</v>
      </c>
      <c r="F346" s="22" t="str">
        <f t="shared" si="110"/>
        <v>350.03</v>
      </c>
      <c r="G346" s="22" t="str">
        <f t="shared" si="111"/>
        <v>进料伺服X轴取料位[Pls]</v>
      </c>
      <c r="H346" s="22" t="str">
        <f t="shared" si="112"/>
        <v>450.03</v>
      </c>
      <c r="I346" s="22" t="str">
        <f t="shared" si="113"/>
        <v>进料伺服X轴取料位[M]</v>
      </c>
      <c r="J346" s="22" t="str">
        <f t="shared" si="114"/>
        <v>550.03</v>
      </c>
      <c r="K346" s="22" t="str">
        <f t="shared" si="115"/>
        <v>进料伺服X轴取料位条件</v>
      </c>
      <c r="L346" s="22" t="str">
        <f t="shared" si="116"/>
        <v>650.03</v>
      </c>
      <c r="M346" s="22" t="str">
        <f t="shared" si="117"/>
        <v>进料伺服X轴取料位[A]</v>
      </c>
      <c r="N346" s="22" t="str">
        <f t="shared" si="118"/>
        <v>750.03</v>
      </c>
      <c r="O346" s="22" t="str">
        <f t="shared" si="119"/>
        <v>进料伺服X轴取料位[SW]</v>
      </c>
    </row>
    <row r="347" s="22" customFormat="1" ht="12" spans="1:15">
      <c r="A347" s="41"/>
      <c r="B347" s="22" t="s">
        <v>3089</v>
      </c>
      <c r="C347" s="22" t="str">
        <f>IO点表!C230</f>
        <v>进料伺服X轴#1腔放料位</v>
      </c>
      <c r="D347" s="22">
        <f t="shared" si="120"/>
        <v>4</v>
      </c>
      <c r="E347" s="22">
        <f t="shared" si="121"/>
        <v>350</v>
      </c>
      <c r="F347" s="22" t="str">
        <f t="shared" si="110"/>
        <v>350.04</v>
      </c>
      <c r="G347" s="22" t="str">
        <f t="shared" si="111"/>
        <v>进料伺服X轴#1腔放料位[Pls]</v>
      </c>
      <c r="H347" s="22" t="str">
        <f t="shared" si="112"/>
        <v>450.04</v>
      </c>
      <c r="I347" s="22" t="str">
        <f t="shared" si="113"/>
        <v>进料伺服X轴#1腔放料位[M]</v>
      </c>
      <c r="J347" s="22" t="str">
        <f t="shared" si="114"/>
        <v>550.04</v>
      </c>
      <c r="K347" s="22" t="str">
        <f t="shared" si="115"/>
        <v>进料伺服X轴#1腔放料位条件</v>
      </c>
      <c r="L347" s="22" t="str">
        <f t="shared" si="116"/>
        <v>650.04</v>
      </c>
      <c r="M347" s="22" t="str">
        <f t="shared" si="117"/>
        <v>进料伺服X轴#1腔放料位[A]</v>
      </c>
      <c r="N347" s="22" t="str">
        <f t="shared" si="118"/>
        <v>750.04</v>
      </c>
      <c r="O347" s="22" t="str">
        <f t="shared" si="119"/>
        <v>进料伺服X轴#1腔放料位[SW]</v>
      </c>
    </row>
    <row r="348" s="22" customFormat="1" ht="12" spans="1:15">
      <c r="A348" s="41"/>
      <c r="B348" s="22" t="s">
        <v>3090</v>
      </c>
      <c r="C348" s="22" t="str">
        <f>IO点表!C231</f>
        <v>进料伺服X轴#2腔放料位</v>
      </c>
      <c r="D348" s="22">
        <f t="shared" si="120"/>
        <v>5</v>
      </c>
      <c r="E348" s="22">
        <f t="shared" si="121"/>
        <v>350</v>
      </c>
      <c r="F348" s="22" t="str">
        <f t="shared" si="110"/>
        <v>350.05</v>
      </c>
      <c r="G348" s="22" t="str">
        <f t="shared" si="111"/>
        <v>进料伺服X轴#2腔放料位[Pls]</v>
      </c>
      <c r="H348" s="22" t="str">
        <f t="shared" si="112"/>
        <v>450.05</v>
      </c>
      <c r="I348" s="22" t="str">
        <f t="shared" si="113"/>
        <v>进料伺服X轴#2腔放料位[M]</v>
      </c>
      <c r="J348" s="22" t="str">
        <f t="shared" si="114"/>
        <v>550.05</v>
      </c>
      <c r="K348" s="22" t="str">
        <f t="shared" si="115"/>
        <v>进料伺服X轴#2腔放料位条件</v>
      </c>
      <c r="L348" s="22" t="str">
        <f t="shared" si="116"/>
        <v>650.05</v>
      </c>
      <c r="M348" s="22" t="str">
        <f t="shared" si="117"/>
        <v>进料伺服X轴#2腔放料位[A]</v>
      </c>
      <c r="N348" s="22" t="str">
        <f t="shared" si="118"/>
        <v>750.05</v>
      </c>
      <c r="O348" s="22" t="str">
        <f t="shared" si="119"/>
        <v>进料伺服X轴#2腔放料位[SW]</v>
      </c>
    </row>
    <row r="349" s="22" customFormat="1" ht="12" spans="1:15">
      <c r="A349" s="41"/>
      <c r="B349" s="22" t="s">
        <v>3091</v>
      </c>
      <c r="C349" s="22" t="str">
        <f>IO点表!C232</f>
        <v>进料伺服X轴#3腔放料位</v>
      </c>
      <c r="D349" s="22">
        <f t="shared" si="120"/>
        <v>6</v>
      </c>
      <c r="E349" s="22">
        <f t="shared" si="121"/>
        <v>350</v>
      </c>
      <c r="F349" s="22" t="str">
        <f t="shared" si="110"/>
        <v>350.06</v>
      </c>
      <c r="G349" s="22" t="str">
        <f t="shared" si="111"/>
        <v>进料伺服X轴#3腔放料位[Pls]</v>
      </c>
      <c r="H349" s="22" t="str">
        <f t="shared" si="112"/>
        <v>450.06</v>
      </c>
      <c r="I349" s="22" t="str">
        <f t="shared" si="113"/>
        <v>进料伺服X轴#3腔放料位[M]</v>
      </c>
      <c r="J349" s="22" t="str">
        <f t="shared" si="114"/>
        <v>550.06</v>
      </c>
      <c r="K349" s="22" t="str">
        <f t="shared" si="115"/>
        <v>进料伺服X轴#3腔放料位条件</v>
      </c>
      <c r="L349" s="22" t="str">
        <f t="shared" si="116"/>
        <v>650.06</v>
      </c>
      <c r="M349" s="22" t="str">
        <f t="shared" si="117"/>
        <v>进料伺服X轴#3腔放料位[A]</v>
      </c>
      <c r="N349" s="22" t="str">
        <f t="shared" si="118"/>
        <v>750.06</v>
      </c>
      <c r="O349" s="22" t="str">
        <f t="shared" si="119"/>
        <v>进料伺服X轴#3腔放料位[SW]</v>
      </c>
    </row>
    <row r="350" s="22" customFormat="1" ht="12" spans="1:15">
      <c r="A350" s="41"/>
      <c r="B350" s="22" t="s">
        <v>3092</v>
      </c>
      <c r="C350" s="22" t="str">
        <f>IO点表!C233</f>
        <v>进料伺服X轴#1夹爪扫码NG放料位</v>
      </c>
      <c r="D350" s="22">
        <f t="shared" si="120"/>
        <v>7</v>
      </c>
      <c r="E350" s="22">
        <f t="shared" si="121"/>
        <v>350</v>
      </c>
      <c r="F350" s="22" t="str">
        <f t="shared" si="110"/>
        <v>350.07</v>
      </c>
      <c r="G350" s="22" t="str">
        <f t="shared" si="111"/>
        <v>进料伺服X轴#1夹爪扫码NG放料位[Pls]</v>
      </c>
      <c r="H350" s="22" t="str">
        <f t="shared" si="112"/>
        <v>450.07</v>
      </c>
      <c r="I350" s="22" t="str">
        <f t="shared" si="113"/>
        <v>进料伺服X轴#1夹爪扫码NG放料位[M]</v>
      </c>
      <c r="J350" s="22" t="str">
        <f t="shared" si="114"/>
        <v>550.07</v>
      </c>
      <c r="K350" s="22" t="str">
        <f t="shared" si="115"/>
        <v>进料伺服X轴#1夹爪扫码NG放料位条件</v>
      </c>
      <c r="L350" s="22" t="str">
        <f t="shared" si="116"/>
        <v>650.07</v>
      </c>
      <c r="M350" s="22" t="str">
        <f t="shared" si="117"/>
        <v>进料伺服X轴#1夹爪扫码NG放料位[A]</v>
      </c>
      <c r="N350" s="22" t="str">
        <f t="shared" si="118"/>
        <v>750.07</v>
      </c>
      <c r="O350" s="22" t="str">
        <f t="shared" si="119"/>
        <v>进料伺服X轴#1夹爪扫码NG放料位[SW]</v>
      </c>
    </row>
    <row r="351" s="22" customFormat="1" ht="12" spans="1:15">
      <c r="A351" s="41"/>
      <c r="B351" s="22" t="s">
        <v>3093</v>
      </c>
      <c r="C351" s="22" t="str">
        <f>IO点表!C234</f>
        <v>进料伺服X轴#2夹爪扫码NG放料位</v>
      </c>
      <c r="D351" s="22">
        <f t="shared" si="120"/>
        <v>8</v>
      </c>
      <c r="E351" s="22">
        <f t="shared" si="121"/>
        <v>350</v>
      </c>
      <c r="F351" s="22" t="str">
        <f t="shared" si="110"/>
        <v>350.08</v>
      </c>
      <c r="G351" s="22" t="str">
        <f t="shared" si="111"/>
        <v>进料伺服X轴#2夹爪扫码NG放料位[Pls]</v>
      </c>
      <c r="H351" s="22" t="str">
        <f t="shared" si="112"/>
        <v>450.08</v>
      </c>
      <c r="I351" s="22" t="str">
        <f t="shared" si="113"/>
        <v>进料伺服X轴#2夹爪扫码NG放料位[M]</v>
      </c>
      <c r="J351" s="22" t="str">
        <f t="shared" si="114"/>
        <v>550.08</v>
      </c>
      <c r="K351" s="22" t="str">
        <f t="shared" si="115"/>
        <v>进料伺服X轴#2夹爪扫码NG放料位条件</v>
      </c>
      <c r="L351" s="22" t="str">
        <f t="shared" si="116"/>
        <v>650.08</v>
      </c>
      <c r="M351" s="22" t="str">
        <f t="shared" si="117"/>
        <v>进料伺服X轴#2夹爪扫码NG放料位[A]</v>
      </c>
      <c r="N351" s="22" t="str">
        <f t="shared" si="118"/>
        <v>750.08</v>
      </c>
      <c r="O351" s="22" t="str">
        <f t="shared" si="119"/>
        <v>进料伺服X轴#2夹爪扫码NG放料位[SW]</v>
      </c>
    </row>
    <row r="352" s="22" customFormat="1" ht="12" spans="1:15">
      <c r="A352" s="41"/>
      <c r="B352" s="22" t="s">
        <v>3094</v>
      </c>
      <c r="C352" s="22" t="str">
        <f>IO点表!C235</f>
        <v>进料伺服X轴#1夹爪配对取放料位</v>
      </c>
      <c r="D352" s="22">
        <f t="shared" si="120"/>
        <v>9</v>
      </c>
      <c r="E352" s="22">
        <f t="shared" si="121"/>
        <v>350</v>
      </c>
      <c r="F352" s="22" t="str">
        <f t="shared" si="110"/>
        <v>350.09</v>
      </c>
      <c r="G352" s="22" t="str">
        <f t="shared" si="111"/>
        <v>进料伺服X轴#1夹爪配对取放料位[Pls]</v>
      </c>
      <c r="H352" s="22" t="str">
        <f t="shared" si="112"/>
        <v>450.09</v>
      </c>
      <c r="I352" s="22" t="str">
        <f t="shared" si="113"/>
        <v>进料伺服X轴#1夹爪配对取放料位[M]</v>
      </c>
      <c r="J352" s="22" t="str">
        <f t="shared" si="114"/>
        <v>550.09</v>
      </c>
      <c r="K352" s="22" t="str">
        <f t="shared" si="115"/>
        <v>进料伺服X轴#1夹爪配对取放料位条件</v>
      </c>
      <c r="L352" s="22" t="str">
        <f t="shared" si="116"/>
        <v>650.09</v>
      </c>
      <c r="M352" s="22" t="str">
        <f t="shared" si="117"/>
        <v>进料伺服X轴#1夹爪配对取放料位[A]</v>
      </c>
      <c r="N352" s="22" t="str">
        <f t="shared" si="118"/>
        <v>750.09</v>
      </c>
      <c r="O352" s="22" t="str">
        <f t="shared" si="119"/>
        <v>进料伺服X轴#1夹爪配对取放料位[SW]</v>
      </c>
    </row>
    <row r="353" s="22" customFormat="1" ht="12" spans="1:15">
      <c r="A353" s="41"/>
      <c r="B353" s="22" t="s">
        <v>3095</v>
      </c>
      <c r="C353" s="22" t="str">
        <f>IO点表!C236</f>
        <v>进料伺服X轴#2夹爪配对取放料位</v>
      </c>
      <c r="D353" s="22">
        <f t="shared" si="120"/>
        <v>10</v>
      </c>
      <c r="E353" s="22">
        <f t="shared" si="121"/>
        <v>350</v>
      </c>
      <c r="F353" s="22" t="str">
        <f t="shared" si="110"/>
        <v>350.10</v>
      </c>
      <c r="G353" s="22" t="str">
        <f t="shared" si="111"/>
        <v>进料伺服X轴#2夹爪配对取放料位[Pls]</v>
      </c>
      <c r="H353" s="22" t="str">
        <f t="shared" si="112"/>
        <v>450.10</v>
      </c>
      <c r="I353" s="22" t="str">
        <f t="shared" si="113"/>
        <v>进料伺服X轴#2夹爪配对取放料位[M]</v>
      </c>
      <c r="J353" s="22" t="str">
        <f t="shared" si="114"/>
        <v>550.10</v>
      </c>
      <c r="K353" s="22" t="str">
        <f t="shared" si="115"/>
        <v>进料伺服X轴#2夹爪配对取放料位条件</v>
      </c>
      <c r="L353" s="22" t="str">
        <f t="shared" si="116"/>
        <v>650.10</v>
      </c>
      <c r="M353" s="22" t="str">
        <f t="shared" si="117"/>
        <v>进料伺服X轴#2夹爪配对取放料位[A]</v>
      </c>
      <c r="N353" s="22" t="str">
        <f t="shared" si="118"/>
        <v>750.10</v>
      </c>
      <c r="O353" s="22" t="str">
        <f t="shared" si="119"/>
        <v>进料伺服X轴#2夹爪配对取放料位[SW]</v>
      </c>
    </row>
    <row r="354" s="22" customFormat="1" ht="12" spans="1:15">
      <c r="A354" s="41"/>
      <c r="B354" s="22" t="s">
        <v>3096</v>
      </c>
      <c r="C354" s="22" t="str">
        <f>IO点表!C237</f>
        <v>进料伺服X轴#1腔有料检测位</v>
      </c>
      <c r="D354" s="22">
        <f t="shared" si="120"/>
        <v>11</v>
      </c>
      <c r="E354" s="22">
        <f t="shared" si="121"/>
        <v>350</v>
      </c>
      <c r="F354" s="22" t="str">
        <f t="shared" si="110"/>
        <v>350.11</v>
      </c>
      <c r="G354" s="22" t="str">
        <f t="shared" si="111"/>
        <v>进料伺服X轴#1腔有料检测位[Pls]</v>
      </c>
      <c r="H354" s="22" t="str">
        <f t="shared" si="112"/>
        <v>450.11</v>
      </c>
      <c r="I354" s="22" t="str">
        <f t="shared" si="113"/>
        <v>进料伺服X轴#1腔有料检测位[M]</v>
      </c>
      <c r="J354" s="22" t="str">
        <f t="shared" si="114"/>
        <v>550.11</v>
      </c>
      <c r="K354" s="22" t="str">
        <f t="shared" si="115"/>
        <v>进料伺服X轴#1腔有料检测位条件</v>
      </c>
      <c r="L354" s="22" t="str">
        <f t="shared" si="116"/>
        <v>650.11</v>
      </c>
      <c r="M354" s="22" t="str">
        <f t="shared" si="117"/>
        <v>进料伺服X轴#1腔有料检测位[A]</v>
      </c>
      <c r="N354" s="22" t="str">
        <f t="shared" si="118"/>
        <v>750.11</v>
      </c>
      <c r="O354" s="22" t="str">
        <f t="shared" si="119"/>
        <v>进料伺服X轴#1腔有料检测位[SW]</v>
      </c>
    </row>
    <row r="355" s="22" customFormat="1" ht="12" spans="1:15">
      <c r="A355" s="41"/>
      <c r="B355" s="22" t="s">
        <v>3097</v>
      </c>
      <c r="C355" s="22" t="str">
        <f>IO点表!C238</f>
        <v>进料伺服X轴#2腔有料检测位</v>
      </c>
      <c r="D355" s="22">
        <f t="shared" si="120"/>
        <v>12</v>
      </c>
      <c r="E355" s="22">
        <f t="shared" si="121"/>
        <v>350</v>
      </c>
      <c r="F355" s="22" t="str">
        <f t="shared" si="110"/>
        <v>350.12</v>
      </c>
      <c r="G355" s="22" t="str">
        <f t="shared" si="111"/>
        <v>进料伺服X轴#2腔有料检测位[Pls]</v>
      </c>
      <c r="H355" s="22" t="str">
        <f t="shared" si="112"/>
        <v>450.12</v>
      </c>
      <c r="I355" s="22" t="str">
        <f t="shared" si="113"/>
        <v>进料伺服X轴#2腔有料检测位[M]</v>
      </c>
      <c r="J355" s="22" t="str">
        <f t="shared" si="114"/>
        <v>550.12</v>
      </c>
      <c r="K355" s="22" t="str">
        <f t="shared" si="115"/>
        <v>进料伺服X轴#2腔有料检测位条件</v>
      </c>
      <c r="L355" s="22" t="str">
        <f t="shared" si="116"/>
        <v>650.12</v>
      </c>
      <c r="M355" s="22" t="str">
        <f t="shared" si="117"/>
        <v>进料伺服X轴#2腔有料检测位[A]</v>
      </c>
      <c r="N355" s="22" t="str">
        <f t="shared" si="118"/>
        <v>750.12</v>
      </c>
      <c r="O355" s="22" t="str">
        <f t="shared" si="119"/>
        <v>进料伺服X轴#2腔有料检测位[SW]</v>
      </c>
    </row>
    <row r="356" s="22" customFormat="1" ht="12" spans="1:15">
      <c r="A356" s="41"/>
      <c r="B356" s="22" t="s">
        <v>3098</v>
      </c>
      <c r="C356" s="22" t="str">
        <f>IO点表!C239</f>
        <v>进料伺服X轴#3腔有料检测位</v>
      </c>
      <c r="D356" s="22">
        <f t="shared" si="120"/>
        <v>13</v>
      </c>
      <c r="E356" s="22">
        <f t="shared" si="121"/>
        <v>350</v>
      </c>
      <c r="F356" s="22" t="str">
        <f t="shared" si="110"/>
        <v>350.13</v>
      </c>
      <c r="G356" s="22" t="str">
        <f t="shared" si="111"/>
        <v>进料伺服X轴#3腔有料检测位[Pls]</v>
      </c>
      <c r="H356" s="22" t="str">
        <f t="shared" si="112"/>
        <v>450.13</v>
      </c>
      <c r="I356" s="22" t="str">
        <f t="shared" si="113"/>
        <v>进料伺服X轴#3腔有料检测位[M]</v>
      </c>
      <c r="J356" s="22" t="str">
        <f t="shared" si="114"/>
        <v>550.13</v>
      </c>
      <c r="K356" s="22" t="str">
        <f t="shared" si="115"/>
        <v>进料伺服X轴#3腔有料检测位条件</v>
      </c>
      <c r="L356" s="22" t="str">
        <f t="shared" si="116"/>
        <v>650.13</v>
      </c>
      <c r="M356" s="22" t="str">
        <f t="shared" si="117"/>
        <v>进料伺服X轴#3腔有料检测位[A]</v>
      </c>
      <c r="N356" s="22" t="str">
        <f t="shared" si="118"/>
        <v>750.13</v>
      </c>
      <c r="O356" s="22" t="str">
        <f t="shared" si="119"/>
        <v>进料伺服X轴#3腔有料检测位[SW]</v>
      </c>
    </row>
    <row r="357" s="22" customFormat="1" ht="12" spans="1:15">
      <c r="A357" s="41"/>
      <c r="B357" s="22" t="s">
        <v>3099</v>
      </c>
      <c r="C357" s="22">
        <f>IO点表!C240</f>
        <v>0</v>
      </c>
      <c r="D357" s="22">
        <f t="shared" si="120"/>
        <v>14</v>
      </c>
      <c r="E357" s="22">
        <f t="shared" si="121"/>
        <v>350</v>
      </c>
      <c r="F357" s="22" t="str">
        <f t="shared" si="110"/>
        <v>350.14</v>
      </c>
      <c r="G357" s="22" t="str">
        <f t="shared" si="111"/>
        <v>0[Pls]</v>
      </c>
      <c r="H357" s="22" t="str">
        <f t="shared" si="112"/>
        <v>450.14</v>
      </c>
      <c r="I357" s="22" t="str">
        <f t="shared" si="113"/>
        <v>0[M]</v>
      </c>
      <c r="J357" s="22" t="str">
        <f t="shared" si="114"/>
        <v>550.14</v>
      </c>
      <c r="K357" s="22" t="str">
        <f t="shared" si="115"/>
        <v>0条件</v>
      </c>
      <c r="L357" s="22" t="str">
        <f t="shared" si="116"/>
        <v>650.14</v>
      </c>
      <c r="M357" s="22" t="str">
        <f t="shared" si="117"/>
        <v>0[A]</v>
      </c>
      <c r="N357" s="22" t="str">
        <f t="shared" si="118"/>
        <v>750.14</v>
      </c>
      <c r="O357" s="22" t="str">
        <f t="shared" si="119"/>
        <v>0[SW]</v>
      </c>
    </row>
    <row r="358" s="22" customFormat="1" ht="12" spans="1:15">
      <c r="A358" s="41"/>
      <c r="B358" s="22" t="s">
        <v>3100</v>
      </c>
      <c r="C358" s="22">
        <f>IO点表!C241</f>
        <v>0</v>
      </c>
      <c r="D358" s="22">
        <f t="shared" si="120"/>
        <v>15</v>
      </c>
      <c r="E358" s="22">
        <f t="shared" si="121"/>
        <v>350</v>
      </c>
      <c r="F358" s="22" t="str">
        <f t="shared" si="110"/>
        <v>350.15</v>
      </c>
      <c r="G358" s="22" t="str">
        <f t="shared" si="111"/>
        <v>0[Pls]</v>
      </c>
      <c r="H358" s="22" t="str">
        <f t="shared" si="112"/>
        <v>450.15</v>
      </c>
      <c r="I358" s="22" t="str">
        <f t="shared" si="113"/>
        <v>0[M]</v>
      </c>
      <c r="J358" s="22" t="str">
        <f t="shared" si="114"/>
        <v>550.15</v>
      </c>
      <c r="K358" s="22" t="str">
        <f t="shared" si="115"/>
        <v>0条件</v>
      </c>
      <c r="L358" s="22" t="str">
        <f t="shared" si="116"/>
        <v>650.15</v>
      </c>
      <c r="M358" s="22" t="str">
        <f t="shared" si="117"/>
        <v>0[A]</v>
      </c>
      <c r="N358" s="22" t="str">
        <f t="shared" si="118"/>
        <v>750.15</v>
      </c>
      <c r="O358" s="22" t="str">
        <f t="shared" si="119"/>
        <v>0[SW]</v>
      </c>
    </row>
    <row r="359" s="22" customFormat="1" ht="12" spans="1:15">
      <c r="A359" s="41" t="s">
        <v>2808</v>
      </c>
      <c r="B359" s="22" t="s">
        <v>3101</v>
      </c>
      <c r="C359" s="22" t="str">
        <f>IO点表!C242</f>
        <v>进料伺服Z轴JOG+</v>
      </c>
      <c r="D359" s="22">
        <f t="shared" si="120"/>
        <v>0</v>
      </c>
      <c r="E359" s="22">
        <f t="shared" si="121"/>
        <v>351</v>
      </c>
      <c r="F359" s="22" t="str">
        <f t="shared" si="110"/>
        <v>351.00</v>
      </c>
      <c r="G359" s="22" t="str">
        <f t="shared" si="111"/>
        <v>进料伺服Z轴JOG+[Pls]</v>
      </c>
      <c r="H359" s="22" t="str">
        <f t="shared" si="112"/>
        <v>451.00</v>
      </c>
      <c r="I359" s="22" t="str">
        <f t="shared" si="113"/>
        <v>进料伺服Z轴JOG+[M]</v>
      </c>
      <c r="J359" s="22" t="str">
        <f t="shared" si="114"/>
        <v>551.00</v>
      </c>
      <c r="K359" s="22" t="str">
        <f t="shared" si="115"/>
        <v>进料伺服Z轴JOG+条件</v>
      </c>
      <c r="L359" s="22" t="str">
        <f t="shared" si="116"/>
        <v>651.00</v>
      </c>
      <c r="M359" s="22" t="str">
        <f t="shared" si="117"/>
        <v>进料伺服Z轴JOG+[A]</v>
      </c>
      <c r="N359" s="22" t="str">
        <f t="shared" si="118"/>
        <v>751.00</v>
      </c>
      <c r="O359" s="22" t="str">
        <f t="shared" si="119"/>
        <v>进料伺服Z轴JOG+[SW]</v>
      </c>
    </row>
    <row r="360" s="22" customFormat="1" ht="12" spans="1:15">
      <c r="A360" s="41"/>
      <c r="B360" s="22" t="s">
        <v>3102</v>
      </c>
      <c r="C360" s="22" t="str">
        <f>IO点表!C243</f>
        <v>进料伺服Z轴JOG-</v>
      </c>
      <c r="D360" s="22">
        <f t="shared" si="120"/>
        <v>1</v>
      </c>
      <c r="E360" s="22">
        <f t="shared" si="121"/>
        <v>351</v>
      </c>
      <c r="F360" s="22" t="str">
        <f t="shared" si="110"/>
        <v>351.01</v>
      </c>
      <c r="G360" s="22" t="str">
        <f t="shared" si="111"/>
        <v>进料伺服Z轴JOG-[Pls]</v>
      </c>
      <c r="H360" s="22" t="str">
        <f t="shared" si="112"/>
        <v>451.01</v>
      </c>
      <c r="I360" s="22" t="str">
        <f t="shared" si="113"/>
        <v>进料伺服Z轴JOG-[M]</v>
      </c>
      <c r="J360" s="22" t="str">
        <f t="shared" si="114"/>
        <v>551.01</v>
      </c>
      <c r="K360" s="22" t="str">
        <f t="shared" si="115"/>
        <v>进料伺服Z轴JOG-条件</v>
      </c>
      <c r="L360" s="22" t="str">
        <f t="shared" si="116"/>
        <v>651.01</v>
      </c>
      <c r="M360" s="22" t="str">
        <f t="shared" si="117"/>
        <v>进料伺服Z轴JOG-[A]</v>
      </c>
      <c r="N360" s="22" t="str">
        <f t="shared" si="118"/>
        <v>751.01</v>
      </c>
      <c r="O360" s="22" t="str">
        <f t="shared" si="119"/>
        <v>进料伺服Z轴JOG-[SW]</v>
      </c>
    </row>
    <row r="361" s="22" customFormat="1" ht="12" spans="1:15">
      <c r="A361" s="41"/>
      <c r="B361" s="22" t="s">
        <v>3103</v>
      </c>
      <c r="C361" s="22" t="str">
        <f>IO点表!C244</f>
        <v>进料伺服Z轴回原点</v>
      </c>
      <c r="D361" s="22">
        <f t="shared" si="120"/>
        <v>2</v>
      </c>
      <c r="E361" s="22">
        <f t="shared" si="121"/>
        <v>351</v>
      </c>
      <c r="F361" s="22" t="str">
        <f t="shared" si="110"/>
        <v>351.02</v>
      </c>
      <c r="G361" s="22" t="str">
        <f t="shared" si="111"/>
        <v>进料伺服Z轴回原点[Pls]</v>
      </c>
      <c r="H361" s="22" t="str">
        <f t="shared" si="112"/>
        <v>451.02</v>
      </c>
      <c r="I361" s="22" t="str">
        <f t="shared" si="113"/>
        <v>进料伺服Z轴回原点[M]</v>
      </c>
      <c r="J361" s="22" t="str">
        <f t="shared" si="114"/>
        <v>551.02</v>
      </c>
      <c r="K361" s="22" t="str">
        <f t="shared" si="115"/>
        <v>进料伺服Z轴回原点条件</v>
      </c>
      <c r="L361" s="22" t="str">
        <f t="shared" si="116"/>
        <v>651.02</v>
      </c>
      <c r="M361" s="22" t="str">
        <f t="shared" si="117"/>
        <v>进料伺服Z轴回原点[A]</v>
      </c>
      <c r="N361" s="22" t="str">
        <f t="shared" si="118"/>
        <v>751.02</v>
      </c>
      <c r="O361" s="22" t="str">
        <f t="shared" si="119"/>
        <v>进料伺服Z轴回原点[SW]</v>
      </c>
    </row>
    <row r="362" s="22" customFormat="1" ht="12" spans="1:15">
      <c r="A362" s="41"/>
      <c r="B362" s="22" t="s">
        <v>3104</v>
      </c>
      <c r="C362" s="22" t="str">
        <f>IO点表!C245</f>
        <v>进料伺服Z轴待机位</v>
      </c>
      <c r="D362" s="22">
        <f t="shared" si="120"/>
        <v>3</v>
      </c>
      <c r="E362" s="22">
        <f t="shared" si="121"/>
        <v>351</v>
      </c>
      <c r="F362" s="22" t="str">
        <f t="shared" si="110"/>
        <v>351.03</v>
      </c>
      <c r="G362" s="22" t="str">
        <f t="shared" si="111"/>
        <v>进料伺服Z轴待机位[Pls]</v>
      </c>
      <c r="H362" s="22" t="str">
        <f t="shared" si="112"/>
        <v>451.03</v>
      </c>
      <c r="I362" s="22" t="str">
        <f t="shared" si="113"/>
        <v>进料伺服Z轴待机位[M]</v>
      </c>
      <c r="J362" s="22" t="str">
        <f t="shared" si="114"/>
        <v>551.03</v>
      </c>
      <c r="K362" s="22" t="str">
        <f t="shared" si="115"/>
        <v>进料伺服Z轴待机位条件</v>
      </c>
      <c r="L362" s="22" t="str">
        <f t="shared" si="116"/>
        <v>651.03</v>
      </c>
      <c r="M362" s="22" t="str">
        <f t="shared" si="117"/>
        <v>进料伺服Z轴待机位[A]</v>
      </c>
      <c r="N362" s="22" t="str">
        <f t="shared" si="118"/>
        <v>751.03</v>
      </c>
      <c r="O362" s="22" t="str">
        <f t="shared" si="119"/>
        <v>进料伺服Z轴待机位[SW]</v>
      </c>
    </row>
    <row r="363" s="22" customFormat="1" ht="12" spans="1:15">
      <c r="A363" s="41"/>
      <c r="B363" s="22" t="s">
        <v>3105</v>
      </c>
      <c r="C363" s="40" t="str">
        <f>IO点表!C246</f>
        <v>进料伺服Z轴取料位</v>
      </c>
      <c r="D363" s="22">
        <f t="shared" si="120"/>
        <v>4</v>
      </c>
      <c r="E363" s="22">
        <f t="shared" si="121"/>
        <v>351</v>
      </c>
      <c r="F363" s="22" t="str">
        <f t="shared" si="110"/>
        <v>351.04</v>
      </c>
      <c r="G363" s="40" t="str">
        <f t="shared" si="111"/>
        <v>进料伺服Z轴取料位[Pls]</v>
      </c>
      <c r="H363" s="22" t="str">
        <f t="shared" si="112"/>
        <v>451.04</v>
      </c>
      <c r="I363" s="40" t="str">
        <f t="shared" si="113"/>
        <v>进料伺服Z轴取料位[M]</v>
      </c>
      <c r="J363" s="22" t="str">
        <f t="shared" si="114"/>
        <v>551.04</v>
      </c>
      <c r="K363" s="40" t="str">
        <f t="shared" si="115"/>
        <v>进料伺服Z轴取料位条件</v>
      </c>
      <c r="L363" s="22" t="str">
        <f t="shared" si="116"/>
        <v>651.04</v>
      </c>
      <c r="M363" s="40" t="str">
        <f t="shared" si="117"/>
        <v>进料伺服Z轴取料位[A]</v>
      </c>
      <c r="N363" s="22" t="str">
        <f t="shared" si="118"/>
        <v>751.04</v>
      </c>
      <c r="O363" s="40" t="str">
        <f t="shared" si="119"/>
        <v>进料伺服Z轴取料位[SW]</v>
      </c>
    </row>
    <row r="364" s="22" customFormat="1" ht="12" spans="1:15">
      <c r="A364" s="41"/>
      <c r="B364" s="22" t="s">
        <v>3106</v>
      </c>
      <c r="C364" s="40" t="str">
        <f>IO点表!C247</f>
        <v>进料伺服Z轴#1腔放料位</v>
      </c>
      <c r="D364" s="22">
        <f t="shared" si="120"/>
        <v>5</v>
      </c>
      <c r="E364" s="22">
        <f t="shared" si="121"/>
        <v>351</v>
      </c>
      <c r="F364" s="22" t="str">
        <f t="shared" si="110"/>
        <v>351.05</v>
      </c>
      <c r="G364" s="40" t="str">
        <f t="shared" si="111"/>
        <v>进料伺服Z轴#1腔放料位[Pls]</v>
      </c>
      <c r="H364" s="22" t="str">
        <f t="shared" si="112"/>
        <v>451.05</v>
      </c>
      <c r="I364" s="40" t="str">
        <f t="shared" si="113"/>
        <v>进料伺服Z轴#1腔放料位[M]</v>
      </c>
      <c r="J364" s="22" t="str">
        <f t="shared" si="114"/>
        <v>551.05</v>
      </c>
      <c r="K364" s="40" t="str">
        <f t="shared" si="115"/>
        <v>进料伺服Z轴#1腔放料位条件</v>
      </c>
      <c r="L364" s="22" t="str">
        <f t="shared" si="116"/>
        <v>651.05</v>
      </c>
      <c r="M364" s="40" t="str">
        <f t="shared" si="117"/>
        <v>进料伺服Z轴#1腔放料位[A]</v>
      </c>
      <c r="N364" s="22" t="str">
        <f t="shared" si="118"/>
        <v>751.05</v>
      </c>
      <c r="O364" s="40" t="str">
        <f t="shared" si="119"/>
        <v>进料伺服Z轴#1腔放料位[SW]</v>
      </c>
    </row>
    <row r="365" s="22" customFormat="1" ht="12" spans="1:15">
      <c r="A365" s="41"/>
      <c r="B365" s="22" t="s">
        <v>3107</v>
      </c>
      <c r="C365" s="40" t="str">
        <f>IO点表!C248</f>
        <v>进料伺服Z轴#2腔放料位</v>
      </c>
      <c r="D365" s="22">
        <f t="shared" si="120"/>
        <v>6</v>
      </c>
      <c r="E365" s="22">
        <f t="shared" si="121"/>
        <v>351</v>
      </c>
      <c r="F365" s="22" t="str">
        <f t="shared" si="110"/>
        <v>351.06</v>
      </c>
      <c r="G365" s="40" t="str">
        <f t="shared" si="111"/>
        <v>进料伺服Z轴#2腔放料位[Pls]</v>
      </c>
      <c r="H365" s="22" t="str">
        <f t="shared" si="112"/>
        <v>451.06</v>
      </c>
      <c r="I365" s="40" t="str">
        <f t="shared" si="113"/>
        <v>进料伺服Z轴#2腔放料位[M]</v>
      </c>
      <c r="J365" s="22" t="str">
        <f t="shared" si="114"/>
        <v>551.06</v>
      </c>
      <c r="K365" s="40" t="str">
        <f t="shared" si="115"/>
        <v>进料伺服Z轴#2腔放料位条件</v>
      </c>
      <c r="L365" s="22" t="str">
        <f t="shared" si="116"/>
        <v>651.06</v>
      </c>
      <c r="M365" s="40" t="str">
        <f t="shared" si="117"/>
        <v>进料伺服Z轴#2腔放料位[A]</v>
      </c>
      <c r="N365" s="22" t="str">
        <f t="shared" si="118"/>
        <v>751.06</v>
      </c>
      <c r="O365" s="40" t="str">
        <f t="shared" si="119"/>
        <v>进料伺服Z轴#2腔放料位[SW]</v>
      </c>
    </row>
    <row r="366" s="22" customFormat="1" ht="12" spans="1:15">
      <c r="A366" s="41"/>
      <c r="B366" s="22" t="s">
        <v>3108</v>
      </c>
      <c r="C366" s="40" t="str">
        <f>IO点表!C249</f>
        <v>进料伺服Z轴#3腔放料位</v>
      </c>
      <c r="D366" s="22">
        <f t="shared" si="120"/>
        <v>7</v>
      </c>
      <c r="E366" s="22">
        <f t="shared" si="121"/>
        <v>351</v>
      </c>
      <c r="F366" s="22" t="str">
        <f t="shared" si="110"/>
        <v>351.07</v>
      </c>
      <c r="G366" s="40" t="str">
        <f t="shared" si="111"/>
        <v>进料伺服Z轴#3腔放料位[Pls]</v>
      </c>
      <c r="H366" s="22" t="str">
        <f t="shared" si="112"/>
        <v>451.07</v>
      </c>
      <c r="I366" s="40" t="str">
        <f t="shared" si="113"/>
        <v>进料伺服Z轴#3腔放料位[M]</v>
      </c>
      <c r="J366" s="22" t="str">
        <f t="shared" si="114"/>
        <v>551.07</v>
      </c>
      <c r="K366" s="40" t="str">
        <f t="shared" si="115"/>
        <v>进料伺服Z轴#3腔放料位条件</v>
      </c>
      <c r="L366" s="22" t="str">
        <f t="shared" si="116"/>
        <v>651.07</v>
      </c>
      <c r="M366" s="40" t="str">
        <f t="shared" si="117"/>
        <v>进料伺服Z轴#3腔放料位[A]</v>
      </c>
      <c r="N366" s="22" t="str">
        <f t="shared" si="118"/>
        <v>751.07</v>
      </c>
      <c r="O366" s="40" t="str">
        <f t="shared" si="119"/>
        <v>进料伺服Z轴#3腔放料位[SW]</v>
      </c>
    </row>
    <row r="367" s="22" customFormat="1" ht="12" spans="1:15">
      <c r="A367" s="41"/>
      <c r="B367" s="22" t="s">
        <v>3109</v>
      </c>
      <c r="C367" s="40" t="str">
        <f>IO点表!C250</f>
        <v>进料伺服Z轴#1夹爪扫码NG放料位</v>
      </c>
      <c r="D367" s="22">
        <f t="shared" si="120"/>
        <v>8</v>
      </c>
      <c r="E367" s="22">
        <f t="shared" si="121"/>
        <v>351</v>
      </c>
      <c r="F367" s="22" t="str">
        <f t="shared" si="110"/>
        <v>351.08</v>
      </c>
      <c r="G367" s="40" t="str">
        <f t="shared" si="111"/>
        <v>进料伺服Z轴#1夹爪扫码NG放料位[Pls]</v>
      </c>
      <c r="H367" s="22" t="str">
        <f t="shared" si="112"/>
        <v>451.08</v>
      </c>
      <c r="I367" s="40" t="str">
        <f t="shared" si="113"/>
        <v>进料伺服Z轴#1夹爪扫码NG放料位[M]</v>
      </c>
      <c r="J367" s="22" t="str">
        <f t="shared" si="114"/>
        <v>551.08</v>
      </c>
      <c r="K367" s="40" t="str">
        <f t="shared" si="115"/>
        <v>进料伺服Z轴#1夹爪扫码NG放料位条件</v>
      </c>
      <c r="L367" s="22" t="str">
        <f t="shared" si="116"/>
        <v>651.08</v>
      </c>
      <c r="M367" s="40" t="str">
        <f t="shared" si="117"/>
        <v>进料伺服Z轴#1夹爪扫码NG放料位[A]</v>
      </c>
      <c r="N367" s="22" t="str">
        <f t="shared" si="118"/>
        <v>751.08</v>
      </c>
      <c r="O367" s="40" t="str">
        <f t="shared" si="119"/>
        <v>进料伺服Z轴#1夹爪扫码NG放料位[SW]</v>
      </c>
    </row>
    <row r="368" s="22" customFormat="1" ht="12" spans="1:15">
      <c r="A368" s="41"/>
      <c r="B368" s="22" t="s">
        <v>3110</v>
      </c>
      <c r="C368" s="40" t="str">
        <f>IO点表!C251</f>
        <v>进料伺服Z轴#2夹爪扫码NG放料位</v>
      </c>
      <c r="D368" s="22">
        <f t="shared" si="120"/>
        <v>9</v>
      </c>
      <c r="E368" s="22">
        <f t="shared" si="121"/>
        <v>351</v>
      </c>
      <c r="F368" s="22" t="str">
        <f t="shared" si="110"/>
        <v>351.09</v>
      </c>
      <c r="G368" s="40" t="str">
        <f t="shared" si="111"/>
        <v>进料伺服Z轴#2夹爪扫码NG放料位[Pls]</v>
      </c>
      <c r="H368" s="22" t="str">
        <f t="shared" si="112"/>
        <v>451.09</v>
      </c>
      <c r="I368" s="40" t="str">
        <f t="shared" si="113"/>
        <v>进料伺服Z轴#2夹爪扫码NG放料位[M]</v>
      </c>
      <c r="J368" s="22" t="str">
        <f t="shared" si="114"/>
        <v>551.09</v>
      </c>
      <c r="K368" s="40" t="str">
        <f t="shared" si="115"/>
        <v>进料伺服Z轴#2夹爪扫码NG放料位条件</v>
      </c>
      <c r="L368" s="22" t="str">
        <f t="shared" si="116"/>
        <v>651.09</v>
      </c>
      <c r="M368" s="40" t="str">
        <f t="shared" si="117"/>
        <v>进料伺服Z轴#2夹爪扫码NG放料位[A]</v>
      </c>
      <c r="N368" s="22" t="str">
        <f t="shared" si="118"/>
        <v>751.09</v>
      </c>
      <c r="O368" s="40" t="str">
        <f t="shared" si="119"/>
        <v>进料伺服Z轴#2夹爪扫码NG放料位[SW]</v>
      </c>
    </row>
    <row r="369" s="22" customFormat="1" ht="12" spans="1:15">
      <c r="A369" s="41"/>
      <c r="B369" s="22" t="s">
        <v>3111</v>
      </c>
      <c r="C369" s="40" t="str">
        <f>IO点表!C252</f>
        <v>进料伺服Z轴#1夹爪配对取放料位</v>
      </c>
      <c r="D369" s="22">
        <f t="shared" si="120"/>
        <v>10</v>
      </c>
      <c r="E369" s="22">
        <f t="shared" si="121"/>
        <v>351</v>
      </c>
      <c r="F369" s="22" t="str">
        <f t="shared" si="110"/>
        <v>351.10</v>
      </c>
      <c r="G369" s="40" t="str">
        <f t="shared" si="111"/>
        <v>进料伺服Z轴#1夹爪配对取放料位[Pls]</v>
      </c>
      <c r="H369" s="22" t="str">
        <f t="shared" si="112"/>
        <v>451.10</v>
      </c>
      <c r="I369" s="40" t="str">
        <f t="shared" si="113"/>
        <v>进料伺服Z轴#1夹爪配对取放料位[M]</v>
      </c>
      <c r="J369" s="22" t="str">
        <f t="shared" si="114"/>
        <v>551.10</v>
      </c>
      <c r="K369" s="40" t="str">
        <f t="shared" si="115"/>
        <v>进料伺服Z轴#1夹爪配对取放料位条件</v>
      </c>
      <c r="L369" s="22" t="str">
        <f t="shared" si="116"/>
        <v>651.10</v>
      </c>
      <c r="M369" s="40" t="str">
        <f t="shared" si="117"/>
        <v>进料伺服Z轴#1夹爪配对取放料位[A]</v>
      </c>
      <c r="N369" s="22" t="str">
        <f t="shared" si="118"/>
        <v>751.10</v>
      </c>
      <c r="O369" s="40" t="str">
        <f t="shared" si="119"/>
        <v>进料伺服Z轴#1夹爪配对取放料位[SW]</v>
      </c>
    </row>
    <row r="370" s="22" customFormat="1" ht="12" spans="1:15">
      <c r="A370" s="41"/>
      <c r="B370" s="22" t="s">
        <v>3112</v>
      </c>
      <c r="C370" s="40" t="str">
        <f>IO点表!C253</f>
        <v>进料伺服Z轴#2夹爪配对取放料位</v>
      </c>
      <c r="D370" s="22">
        <f t="shared" si="120"/>
        <v>11</v>
      </c>
      <c r="E370" s="22">
        <f t="shared" si="121"/>
        <v>351</v>
      </c>
      <c r="F370" s="22" t="str">
        <f t="shared" si="110"/>
        <v>351.11</v>
      </c>
      <c r="G370" s="40" t="str">
        <f t="shared" si="111"/>
        <v>进料伺服Z轴#2夹爪配对取放料位[Pls]</v>
      </c>
      <c r="H370" s="22" t="str">
        <f t="shared" si="112"/>
        <v>451.11</v>
      </c>
      <c r="I370" s="40" t="str">
        <f t="shared" si="113"/>
        <v>进料伺服Z轴#2夹爪配对取放料位[M]</v>
      </c>
      <c r="J370" s="22" t="str">
        <f t="shared" si="114"/>
        <v>551.11</v>
      </c>
      <c r="K370" s="40" t="str">
        <f t="shared" si="115"/>
        <v>进料伺服Z轴#2夹爪配对取放料位条件</v>
      </c>
      <c r="L370" s="22" t="str">
        <f t="shared" si="116"/>
        <v>651.11</v>
      </c>
      <c r="M370" s="40" t="str">
        <f t="shared" si="117"/>
        <v>进料伺服Z轴#2夹爪配对取放料位[A]</v>
      </c>
      <c r="N370" s="22" t="str">
        <f t="shared" si="118"/>
        <v>751.11</v>
      </c>
      <c r="O370" s="40" t="str">
        <f t="shared" si="119"/>
        <v>进料伺服Z轴#2夹爪配对取放料位[SW]</v>
      </c>
    </row>
    <row r="371" s="22" customFormat="1" ht="12" spans="1:15">
      <c r="A371" s="41"/>
      <c r="B371" s="22" t="s">
        <v>3113</v>
      </c>
      <c r="C371" s="22">
        <f>IO点表!C254</f>
        <v>0</v>
      </c>
      <c r="D371" s="22">
        <f t="shared" si="120"/>
        <v>12</v>
      </c>
      <c r="E371" s="22">
        <f t="shared" si="121"/>
        <v>351</v>
      </c>
      <c r="F371" s="22" t="str">
        <f t="shared" si="110"/>
        <v>351.12</v>
      </c>
      <c r="G371" s="22" t="str">
        <f t="shared" si="111"/>
        <v>0[Pls]</v>
      </c>
      <c r="H371" s="22" t="str">
        <f t="shared" si="112"/>
        <v>451.12</v>
      </c>
      <c r="I371" s="22" t="str">
        <f t="shared" si="113"/>
        <v>0[M]</v>
      </c>
      <c r="J371" s="22" t="str">
        <f t="shared" si="114"/>
        <v>551.12</v>
      </c>
      <c r="K371" s="22" t="str">
        <f t="shared" si="115"/>
        <v>0条件</v>
      </c>
      <c r="L371" s="22" t="str">
        <f t="shared" si="116"/>
        <v>651.12</v>
      </c>
      <c r="M371" s="22" t="str">
        <f t="shared" si="117"/>
        <v>0[A]</v>
      </c>
      <c r="N371" s="22" t="str">
        <f t="shared" si="118"/>
        <v>751.12</v>
      </c>
      <c r="O371" s="22" t="str">
        <f t="shared" si="119"/>
        <v>0[SW]</v>
      </c>
    </row>
    <row r="372" s="22" customFormat="1" ht="12" spans="1:15">
      <c r="A372" s="41"/>
      <c r="B372" s="22" t="s">
        <v>3114</v>
      </c>
      <c r="C372" s="22">
        <f>IO点表!C255</f>
        <v>0</v>
      </c>
      <c r="D372" s="22">
        <f t="shared" si="120"/>
        <v>13</v>
      </c>
      <c r="E372" s="22">
        <f t="shared" si="121"/>
        <v>351</v>
      </c>
      <c r="F372" s="22" t="str">
        <f t="shared" si="110"/>
        <v>351.13</v>
      </c>
      <c r="G372" s="22" t="str">
        <f t="shared" si="111"/>
        <v>0[Pls]</v>
      </c>
      <c r="H372" s="22" t="str">
        <f t="shared" si="112"/>
        <v>451.13</v>
      </c>
      <c r="I372" s="22" t="str">
        <f t="shared" si="113"/>
        <v>0[M]</v>
      </c>
      <c r="J372" s="22" t="str">
        <f t="shared" si="114"/>
        <v>551.13</v>
      </c>
      <c r="K372" s="22" t="str">
        <f t="shared" si="115"/>
        <v>0条件</v>
      </c>
      <c r="L372" s="22" t="str">
        <f t="shared" si="116"/>
        <v>651.13</v>
      </c>
      <c r="M372" s="22" t="str">
        <f t="shared" si="117"/>
        <v>0[A]</v>
      </c>
      <c r="N372" s="22" t="str">
        <f t="shared" si="118"/>
        <v>751.13</v>
      </c>
      <c r="O372" s="22" t="str">
        <f t="shared" si="119"/>
        <v>0[SW]</v>
      </c>
    </row>
    <row r="373" s="22" customFormat="1" ht="12" spans="1:15">
      <c r="A373" s="41"/>
      <c r="B373" s="22" t="s">
        <v>3115</v>
      </c>
      <c r="C373" s="22">
        <f>IO点表!C256</f>
        <v>0</v>
      </c>
      <c r="D373" s="22">
        <f t="shared" si="120"/>
        <v>14</v>
      </c>
      <c r="E373" s="22">
        <f t="shared" si="121"/>
        <v>351</v>
      </c>
      <c r="F373" s="22" t="str">
        <f t="shared" si="110"/>
        <v>351.14</v>
      </c>
      <c r="G373" s="22" t="str">
        <f t="shared" si="111"/>
        <v>0[Pls]</v>
      </c>
      <c r="H373" s="22" t="str">
        <f t="shared" si="112"/>
        <v>451.14</v>
      </c>
      <c r="I373" s="22" t="str">
        <f t="shared" si="113"/>
        <v>0[M]</v>
      </c>
      <c r="J373" s="22" t="str">
        <f t="shared" si="114"/>
        <v>551.14</v>
      </c>
      <c r="K373" s="22" t="str">
        <f t="shared" si="115"/>
        <v>0条件</v>
      </c>
      <c r="L373" s="22" t="str">
        <f t="shared" si="116"/>
        <v>651.14</v>
      </c>
      <c r="M373" s="22" t="str">
        <f t="shared" si="117"/>
        <v>0[A]</v>
      </c>
      <c r="N373" s="22" t="str">
        <f t="shared" si="118"/>
        <v>751.14</v>
      </c>
      <c r="O373" s="22" t="str">
        <f t="shared" si="119"/>
        <v>0[SW]</v>
      </c>
    </row>
    <row r="374" s="22" customFormat="1" ht="12" spans="1:15">
      <c r="A374" s="41"/>
      <c r="B374" s="22" t="s">
        <v>3116</v>
      </c>
      <c r="C374" s="22" t="str">
        <f>IO点表!C257</f>
        <v>进料伺服Z轴跟踪开选择</v>
      </c>
      <c r="D374" s="22">
        <f t="shared" si="120"/>
        <v>15</v>
      </c>
      <c r="E374" s="22">
        <f t="shared" si="121"/>
        <v>351</v>
      </c>
      <c r="F374" s="22" t="str">
        <f t="shared" si="110"/>
        <v>351.15</v>
      </c>
      <c r="G374" s="22" t="str">
        <f t="shared" si="111"/>
        <v>进料伺服Z轴跟踪开选择[Pls]</v>
      </c>
      <c r="H374" s="22" t="str">
        <f t="shared" si="112"/>
        <v>451.15</v>
      </c>
      <c r="I374" s="22" t="str">
        <f t="shared" si="113"/>
        <v>进料伺服Z轴跟踪开选择[M]</v>
      </c>
      <c r="J374" s="22" t="str">
        <f t="shared" si="114"/>
        <v>551.15</v>
      </c>
      <c r="K374" s="22" t="str">
        <f t="shared" si="115"/>
        <v>进料伺服Z轴跟踪开选择条件</v>
      </c>
      <c r="L374" s="22" t="str">
        <f t="shared" si="116"/>
        <v>651.15</v>
      </c>
      <c r="M374" s="22" t="str">
        <f t="shared" si="117"/>
        <v>进料伺服Z轴跟踪开选择[A]</v>
      </c>
      <c r="N374" s="22" t="str">
        <f t="shared" si="118"/>
        <v>751.15</v>
      </c>
      <c r="O374" s="22" t="str">
        <f t="shared" si="119"/>
        <v>进料伺服Z轴跟踪开选择[SW]</v>
      </c>
    </row>
    <row r="375" s="22" customFormat="1" ht="12" spans="1:15">
      <c r="A375" s="41" t="s">
        <v>2825</v>
      </c>
      <c r="B375" s="22" t="s">
        <v>3117</v>
      </c>
      <c r="C375" s="22" t="str">
        <f>IO点表!C258</f>
        <v>出料伺服X轴JOG+</v>
      </c>
      <c r="D375" s="22">
        <f t="shared" si="120"/>
        <v>0</v>
      </c>
      <c r="E375" s="22">
        <f t="shared" si="121"/>
        <v>352</v>
      </c>
      <c r="F375" s="22" t="str">
        <f t="shared" si="110"/>
        <v>352.00</v>
      </c>
      <c r="G375" s="22" t="str">
        <f t="shared" si="111"/>
        <v>出料伺服X轴JOG+[Pls]</v>
      </c>
      <c r="H375" s="22" t="str">
        <f t="shared" si="112"/>
        <v>452.00</v>
      </c>
      <c r="I375" s="22" t="str">
        <f t="shared" si="113"/>
        <v>出料伺服X轴JOG+[M]</v>
      </c>
      <c r="J375" s="22" t="str">
        <f t="shared" si="114"/>
        <v>552.00</v>
      </c>
      <c r="K375" s="22" t="str">
        <f t="shared" si="115"/>
        <v>出料伺服X轴JOG+条件</v>
      </c>
      <c r="L375" s="22" t="str">
        <f t="shared" si="116"/>
        <v>652.00</v>
      </c>
      <c r="M375" s="22" t="str">
        <f t="shared" si="117"/>
        <v>出料伺服X轴JOG+[A]</v>
      </c>
      <c r="N375" s="22" t="str">
        <f t="shared" si="118"/>
        <v>752.00</v>
      </c>
      <c r="O375" s="22" t="str">
        <f t="shared" si="119"/>
        <v>出料伺服X轴JOG+[SW]</v>
      </c>
    </row>
    <row r="376" s="22" customFormat="1" ht="12" spans="1:15">
      <c r="A376" s="41"/>
      <c r="B376" s="22" t="s">
        <v>3118</v>
      </c>
      <c r="C376" s="22" t="str">
        <f>IO点表!C259</f>
        <v>出料伺服X轴JOG-</v>
      </c>
      <c r="D376" s="22">
        <f t="shared" si="120"/>
        <v>1</v>
      </c>
      <c r="E376" s="22">
        <f t="shared" si="121"/>
        <v>352</v>
      </c>
      <c r="F376" s="22" t="str">
        <f t="shared" si="110"/>
        <v>352.01</v>
      </c>
      <c r="G376" s="22" t="str">
        <f t="shared" si="111"/>
        <v>出料伺服X轴JOG-[Pls]</v>
      </c>
      <c r="H376" s="22" t="str">
        <f t="shared" si="112"/>
        <v>452.01</v>
      </c>
      <c r="I376" s="22" t="str">
        <f t="shared" si="113"/>
        <v>出料伺服X轴JOG-[M]</v>
      </c>
      <c r="J376" s="22" t="str">
        <f t="shared" si="114"/>
        <v>552.01</v>
      </c>
      <c r="K376" s="22" t="str">
        <f t="shared" si="115"/>
        <v>出料伺服X轴JOG-条件</v>
      </c>
      <c r="L376" s="22" t="str">
        <f t="shared" si="116"/>
        <v>652.01</v>
      </c>
      <c r="M376" s="22" t="str">
        <f t="shared" si="117"/>
        <v>出料伺服X轴JOG-[A]</v>
      </c>
      <c r="N376" s="22" t="str">
        <f t="shared" si="118"/>
        <v>752.01</v>
      </c>
      <c r="O376" s="22" t="str">
        <f t="shared" si="119"/>
        <v>出料伺服X轴JOG-[SW]</v>
      </c>
    </row>
    <row r="377" s="22" customFormat="1" ht="12" spans="1:15">
      <c r="A377" s="41"/>
      <c r="B377" s="22" t="s">
        <v>3119</v>
      </c>
      <c r="C377" s="22" t="str">
        <f>IO点表!C260</f>
        <v>出料伺服X轴回原点</v>
      </c>
      <c r="D377" s="22">
        <f t="shared" si="120"/>
        <v>2</v>
      </c>
      <c r="E377" s="22">
        <f t="shared" si="121"/>
        <v>352</v>
      </c>
      <c r="F377" s="22" t="str">
        <f t="shared" si="110"/>
        <v>352.02</v>
      </c>
      <c r="G377" s="22" t="str">
        <f t="shared" si="111"/>
        <v>出料伺服X轴回原点[Pls]</v>
      </c>
      <c r="H377" s="22" t="str">
        <f t="shared" si="112"/>
        <v>452.02</v>
      </c>
      <c r="I377" s="22" t="str">
        <f t="shared" si="113"/>
        <v>出料伺服X轴回原点[M]</v>
      </c>
      <c r="J377" s="22" t="str">
        <f t="shared" si="114"/>
        <v>552.02</v>
      </c>
      <c r="K377" s="22" t="str">
        <f t="shared" si="115"/>
        <v>出料伺服X轴回原点条件</v>
      </c>
      <c r="L377" s="22" t="str">
        <f t="shared" si="116"/>
        <v>652.02</v>
      </c>
      <c r="M377" s="22" t="str">
        <f t="shared" si="117"/>
        <v>出料伺服X轴回原点[A]</v>
      </c>
      <c r="N377" s="22" t="str">
        <f t="shared" si="118"/>
        <v>752.02</v>
      </c>
      <c r="O377" s="22" t="str">
        <f t="shared" si="119"/>
        <v>出料伺服X轴回原点[SW]</v>
      </c>
    </row>
    <row r="378" s="22" customFormat="1" ht="12" spans="1:15">
      <c r="A378" s="41"/>
      <c r="B378" s="22" t="s">
        <v>3120</v>
      </c>
      <c r="C378" s="22" t="str">
        <f>IO点表!C261</f>
        <v>出料伺服X轴放料位</v>
      </c>
      <c r="D378" s="22">
        <f t="shared" si="120"/>
        <v>3</v>
      </c>
      <c r="E378" s="22">
        <f t="shared" si="121"/>
        <v>352</v>
      </c>
      <c r="F378" s="22" t="str">
        <f t="shared" si="110"/>
        <v>352.03</v>
      </c>
      <c r="G378" s="22" t="str">
        <f t="shared" si="111"/>
        <v>出料伺服X轴放料位[Pls]</v>
      </c>
      <c r="H378" s="22" t="str">
        <f t="shared" si="112"/>
        <v>452.03</v>
      </c>
      <c r="I378" s="22" t="str">
        <f t="shared" si="113"/>
        <v>出料伺服X轴放料位[M]</v>
      </c>
      <c r="J378" s="22" t="str">
        <f t="shared" si="114"/>
        <v>552.03</v>
      </c>
      <c r="K378" s="22" t="str">
        <f t="shared" si="115"/>
        <v>出料伺服X轴放料位条件</v>
      </c>
      <c r="L378" s="22" t="str">
        <f t="shared" si="116"/>
        <v>652.03</v>
      </c>
      <c r="M378" s="22" t="str">
        <f t="shared" si="117"/>
        <v>出料伺服X轴放料位[A]</v>
      </c>
      <c r="N378" s="22" t="str">
        <f t="shared" si="118"/>
        <v>752.03</v>
      </c>
      <c r="O378" s="22" t="str">
        <f t="shared" si="119"/>
        <v>出料伺服X轴放料位[SW]</v>
      </c>
    </row>
    <row r="379" s="22" customFormat="1" ht="12" spans="1:15">
      <c r="A379" s="41"/>
      <c r="B379" s="22" t="s">
        <v>3121</v>
      </c>
      <c r="C379" s="22" t="str">
        <f>IO点表!C262</f>
        <v>出料伺服X轴#1腔取料位</v>
      </c>
      <c r="D379" s="22">
        <f t="shared" si="120"/>
        <v>4</v>
      </c>
      <c r="E379" s="22">
        <f t="shared" si="121"/>
        <v>352</v>
      </c>
      <c r="F379" s="22" t="str">
        <f t="shared" si="110"/>
        <v>352.04</v>
      </c>
      <c r="G379" s="22" t="str">
        <f t="shared" si="111"/>
        <v>出料伺服X轴#1腔取料位[Pls]</v>
      </c>
      <c r="H379" s="22" t="str">
        <f t="shared" si="112"/>
        <v>452.04</v>
      </c>
      <c r="I379" s="22" t="str">
        <f t="shared" si="113"/>
        <v>出料伺服X轴#1腔取料位[M]</v>
      </c>
      <c r="J379" s="22" t="str">
        <f t="shared" si="114"/>
        <v>552.04</v>
      </c>
      <c r="K379" s="22" t="str">
        <f t="shared" si="115"/>
        <v>出料伺服X轴#1腔取料位条件</v>
      </c>
      <c r="L379" s="22" t="str">
        <f t="shared" si="116"/>
        <v>652.04</v>
      </c>
      <c r="M379" s="22" t="str">
        <f t="shared" si="117"/>
        <v>出料伺服X轴#1腔取料位[A]</v>
      </c>
      <c r="N379" s="22" t="str">
        <f t="shared" si="118"/>
        <v>752.04</v>
      </c>
      <c r="O379" s="22" t="str">
        <f t="shared" si="119"/>
        <v>出料伺服X轴#1腔取料位[SW]</v>
      </c>
    </row>
    <row r="380" s="22" customFormat="1" ht="12" spans="1:15">
      <c r="A380" s="41"/>
      <c r="B380" s="22" t="s">
        <v>3122</v>
      </c>
      <c r="C380" s="22" t="str">
        <f>IO点表!C263</f>
        <v>出料伺服X轴#2腔取料位</v>
      </c>
      <c r="D380" s="22">
        <f t="shared" si="120"/>
        <v>5</v>
      </c>
      <c r="E380" s="22">
        <f t="shared" si="121"/>
        <v>352</v>
      </c>
      <c r="F380" s="22" t="str">
        <f t="shared" si="110"/>
        <v>352.05</v>
      </c>
      <c r="G380" s="22" t="str">
        <f t="shared" si="111"/>
        <v>出料伺服X轴#2腔取料位[Pls]</v>
      </c>
      <c r="H380" s="22" t="str">
        <f t="shared" si="112"/>
        <v>452.05</v>
      </c>
      <c r="I380" s="22" t="str">
        <f t="shared" si="113"/>
        <v>出料伺服X轴#2腔取料位[M]</v>
      </c>
      <c r="J380" s="22" t="str">
        <f t="shared" si="114"/>
        <v>552.05</v>
      </c>
      <c r="K380" s="22" t="str">
        <f t="shared" si="115"/>
        <v>出料伺服X轴#2腔取料位条件</v>
      </c>
      <c r="L380" s="22" t="str">
        <f t="shared" si="116"/>
        <v>652.05</v>
      </c>
      <c r="M380" s="22" t="str">
        <f t="shared" si="117"/>
        <v>出料伺服X轴#2腔取料位[A]</v>
      </c>
      <c r="N380" s="22" t="str">
        <f t="shared" si="118"/>
        <v>752.05</v>
      </c>
      <c r="O380" s="22" t="str">
        <f t="shared" si="119"/>
        <v>出料伺服X轴#2腔取料位[SW]</v>
      </c>
    </row>
    <row r="381" s="22" customFormat="1" ht="12" spans="1:15">
      <c r="A381" s="41"/>
      <c r="B381" s="22" t="s">
        <v>3123</v>
      </c>
      <c r="C381" s="22" t="str">
        <f>IO点表!C264</f>
        <v>出料伺服X轴#3腔取料位</v>
      </c>
      <c r="D381" s="22">
        <f t="shared" si="120"/>
        <v>6</v>
      </c>
      <c r="E381" s="22">
        <f t="shared" si="121"/>
        <v>352</v>
      </c>
      <c r="F381" s="22" t="str">
        <f t="shared" si="110"/>
        <v>352.06</v>
      </c>
      <c r="G381" s="22" t="str">
        <f t="shared" si="111"/>
        <v>出料伺服X轴#3腔取料位[Pls]</v>
      </c>
      <c r="H381" s="22" t="str">
        <f t="shared" si="112"/>
        <v>452.06</v>
      </c>
      <c r="I381" s="22" t="str">
        <f t="shared" si="113"/>
        <v>出料伺服X轴#3腔取料位[M]</v>
      </c>
      <c r="J381" s="22" t="str">
        <f t="shared" si="114"/>
        <v>552.06</v>
      </c>
      <c r="K381" s="22" t="str">
        <f t="shared" si="115"/>
        <v>出料伺服X轴#3腔取料位条件</v>
      </c>
      <c r="L381" s="22" t="str">
        <f t="shared" si="116"/>
        <v>652.06</v>
      </c>
      <c r="M381" s="22" t="str">
        <f t="shared" si="117"/>
        <v>出料伺服X轴#3腔取料位[A]</v>
      </c>
      <c r="N381" s="22" t="str">
        <f t="shared" si="118"/>
        <v>752.06</v>
      </c>
      <c r="O381" s="22" t="str">
        <f t="shared" si="119"/>
        <v>出料伺服X轴#3腔取料位[SW]</v>
      </c>
    </row>
    <row r="382" s="22" customFormat="1" ht="12" spans="1:15">
      <c r="A382" s="41"/>
      <c r="B382" s="22" t="s">
        <v>3124</v>
      </c>
      <c r="C382" s="22" t="str">
        <f>IO点表!C265</f>
        <v>出料伺服X轴#1夹爪氦检NG放料位</v>
      </c>
      <c r="D382" s="22">
        <f t="shared" si="120"/>
        <v>7</v>
      </c>
      <c r="E382" s="22">
        <f t="shared" si="121"/>
        <v>352</v>
      </c>
      <c r="F382" s="22" t="str">
        <f t="shared" si="110"/>
        <v>352.07</v>
      </c>
      <c r="G382" s="22" t="str">
        <f t="shared" si="111"/>
        <v>出料伺服X轴#1夹爪氦检NG放料位[Pls]</v>
      </c>
      <c r="H382" s="22" t="str">
        <f t="shared" si="112"/>
        <v>452.07</v>
      </c>
      <c r="I382" s="22" t="str">
        <f t="shared" si="113"/>
        <v>出料伺服X轴#1夹爪氦检NG放料位[M]</v>
      </c>
      <c r="J382" s="22" t="str">
        <f t="shared" si="114"/>
        <v>552.07</v>
      </c>
      <c r="K382" s="22" t="str">
        <f t="shared" si="115"/>
        <v>出料伺服X轴#1夹爪氦检NG放料位条件</v>
      </c>
      <c r="L382" s="22" t="str">
        <f t="shared" si="116"/>
        <v>652.07</v>
      </c>
      <c r="M382" s="22" t="str">
        <f t="shared" si="117"/>
        <v>出料伺服X轴#1夹爪氦检NG放料位[A]</v>
      </c>
      <c r="N382" s="22" t="str">
        <f t="shared" si="118"/>
        <v>752.07</v>
      </c>
      <c r="O382" s="22" t="str">
        <f t="shared" si="119"/>
        <v>出料伺服X轴#1夹爪氦检NG放料位[SW]</v>
      </c>
    </row>
    <row r="383" s="22" customFormat="1" ht="12" spans="1:15">
      <c r="A383" s="41"/>
      <c r="B383" s="22" t="s">
        <v>3125</v>
      </c>
      <c r="C383" s="22" t="str">
        <f>IO点表!C266</f>
        <v>出料伺服X轴#2夹爪氦检NG放料位</v>
      </c>
      <c r="D383" s="22">
        <f t="shared" si="120"/>
        <v>8</v>
      </c>
      <c r="E383" s="22">
        <f t="shared" si="121"/>
        <v>352</v>
      </c>
      <c r="F383" s="22" t="str">
        <f t="shared" si="110"/>
        <v>352.08</v>
      </c>
      <c r="G383" s="22" t="str">
        <f t="shared" si="111"/>
        <v>出料伺服X轴#2夹爪氦检NG放料位[Pls]</v>
      </c>
      <c r="H383" s="22" t="str">
        <f t="shared" si="112"/>
        <v>452.08</v>
      </c>
      <c r="I383" s="22" t="str">
        <f t="shared" si="113"/>
        <v>出料伺服X轴#2夹爪氦检NG放料位[M]</v>
      </c>
      <c r="J383" s="22" t="str">
        <f t="shared" si="114"/>
        <v>552.08</v>
      </c>
      <c r="K383" s="22" t="str">
        <f t="shared" si="115"/>
        <v>出料伺服X轴#2夹爪氦检NG放料位条件</v>
      </c>
      <c r="L383" s="22" t="str">
        <f t="shared" si="116"/>
        <v>652.08</v>
      </c>
      <c r="M383" s="22" t="str">
        <f t="shared" si="117"/>
        <v>出料伺服X轴#2夹爪氦检NG放料位[A]</v>
      </c>
      <c r="N383" s="22" t="str">
        <f t="shared" si="118"/>
        <v>752.08</v>
      </c>
      <c r="O383" s="22" t="str">
        <f t="shared" si="119"/>
        <v>出料伺服X轴#2夹爪氦检NG放料位[SW]</v>
      </c>
    </row>
    <row r="384" s="22" customFormat="1" ht="12" spans="1:15">
      <c r="A384" s="41"/>
      <c r="B384" s="22" t="s">
        <v>3126</v>
      </c>
      <c r="C384" s="22" t="str">
        <f>IO点表!C267</f>
        <v>出料伺服X轴#1夹爪配对取放料位</v>
      </c>
      <c r="D384" s="22">
        <f t="shared" si="120"/>
        <v>9</v>
      </c>
      <c r="E384" s="22">
        <f t="shared" si="121"/>
        <v>352</v>
      </c>
      <c r="F384" s="22" t="str">
        <f t="shared" si="110"/>
        <v>352.09</v>
      </c>
      <c r="G384" s="22" t="str">
        <f t="shared" si="111"/>
        <v>出料伺服X轴#1夹爪配对取放料位[Pls]</v>
      </c>
      <c r="H384" s="22" t="str">
        <f t="shared" si="112"/>
        <v>452.09</v>
      </c>
      <c r="I384" s="22" t="str">
        <f t="shared" si="113"/>
        <v>出料伺服X轴#1夹爪配对取放料位[M]</v>
      </c>
      <c r="J384" s="22" t="str">
        <f t="shared" si="114"/>
        <v>552.09</v>
      </c>
      <c r="K384" s="22" t="str">
        <f t="shared" si="115"/>
        <v>出料伺服X轴#1夹爪配对取放料位条件</v>
      </c>
      <c r="L384" s="22" t="str">
        <f t="shared" si="116"/>
        <v>652.09</v>
      </c>
      <c r="M384" s="22" t="str">
        <f t="shared" si="117"/>
        <v>出料伺服X轴#1夹爪配对取放料位[A]</v>
      </c>
      <c r="N384" s="22" t="str">
        <f t="shared" si="118"/>
        <v>752.09</v>
      </c>
      <c r="O384" s="22" t="str">
        <f t="shared" si="119"/>
        <v>出料伺服X轴#1夹爪配对取放料位[SW]</v>
      </c>
    </row>
    <row r="385" s="22" customFormat="1" ht="12" spans="1:15">
      <c r="A385" s="41"/>
      <c r="B385" s="22" t="s">
        <v>3127</v>
      </c>
      <c r="C385" s="22" t="str">
        <f>IO点表!C268</f>
        <v>出料伺服X轴#2夹爪配对取放料位</v>
      </c>
      <c r="D385" s="22">
        <f t="shared" si="120"/>
        <v>10</v>
      </c>
      <c r="E385" s="22">
        <f t="shared" si="121"/>
        <v>352</v>
      </c>
      <c r="F385" s="22" t="str">
        <f t="shared" si="110"/>
        <v>352.10</v>
      </c>
      <c r="G385" s="22" t="str">
        <f t="shared" si="111"/>
        <v>出料伺服X轴#2夹爪配对取放料位[Pls]</v>
      </c>
      <c r="H385" s="22" t="str">
        <f t="shared" si="112"/>
        <v>452.10</v>
      </c>
      <c r="I385" s="22" t="str">
        <f t="shared" si="113"/>
        <v>出料伺服X轴#2夹爪配对取放料位[M]</v>
      </c>
      <c r="J385" s="22" t="str">
        <f t="shared" si="114"/>
        <v>552.10</v>
      </c>
      <c r="K385" s="22" t="str">
        <f t="shared" si="115"/>
        <v>出料伺服X轴#2夹爪配对取放料位条件</v>
      </c>
      <c r="L385" s="22" t="str">
        <f t="shared" si="116"/>
        <v>652.10</v>
      </c>
      <c r="M385" s="22" t="str">
        <f t="shared" si="117"/>
        <v>出料伺服X轴#2夹爪配对取放料位[A]</v>
      </c>
      <c r="N385" s="22" t="str">
        <f t="shared" si="118"/>
        <v>752.10</v>
      </c>
      <c r="O385" s="22" t="str">
        <f t="shared" si="119"/>
        <v>出料伺服X轴#2夹爪配对取放料位[SW]</v>
      </c>
    </row>
    <row r="386" s="22" customFormat="1" ht="12" spans="1:15">
      <c r="A386" s="41"/>
      <c r="B386" s="22" t="s">
        <v>3128</v>
      </c>
      <c r="C386" s="22">
        <f>IO点表!C269</f>
        <v>0</v>
      </c>
      <c r="D386" s="22">
        <f t="shared" si="120"/>
        <v>11</v>
      </c>
      <c r="E386" s="22">
        <f t="shared" si="121"/>
        <v>352</v>
      </c>
      <c r="F386" s="22" t="str">
        <f t="shared" si="110"/>
        <v>352.11</v>
      </c>
      <c r="G386" s="22" t="str">
        <f t="shared" si="111"/>
        <v>0[Pls]</v>
      </c>
      <c r="H386" s="22" t="str">
        <f t="shared" si="112"/>
        <v>452.11</v>
      </c>
      <c r="I386" s="22" t="str">
        <f t="shared" si="113"/>
        <v>0[M]</v>
      </c>
      <c r="J386" s="22" t="str">
        <f t="shared" si="114"/>
        <v>552.11</v>
      </c>
      <c r="K386" s="22" t="str">
        <f t="shared" si="115"/>
        <v>0条件</v>
      </c>
      <c r="L386" s="22" t="str">
        <f t="shared" si="116"/>
        <v>652.11</v>
      </c>
      <c r="M386" s="22" t="str">
        <f t="shared" si="117"/>
        <v>0[A]</v>
      </c>
      <c r="N386" s="22" t="str">
        <f t="shared" si="118"/>
        <v>752.11</v>
      </c>
      <c r="O386" s="22" t="str">
        <f t="shared" si="119"/>
        <v>0[SW]</v>
      </c>
    </row>
    <row r="387" s="22" customFormat="1" ht="12" spans="1:15">
      <c r="A387" s="41"/>
      <c r="B387" s="22" t="s">
        <v>3129</v>
      </c>
      <c r="C387" s="22">
        <f>IO点表!C270</f>
        <v>0</v>
      </c>
      <c r="D387" s="22">
        <f t="shared" si="120"/>
        <v>12</v>
      </c>
      <c r="E387" s="22">
        <f t="shared" si="121"/>
        <v>352</v>
      </c>
      <c r="F387" s="22" t="str">
        <f t="shared" si="110"/>
        <v>352.12</v>
      </c>
      <c r="G387" s="22" t="str">
        <f t="shared" si="111"/>
        <v>0[Pls]</v>
      </c>
      <c r="H387" s="22" t="str">
        <f t="shared" si="112"/>
        <v>452.12</v>
      </c>
      <c r="I387" s="22" t="str">
        <f t="shared" si="113"/>
        <v>0[M]</v>
      </c>
      <c r="J387" s="22" t="str">
        <f t="shared" si="114"/>
        <v>552.12</v>
      </c>
      <c r="K387" s="22" t="str">
        <f t="shared" si="115"/>
        <v>0条件</v>
      </c>
      <c r="L387" s="22" t="str">
        <f t="shared" si="116"/>
        <v>652.12</v>
      </c>
      <c r="M387" s="22" t="str">
        <f t="shared" si="117"/>
        <v>0[A]</v>
      </c>
      <c r="N387" s="22" t="str">
        <f t="shared" si="118"/>
        <v>752.12</v>
      </c>
      <c r="O387" s="22" t="str">
        <f t="shared" si="119"/>
        <v>0[SW]</v>
      </c>
    </row>
    <row r="388" s="22" customFormat="1" ht="12" spans="1:15">
      <c r="A388" s="41"/>
      <c r="B388" s="22" t="s">
        <v>3130</v>
      </c>
      <c r="C388" s="22">
        <f>IO点表!C271</f>
        <v>0</v>
      </c>
      <c r="D388" s="22">
        <f t="shared" si="120"/>
        <v>13</v>
      </c>
      <c r="E388" s="22">
        <f t="shared" si="121"/>
        <v>352</v>
      </c>
      <c r="F388" s="22" t="str">
        <f t="shared" si="110"/>
        <v>352.13</v>
      </c>
      <c r="G388" s="22" t="str">
        <f t="shared" si="111"/>
        <v>0[Pls]</v>
      </c>
      <c r="H388" s="22" t="str">
        <f t="shared" si="112"/>
        <v>452.13</v>
      </c>
      <c r="I388" s="22" t="str">
        <f t="shared" si="113"/>
        <v>0[M]</v>
      </c>
      <c r="J388" s="22" t="str">
        <f t="shared" si="114"/>
        <v>552.13</v>
      </c>
      <c r="K388" s="22" t="str">
        <f t="shared" si="115"/>
        <v>0条件</v>
      </c>
      <c r="L388" s="22" t="str">
        <f t="shared" si="116"/>
        <v>652.13</v>
      </c>
      <c r="M388" s="22" t="str">
        <f t="shared" si="117"/>
        <v>0[A]</v>
      </c>
      <c r="N388" s="22" t="str">
        <f t="shared" si="118"/>
        <v>752.13</v>
      </c>
      <c r="O388" s="22" t="str">
        <f t="shared" si="119"/>
        <v>0[SW]</v>
      </c>
    </row>
    <row r="389" s="22" customFormat="1" ht="12" spans="1:15">
      <c r="A389" s="41"/>
      <c r="B389" s="22" t="s">
        <v>3131</v>
      </c>
      <c r="C389" s="22">
        <f>IO点表!C272</f>
        <v>0</v>
      </c>
      <c r="D389" s="22">
        <f t="shared" si="120"/>
        <v>14</v>
      </c>
      <c r="E389" s="22">
        <f t="shared" si="121"/>
        <v>352</v>
      </c>
      <c r="F389" s="22" t="str">
        <f t="shared" si="110"/>
        <v>352.14</v>
      </c>
      <c r="G389" s="22" t="str">
        <f t="shared" si="111"/>
        <v>0[Pls]</v>
      </c>
      <c r="H389" s="22" t="str">
        <f t="shared" si="112"/>
        <v>452.14</v>
      </c>
      <c r="I389" s="22" t="str">
        <f t="shared" si="113"/>
        <v>0[M]</v>
      </c>
      <c r="J389" s="22" t="str">
        <f t="shared" si="114"/>
        <v>552.14</v>
      </c>
      <c r="K389" s="22" t="str">
        <f t="shared" si="115"/>
        <v>0条件</v>
      </c>
      <c r="L389" s="22" t="str">
        <f t="shared" si="116"/>
        <v>652.14</v>
      </c>
      <c r="M389" s="22" t="str">
        <f t="shared" si="117"/>
        <v>0[A]</v>
      </c>
      <c r="N389" s="22" t="str">
        <f t="shared" si="118"/>
        <v>752.14</v>
      </c>
      <c r="O389" s="22" t="str">
        <f t="shared" si="119"/>
        <v>0[SW]</v>
      </c>
    </row>
    <row r="390" s="22" customFormat="1" ht="12" spans="1:15">
      <c r="A390" s="41"/>
      <c r="B390" s="22" t="s">
        <v>3132</v>
      </c>
      <c r="C390" s="22">
        <f>IO点表!C273</f>
        <v>0</v>
      </c>
      <c r="D390" s="22">
        <f t="shared" si="120"/>
        <v>15</v>
      </c>
      <c r="E390" s="22">
        <f t="shared" si="121"/>
        <v>352</v>
      </c>
      <c r="F390" s="22" t="str">
        <f t="shared" si="110"/>
        <v>352.15</v>
      </c>
      <c r="G390" s="22" t="str">
        <f t="shared" si="111"/>
        <v>0[Pls]</v>
      </c>
      <c r="H390" s="22" t="str">
        <f t="shared" si="112"/>
        <v>452.15</v>
      </c>
      <c r="I390" s="22" t="str">
        <f t="shared" si="113"/>
        <v>0[M]</v>
      </c>
      <c r="J390" s="22" t="str">
        <f t="shared" si="114"/>
        <v>552.15</v>
      </c>
      <c r="K390" s="22" t="str">
        <f t="shared" si="115"/>
        <v>0条件</v>
      </c>
      <c r="L390" s="22" t="str">
        <f t="shared" si="116"/>
        <v>652.15</v>
      </c>
      <c r="M390" s="22" t="str">
        <f t="shared" si="117"/>
        <v>0[A]</v>
      </c>
      <c r="N390" s="22" t="str">
        <f t="shared" si="118"/>
        <v>752.15</v>
      </c>
      <c r="O390" s="22" t="str">
        <f t="shared" si="119"/>
        <v>0[SW]</v>
      </c>
    </row>
    <row r="391" s="22" customFormat="1" ht="12" spans="1:15">
      <c r="A391" s="41" t="s">
        <v>2842</v>
      </c>
      <c r="B391" s="22" t="s">
        <v>3133</v>
      </c>
      <c r="C391" s="22" t="str">
        <f>IO点表!C274</f>
        <v>出料伺服Z轴JOG+</v>
      </c>
      <c r="D391" s="22">
        <f t="shared" si="120"/>
        <v>0</v>
      </c>
      <c r="E391" s="22">
        <f t="shared" si="121"/>
        <v>353</v>
      </c>
      <c r="F391" s="22" t="str">
        <f t="shared" si="110"/>
        <v>353.00</v>
      </c>
      <c r="G391" s="22" t="str">
        <f t="shared" si="111"/>
        <v>出料伺服Z轴JOG+[Pls]</v>
      </c>
      <c r="H391" s="22" t="str">
        <f t="shared" si="112"/>
        <v>453.00</v>
      </c>
      <c r="I391" s="22" t="str">
        <f t="shared" si="113"/>
        <v>出料伺服Z轴JOG+[M]</v>
      </c>
      <c r="J391" s="22" t="str">
        <f t="shared" si="114"/>
        <v>553.00</v>
      </c>
      <c r="K391" s="22" t="str">
        <f t="shared" si="115"/>
        <v>出料伺服Z轴JOG+条件</v>
      </c>
      <c r="L391" s="22" t="str">
        <f t="shared" si="116"/>
        <v>653.00</v>
      </c>
      <c r="M391" s="22" t="str">
        <f t="shared" si="117"/>
        <v>出料伺服Z轴JOG+[A]</v>
      </c>
      <c r="N391" s="22" t="str">
        <f t="shared" si="118"/>
        <v>753.00</v>
      </c>
      <c r="O391" s="22" t="str">
        <f t="shared" si="119"/>
        <v>出料伺服Z轴JOG+[SW]</v>
      </c>
    </row>
    <row r="392" s="22" customFormat="1" ht="12" spans="1:15">
      <c r="A392" s="41"/>
      <c r="B392" s="22" t="s">
        <v>3134</v>
      </c>
      <c r="C392" s="22" t="str">
        <f>IO点表!C275</f>
        <v>出料伺服Z轴JOG-</v>
      </c>
      <c r="D392" s="22">
        <f t="shared" si="120"/>
        <v>1</v>
      </c>
      <c r="E392" s="22">
        <f t="shared" si="121"/>
        <v>353</v>
      </c>
      <c r="F392" s="22" t="str">
        <f t="shared" si="110"/>
        <v>353.01</v>
      </c>
      <c r="G392" s="22" t="str">
        <f t="shared" si="111"/>
        <v>出料伺服Z轴JOG-[Pls]</v>
      </c>
      <c r="H392" s="22" t="str">
        <f t="shared" si="112"/>
        <v>453.01</v>
      </c>
      <c r="I392" s="22" t="str">
        <f t="shared" si="113"/>
        <v>出料伺服Z轴JOG-[M]</v>
      </c>
      <c r="J392" s="22" t="str">
        <f t="shared" si="114"/>
        <v>553.01</v>
      </c>
      <c r="K392" s="22" t="str">
        <f t="shared" si="115"/>
        <v>出料伺服Z轴JOG-条件</v>
      </c>
      <c r="L392" s="22" t="str">
        <f t="shared" si="116"/>
        <v>653.01</v>
      </c>
      <c r="M392" s="22" t="str">
        <f t="shared" si="117"/>
        <v>出料伺服Z轴JOG-[A]</v>
      </c>
      <c r="N392" s="22" t="str">
        <f t="shared" si="118"/>
        <v>753.01</v>
      </c>
      <c r="O392" s="22" t="str">
        <f t="shared" si="119"/>
        <v>出料伺服Z轴JOG-[SW]</v>
      </c>
    </row>
    <row r="393" s="22" customFormat="1" ht="12" spans="1:15">
      <c r="A393" s="41"/>
      <c r="B393" s="22" t="s">
        <v>3135</v>
      </c>
      <c r="C393" s="22" t="str">
        <f>IO点表!C276</f>
        <v>出料伺服Z轴回原点</v>
      </c>
      <c r="D393" s="22">
        <f t="shared" si="120"/>
        <v>2</v>
      </c>
      <c r="E393" s="22">
        <f t="shared" si="121"/>
        <v>353</v>
      </c>
      <c r="F393" s="22" t="str">
        <f t="shared" si="110"/>
        <v>353.02</v>
      </c>
      <c r="G393" s="22" t="str">
        <f t="shared" si="111"/>
        <v>出料伺服Z轴回原点[Pls]</v>
      </c>
      <c r="H393" s="22" t="str">
        <f t="shared" si="112"/>
        <v>453.02</v>
      </c>
      <c r="I393" s="22" t="str">
        <f t="shared" si="113"/>
        <v>出料伺服Z轴回原点[M]</v>
      </c>
      <c r="J393" s="22" t="str">
        <f t="shared" si="114"/>
        <v>553.02</v>
      </c>
      <c r="K393" s="22" t="str">
        <f t="shared" si="115"/>
        <v>出料伺服Z轴回原点条件</v>
      </c>
      <c r="L393" s="22" t="str">
        <f t="shared" si="116"/>
        <v>653.02</v>
      </c>
      <c r="M393" s="22" t="str">
        <f t="shared" si="117"/>
        <v>出料伺服Z轴回原点[A]</v>
      </c>
      <c r="N393" s="22" t="str">
        <f t="shared" si="118"/>
        <v>753.02</v>
      </c>
      <c r="O393" s="22" t="str">
        <f t="shared" si="119"/>
        <v>出料伺服Z轴回原点[SW]</v>
      </c>
    </row>
    <row r="394" s="22" customFormat="1" ht="12" spans="1:15">
      <c r="A394" s="41"/>
      <c r="B394" s="22" t="s">
        <v>3136</v>
      </c>
      <c r="C394" s="22" t="str">
        <f>IO点表!C277</f>
        <v>出料伺服Z轴待机位</v>
      </c>
      <c r="D394" s="22">
        <f t="shared" si="120"/>
        <v>3</v>
      </c>
      <c r="E394" s="22">
        <f t="shared" si="121"/>
        <v>353</v>
      </c>
      <c r="F394" s="22" t="str">
        <f t="shared" si="110"/>
        <v>353.03</v>
      </c>
      <c r="G394" s="22" t="str">
        <f t="shared" si="111"/>
        <v>出料伺服Z轴待机位[Pls]</v>
      </c>
      <c r="H394" s="22" t="str">
        <f t="shared" si="112"/>
        <v>453.03</v>
      </c>
      <c r="I394" s="22" t="str">
        <f t="shared" si="113"/>
        <v>出料伺服Z轴待机位[M]</v>
      </c>
      <c r="J394" s="22" t="str">
        <f t="shared" si="114"/>
        <v>553.03</v>
      </c>
      <c r="K394" s="22" t="str">
        <f t="shared" si="115"/>
        <v>出料伺服Z轴待机位条件</v>
      </c>
      <c r="L394" s="22" t="str">
        <f t="shared" si="116"/>
        <v>653.03</v>
      </c>
      <c r="M394" s="22" t="str">
        <f t="shared" si="117"/>
        <v>出料伺服Z轴待机位[A]</v>
      </c>
      <c r="N394" s="22" t="str">
        <f t="shared" si="118"/>
        <v>753.03</v>
      </c>
      <c r="O394" s="22" t="str">
        <f t="shared" si="119"/>
        <v>出料伺服Z轴待机位[SW]</v>
      </c>
    </row>
    <row r="395" s="22" customFormat="1" ht="12" spans="1:15">
      <c r="A395" s="41"/>
      <c r="B395" s="22" t="s">
        <v>3137</v>
      </c>
      <c r="C395" s="40" t="str">
        <f>IO点表!C278</f>
        <v>出料伺服Z轴放料位</v>
      </c>
      <c r="D395" s="22">
        <f t="shared" si="120"/>
        <v>4</v>
      </c>
      <c r="E395" s="22">
        <f t="shared" si="121"/>
        <v>353</v>
      </c>
      <c r="F395" s="22" t="str">
        <f t="shared" si="110"/>
        <v>353.04</v>
      </c>
      <c r="G395" s="40" t="str">
        <f t="shared" si="111"/>
        <v>出料伺服Z轴放料位[Pls]</v>
      </c>
      <c r="H395" s="22" t="str">
        <f t="shared" si="112"/>
        <v>453.04</v>
      </c>
      <c r="I395" s="40" t="str">
        <f t="shared" si="113"/>
        <v>出料伺服Z轴放料位[M]</v>
      </c>
      <c r="J395" s="22" t="str">
        <f t="shared" si="114"/>
        <v>553.04</v>
      </c>
      <c r="K395" s="40" t="str">
        <f t="shared" si="115"/>
        <v>出料伺服Z轴放料位条件</v>
      </c>
      <c r="L395" s="22" t="str">
        <f t="shared" si="116"/>
        <v>653.04</v>
      </c>
      <c r="M395" s="40" t="str">
        <f t="shared" si="117"/>
        <v>出料伺服Z轴放料位[A]</v>
      </c>
      <c r="N395" s="22" t="str">
        <f t="shared" si="118"/>
        <v>753.04</v>
      </c>
      <c r="O395" s="40" t="str">
        <f t="shared" si="119"/>
        <v>出料伺服Z轴放料位[SW]</v>
      </c>
    </row>
    <row r="396" s="22" customFormat="1" ht="12" spans="1:15">
      <c r="A396" s="41"/>
      <c r="B396" s="22" t="s">
        <v>3138</v>
      </c>
      <c r="C396" s="40" t="str">
        <f>IO点表!C279</f>
        <v>出料伺服Z轴#1腔取料位</v>
      </c>
      <c r="D396" s="22">
        <f t="shared" si="120"/>
        <v>5</v>
      </c>
      <c r="E396" s="22">
        <f t="shared" si="121"/>
        <v>353</v>
      </c>
      <c r="F396" s="22" t="str">
        <f t="shared" si="110"/>
        <v>353.05</v>
      </c>
      <c r="G396" s="40" t="str">
        <f t="shared" si="111"/>
        <v>出料伺服Z轴#1腔取料位[Pls]</v>
      </c>
      <c r="H396" s="22" t="str">
        <f t="shared" si="112"/>
        <v>453.05</v>
      </c>
      <c r="I396" s="40" t="str">
        <f t="shared" si="113"/>
        <v>出料伺服Z轴#1腔取料位[M]</v>
      </c>
      <c r="J396" s="22" t="str">
        <f t="shared" si="114"/>
        <v>553.05</v>
      </c>
      <c r="K396" s="40" t="str">
        <f t="shared" si="115"/>
        <v>出料伺服Z轴#1腔取料位条件</v>
      </c>
      <c r="L396" s="22" t="str">
        <f t="shared" si="116"/>
        <v>653.05</v>
      </c>
      <c r="M396" s="40" t="str">
        <f t="shared" si="117"/>
        <v>出料伺服Z轴#1腔取料位[A]</v>
      </c>
      <c r="N396" s="22" t="str">
        <f t="shared" si="118"/>
        <v>753.05</v>
      </c>
      <c r="O396" s="40" t="str">
        <f t="shared" si="119"/>
        <v>出料伺服Z轴#1腔取料位[SW]</v>
      </c>
    </row>
    <row r="397" s="22" customFormat="1" ht="12" spans="1:15">
      <c r="A397" s="41"/>
      <c r="B397" s="22" t="s">
        <v>3139</v>
      </c>
      <c r="C397" s="40" t="str">
        <f>IO点表!C280</f>
        <v>出料伺服Z轴#2腔取料位</v>
      </c>
      <c r="D397" s="22">
        <f t="shared" si="120"/>
        <v>6</v>
      </c>
      <c r="E397" s="22">
        <f t="shared" si="121"/>
        <v>353</v>
      </c>
      <c r="F397" s="22" t="str">
        <f t="shared" si="110"/>
        <v>353.06</v>
      </c>
      <c r="G397" s="40" t="str">
        <f t="shared" si="111"/>
        <v>出料伺服Z轴#2腔取料位[Pls]</v>
      </c>
      <c r="H397" s="22" t="str">
        <f t="shared" si="112"/>
        <v>453.06</v>
      </c>
      <c r="I397" s="40" t="str">
        <f t="shared" si="113"/>
        <v>出料伺服Z轴#2腔取料位[M]</v>
      </c>
      <c r="J397" s="22" t="str">
        <f t="shared" si="114"/>
        <v>553.06</v>
      </c>
      <c r="K397" s="40" t="str">
        <f t="shared" si="115"/>
        <v>出料伺服Z轴#2腔取料位条件</v>
      </c>
      <c r="L397" s="22" t="str">
        <f t="shared" si="116"/>
        <v>653.06</v>
      </c>
      <c r="M397" s="40" t="str">
        <f t="shared" si="117"/>
        <v>出料伺服Z轴#2腔取料位[A]</v>
      </c>
      <c r="N397" s="22" t="str">
        <f t="shared" si="118"/>
        <v>753.06</v>
      </c>
      <c r="O397" s="40" t="str">
        <f t="shared" si="119"/>
        <v>出料伺服Z轴#2腔取料位[SW]</v>
      </c>
    </row>
    <row r="398" s="22" customFormat="1" ht="12" spans="1:15">
      <c r="A398" s="41"/>
      <c r="B398" s="22" t="s">
        <v>3140</v>
      </c>
      <c r="C398" s="40" t="str">
        <f>IO点表!C281</f>
        <v>出料伺服Z轴#3腔取料位</v>
      </c>
      <c r="D398" s="22">
        <f t="shared" si="120"/>
        <v>7</v>
      </c>
      <c r="E398" s="22">
        <f t="shared" si="121"/>
        <v>353</v>
      </c>
      <c r="F398" s="22" t="str">
        <f t="shared" si="110"/>
        <v>353.07</v>
      </c>
      <c r="G398" s="40" t="str">
        <f t="shared" si="111"/>
        <v>出料伺服Z轴#3腔取料位[Pls]</v>
      </c>
      <c r="H398" s="22" t="str">
        <f t="shared" si="112"/>
        <v>453.07</v>
      </c>
      <c r="I398" s="40" t="str">
        <f t="shared" si="113"/>
        <v>出料伺服Z轴#3腔取料位[M]</v>
      </c>
      <c r="J398" s="22" t="str">
        <f t="shared" si="114"/>
        <v>553.07</v>
      </c>
      <c r="K398" s="40" t="str">
        <f t="shared" si="115"/>
        <v>出料伺服Z轴#3腔取料位条件</v>
      </c>
      <c r="L398" s="22" t="str">
        <f t="shared" si="116"/>
        <v>653.07</v>
      </c>
      <c r="M398" s="40" t="str">
        <f t="shared" si="117"/>
        <v>出料伺服Z轴#3腔取料位[A]</v>
      </c>
      <c r="N398" s="22" t="str">
        <f t="shared" si="118"/>
        <v>753.07</v>
      </c>
      <c r="O398" s="40" t="str">
        <f t="shared" si="119"/>
        <v>出料伺服Z轴#3腔取料位[SW]</v>
      </c>
    </row>
    <row r="399" s="22" customFormat="1" ht="12" spans="1:15">
      <c r="A399" s="41"/>
      <c r="B399" s="22" t="s">
        <v>3141</v>
      </c>
      <c r="C399" s="40" t="str">
        <f>IO点表!C282</f>
        <v>出料伺服Z轴#1夹爪氦检NG放料位</v>
      </c>
      <c r="D399" s="22">
        <f t="shared" si="120"/>
        <v>8</v>
      </c>
      <c r="E399" s="22">
        <f t="shared" si="121"/>
        <v>353</v>
      </c>
      <c r="F399" s="22" t="str">
        <f t="shared" si="110"/>
        <v>353.08</v>
      </c>
      <c r="G399" s="40" t="str">
        <f t="shared" si="111"/>
        <v>出料伺服Z轴#1夹爪氦检NG放料位[Pls]</v>
      </c>
      <c r="H399" s="22" t="str">
        <f t="shared" si="112"/>
        <v>453.08</v>
      </c>
      <c r="I399" s="40" t="str">
        <f t="shared" si="113"/>
        <v>出料伺服Z轴#1夹爪氦检NG放料位[M]</v>
      </c>
      <c r="J399" s="22" t="str">
        <f t="shared" si="114"/>
        <v>553.08</v>
      </c>
      <c r="K399" s="40" t="str">
        <f t="shared" si="115"/>
        <v>出料伺服Z轴#1夹爪氦检NG放料位条件</v>
      </c>
      <c r="L399" s="22" t="str">
        <f t="shared" si="116"/>
        <v>653.08</v>
      </c>
      <c r="M399" s="40" t="str">
        <f t="shared" si="117"/>
        <v>出料伺服Z轴#1夹爪氦检NG放料位[A]</v>
      </c>
      <c r="N399" s="22" t="str">
        <f t="shared" si="118"/>
        <v>753.08</v>
      </c>
      <c r="O399" s="40" t="str">
        <f t="shared" si="119"/>
        <v>出料伺服Z轴#1夹爪氦检NG放料位[SW]</v>
      </c>
    </row>
    <row r="400" s="22" customFormat="1" ht="12" spans="1:15">
      <c r="A400" s="41"/>
      <c r="B400" s="22" t="s">
        <v>3142</v>
      </c>
      <c r="C400" s="40" t="str">
        <f>IO点表!C283</f>
        <v>出料伺服Z轴#2夹爪氦检NG放料位</v>
      </c>
      <c r="D400" s="22">
        <f t="shared" si="120"/>
        <v>9</v>
      </c>
      <c r="E400" s="22">
        <f t="shared" si="121"/>
        <v>353</v>
      </c>
      <c r="F400" s="22" t="str">
        <f t="shared" si="110"/>
        <v>353.09</v>
      </c>
      <c r="G400" s="40" t="str">
        <f t="shared" si="111"/>
        <v>出料伺服Z轴#2夹爪氦检NG放料位[Pls]</v>
      </c>
      <c r="H400" s="22" t="str">
        <f t="shared" si="112"/>
        <v>453.09</v>
      </c>
      <c r="I400" s="40" t="str">
        <f t="shared" si="113"/>
        <v>出料伺服Z轴#2夹爪氦检NG放料位[M]</v>
      </c>
      <c r="J400" s="22" t="str">
        <f t="shared" si="114"/>
        <v>553.09</v>
      </c>
      <c r="K400" s="40" t="str">
        <f t="shared" si="115"/>
        <v>出料伺服Z轴#2夹爪氦检NG放料位条件</v>
      </c>
      <c r="L400" s="22" t="str">
        <f t="shared" si="116"/>
        <v>653.09</v>
      </c>
      <c r="M400" s="40" t="str">
        <f t="shared" si="117"/>
        <v>出料伺服Z轴#2夹爪氦检NG放料位[A]</v>
      </c>
      <c r="N400" s="22" t="str">
        <f t="shared" si="118"/>
        <v>753.09</v>
      </c>
      <c r="O400" s="40" t="str">
        <f t="shared" si="119"/>
        <v>出料伺服Z轴#2夹爪氦检NG放料位[SW]</v>
      </c>
    </row>
    <row r="401" s="22" customFormat="1" ht="12" spans="1:15">
      <c r="A401" s="41"/>
      <c r="B401" s="22" t="s">
        <v>3143</v>
      </c>
      <c r="C401" s="40" t="str">
        <f>IO点表!C284</f>
        <v>出料伺服Z轴#1夹爪配对取放料位</v>
      </c>
      <c r="D401" s="22">
        <f t="shared" si="120"/>
        <v>10</v>
      </c>
      <c r="E401" s="22">
        <f t="shared" si="121"/>
        <v>353</v>
      </c>
      <c r="F401" s="22" t="str">
        <f t="shared" si="110"/>
        <v>353.10</v>
      </c>
      <c r="G401" s="40" t="str">
        <f t="shared" si="111"/>
        <v>出料伺服Z轴#1夹爪配对取放料位[Pls]</v>
      </c>
      <c r="H401" s="22" t="str">
        <f t="shared" si="112"/>
        <v>453.10</v>
      </c>
      <c r="I401" s="40" t="str">
        <f t="shared" si="113"/>
        <v>出料伺服Z轴#1夹爪配对取放料位[M]</v>
      </c>
      <c r="J401" s="22" t="str">
        <f t="shared" si="114"/>
        <v>553.10</v>
      </c>
      <c r="K401" s="40" t="str">
        <f t="shared" si="115"/>
        <v>出料伺服Z轴#1夹爪配对取放料位条件</v>
      </c>
      <c r="L401" s="22" t="str">
        <f t="shared" si="116"/>
        <v>653.10</v>
      </c>
      <c r="M401" s="40" t="str">
        <f t="shared" si="117"/>
        <v>出料伺服Z轴#1夹爪配对取放料位[A]</v>
      </c>
      <c r="N401" s="22" t="str">
        <f t="shared" si="118"/>
        <v>753.10</v>
      </c>
      <c r="O401" s="40" t="str">
        <f t="shared" si="119"/>
        <v>出料伺服Z轴#1夹爪配对取放料位[SW]</v>
      </c>
    </row>
    <row r="402" s="22" customFormat="1" ht="12" spans="1:15">
      <c r="A402" s="41"/>
      <c r="B402" s="22" t="s">
        <v>3144</v>
      </c>
      <c r="C402" s="40" t="str">
        <f>IO点表!C285</f>
        <v>出料伺服Z轴#2夹爪配对取放料位</v>
      </c>
      <c r="D402" s="22">
        <f t="shared" si="120"/>
        <v>11</v>
      </c>
      <c r="E402" s="22">
        <f t="shared" si="121"/>
        <v>353</v>
      </c>
      <c r="F402" s="22" t="str">
        <f t="shared" si="110"/>
        <v>353.11</v>
      </c>
      <c r="G402" s="40" t="str">
        <f t="shared" si="111"/>
        <v>出料伺服Z轴#2夹爪配对取放料位[Pls]</v>
      </c>
      <c r="H402" s="22" t="str">
        <f t="shared" si="112"/>
        <v>453.11</v>
      </c>
      <c r="I402" s="40" t="str">
        <f t="shared" si="113"/>
        <v>出料伺服Z轴#2夹爪配对取放料位[M]</v>
      </c>
      <c r="J402" s="22" t="str">
        <f t="shared" si="114"/>
        <v>553.11</v>
      </c>
      <c r="K402" s="40" t="str">
        <f t="shared" si="115"/>
        <v>出料伺服Z轴#2夹爪配对取放料位条件</v>
      </c>
      <c r="L402" s="22" t="str">
        <f t="shared" si="116"/>
        <v>653.11</v>
      </c>
      <c r="M402" s="40" t="str">
        <f t="shared" si="117"/>
        <v>出料伺服Z轴#2夹爪配对取放料位[A]</v>
      </c>
      <c r="N402" s="22" t="str">
        <f t="shared" si="118"/>
        <v>753.11</v>
      </c>
      <c r="O402" s="40" t="str">
        <f t="shared" si="119"/>
        <v>出料伺服Z轴#2夹爪配对取放料位[SW]</v>
      </c>
    </row>
    <row r="403" s="22" customFormat="1" ht="12" spans="1:15">
      <c r="A403" s="41"/>
      <c r="B403" s="22" t="s">
        <v>3145</v>
      </c>
      <c r="C403" s="22">
        <f>IO点表!C286</f>
        <v>0</v>
      </c>
      <c r="D403" s="22">
        <f t="shared" si="120"/>
        <v>12</v>
      </c>
      <c r="E403" s="22">
        <f t="shared" si="121"/>
        <v>353</v>
      </c>
      <c r="F403" s="22" t="str">
        <f t="shared" si="110"/>
        <v>353.12</v>
      </c>
      <c r="G403" s="22" t="str">
        <f t="shared" si="111"/>
        <v>0[Pls]</v>
      </c>
      <c r="H403" s="22" t="str">
        <f t="shared" si="112"/>
        <v>453.12</v>
      </c>
      <c r="I403" s="22" t="str">
        <f t="shared" si="113"/>
        <v>0[M]</v>
      </c>
      <c r="J403" s="22" t="str">
        <f t="shared" si="114"/>
        <v>553.12</v>
      </c>
      <c r="K403" s="22" t="str">
        <f t="shared" si="115"/>
        <v>0条件</v>
      </c>
      <c r="L403" s="22" t="str">
        <f t="shared" si="116"/>
        <v>653.12</v>
      </c>
      <c r="M403" s="22" t="str">
        <f t="shared" si="117"/>
        <v>0[A]</v>
      </c>
      <c r="N403" s="22" t="str">
        <f t="shared" si="118"/>
        <v>753.12</v>
      </c>
      <c r="O403" s="22" t="str">
        <f t="shared" si="119"/>
        <v>0[SW]</v>
      </c>
    </row>
    <row r="404" s="22" customFormat="1" ht="12" spans="1:15">
      <c r="A404" s="41"/>
      <c r="B404" s="22" t="s">
        <v>3146</v>
      </c>
      <c r="C404" s="22">
        <f>IO点表!C287</f>
        <v>0</v>
      </c>
      <c r="D404" s="22">
        <f t="shared" si="120"/>
        <v>13</v>
      </c>
      <c r="E404" s="22">
        <f t="shared" si="121"/>
        <v>353</v>
      </c>
      <c r="F404" s="22" t="str">
        <f t="shared" si="110"/>
        <v>353.13</v>
      </c>
      <c r="G404" s="22" t="str">
        <f t="shared" si="111"/>
        <v>0[Pls]</v>
      </c>
      <c r="H404" s="22" t="str">
        <f t="shared" si="112"/>
        <v>453.13</v>
      </c>
      <c r="I404" s="22" t="str">
        <f t="shared" si="113"/>
        <v>0[M]</v>
      </c>
      <c r="J404" s="22" t="str">
        <f t="shared" si="114"/>
        <v>553.13</v>
      </c>
      <c r="K404" s="22" t="str">
        <f t="shared" si="115"/>
        <v>0条件</v>
      </c>
      <c r="L404" s="22" t="str">
        <f t="shared" si="116"/>
        <v>653.13</v>
      </c>
      <c r="M404" s="22" t="str">
        <f t="shared" si="117"/>
        <v>0[A]</v>
      </c>
      <c r="N404" s="22" t="str">
        <f t="shared" si="118"/>
        <v>753.13</v>
      </c>
      <c r="O404" s="22" t="str">
        <f t="shared" si="119"/>
        <v>0[SW]</v>
      </c>
    </row>
    <row r="405" s="22" customFormat="1" ht="12" spans="1:15">
      <c r="A405" s="41"/>
      <c r="B405" s="22" t="s">
        <v>3147</v>
      </c>
      <c r="C405" s="22">
        <f>IO点表!C288</f>
        <v>0</v>
      </c>
      <c r="D405" s="22">
        <f t="shared" si="120"/>
        <v>14</v>
      </c>
      <c r="E405" s="22">
        <f t="shared" si="121"/>
        <v>353</v>
      </c>
      <c r="F405" s="22" t="str">
        <f t="shared" si="110"/>
        <v>353.14</v>
      </c>
      <c r="G405" s="22" t="str">
        <f t="shared" si="111"/>
        <v>0[Pls]</v>
      </c>
      <c r="H405" s="22" t="str">
        <f t="shared" si="112"/>
        <v>453.14</v>
      </c>
      <c r="I405" s="22" t="str">
        <f t="shared" si="113"/>
        <v>0[M]</v>
      </c>
      <c r="J405" s="22" t="str">
        <f t="shared" si="114"/>
        <v>553.14</v>
      </c>
      <c r="K405" s="22" t="str">
        <f t="shared" si="115"/>
        <v>0条件</v>
      </c>
      <c r="L405" s="22" t="str">
        <f t="shared" si="116"/>
        <v>653.14</v>
      </c>
      <c r="M405" s="22" t="str">
        <f t="shared" si="117"/>
        <v>0[A]</v>
      </c>
      <c r="N405" s="22" t="str">
        <f t="shared" si="118"/>
        <v>753.14</v>
      </c>
      <c r="O405" s="22" t="str">
        <f t="shared" si="119"/>
        <v>0[SW]</v>
      </c>
    </row>
    <row r="406" s="22" customFormat="1" ht="12" spans="1:15">
      <c r="A406" s="41"/>
      <c r="B406" s="22" t="s">
        <v>3148</v>
      </c>
      <c r="C406" s="22" t="str">
        <f>IO点表!C289</f>
        <v>出料伺服Z轴跟踪开选择</v>
      </c>
      <c r="D406" s="22">
        <f t="shared" si="120"/>
        <v>15</v>
      </c>
      <c r="E406" s="22">
        <f t="shared" si="121"/>
        <v>353</v>
      </c>
      <c r="F406" s="22" t="str">
        <f t="shared" si="110"/>
        <v>353.15</v>
      </c>
      <c r="G406" s="22" t="str">
        <f t="shared" si="111"/>
        <v>出料伺服Z轴跟踪开选择[Pls]</v>
      </c>
      <c r="H406" s="22" t="str">
        <f t="shared" si="112"/>
        <v>453.15</v>
      </c>
      <c r="I406" s="22" t="str">
        <f t="shared" si="113"/>
        <v>出料伺服Z轴跟踪开选择[M]</v>
      </c>
      <c r="J406" s="22" t="str">
        <f t="shared" si="114"/>
        <v>553.15</v>
      </c>
      <c r="K406" s="22" t="str">
        <f t="shared" si="115"/>
        <v>出料伺服Z轴跟踪开选择条件</v>
      </c>
      <c r="L406" s="22" t="str">
        <f t="shared" si="116"/>
        <v>653.15</v>
      </c>
      <c r="M406" s="22" t="str">
        <f t="shared" si="117"/>
        <v>出料伺服Z轴跟踪开选择[A]</v>
      </c>
      <c r="N406" s="22" t="str">
        <f t="shared" si="118"/>
        <v>753.15</v>
      </c>
      <c r="O406" s="22" t="str">
        <f t="shared" si="119"/>
        <v>出料伺服Z轴跟踪开选择[SW]</v>
      </c>
    </row>
    <row r="407" s="22" customFormat="1" ht="12" spans="2:15">
      <c r="B407" s="22" t="s">
        <v>3149</v>
      </c>
      <c r="D407" s="22">
        <f t="shared" ref="D407:D470" si="122">IF(D406=15,0,(D406+1))</f>
        <v>0</v>
      </c>
      <c r="E407" s="22">
        <f t="shared" ref="E407:E470" si="123">IF(D406=15,(E406+1),E406)</f>
        <v>354</v>
      </c>
      <c r="F407" s="22" t="str">
        <f t="shared" ref="F407:F470" si="124">E407&amp;"."&amp;MID(B407,6,2)</f>
        <v>354.00</v>
      </c>
      <c r="G407" s="22" t="str">
        <f t="shared" ref="G407:G470" si="125">C407&amp;G$2</f>
        <v>[Pls]</v>
      </c>
      <c r="H407" s="22" t="str">
        <f t="shared" ref="H407:H470" si="126">(E407+100)&amp;"."&amp;MID(B407,6,2)</f>
        <v>454.00</v>
      </c>
      <c r="I407" s="22" t="str">
        <f t="shared" ref="I407:I470" si="127">C407&amp;I$2</f>
        <v>[M]</v>
      </c>
      <c r="J407" s="22" t="str">
        <f t="shared" ref="J407:J470" si="128">(E407+200)&amp;"."&amp;MID(B407,6,2)</f>
        <v>554.00</v>
      </c>
      <c r="K407" s="22" t="str">
        <f t="shared" ref="K407:K470" si="129">C407&amp;K$2</f>
        <v>条件</v>
      </c>
      <c r="L407" s="22" t="str">
        <f t="shared" ref="L407:L470" si="130">(E407+300)&amp;"."&amp;MID(B407,6,2)</f>
        <v>654.00</v>
      </c>
      <c r="M407" s="22" t="str">
        <f t="shared" ref="M407:M470" si="131">C407&amp;M$2</f>
        <v>[A]</v>
      </c>
      <c r="N407" s="22" t="str">
        <f t="shared" ref="N407:N470" si="132">(E407+400)&amp;"."&amp;MID(B407,6,2)</f>
        <v>754.00</v>
      </c>
      <c r="O407" s="22" t="str">
        <f t="shared" ref="O407:O470" si="133">C407&amp;O$2</f>
        <v>[SW]</v>
      </c>
    </row>
    <row r="408" s="22" customFormat="1" ht="12" spans="2:15">
      <c r="B408" s="22" t="s">
        <v>3150</v>
      </c>
      <c r="D408" s="22">
        <f t="shared" si="122"/>
        <v>1</v>
      </c>
      <c r="E408" s="22">
        <f t="shared" si="123"/>
        <v>354</v>
      </c>
      <c r="F408" s="22" t="str">
        <f t="shared" si="124"/>
        <v>354.01</v>
      </c>
      <c r="G408" s="22" t="str">
        <f t="shared" si="125"/>
        <v>[Pls]</v>
      </c>
      <c r="H408" s="22" t="str">
        <f t="shared" si="126"/>
        <v>454.01</v>
      </c>
      <c r="I408" s="22" t="str">
        <f t="shared" si="127"/>
        <v>[M]</v>
      </c>
      <c r="J408" s="22" t="str">
        <f t="shared" si="128"/>
        <v>554.01</v>
      </c>
      <c r="K408" s="22" t="str">
        <f t="shared" si="129"/>
        <v>条件</v>
      </c>
      <c r="L408" s="22" t="str">
        <f t="shared" si="130"/>
        <v>654.01</v>
      </c>
      <c r="M408" s="22" t="str">
        <f t="shared" si="131"/>
        <v>[A]</v>
      </c>
      <c r="N408" s="22" t="str">
        <f t="shared" si="132"/>
        <v>754.01</v>
      </c>
      <c r="O408" s="22" t="str">
        <f t="shared" si="133"/>
        <v>[SW]</v>
      </c>
    </row>
    <row r="409" s="22" customFormat="1" ht="12" spans="2:15">
      <c r="B409" s="22" t="s">
        <v>3151</v>
      </c>
      <c r="D409" s="22">
        <f t="shared" si="122"/>
        <v>2</v>
      </c>
      <c r="E409" s="22">
        <f t="shared" si="123"/>
        <v>354</v>
      </c>
      <c r="F409" s="22" t="str">
        <f t="shared" si="124"/>
        <v>354.02</v>
      </c>
      <c r="G409" s="22" t="str">
        <f t="shared" si="125"/>
        <v>[Pls]</v>
      </c>
      <c r="H409" s="22" t="str">
        <f t="shared" si="126"/>
        <v>454.02</v>
      </c>
      <c r="I409" s="22" t="str">
        <f t="shared" si="127"/>
        <v>[M]</v>
      </c>
      <c r="J409" s="22" t="str">
        <f t="shared" si="128"/>
        <v>554.02</v>
      </c>
      <c r="K409" s="22" t="str">
        <f t="shared" si="129"/>
        <v>条件</v>
      </c>
      <c r="L409" s="22" t="str">
        <f t="shared" si="130"/>
        <v>654.02</v>
      </c>
      <c r="M409" s="22" t="str">
        <f t="shared" si="131"/>
        <v>[A]</v>
      </c>
      <c r="N409" s="22" t="str">
        <f t="shared" si="132"/>
        <v>754.02</v>
      </c>
      <c r="O409" s="22" t="str">
        <f t="shared" si="133"/>
        <v>[SW]</v>
      </c>
    </row>
    <row r="410" s="22" customFormat="1" ht="12" spans="2:15">
      <c r="B410" s="22" t="s">
        <v>3152</v>
      </c>
      <c r="D410" s="22">
        <f t="shared" si="122"/>
        <v>3</v>
      </c>
      <c r="E410" s="22">
        <f t="shared" si="123"/>
        <v>354</v>
      </c>
      <c r="F410" s="22" t="str">
        <f t="shared" si="124"/>
        <v>354.03</v>
      </c>
      <c r="G410" s="22" t="str">
        <f t="shared" si="125"/>
        <v>[Pls]</v>
      </c>
      <c r="H410" s="22" t="str">
        <f t="shared" si="126"/>
        <v>454.03</v>
      </c>
      <c r="I410" s="22" t="str">
        <f t="shared" si="127"/>
        <v>[M]</v>
      </c>
      <c r="J410" s="22" t="str">
        <f t="shared" si="128"/>
        <v>554.03</v>
      </c>
      <c r="K410" s="22" t="str">
        <f t="shared" si="129"/>
        <v>条件</v>
      </c>
      <c r="L410" s="22" t="str">
        <f t="shared" si="130"/>
        <v>654.03</v>
      </c>
      <c r="M410" s="22" t="str">
        <f t="shared" si="131"/>
        <v>[A]</v>
      </c>
      <c r="N410" s="22" t="str">
        <f t="shared" si="132"/>
        <v>754.03</v>
      </c>
      <c r="O410" s="22" t="str">
        <f t="shared" si="133"/>
        <v>[SW]</v>
      </c>
    </row>
    <row r="411" s="22" customFormat="1" ht="12" spans="2:15">
      <c r="B411" s="22" t="s">
        <v>3153</v>
      </c>
      <c r="D411" s="22">
        <f t="shared" si="122"/>
        <v>4</v>
      </c>
      <c r="E411" s="22">
        <f t="shared" si="123"/>
        <v>354</v>
      </c>
      <c r="F411" s="22" t="str">
        <f t="shared" si="124"/>
        <v>354.04</v>
      </c>
      <c r="G411" s="22" t="str">
        <f t="shared" si="125"/>
        <v>[Pls]</v>
      </c>
      <c r="H411" s="22" t="str">
        <f t="shared" si="126"/>
        <v>454.04</v>
      </c>
      <c r="I411" s="22" t="str">
        <f t="shared" si="127"/>
        <v>[M]</v>
      </c>
      <c r="J411" s="22" t="str">
        <f t="shared" si="128"/>
        <v>554.04</v>
      </c>
      <c r="K411" s="22" t="str">
        <f t="shared" si="129"/>
        <v>条件</v>
      </c>
      <c r="L411" s="22" t="str">
        <f t="shared" si="130"/>
        <v>654.04</v>
      </c>
      <c r="M411" s="22" t="str">
        <f t="shared" si="131"/>
        <v>[A]</v>
      </c>
      <c r="N411" s="22" t="str">
        <f t="shared" si="132"/>
        <v>754.04</v>
      </c>
      <c r="O411" s="22" t="str">
        <f t="shared" si="133"/>
        <v>[SW]</v>
      </c>
    </row>
    <row r="412" s="22" customFormat="1" ht="12" spans="2:15">
      <c r="B412" s="22" t="s">
        <v>3154</v>
      </c>
      <c r="D412" s="22">
        <f t="shared" si="122"/>
        <v>5</v>
      </c>
      <c r="E412" s="22">
        <f t="shared" si="123"/>
        <v>354</v>
      </c>
      <c r="F412" s="22" t="str">
        <f t="shared" si="124"/>
        <v>354.05</v>
      </c>
      <c r="G412" s="22" t="str">
        <f t="shared" si="125"/>
        <v>[Pls]</v>
      </c>
      <c r="H412" s="22" t="str">
        <f t="shared" si="126"/>
        <v>454.05</v>
      </c>
      <c r="I412" s="22" t="str">
        <f t="shared" si="127"/>
        <v>[M]</v>
      </c>
      <c r="J412" s="22" t="str">
        <f t="shared" si="128"/>
        <v>554.05</v>
      </c>
      <c r="K412" s="22" t="str">
        <f t="shared" si="129"/>
        <v>条件</v>
      </c>
      <c r="L412" s="22" t="str">
        <f t="shared" si="130"/>
        <v>654.05</v>
      </c>
      <c r="M412" s="22" t="str">
        <f t="shared" si="131"/>
        <v>[A]</v>
      </c>
      <c r="N412" s="22" t="str">
        <f t="shared" si="132"/>
        <v>754.05</v>
      </c>
      <c r="O412" s="22" t="str">
        <f t="shared" si="133"/>
        <v>[SW]</v>
      </c>
    </row>
    <row r="413" s="22" customFormat="1" ht="12" spans="2:15">
      <c r="B413" s="22" t="s">
        <v>3155</v>
      </c>
      <c r="D413" s="22">
        <f t="shared" si="122"/>
        <v>6</v>
      </c>
      <c r="E413" s="22">
        <f t="shared" si="123"/>
        <v>354</v>
      </c>
      <c r="F413" s="22" t="str">
        <f t="shared" si="124"/>
        <v>354.06</v>
      </c>
      <c r="G413" s="22" t="str">
        <f t="shared" si="125"/>
        <v>[Pls]</v>
      </c>
      <c r="H413" s="22" t="str">
        <f t="shared" si="126"/>
        <v>454.06</v>
      </c>
      <c r="I413" s="22" t="str">
        <f t="shared" si="127"/>
        <v>[M]</v>
      </c>
      <c r="J413" s="22" t="str">
        <f t="shared" si="128"/>
        <v>554.06</v>
      </c>
      <c r="K413" s="22" t="str">
        <f t="shared" si="129"/>
        <v>条件</v>
      </c>
      <c r="L413" s="22" t="str">
        <f t="shared" si="130"/>
        <v>654.06</v>
      </c>
      <c r="M413" s="22" t="str">
        <f t="shared" si="131"/>
        <v>[A]</v>
      </c>
      <c r="N413" s="22" t="str">
        <f t="shared" si="132"/>
        <v>754.06</v>
      </c>
      <c r="O413" s="22" t="str">
        <f t="shared" si="133"/>
        <v>[SW]</v>
      </c>
    </row>
    <row r="414" s="22" customFormat="1" ht="12" spans="2:15">
      <c r="B414" s="22" t="s">
        <v>3156</v>
      </c>
      <c r="D414" s="22">
        <f t="shared" si="122"/>
        <v>7</v>
      </c>
      <c r="E414" s="22">
        <f t="shared" si="123"/>
        <v>354</v>
      </c>
      <c r="F414" s="22" t="str">
        <f t="shared" si="124"/>
        <v>354.07</v>
      </c>
      <c r="G414" s="22" t="str">
        <f t="shared" si="125"/>
        <v>[Pls]</v>
      </c>
      <c r="H414" s="22" t="str">
        <f t="shared" si="126"/>
        <v>454.07</v>
      </c>
      <c r="I414" s="22" t="str">
        <f t="shared" si="127"/>
        <v>[M]</v>
      </c>
      <c r="J414" s="22" t="str">
        <f t="shared" si="128"/>
        <v>554.07</v>
      </c>
      <c r="K414" s="22" t="str">
        <f t="shared" si="129"/>
        <v>条件</v>
      </c>
      <c r="L414" s="22" t="str">
        <f t="shared" si="130"/>
        <v>654.07</v>
      </c>
      <c r="M414" s="22" t="str">
        <f t="shared" si="131"/>
        <v>[A]</v>
      </c>
      <c r="N414" s="22" t="str">
        <f t="shared" si="132"/>
        <v>754.07</v>
      </c>
      <c r="O414" s="22" t="str">
        <f t="shared" si="133"/>
        <v>[SW]</v>
      </c>
    </row>
    <row r="415" s="22" customFormat="1" ht="12" spans="2:15">
      <c r="B415" s="22" t="s">
        <v>3157</v>
      </c>
      <c r="D415" s="22">
        <f t="shared" si="122"/>
        <v>8</v>
      </c>
      <c r="E415" s="22">
        <f t="shared" si="123"/>
        <v>354</v>
      </c>
      <c r="F415" s="22" t="str">
        <f t="shared" si="124"/>
        <v>354.08</v>
      </c>
      <c r="G415" s="22" t="str">
        <f t="shared" si="125"/>
        <v>[Pls]</v>
      </c>
      <c r="H415" s="22" t="str">
        <f t="shared" si="126"/>
        <v>454.08</v>
      </c>
      <c r="I415" s="22" t="str">
        <f t="shared" si="127"/>
        <v>[M]</v>
      </c>
      <c r="J415" s="22" t="str">
        <f t="shared" si="128"/>
        <v>554.08</v>
      </c>
      <c r="K415" s="22" t="str">
        <f t="shared" si="129"/>
        <v>条件</v>
      </c>
      <c r="L415" s="22" t="str">
        <f t="shared" si="130"/>
        <v>654.08</v>
      </c>
      <c r="M415" s="22" t="str">
        <f t="shared" si="131"/>
        <v>[A]</v>
      </c>
      <c r="N415" s="22" t="str">
        <f t="shared" si="132"/>
        <v>754.08</v>
      </c>
      <c r="O415" s="22" t="str">
        <f t="shared" si="133"/>
        <v>[SW]</v>
      </c>
    </row>
    <row r="416" s="22" customFormat="1" ht="12" spans="2:15">
      <c r="B416" s="22" t="s">
        <v>3158</v>
      </c>
      <c r="D416" s="22">
        <f t="shared" si="122"/>
        <v>9</v>
      </c>
      <c r="E416" s="22">
        <f t="shared" si="123"/>
        <v>354</v>
      </c>
      <c r="F416" s="22" t="str">
        <f t="shared" si="124"/>
        <v>354.09</v>
      </c>
      <c r="G416" s="22" t="str">
        <f t="shared" si="125"/>
        <v>[Pls]</v>
      </c>
      <c r="H416" s="22" t="str">
        <f t="shared" si="126"/>
        <v>454.09</v>
      </c>
      <c r="I416" s="22" t="str">
        <f t="shared" si="127"/>
        <v>[M]</v>
      </c>
      <c r="J416" s="22" t="str">
        <f t="shared" si="128"/>
        <v>554.09</v>
      </c>
      <c r="K416" s="22" t="str">
        <f t="shared" si="129"/>
        <v>条件</v>
      </c>
      <c r="L416" s="22" t="str">
        <f t="shared" si="130"/>
        <v>654.09</v>
      </c>
      <c r="M416" s="22" t="str">
        <f t="shared" si="131"/>
        <v>[A]</v>
      </c>
      <c r="N416" s="22" t="str">
        <f t="shared" si="132"/>
        <v>754.09</v>
      </c>
      <c r="O416" s="22" t="str">
        <f t="shared" si="133"/>
        <v>[SW]</v>
      </c>
    </row>
    <row r="417" s="22" customFormat="1" ht="12" spans="2:15">
      <c r="B417" s="22" t="s">
        <v>3159</v>
      </c>
      <c r="D417" s="22">
        <f t="shared" si="122"/>
        <v>10</v>
      </c>
      <c r="E417" s="22">
        <f t="shared" si="123"/>
        <v>354</v>
      </c>
      <c r="F417" s="22" t="str">
        <f t="shared" si="124"/>
        <v>354.10</v>
      </c>
      <c r="G417" s="22" t="str">
        <f t="shared" si="125"/>
        <v>[Pls]</v>
      </c>
      <c r="H417" s="22" t="str">
        <f t="shared" si="126"/>
        <v>454.10</v>
      </c>
      <c r="I417" s="22" t="str">
        <f t="shared" si="127"/>
        <v>[M]</v>
      </c>
      <c r="J417" s="22" t="str">
        <f t="shared" si="128"/>
        <v>554.10</v>
      </c>
      <c r="K417" s="22" t="str">
        <f t="shared" si="129"/>
        <v>条件</v>
      </c>
      <c r="L417" s="22" t="str">
        <f t="shared" si="130"/>
        <v>654.10</v>
      </c>
      <c r="M417" s="22" t="str">
        <f t="shared" si="131"/>
        <v>[A]</v>
      </c>
      <c r="N417" s="22" t="str">
        <f t="shared" si="132"/>
        <v>754.10</v>
      </c>
      <c r="O417" s="22" t="str">
        <f t="shared" si="133"/>
        <v>[SW]</v>
      </c>
    </row>
    <row r="418" s="22" customFormat="1" ht="12" spans="2:15">
      <c r="B418" s="22" t="s">
        <v>3160</v>
      </c>
      <c r="D418" s="22">
        <f t="shared" si="122"/>
        <v>11</v>
      </c>
      <c r="E418" s="22">
        <f t="shared" si="123"/>
        <v>354</v>
      </c>
      <c r="F418" s="22" t="str">
        <f t="shared" si="124"/>
        <v>354.11</v>
      </c>
      <c r="G418" s="22" t="str">
        <f t="shared" si="125"/>
        <v>[Pls]</v>
      </c>
      <c r="H418" s="22" t="str">
        <f t="shared" si="126"/>
        <v>454.11</v>
      </c>
      <c r="I418" s="22" t="str">
        <f t="shared" si="127"/>
        <v>[M]</v>
      </c>
      <c r="J418" s="22" t="str">
        <f t="shared" si="128"/>
        <v>554.11</v>
      </c>
      <c r="K418" s="22" t="str">
        <f t="shared" si="129"/>
        <v>条件</v>
      </c>
      <c r="L418" s="22" t="str">
        <f t="shared" si="130"/>
        <v>654.11</v>
      </c>
      <c r="M418" s="22" t="str">
        <f t="shared" si="131"/>
        <v>[A]</v>
      </c>
      <c r="N418" s="22" t="str">
        <f t="shared" si="132"/>
        <v>754.11</v>
      </c>
      <c r="O418" s="22" t="str">
        <f t="shared" si="133"/>
        <v>[SW]</v>
      </c>
    </row>
    <row r="419" s="22" customFormat="1" ht="12" spans="2:15">
      <c r="B419" s="22" t="s">
        <v>3161</v>
      </c>
      <c r="D419" s="22">
        <f t="shared" si="122"/>
        <v>12</v>
      </c>
      <c r="E419" s="22">
        <f t="shared" si="123"/>
        <v>354</v>
      </c>
      <c r="F419" s="22" t="str">
        <f t="shared" si="124"/>
        <v>354.12</v>
      </c>
      <c r="G419" s="22" t="str">
        <f t="shared" si="125"/>
        <v>[Pls]</v>
      </c>
      <c r="H419" s="22" t="str">
        <f t="shared" si="126"/>
        <v>454.12</v>
      </c>
      <c r="I419" s="22" t="str">
        <f t="shared" si="127"/>
        <v>[M]</v>
      </c>
      <c r="J419" s="22" t="str">
        <f t="shared" si="128"/>
        <v>554.12</v>
      </c>
      <c r="K419" s="22" t="str">
        <f t="shared" si="129"/>
        <v>条件</v>
      </c>
      <c r="L419" s="22" t="str">
        <f t="shared" si="130"/>
        <v>654.12</v>
      </c>
      <c r="M419" s="22" t="str">
        <f t="shared" si="131"/>
        <v>[A]</v>
      </c>
      <c r="N419" s="22" t="str">
        <f t="shared" si="132"/>
        <v>754.12</v>
      </c>
      <c r="O419" s="22" t="str">
        <f t="shared" si="133"/>
        <v>[SW]</v>
      </c>
    </row>
    <row r="420" s="22" customFormat="1" ht="12" spans="2:15">
      <c r="B420" s="22" t="s">
        <v>3162</v>
      </c>
      <c r="D420" s="22">
        <f t="shared" si="122"/>
        <v>13</v>
      </c>
      <c r="E420" s="22">
        <f t="shared" si="123"/>
        <v>354</v>
      </c>
      <c r="F420" s="22" t="str">
        <f t="shared" si="124"/>
        <v>354.13</v>
      </c>
      <c r="G420" s="22" t="str">
        <f t="shared" si="125"/>
        <v>[Pls]</v>
      </c>
      <c r="H420" s="22" t="str">
        <f t="shared" si="126"/>
        <v>454.13</v>
      </c>
      <c r="I420" s="22" t="str">
        <f t="shared" si="127"/>
        <v>[M]</v>
      </c>
      <c r="J420" s="22" t="str">
        <f t="shared" si="128"/>
        <v>554.13</v>
      </c>
      <c r="K420" s="22" t="str">
        <f t="shared" si="129"/>
        <v>条件</v>
      </c>
      <c r="L420" s="22" t="str">
        <f t="shared" si="130"/>
        <v>654.13</v>
      </c>
      <c r="M420" s="22" t="str">
        <f t="shared" si="131"/>
        <v>[A]</v>
      </c>
      <c r="N420" s="22" t="str">
        <f t="shared" si="132"/>
        <v>754.13</v>
      </c>
      <c r="O420" s="22" t="str">
        <f t="shared" si="133"/>
        <v>[SW]</v>
      </c>
    </row>
    <row r="421" s="22" customFormat="1" ht="12" spans="2:15">
      <c r="B421" s="22" t="s">
        <v>3163</v>
      </c>
      <c r="D421" s="22">
        <f t="shared" si="122"/>
        <v>14</v>
      </c>
      <c r="E421" s="22">
        <f t="shared" si="123"/>
        <v>354</v>
      </c>
      <c r="F421" s="22" t="str">
        <f t="shared" si="124"/>
        <v>354.14</v>
      </c>
      <c r="G421" s="22" t="str">
        <f t="shared" si="125"/>
        <v>[Pls]</v>
      </c>
      <c r="H421" s="22" t="str">
        <f t="shared" si="126"/>
        <v>454.14</v>
      </c>
      <c r="I421" s="22" t="str">
        <f t="shared" si="127"/>
        <v>[M]</v>
      </c>
      <c r="J421" s="22" t="str">
        <f t="shared" si="128"/>
        <v>554.14</v>
      </c>
      <c r="K421" s="22" t="str">
        <f t="shared" si="129"/>
        <v>条件</v>
      </c>
      <c r="L421" s="22" t="str">
        <f t="shared" si="130"/>
        <v>654.14</v>
      </c>
      <c r="M421" s="22" t="str">
        <f t="shared" si="131"/>
        <v>[A]</v>
      </c>
      <c r="N421" s="22" t="str">
        <f t="shared" si="132"/>
        <v>754.14</v>
      </c>
      <c r="O421" s="22" t="str">
        <f t="shared" si="133"/>
        <v>[SW]</v>
      </c>
    </row>
    <row r="422" s="22" customFormat="1" ht="12" spans="2:15">
      <c r="B422" s="22" t="s">
        <v>3164</v>
      </c>
      <c r="D422" s="22">
        <f t="shared" si="122"/>
        <v>15</v>
      </c>
      <c r="E422" s="22">
        <f t="shared" si="123"/>
        <v>354</v>
      </c>
      <c r="F422" s="22" t="str">
        <f t="shared" si="124"/>
        <v>354.15</v>
      </c>
      <c r="G422" s="22" t="str">
        <f t="shared" si="125"/>
        <v>[Pls]</v>
      </c>
      <c r="H422" s="22" t="str">
        <f t="shared" si="126"/>
        <v>454.15</v>
      </c>
      <c r="I422" s="22" t="str">
        <f t="shared" si="127"/>
        <v>[M]</v>
      </c>
      <c r="J422" s="22" t="str">
        <f t="shared" si="128"/>
        <v>554.15</v>
      </c>
      <c r="K422" s="22" t="str">
        <f t="shared" si="129"/>
        <v>条件</v>
      </c>
      <c r="L422" s="22" t="str">
        <f t="shared" si="130"/>
        <v>654.15</v>
      </c>
      <c r="M422" s="22" t="str">
        <f t="shared" si="131"/>
        <v>[A]</v>
      </c>
      <c r="N422" s="22" t="str">
        <f t="shared" si="132"/>
        <v>754.15</v>
      </c>
      <c r="O422" s="22" t="str">
        <f t="shared" si="133"/>
        <v>[SW]</v>
      </c>
    </row>
    <row r="423" s="22" customFormat="1" ht="12" spans="2:15">
      <c r="B423" s="22" t="s">
        <v>3165</v>
      </c>
      <c r="D423" s="22">
        <f t="shared" si="122"/>
        <v>0</v>
      </c>
      <c r="E423" s="22">
        <f t="shared" si="123"/>
        <v>355</v>
      </c>
      <c r="F423" s="22" t="str">
        <f t="shared" si="124"/>
        <v>355.00</v>
      </c>
      <c r="G423" s="22" t="str">
        <f t="shared" si="125"/>
        <v>[Pls]</v>
      </c>
      <c r="H423" s="22" t="str">
        <f t="shared" si="126"/>
        <v>455.00</v>
      </c>
      <c r="I423" s="22" t="str">
        <f t="shared" si="127"/>
        <v>[M]</v>
      </c>
      <c r="J423" s="22" t="str">
        <f t="shared" si="128"/>
        <v>555.00</v>
      </c>
      <c r="K423" s="22" t="str">
        <f t="shared" si="129"/>
        <v>条件</v>
      </c>
      <c r="L423" s="22" t="str">
        <f t="shared" si="130"/>
        <v>655.00</v>
      </c>
      <c r="M423" s="22" t="str">
        <f t="shared" si="131"/>
        <v>[A]</v>
      </c>
      <c r="N423" s="22" t="str">
        <f t="shared" si="132"/>
        <v>755.00</v>
      </c>
      <c r="O423" s="22" t="str">
        <f t="shared" si="133"/>
        <v>[SW]</v>
      </c>
    </row>
    <row r="424" s="22" customFormat="1" ht="12" spans="2:15">
      <c r="B424" s="22" t="s">
        <v>3166</v>
      </c>
      <c r="D424" s="22">
        <f t="shared" si="122"/>
        <v>1</v>
      </c>
      <c r="E424" s="22">
        <f t="shared" si="123"/>
        <v>355</v>
      </c>
      <c r="F424" s="22" t="str">
        <f t="shared" si="124"/>
        <v>355.01</v>
      </c>
      <c r="G424" s="22" t="str">
        <f t="shared" si="125"/>
        <v>[Pls]</v>
      </c>
      <c r="H424" s="22" t="str">
        <f t="shared" si="126"/>
        <v>455.01</v>
      </c>
      <c r="I424" s="22" t="str">
        <f t="shared" si="127"/>
        <v>[M]</v>
      </c>
      <c r="J424" s="22" t="str">
        <f t="shared" si="128"/>
        <v>555.01</v>
      </c>
      <c r="K424" s="22" t="str">
        <f t="shared" si="129"/>
        <v>条件</v>
      </c>
      <c r="L424" s="22" t="str">
        <f t="shared" si="130"/>
        <v>655.01</v>
      </c>
      <c r="M424" s="22" t="str">
        <f t="shared" si="131"/>
        <v>[A]</v>
      </c>
      <c r="N424" s="22" t="str">
        <f t="shared" si="132"/>
        <v>755.01</v>
      </c>
      <c r="O424" s="22" t="str">
        <f t="shared" si="133"/>
        <v>[SW]</v>
      </c>
    </row>
    <row r="425" s="22" customFormat="1" ht="12" spans="2:15">
      <c r="B425" s="22" t="s">
        <v>3167</v>
      </c>
      <c r="D425" s="22">
        <f t="shared" si="122"/>
        <v>2</v>
      </c>
      <c r="E425" s="22">
        <f t="shared" si="123"/>
        <v>355</v>
      </c>
      <c r="F425" s="22" t="str">
        <f t="shared" si="124"/>
        <v>355.02</v>
      </c>
      <c r="G425" s="22" t="str">
        <f t="shared" si="125"/>
        <v>[Pls]</v>
      </c>
      <c r="H425" s="22" t="str">
        <f t="shared" si="126"/>
        <v>455.02</v>
      </c>
      <c r="I425" s="22" t="str">
        <f t="shared" si="127"/>
        <v>[M]</v>
      </c>
      <c r="J425" s="22" t="str">
        <f t="shared" si="128"/>
        <v>555.02</v>
      </c>
      <c r="K425" s="22" t="str">
        <f t="shared" si="129"/>
        <v>条件</v>
      </c>
      <c r="L425" s="22" t="str">
        <f t="shared" si="130"/>
        <v>655.02</v>
      </c>
      <c r="M425" s="22" t="str">
        <f t="shared" si="131"/>
        <v>[A]</v>
      </c>
      <c r="N425" s="22" t="str">
        <f t="shared" si="132"/>
        <v>755.02</v>
      </c>
      <c r="O425" s="22" t="str">
        <f t="shared" si="133"/>
        <v>[SW]</v>
      </c>
    </row>
    <row r="426" s="22" customFormat="1" ht="12" spans="2:15">
      <c r="B426" s="22" t="s">
        <v>3168</v>
      </c>
      <c r="D426" s="22">
        <f t="shared" si="122"/>
        <v>3</v>
      </c>
      <c r="E426" s="22">
        <f t="shared" si="123"/>
        <v>355</v>
      </c>
      <c r="F426" s="22" t="str">
        <f t="shared" si="124"/>
        <v>355.03</v>
      </c>
      <c r="G426" s="22" t="str">
        <f t="shared" si="125"/>
        <v>[Pls]</v>
      </c>
      <c r="H426" s="22" t="str">
        <f t="shared" si="126"/>
        <v>455.03</v>
      </c>
      <c r="I426" s="22" t="str">
        <f t="shared" si="127"/>
        <v>[M]</v>
      </c>
      <c r="J426" s="22" t="str">
        <f t="shared" si="128"/>
        <v>555.03</v>
      </c>
      <c r="K426" s="22" t="str">
        <f t="shared" si="129"/>
        <v>条件</v>
      </c>
      <c r="L426" s="22" t="str">
        <f t="shared" si="130"/>
        <v>655.03</v>
      </c>
      <c r="M426" s="22" t="str">
        <f t="shared" si="131"/>
        <v>[A]</v>
      </c>
      <c r="N426" s="22" t="str">
        <f t="shared" si="132"/>
        <v>755.03</v>
      </c>
      <c r="O426" s="22" t="str">
        <f t="shared" si="133"/>
        <v>[SW]</v>
      </c>
    </row>
    <row r="427" s="22" customFormat="1" ht="12" spans="2:15">
      <c r="B427" s="22" t="s">
        <v>3169</v>
      </c>
      <c r="D427" s="22">
        <f t="shared" si="122"/>
        <v>4</v>
      </c>
      <c r="E427" s="22">
        <f t="shared" si="123"/>
        <v>355</v>
      </c>
      <c r="F427" s="22" t="str">
        <f t="shared" si="124"/>
        <v>355.04</v>
      </c>
      <c r="G427" s="22" t="str">
        <f t="shared" si="125"/>
        <v>[Pls]</v>
      </c>
      <c r="H427" s="22" t="str">
        <f t="shared" si="126"/>
        <v>455.04</v>
      </c>
      <c r="I427" s="22" t="str">
        <f t="shared" si="127"/>
        <v>[M]</v>
      </c>
      <c r="J427" s="22" t="str">
        <f t="shared" si="128"/>
        <v>555.04</v>
      </c>
      <c r="K427" s="22" t="str">
        <f t="shared" si="129"/>
        <v>条件</v>
      </c>
      <c r="L427" s="22" t="str">
        <f t="shared" si="130"/>
        <v>655.04</v>
      </c>
      <c r="M427" s="22" t="str">
        <f t="shared" si="131"/>
        <v>[A]</v>
      </c>
      <c r="N427" s="22" t="str">
        <f t="shared" si="132"/>
        <v>755.04</v>
      </c>
      <c r="O427" s="22" t="str">
        <f t="shared" si="133"/>
        <v>[SW]</v>
      </c>
    </row>
    <row r="428" s="22" customFormat="1" ht="12" spans="2:15">
      <c r="B428" s="22" t="s">
        <v>3170</v>
      </c>
      <c r="D428" s="22">
        <f t="shared" si="122"/>
        <v>5</v>
      </c>
      <c r="E428" s="22">
        <f t="shared" si="123"/>
        <v>355</v>
      </c>
      <c r="F428" s="22" t="str">
        <f t="shared" si="124"/>
        <v>355.05</v>
      </c>
      <c r="G428" s="22" t="str">
        <f t="shared" si="125"/>
        <v>[Pls]</v>
      </c>
      <c r="H428" s="22" t="str">
        <f t="shared" si="126"/>
        <v>455.05</v>
      </c>
      <c r="I428" s="22" t="str">
        <f t="shared" si="127"/>
        <v>[M]</v>
      </c>
      <c r="J428" s="22" t="str">
        <f t="shared" si="128"/>
        <v>555.05</v>
      </c>
      <c r="K428" s="22" t="str">
        <f t="shared" si="129"/>
        <v>条件</v>
      </c>
      <c r="L428" s="22" t="str">
        <f t="shared" si="130"/>
        <v>655.05</v>
      </c>
      <c r="M428" s="22" t="str">
        <f t="shared" si="131"/>
        <v>[A]</v>
      </c>
      <c r="N428" s="22" t="str">
        <f t="shared" si="132"/>
        <v>755.05</v>
      </c>
      <c r="O428" s="22" t="str">
        <f t="shared" si="133"/>
        <v>[SW]</v>
      </c>
    </row>
    <row r="429" s="22" customFormat="1" ht="12" spans="2:15">
      <c r="B429" s="22" t="s">
        <v>3171</v>
      </c>
      <c r="D429" s="22">
        <f t="shared" si="122"/>
        <v>6</v>
      </c>
      <c r="E429" s="22">
        <f t="shared" si="123"/>
        <v>355</v>
      </c>
      <c r="F429" s="22" t="str">
        <f t="shared" si="124"/>
        <v>355.06</v>
      </c>
      <c r="G429" s="22" t="str">
        <f t="shared" si="125"/>
        <v>[Pls]</v>
      </c>
      <c r="H429" s="22" t="str">
        <f t="shared" si="126"/>
        <v>455.06</v>
      </c>
      <c r="I429" s="22" t="str">
        <f t="shared" si="127"/>
        <v>[M]</v>
      </c>
      <c r="J429" s="22" t="str">
        <f t="shared" si="128"/>
        <v>555.06</v>
      </c>
      <c r="K429" s="22" t="str">
        <f t="shared" si="129"/>
        <v>条件</v>
      </c>
      <c r="L429" s="22" t="str">
        <f t="shared" si="130"/>
        <v>655.06</v>
      </c>
      <c r="M429" s="22" t="str">
        <f t="shared" si="131"/>
        <v>[A]</v>
      </c>
      <c r="N429" s="22" t="str">
        <f t="shared" si="132"/>
        <v>755.06</v>
      </c>
      <c r="O429" s="22" t="str">
        <f t="shared" si="133"/>
        <v>[SW]</v>
      </c>
    </row>
    <row r="430" s="22" customFormat="1" ht="12" spans="2:15">
      <c r="B430" s="22" t="s">
        <v>3172</v>
      </c>
      <c r="D430" s="22">
        <f t="shared" si="122"/>
        <v>7</v>
      </c>
      <c r="E430" s="22">
        <f t="shared" si="123"/>
        <v>355</v>
      </c>
      <c r="F430" s="22" t="str">
        <f t="shared" si="124"/>
        <v>355.07</v>
      </c>
      <c r="G430" s="22" t="str">
        <f t="shared" si="125"/>
        <v>[Pls]</v>
      </c>
      <c r="H430" s="22" t="str">
        <f t="shared" si="126"/>
        <v>455.07</v>
      </c>
      <c r="I430" s="22" t="str">
        <f t="shared" si="127"/>
        <v>[M]</v>
      </c>
      <c r="J430" s="22" t="str">
        <f t="shared" si="128"/>
        <v>555.07</v>
      </c>
      <c r="K430" s="22" t="str">
        <f t="shared" si="129"/>
        <v>条件</v>
      </c>
      <c r="L430" s="22" t="str">
        <f t="shared" si="130"/>
        <v>655.07</v>
      </c>
      <c r="M430" s="22" t="str">
        <f t="shared" si="131"/>
        <v>[A]</v>
      </c>
      <c r="N430" s="22" t="str">
        <f t="shared" si="132"/>
        <v>755.07</v>
      </c>
      <c r="O430" s="22" t="str">
        <f t="shared" si="133"/>
        <v>[SW]</v>
      </c>
    </row>
    <row r="431" s="22" customFormat="1" ht="12" spans="2:15">
      <c r="B431" s="22" t="s">
        <v>3173</v>
      </c>
      <c r="D431" s="22">
        <f t="shared" si="122"/>
        <v>8</v>
      </c>
      <c r="E431" s="22">
        <f t="shared" si="123"/>
        <v>355</v>
      </c>
      <c r="F431" s="22" t="str">
        <f t="shared" si="124"/>
        <v>355.08</v>
      </c>
      <c r="G431" s="22" t="str">
        <f t="shared" si="125"/>
        <v>[Pls]</v>
      </c>
      <c r="H431" s="22" t="str">
        <f t="shared" si="126"/>
        <v>455.08</v>
      </c>
      <c r="I431" s="22" t="str">
        <f t="shared" si="127"/>
        <v>[M]</v>
      </c>
      <c r="J431" s="22" t="str">
        <f t="shared" si="128"/>
        <v>555.08</v>
      </c>
      <c r="K431" s="22" t="str">
        <f t="shared" si="129"/>
        <v>条件</v>
      </c>
      <c r="L431" s="22" t="str">
        <f t="shared" si="130"/>
        <v>655.08</v>
      </c>
      <c r="M431" s="22" t="str">
        <f t="shared" si="131"/>
        <v>[A]</v>
      </c>
      <c r="N431" s="22" t="str">
        <f t="shared" si="132"/>
        <v>755.08</v>
      </c>
      <c r="O431" s="22" t="str">
        <f t="shared" si="133"/>
        <v>[SW]</v>
      </c>
    </row>
    <row r="432" s="22" customFormat="1" ht="12" spans="2:15">
      <c r="B432" s="22" t="s">
        <v>3174</v>
      </c>
      <c r="D432" s="22">
        <f t="shared" si="122"/>
        <v>9</v>
      </c>
      <c r="E432" s="22">
        <f t="shared" si="123"/>
        <v>355</v>
      </c>
      <c r="F432" s="22" t="str">
        <f t="shared" si="124"/>
        <v>355.09</v>
      </c>
      <c r="G432" s="22" t="str">
        <f t="shared" si="125"/>
        <v>[Pls]</v>
      </c>
      <c r="H432" s="22" t="str">
        <f t="shared" si="126"/>
        <v>455.09</v>
      </c>
      <c r="I432" s="22" t="str">
        <f t="shared" si="127"/>
        <v>[M]</v>
      </c>
      <c r="J432" s="22" t="str">
        <f t="shared" si="128"/>
        <v>555.09</v>
      </c>
      <c r="K432" s="22" t="str">
        <f t="shared" si="129"/>
        <v>条件</v>
      </c>
      <c r="L432" s="22" t="str">
        <f t="shared" si="130"/>
        <v>655.09</v>
      </c>
      <c r="M432" s="22" t="str">
        <f t="shared" si="131"/>
        <v>[A]</v>
      </c>
      <c r="N432" s="22" t="str">
        <f t="shared" si="132"/>
        <v>755.09</v>
      </c>
      <c r="O432" s="22" t="str">
        <f t="shared" si="133"/>
        <v>[SW]</v>
      </c>
    </row>
    <row r="433" s="22" customFormat="1" ht="12" spans="2:15">
      <c r="B433" s="22" t="s">
        <v>3175</v>
      </c>
      <c r="D433" s="22">
        <f t="shared" si="122"/>
        <v>10</v>
      </c>
      <c r="E433" s="22">
        <f t="shared" si="123"/>
        <v>355</v>
      </c>
      <c r="F433" s="22" t="str">
        <f t="shared" si="124"/>
        <v>355.10</v>
      </c>
      <c r="G433" s="22" t="str">
        <f t="shared" si="125"/>
        <v>[Pls]</v>
      </c>
      <c r="H433" s="22" t="str">
        <f t="shared" si="126"/>
        <v>455.10</v>
      </c>
      <c r="I433" s="22" t="str">
        <f t="shared" si="127"/>
        <v>[M]</v>
      </c>
      <c r="J433" s="22" t="str">
        <f t="shared" si="128"/>
        <v>555.10</v>
      </c>
      <c r="K433" s="22" t="str">
        <f t="shared" si="129"/>
        <v>条件</v>
      </c>
      <c r="L433" s="22" t="str">
        <f t="shared" si="130"/>
        <v>655.10</v>
      </c>
      <c r="M433" s="22" t="str">
        <f t="shared" si="131"/>
        <v>[A]</v>
      </c>
      <c r="N433" s="22" t="str">
        <f t="shared" si="132"/>
        <v>755.10</v>
      </c>
      <c r="O433" s="22" t="str">
        <f t="shared" si="133"/>
        <v>[SW]</v>
      </c>
    </row>
    <row r="434" s="22" customFormat="1" ht="12" spans="2:15">
      <c r="B434" s="22" t="s">
        <v>3176</v>
      </c>
      <c r="D434" s="22">
        <f t="shared" si="122"/>
        <v>11</v>
      </c>
      <c r="E434" s="22">
        <f t="shared" si="123"/>
        <v>355</v>
      </c>
      <c r="F434" s="22" t="str">
        <f t="shared" si="124"/>
        <v>355.11</v>
      </c>
      <c r="G434" s="22" t="str">
        <f t="shared" si="125"/>
        <v>[Pls]</v>
      </c>
      <c r="H434" s="22" t="str">
        <f t="shared" si="126"/>
        <v>455.11</v>
      </c>
      <c r="I434" s="22" t="str">
        <f t="shared" si="127"/>
        <v>[M]</v>
      </c>
      <c r="J434" s="22" t="str">
        <f t="shared" si="128"/>
        <v>555.11</v>
      </c>
      <c r="K434" s="22" t="str">
        <f t="shared" si="129"/>
        <v>条件</v>
      </c>
      <c r="L434" s="22" t="str">
        <f t="shared" si="130"/>
        <v>655.11</v>
      </c>
      <c r="M434" s="22" t="str">
        <f t="shared" si="131"/>
        <v>[A]</v>
      </c>
      <c r="N434" s="22" t="str">
        <f t="shared" si="132"/>
        <v>755.11</v>
      </c>
      <c r="O434" s="22" t="str">
        <f t="shared" si="133"/>
        <v>[SW]</v>
      </c>
    </row>
    <row r="435" s="22" customFormat="1" ht="12" spans="2:15">
      <c r="B435" s="22" t="s">
        <v>3177</v>
      </c>
      <c r="D435" s="22">
        <f t="shared" si="122"/>
        <v>12</v>
      </c>
      <c r="E435" s="22">
        <f t="shared" si="123"/>
        <v>355</v>
      </c>
      <c r="F435" s="22" t="str">
        <f t="shared" si="124"/>
        <v>355.12</v>
      </c>
      <c r="G435" s="22" t="str">
        <f t="shared" si="125"/>
        <v>[Pls]</v>
      </c>
      <c r="H435" s="22" t="str">
        <f t="shared" si="126"/>
        <v>455.12</v>
      </c>
      <c r="I435" s="22" t="str">
        <f t="shared" si="127"/>
        <v>[M]</v>
      </c>
      <c r="J435" s="22" t="str">
        <f t="shared" si="128"/>
        <v>555.12</v>
      </c>
      <c r="K435" s="22" t="str">
        <f t="shared" si="129"/>
        <v>条件</v>
      </c>
      <c r="L435" s="22" t="str">
        <f t="shared" si="130"/>
        <v>655.12</v>
      </c>
      <c r="M435" s="22" t="str">
        <f t="shared" si="131"/>
        <v>[A]</v>
      </c>
      <c r="N435" s="22" t="str">
        <f t="shared" si="132"/>
        <v>755.12</v>
      </c>
      <c r="O435" s="22" t="str">
        <f t="shared" si="133"/>
        <v>[SW]</v>
      </c>
    </row>
    <row r="436" s="22" customFormat="1" ht="12" spans="2:15">
      <c r="B436" s="22" t="s">
        <v>3178</v>
      </c>
      <c r="D436" s="22">
        <f t="shared" si="122"/>
        <v>13</v>
      </c>
      <c r="E436" s="22">
        <f t="shared" si="123"/>
        <v>355</v>
      </c>
      <c r="F436" s="22" t="str">
        <f t="shared" si="124"/>
        <v>355.13</v>
      </c>
      <c r="G436" s="22" t="str">
        <f t="shared" si="125"/>
        <v>[Pls]</v>
      </c>
      <c r="H436" s="22" t="str">
        <f t="shared" si="126"/>
        <v>455.13</v>
      </c>
      <c r="I436" s="22" t="str">
        <f t="shared" si="127"/>
        <v>[M]</v>
      </c>
      <c r="J436" s="22" t="str">
        <f t="shared" si="128"/>
        <v>555.13</v>
      </c>
      <c r="K436" s="22" t="str">
        <f t="shared" si="129"/>
        <v>条件</v>
      </c>
      <c r="L436" s="22" t="str">
        <f t="shared" si="130"/>
        <v>655.13</v>
      </c>
      <c r="M436" s="22" t="str">
        <f t="shared" si="131"/>
        <v>[A]</v>
      </c>
      <c r="N436" s="22" t="str">
        <f t="shared" si="132"/>
        <v>755.13</v>
      </c>
      <c r="O436" s="22" t="str">
        <f t="shared" si="133"/>
        <v>[SW]</v>
      </c>
    </row>
    <row r="437" s="22" customFormat="1" ht="12" spans="2:15">
      <c r="B437" s="22" t="s">
        <v>3179</v>
      </c>
      <c r="D437" s="22">
        <f t="shared" si="122"/>
        <v>14</v>
      </c>
      <c r="E437" s="22">
        <f t="shared" si="123"/>
        <v>355</v>
      </c>
      <c r="F437" s="22" t="str">
        <f t="shared" si="124"/>
        <v>355.14</v>
      </c>
      <c r="G437" s="22" t="str">
        <f t="shared" si="125"/>
        <v>[Pls]</v>
      </c>
      <c r="H437" s="22" t="str">
        <f t="shared" si="126"/>
        <v>455.14</v>
      </c>
      <c r="I437" s="22" t="str">
        <f t="shared" si="127"/>
        <v>[M]</v>
      </c>
      <c r="J437" s="22" t="str">
        <f t="shared" si="128"/>
        <v>555.14</v>
      </c>
      <c r="K437" s="22" t="str">
        <f t="shared" si="129"/>
        <v>条件</v>
      </c>
      <c r="L437" s="22" t="str">
        <f t="shared" si="130"/>
        <v>655.14</v>
      </c>
      <c r="M437" s="22" t="str">
        <f t="shared" si="131"/>
        <v>[A]</v>
      </c>
      <c r="N437" s="22" t="str">
        <f t="shared" si="132"/>
        <v>755.14</v>
      </c>
      <c r="O437" s="22" t="str">
        <f t="shared" si="133"/>
        <v>[SW]</v>
      </c>
    </row>
    <row r="438" s="22" customFormat="1" ht="12" spans="2:15">
      <c r="B438" s="22" t="s">
        <v>3180</v>
      </c>
      <c r="D438" s="22">
        <f t="shared" si="122"/>
        <v>15</v>
      </c>
      <c r="E438" s="22">
        <f t="shared" si="123"/>
        <v>355</v>
      </c>
      <c r="F438" s="22" t="str">
        <f t="shared" si="124"/>
        <v>355.15</v>
      </c>
      <c r="G438" s="22" t="str">
        <f t="shared" si="125"/>
        <v>[Pls]</v>
      </c>
      <c r="H438" s="22" t="str">
        <f t="shared" si="126"/>
        <v>455.15</v>
      </c>
      <c r="I438" s="22" t="str">
        <f t="shared" si="127"/>
        <v>[M]</v>
      </c>
      <c r="J438" s="22" t="str">
        <f t="shared" si="128"/>
        <v>555.15</v>
      </c>
      <c r="K438" s="22" t="str">
        <f t="shared" si="129"/>
        <v>条件</v>
      </c>
      <c r="L438" s="22" t="str">
        <f t="shared" si="130"/>
        <v>655.15</v>
      </c>
      <c r="M438" s="22" t="str">
        <f t="shared" si="131"/>
        <v>[A]</v>
      </c>
      <c r="N438" s="22" t="str">
        <f t="shared" si="132"/>
        <v>755.15</v>
      </c>
      <c r="O438" s="22" t="str">
        <f t="shared" si="133"/>
        <v>[SW]</v>
      </c>
    </row>
    <row r="439" s="22" customFormat="1" ht="12" spans="2:15">
      <c r="B439" s="22" t="s">
        <v>3181</v>
      </c>
      <c r="D439" s="22">
        <f t="shared" si="122"/>
        <v>0</v>
      </c>
      <c r="E439" s="22">
        <f t="shared" si="123"/>
        <v>356</v>
      </c>
      <c r="F439" s="22" t="str">
        <f t="shared" si="124"/>
        <v>356.00</v>
      </c>
      <c r="G439" s="22" t="str">
        <f t="shared" si="125"/>
        <v>[Pls]</v>
      </c>
      <c r="H439" s="22" t="str">
        <f t="shared" si="126"/>
        <v>456.00</v>
      </c>
      <c r="I439" s="22" t="str">
        <f t="shared" si="127"/>
        <v>[M]</v>
      </c>
      <c r="J439" s="22" t="str">
        <f t="shared" si="128"/>
        <v>556.00</v>
      </c>
      <c r="K439" s="22" t="str">
        <f t="shared" si="129"/>
        <v>条件</v>
      </c>
      <c r="L439" s="22" t="str">
        <f t="shared" si="130"/>
        <v>656.00</v>
      </c>
      <c r="M439" s="22" t="str">
        <f t="shared" si="131"/>
        <v>[A]</v>
      </c>
      <c r="N439" s="22" t="str">
        <f t="shared" si="132"/>
        <v>756.00</v>
      </c>
      <c r="O439" s="22" t="str">
        <f t="shared" si="133"/>
        <v>[SW]</v>
      </c>
    </row>
    <row r="440" s="22" customFormat="1" ht="12" spans="2:15">
      <c r="B440" s="22" t="s">
        <v>3182</v>
      </c>
      <c r="D440" s="22">
        <f t="shared" si="122"/>
        <v>1</v>
      </c>
      <c r="E440" s="22">
        <f t="shared" si="123"/>
        <v>356</v>
      </c>
      <c r="F440" s="22" t="str">
        <f t="shared" si="124"/>
        <v>356.01</v>
      </c>
      <c r="G440" s="22" t="str">
        <f t="shared" ref="G440:G448" si="134">C440&amp;G$2</f>
        <v>[Pls]</v>
      </c>
      <c r="H440" s="22" t="str">
        <f t="shared" si="126"/>
        <v>456.01</v>
      </c>
      <c r="I440" s="22" t="str">
        <f t="shared" ref="I440:I448" si="135">C440&amp;I$2</f>
        <v>[M]</v>
      </c>
      <c r="J440" s="22" t="str">
        <f t="shared" si="128"/>
        <v>556.01</v>
      </c>
      <c r="K440" s="22" t="str">
        <f t="shared" ref="K440:K448" si="136">C440&amp;K$2</f>
        <v>条件</v>
      </c>
      <c r="L440" s="22" t="str">
        <f t="shared" si="130"/>
        <v>656.01</v>
      </c>
      <c r="M440" s="22" t="str">
        <f t="shared" ref="M440:M448" si="137">C440&amp;M$2</f>
        <v>[A]</v>
      </c>
      <c r="N440" s="22" t="str">
        <f t="shared" si="132"/>
        <v>756.01</v>
      </c>
      <c r="O440" s="22" t="str">
        <f t="shared" ref="O440:O448" si="138">C440&amp;O$2</f>
        <v>[SW]</v>
      </c>
    </row>
    <row r="441" s="22" customFormat="1" ht="12" spans="2:15">
      <c r="B441" s="22" t="s">
        <v>3183</v>
      </c>
      <c r="D441" s="22">
        <f t="shared" si="122"/>
        <v>2</v>
      </c>
      <c r="E441" s="22">
        <f t="shared" si="123"/>
        <v>356</v>
      </c>
      <c r="F441" s="22" t="str">
        <f t="shared" si="124"/>
        <v>356.02</v>
      </c>
      <c r="G441" s="22" t="str">
        <f t="shared" si="134"/>
        <v>[Pls]</v>
      </c>
      <c r="H441" s="22" t="str">
        <f t="shared" si="126"/>
        <v>456.02</v>
      </c>
      <c r="I441" s="22" t="str">
        <f t="shared" si="135"/>
        <v>[M]</v>
      </c>
      <c r="J441" s="22" t="str">
        <f t="shared" si="128"/>
        <v>556.02</v>
      </c>
      <c r="K441" s="22" t="str">
        <f t="shared" si="136"/>
        <v>条件</v>
      </c>
      <c r="L441" s="22" t="str">
        <f t="shared" si="130"/>
        <v>656.02</v>
      </c>
      <c r="M441" s="22" t="str">
        <f t="shared" si="137"/>
        <v>[A]</v>
      </c>
      <c r="N441" s="22" t="str">
        <f t="shared" si="132"/>
        <v>756.02</v>
      </c>
      <c r="O441" s="22" t="str">
        <f t="shared" si="138"/>
        <v>[SW]</v>
      </c>
    </row>
    <row r="442" s="22" customFormat="1" ht="12" spans="2:15">
      <c r="B442" s="22" t="s">
        <v>3184</v>
      </c>
      <c r="D442" s="22">
        <f t="shared" si="122"/>
        <v>3</v>
      </c>
      <c r="E442" s="22">
        <f t="shared" si="123"/>
        <v>356</v>
      </c>
      <c r="F442" s="22" t="str">
        <f t="shared" si="124"/>
        <v>356.03</v>
      </c>
      <c r="G442" s="22" t="str">
        <f t="shared" si="134"/>
        <v>[Pls]</v>
      </c>
      <c r="H442" s="22" t="str">
        <f t="shared" si="126"/>
        <v>456.03</v>
      </c>
      <c r="I442" s="22" t="str">
        <f t="shared" si="135"/>
        <v>[M]</v>
      </c>
      <c r="J442" s="22" t="str">
        <f t="shared" si="128"/>
        <v>556.03</v>
      </c>
      <c r="K442" s="22" t="str">
        <f t="shared" si="136"/>
        <v>条件</v>
      </c>
      <c r="L442" s="22" t="str">
        <f t="shared" si="130"/>
        <v>656.03</v>
      </c>
      <c r="M442" s="22" t="str">
        <f t="shared" si="137"/>
        <v>[A]</v>
      </c>
      <c r="N442" s="22" t="str">
        <f t="shared" si="132"/>
        <v>756.03</v>
      </c>
      <c r="O442" s="22" t="str">
        <f t="shared" si="138"/>
        <v>[SW]</v>
      </c>
    </row>
    <row r="443" s="22" customFormat="1" ht="12" spans="2:15">
      <c r="B443" s="22" t="s">
        <v>3185</v>
      </c>
      <c r="D443" s="22">
        <f t="shared" si="122"/>
        <v>4</v>
      </c>
      <c r="E443" s="22">
        <f t="shared" si="123"/>
        <v>356</v>
      </c>
      <c r="F443" s="22" t="str">
        <f t="shared" si="124"/>
        <v>356.04</v>
      </c>
      <c r="G443" s="22" t="str">
        <f t="shared" si="134"/>
        <v>[Pls]</v>
      </c>
      <c r="H443" s="22" t="str">
        <f t="shared" si="126"/>
        <v>456.04</v>
      </c>
      <c r="I443" s="22" t="str">
        <f t="shared" si="135"/>
        <v>[M]</v>
      </c>
      <c r="J443" s="22" t="str">
        <f t="shared" si="128"/>
        <v>556.04</v>
      </c>
      <c r="K443" s="22" t="str">
        <f t="shared" si="136"/>
        <v>条件</v>
      </c>
      <c r="L443" s="22" t="str">
        <f t="shared" si="130"/>
        <v>656.04</v>
      </c>
      <c r="M443" s="22" t="str">
        <f t="shared" si="137"/>
        <v>[A]</v>
      </c>
      <c r="N443" s="22" t="str">
        <f t="shared" si="132"/>
        <v>756.04</v>
      </c>
      <c r="O443" s="22" t="str">
        <f t="shared" si="138"/>
        <v>[SW]</v>
      </c>
    </row>
    <row r="444" s="22" customFormat="1" ht="12" spans="2:15">
      <c r="B444" s="22" t="s">
        <v>3186</v>
      </c>
      <c r="D444" s="22">
        <f t="shared" si="122"/>
        <v>5</v>
      </c>
      <c r="E444" s="22">
        <f t="shared" si="123"/>
        <v>356</v>
      </c>
      <c r="F444" s="22" t="str">
        <f t="shared" si="124"/>
        <v>356.05</v>
      </c>
      <c r="G444" s="22" t="str">
        <f t="shared" si="134"/>
        <v>[Pls]</v>
      </c>
      <c r="H444" s="22" t="str">
        <f t="shared" si="126"/>
        <v>456.05</v>
      </c>
      <c r="I444" s="22" t="str">
        <f t="shared" si="135"/>
        <v>[M]</v>
      </c>
      <c r="J444" s="22" t="str">
        <f t="shared" si="128"/>
        <v>556.05</v>
      </c>
      <c r="K444" s="22" t="str">
        <f t="shared" si="136"/>
        <v>条件</v>
      </c>
      <c r="L444" s="22" t="str">
        <f t="shared" si="130"/>
        <v>656.05</v>
      </c>
      <c r="M444" s="22" t="str">
        <f t="shared" si="137"/>
        <v>[A]</v>
      </c>
      <c r="N444" s="22" t="str">
        <f t="shared" si="132"/>
        <v>756.05</v>
      </c>
      <c r="O444" s="22" t="str">
        <f t="shared" si="138"/>
        <v>[SW]</v>
      </c>
    </row>
    <row r="445" s="22" customFormat="1" ht="12" spans="2:15">
      <c r="B445" s="22" t="s">
        <v>3187</v>
      </c>
      <c r="D445" s="22">
        <f t="shared" si="122"/>
        <v>6</v>
      </c>
      <c r="E445" s="22">
        <f t="shared" si="123"/>
        <v>356</v>
      </c>
      <c r="F445" s="22" t="str">
        <f t="shared" si="124"/>
        <v>356.06</v>
      </c>
      <c r="G445" s="22" t="str">
        <f t="shared" si="134"/>
        <v>[Pls]</v>
      </c>
      <c r="H445" s="22" t="str">
        <f t="shared" si="126"/>
        <v>456.06</v>
      </c>
      <c r="I445" s="22" t="str">
        <f t="shared" si="135"/>
        <v>[M]</v>
      </c>
      <c r="J445" s="22" t="str">
        <f t="shared" si="128"/>
        <v>556.06</v>
      </c>
      <c r="K445" s="22" t="str">
        <f t="shared" si="136"/>
        <v>条件</v>
      </c>
      <c r="L445" s="22" t="str">
        <f t="shared" si="130"/>
        <v>656.06</v>
      </c>
      <c r="M445" s="22" t="str">
        <f t="shared" si="137"/>
        <v>[A]</v>
      </c>
      <c r="N445" s="22" t="str">
        <f t="shared" si="132"/>
        <v>756.06</v>
      </c>
      <c r="O445" s="22" t="str">
        <f t="shared" si="138"/>
        <v>[SW]</v>
      </c>
    </row>
    <row r="446" s="22" customFormat="1" ht="12" spans="2:15">
      <c r="B446" s="22" t="s">
        <v>3188</v>
      </c>
      <c r="D446" s="22">
        <f t="shared" si="122"/>
        <v>7</v>
      </c>
      <c r="E446" s="22">
        <f t="shared" si="123"/>
        <v>356</v>
      </c>
      <c r="F446" s="22" t="str">
        <f t="shared" si="124"/>
        <v>356.07</v>
      </c>
      <c r="G446" s="22" t="str">
        <f t="shared" si="134"/>
        <v>[Pls]</v>
      </c>
      <c r="H446" s="22" t="str">
        <f t="shared" si="126"/>
        <v>456.07</v>
      </c>
      <c r="I446" s="22" t="str">
        <f t="shared" si="135"/>
        <v>[M]</v>
      </c>
      <c r="J446" s="22" t="str">
        <f t="shared" si="128"/>
        <v>556.07</v>
      </c>
      <c r="K446" s="22" t="str">
        <f t="shared" si="136"/>
        <v>条件</v>
      </c>
      <c r="L446" s="22" t="str">
        <f t="shared" si="130"/>
        <v>656.07</v>
      </c>
      <c r="M446" s="22" t="str">
        <f t="shared" si="137"/>
        <v>[A]</v>
      </c>
      <c r="N446" s="22" t="str">
        <f t="shared" si="132"/>
        <v>756.07</v>
      </c>
      <c r="O446" s="22" t="str">
        <f t="shared" si="138"/>
        <v>[SW]</v>
      </c>
    </row>
    <row r="447" s="22" customFormat="1" ht="12" spans="2:15">
      <c r="B447" s="22" t="s">
        <v>3189</v>
      </c>
      <c r="D447" s="22">
        <f t="shared" si="122"/>
        <v>8</v>
      </c>
      <c r="E447" s="22">
        <f t="shared" si="123"/>
        <v>356</v>
      </c>
      <c r="F447" s="22" t="str">
        <f t="shared" si="124"/>
        <v>356.08</v>
      </c>
      <c r="G447" s="22" t="str">
        <f t="shared" si="134"/>
        <v>[Pls]</v>
      </c>
      <c r="H447" s="22" t="str">
        <f t="shared" si="126"/>
        <v>456.08</v>
      </c>
      <c r="I447" s="22" t="str">
        <f t="shared" si="135"/>
        <v>[M]</v>
      </c>
      <c r="J447" s="22" t="str">
        <f t="shared" si="128"/>
        <v>556.08</v>
      </c>
      <c r="K447" s="22" t="str">
        <f t="shared" si="136"/>
        <v>条件</v>
      </c>
      <c r="L447" s="22" t="str">
        <f t="shared" si="130"/>
        <v>656.08</v>
      </c>
      <c r="M447" s="22" t="str">
        <f t="shared" si="137"/>
        <v>[A]</v>
      </c>
      <c r="N447" s="22" t="str">
        <f t="shared" si="132"/>
        <v>756.08</v>
      </c>
      <c r="O447" s="22" t="str">
        <f t="shared" si="138"/>
        <v>[SW]</v>
      </c>
    </row>
    <row r="448" s="22" customFormat="1" ht="12" spans="2:15">
      <c r="B448" s="22" t="s">
        <v>3190</v>
      </c>
      <c r="D448" s="22">
        <f t="shared" si="122"/>
        <v>9</v>
      </c>
      <c r="E448" s="22">
        <f t="shared" si="123"/>
        <v>356</v>
      </c>
      <c r="F448" s="22" t="str">
        <f t="shared" si="124"/>
        <v>356.09</v>
      </c>
      <c r="G448" s="22" t="str">
        <f t="shared" si="134"/>
        <v>[Pls]</v>
      </c>
      <c r="H448" s="22" t="str">
        <f t="shared" si="126"/>
        <v>456.09</v>
      </c>
      <c r="I448" s="22" t="str">
        <f t="shared" si="135"/>
        <v>[M]</v>
      </c>
      <c r="J448" s="22" t="str">
        <f t="shared" si="128"/>
        <v>556.09</v>
      </c>
      <c r="K448" s="22" t="str">
        <f t="shared" si="136"/>
        <v>条件</v>
      </c>
      <c r="L448" s="22" t="str">
        <f t="shared" si="130"/>
        <v>656.09</v>
      </c>
      <c r="M448" s="22" t="str">
        <f t="shared" si="137"/>
        <v>[A]</v>
      </c>
      <c r="N448" s="22" t="str">
        <f t="shared" si="132"/>
        <v>756.09</v>
      </c>
      <c r="O448" s="22" t="str">
        <f t="shared" si="138"/>
        <v>[SW]</v>
      </c>
    </row>
    <row r="449" s="22" customFormat="1" ht="12" spans="2:15">
      <c r="B449" s="22" t="s">
        <v>3191</v>
      </c>
      <c r="D449" s="22">
        <f t="shared" si="122"/>
        <v>10</v>
      </c>
      <c r="E449" s="22">
        <f t="shared" si="123"/>
        <v>356</v>
      </c>
      <c r="F449" s="22" t="str">
        <f t="shared" si="124"/>
        <v>356.10</v>
      </c>
      <c r="G449" s="22" t="str">
        <f t="shared" si="125"/>
        <v>[Pls]</v>
      </c>
      <c r="H449" s="22" t="str">
        <f t="shared" si="126"/>
        <v>456.10</v>
      </c>
      <c r="I449" s="22" t="str">
        <f t="shared" si="127"/>
        <v>[M]</v>
      </c>
      <c r="J449" s="22" t="str">
        <f t="shared" si="128"/>
        <v>556.10</v>
      </c>
      <c r="K449" s="22" t="str">
        <f t="shared" si="129"/>
        <v>条件</v>
      </c>
      <c r="L449" s="22" t="str">
        <f t="shared" si="130"/>
        <v>656.10</v>
      </c>
      <c r="M449" s="22" t="str">
        <f t="shared" si="131"/>
        <v>[A]</v>
      </c>
      <c r="N449" s="22" t="str">
        <f t="shared" si="132"/>
        <v>756.10</v>
      </c>
      <c r="O449" s="22" t="str">
        <f t="shared" si="133"/>
        <v>[SW]</v>
      </c>
    </row>
    <row r="450" s="22" customFormat="1" ht="12" spans="2:15">
      <c r="B450" s="22" t="s">
        <v>3192</v>
      </c>
      <c r="D450" s="22">
        <f t="shared" si="122"/>
        <v>11</v>
      </c>
      <c r="E450" s="22">
        <f t="shared" si="123"/>
        <v>356</v>
      </c>
      <c r="F450" s="22" t="str">
        <f t="shared" si="124"/>
        <v>356.11</v>
      </c>
      <c r="G450" s="22" t="str">
        <f t="shared" si="125"/>
        <v>[Pls]</v>
      </c>
      <c r="H450" s="22" t="str">
        <f t="shared" si="126"/>
        <v>456.11</v>
      </c>
      <c r="I450" s="22" t="str">
        <f t="shared" si="127"/>
        <v>[M]</v>
      </c>
      <c r="J450" s="22" t="str">
        <f t="shared" si="128"/>
        <v>556.11</v>
      </c>
      <c r="K450" s="22" t="str">
        <f t="shared" si="129"/>
        <v>条件</v>
      </c>
      <c r="L450" s="22" t="str">
        <f t="shared" si="130"/>
        <v>656.11</v>
      </c>
      <c r="M450" s="22" t="str">
        <f t="shared" si="131"/>
        <v>[A]</v>
      </c>
      <c r="N450" s="22" t="str">
        <f t="shared" si="132"/>
        <v>756.11</v>
      </c>
      <c r="O450" s="22" t="str">
        <f t="shared" si="133"/>
        <v>[SW]</v>
      </c>
    </row>
    <row r="451" s="22" customFormat="1" ht="12" spans="2:15">
      <c r="B451" s="22" t="s">
        <v>3193</v>
      </c>
      <c r="D451" s="22">
        <f t="shared" si="122"/>
        <v>12</v>
      </c>
      <c r="E451" s="22">
        <f t="shared" si="123"/>
        <v>356</v>
      </c>
      <c r="F451" s="22" t="str">
        <f t="shared" si="124"/>
        <v>356.12</v>
      </c>
      <c r="G451" s="22" t="str">
        <f t="shared" si="125"/>
        <v>[Pls]</v>
      </c>
      <c r="H451" s="22" t="str">
        <f t="shared" si="126"/>
        <v>456.12</v>
      </c>
      <c r="I451" s="22" t="str">
        <f t="shared" si="127"/>
        <v>[M]</v>
      </c>
      <c r="J451" s="22" t="str">
        <f t="shared" si="128"/>
        <v>556.12</v>
      </c>
      <c r="K451" s="22" t="str">
        <f t="shared" si="129"/>
        <v>条件</v>
      </c>
      <c r="L451" s="22" t="str">
        <f t="shared" si="130"/>
        <v>656.12</v>
      </c>
      <c r="M451" s="22" t="str">
        <f t="shared" si="131"/>
        <v>[A]</v>
      </c>
      <c r="N451" s="22" t="str">
        <f t="shared" si="132"/>
        <v>756.12</v>
      </c>
      <c r="O451" s="22" t="str">
        <f t="shared" si="133"/>
        <v>[SW]</v>
      </c>
    </row>
    <row r="452" s="22" customFormat="1" ht="12" spans="2:15">
      <c r="B452" s="22" t="s">
        <v>3194</v>
      </c>
      <c r="D452" s="22">
        <f t="shared" si="122"/>
        <v>13</v>
      </c>
      <c r="E452" s="22">
        <f t="shared" si="123"/>
        <v>356</v>
      </c>
      <c r="F452" s="22" t="str">
        <f t="shared" si="124"/>
        <v>356.13</v>
      </c>
      <c r="G452" s="22" t="str">
        <f t="shared" si="125"/>
        <v>[Pls]</v>
      </c>
      <c r="H452" s="22" t="str">
        <f t="shared" si="126"/>
        <v>456.13</v>
      </c>
      <c r="I452" s="22" t="str">
        <f t="shared" si="127"/>
        <v>[M]</v>
      </c>
      <c r="J452" s="22" t="str">
        <f t="shared" si="128"/>
        <v>556.13</v>
      </c>
      <c r="K452" s="22" t="str">
        <f t="shared" si="129"/>
        <v>条件</v>
      </c>
      <c r="L452" s="22" t="str">
        <f t="shared" si="130"/>
        <v>656.13</v>
      </c>
      <c r="M452" s="22" t="str">
        <f t="shared" si="131"/>
        <v>[A]</v>
      </c>
      <c r="N452" s="22" t="str">
        <f t="shared" si="132"/>
        <v>756.13</v>
      </c>
      <c r="O452" s="22" t="str">
        <f t="shared" si="133"/>
        <v>[SW]</v>
      </c>
    </row>
    <row r="453" s="22" customFormat="1" ht="12" spans="2:15">
      <c r="B453" s="22" t="s">
        <v>3195</v>
      </c>
      <c r="D453" s="22">
        <f t="shared" si="122"/>
        <v>14</v>
      </c>
      <c r="E453" s="22">
        <f t="shared" si="123"/>
        <v>356</v>
      </c>
      <c r="F453" s="22" t="str">
        <f t="shared" si="124"/>
        <v>356.14</v>
      </c>
      <c r="G453" s="22" t="str">
        <f t="shared" si="125"/>
        <v>[Pls]</v>
      </c>
      <c r="H453" s="22" t="str">
        <f t="shared" si="126"/>
        <v>456.14</v>
      </c>
      <c r="I453" s="22" t="str">
        <f t="shared" si="127"/>
        <v>[M]</v>
      </c>
      <c r="J453" s="22" t="str">
        <f t="shared" si="128"/>
        <v>556.14</v>
      </c>
      <c r="K453" s="22" t="str">
        <f t="shared" si="129"/>
        <v>条件</v>
      </c>
      <c r="L453" s="22" t="str">
        <f t="shared" si="130"/>
        <v>656.14</v>
      </c>
      <c r="M453" s="22" t="str">
        <f t="shared" si="131"/>
        <v>[A]</v>
      </c>
      <c r="N453" s="22" t="str">
        <f t="shared" si="132"/>
        <v>756.14</v>
      </c>
      <c r="O453" s="22" t="str">
        <f t="shared" si="133"/>
        <v>[SW]</v>
      </c>
    </row>
    <row r="454" s="22" customFormat="1" ht="12" spans="2:15">
      <c r="B454" s="22" t="s">
        <v>3196</v>
      </c>
      <c r="D454" s="22">
        <f t="shared" si="122"/>
        <v>15</v>
      </c>
      <c r="E454" s="22">
        <f t="shared" si="123"/>
        <v>356</v>
      </c>
      <c r="F454" s="22" t="str">
        <f t="shared" si="124"/>
        <v>356.15</v>
      </c>
      <c r="G454" s="22" t="str">
        <f t="shared" si="125"/>
        <v>[Pls]</v>
      </c>
      <c r="H454" s="22" t="str">
        <f t="shared" si="126"/>
        <v>456.15</v>
      </c>
      <c r="I454" s="22" t="str">
        <f t="shared" si="127"/>
        <v>[M]</v>
      </c>
      <c r="J454" s="22" t="str">
        <f t="shared" si="128"/>
        <v>556.15</v>
      </c>
      <c r="K454" s="22" t="str">
        <f t="shared" si="129"/>
        <v>条件</v>
      </c>
      <c r="L454" s="22" t="str">
        <f t="shared" si="130"/>
        <v>656.15</v>
      </c>
      <c r="M454" s="22" t="str">
        <f t="shared" si="131"/>
        <v>[A]</v>
      </c>
      <c r="N454" s="22" t="str">
        <f t="shared" si="132"/>
        <v>756.15</v>
      </c>
      <c r="O454" s="22" t="str">
        <f t="shared" si="133"/>
        <v>[SW]</v>
      </c>
    </row>
    <row r="455" s="22" customFormat="1" ht="12" spans="2:15">
      <c r="B455" s="22" t="s">
        <v>3197</v>
      </c>
      <c r="D455" s="22">
        <f t="shared" si="122"/>
        <v>0</v>
      </c>
      <c r="E455" s="22">
        <f t="shared" si="123"/>
        <v>357</v>
      </c>
      <c r="F455" s="22" t="str">
        <f t="shared" si="124"/>
        <v>357.00</v>
      </c>
      <c r="G455" s="22" t="str">
        <f t="shared" si="125"/>
        <v>[Pls]</v>
      </c>
      <c r="H455" s="22" t="str">
        <f t="shared" si="126"/>
        <v>457.00</v>
      </c>
      <c r="I455" s="22" t="str">
        <f t="shared" si="127"/>
        <v>[M]</v>
      </c>
      <c r="J455" s="22" t="str">
        <f t="shared" si="128"/>
        <v>557.00</v>
      </c>
      <c r="K455" s="22" t="str">
        <f t="shared" si="129"/>
        <v>条件</v>
      </c>
      <c r="L455" s="22" t="str">
        <f t="shared" si="130"/>
        <v>657.00</v>
      </c>
      <c r="M455" s="22" t="str">
        <f t="shared" si="131"/>
        <v>[A]</v>
      </c>
      <c r="N455" s="22" t="str">
        <f t="shared" si="132"/>
        <v>757.00</v>
      </c>
      <c r="O455" s="22" t="str">
        <f t="shared" si="133"/>
        <v>[SW]</v>
      </c>
    </row>
    <row r="456" s="22" customFormat="1" ht="12" spans="2:15">
      <c r="B456" s="22" t="s">
        <v>3198</v>
      </c>
      <c r="D456" s="22">
        <f t="shared" si="122"/>
        <v>1</v>
      </c>
      <c r="E456" s="22">
        <f t="shared" si="123"/>
        <v>357</v>
      </c>
      <c r="F456" s="22" t="str">
        <f t="shared" si="124"/>
        <v>357.01</v>
      </c>
      <c r="G456" s="22" t="str">
        <f t="shared" si="125"/>
        <v>[Pls]</v>
      </c>
      <c r="H456" s="22" t="str">
        <f t="shared" si="126"/>
        <v>457.01</v>
      </c>
      <c r="I456" s="22" t="str">
        <f t="shared" si="127"/>
        <v>[M]</v>
      </c>
      <c r="J456" s="22" t="str">
        <f t="shared" si="128"/>
        <v>557.01</v>
      </c>
      <c r="K456" s="22" t="str">
        <f t="shared" si="129"/>
        <v>条件</v>
      </c>
      <c r="L456" s="22" t="str">
        <f t="shared" si="130"/>
        <v>657.01</v>
      </c>
      <c r="M456" s="22" t="str">
        <f t="shared" si="131"/>
        <v>[A]</v>
      </c>
      <c r="N456" s="22" t="str">
        <f t="shared" si="132"/>
        <v>757.01</v>
      </c>
      <c r="O456" s="22" t="str">
        <f t="shared" si="133"/>
        <v>[SW]</v>
      </c>
    </row>
    <row r="457" s="22" customFormat="1" ht="12" spans="2:15">
      <c r="B457" s="22" t="s">
        <v>3199</v>
      </c>
      <c r="D457" s="22">
        <f t="shared" si="122"/>
        <v>2</v>
      </c>
      <c r="E457" s="22">
        <f t="shared" si="123"/>
        <v>357</v>
      </c>
      <c r="F457" s="22" t="str">
        <f t="shared" si="124"/>
        <v>357.02</v>
      </c>
      <c r="G457" s="22" t="str">
        <f t="shared" si="125"/>
        <v>[Pls]</v>
      </c>
      <c r="H457" s="22" t="str">
        <f t="shared" si="126"/>
        <v>457.02</v>
      </c>
      <c r="I457" s="22" t="str">
        <f t="shared" si="127"/>
        <v>[M]</v>
      </c>
      <c r="J457" s="22" t="str">
        <f t="shared" si="128"/>
        <v>557.02</v>
      </c>
      <c r="K457" s="22" t="str">
        <f t="shared" si="129"/>
        <v>条件</v>
      </c>
      <c r="L457" s="22" t="str">
        <f t="shared" si="130"/>
        <v>657.02</v>
      </c>
      <c r="M457" s="22" t="str">
        <f t="shared" si="131"/>
        <v>[A]</v>
      </c>
      <c r="N457" s="22" t="str">
        <f t="shared" si="132"/>
        <v>757.02</v>
      </c>
      <c r="O457" s="22" t="str">
        <f t="shared" si="133"/>
        <v>[SW]</v>
      </c>
    </row>
    <row r="458" s="22" customFormat="1" ht="12" spans="2:15">
      <c r="B458" s="22" t="s">
        <v>3200</v>
      </c>
      <c r="D458" s="22">
        <f t="shared" si="122"/>
        <v>3</v>
      </c>
      <c r="E458" s="22">
        <f t="shared" si="123"/>
        <v>357</v>
      </c>
      <c r="F458" s="22" t="str">
        <f t="shared" si="124"/>
        <v>357.03</v>
      </c>
      <c r="G458" s="22" t="str">
        <f t="shared" si="125"/>
        <v>[Pls]</v>
      </c>
      <c r="H458" s="22" t="str">
        <f t="shared" si="126"/>
        <v>457.03</v>
      </c>
      <c r="I458" s="22" t="str">
        <f t="shared" si="127"/>
        <v>[M]</v>
      </c>
      <c r="J458" s="22" t="str">
        <f t="shared" si="128"/>
        <v>557.03</v>
      </c>
      <c r="K458" s="22" t="str">
        <f t="shared" si="129"/>
        <v>条件</v>
      </c>
      <c r="L458" s="22" t="str">
        <f t="shared" si="130"/>
        <v>657.03</v>
      </c>
      <c r="M458" s="22" t="str">
        <f t="shared" si="131"/>
        <v>[A]</v>
      </c>
      <c r="N458" s="22" t="str">
        <f t="shared" si="132"/>
        <v>757.03</v>
      </c>
      <c r="O458" s="22" t="str">
        <f t="shared" si="133"/>
        <v>[SW]</v>
      </c>
    </row>
    <row r="459" s="22" customFormat="1" ht="12" spans="2:15">
      <c r="B459" s="22" t="s">
        <v>3201</v>
      </c>
      <c r="D459" s="22">
        <f t="shared" si="122"/>
        <v>4</v>
      </c>
      <c r="E459" s="22">
        <f t="shared" si="123"/>
        <v>357</v>
      </c>
      <c r="F459" s="22" t="str">
        <f t="shared" si="124"/>
        <v>357.04</v>
      </c>
      <c r="G459" s="22" t="str">
        <f t="shared" si="125"/>
        <v>[Pls]</v>
      </c>
      <c r="H459" s="22" t="str">
        <f t="shared" si="126"/>
        <v>457.04</v>
      </c>
      <c r="I459" s="22" t="str">
        <f t="shared" si="127"/>
        <v>[M]</v>
      </c>
      <c r="J459" s="22" t="str">
        <f t="shared" si="128"/>
        <v>557.04</v>
      </c>
      <c r="K459" s="22" t="str">
        <f t="shared" si="129"/>
        <v>条件</v>
      </c>
      <c r="L459" s="22" t="str">
        <f t="shared" si="130"/>
        <v>657.04</v>
      </c>
      <c r="M459" s="22" t="str">
        <f t="shared" si="131"/>
        <v>[A]</v>
      </c>
      <c r="N459" s="22" t="str">
        <f t="shared" si="132"/>
        <v>757.04</v>
      </c>
      <c r="O459" s="22" t="str">
        <f t="shared" si="133"/>
        <v>[SW]</v>
      </c>
    </row>
    <row r="460" s="22" customFormat="1" ht="12" spans="2:15">
      <c r="B460" s="22" t="s">
        <v>3202</v>
      </c>
      <c r="D460" s="22">
        <f t="shared" si="122"/>
        <v>5</v>
      </c>
      <c r="E460" s="22">
        <f t="shared" si="123"/>
        <v>357</v>
      </c>
      <c r="F460" s="22" t="str">
        <f t="shared" si="124"/>
        <v>357.05</v>
      </c>
      <c r="G460" s="22" t="str">
        <f t="shared" si="125"/>
        <v>[Pls]</v>
      </c>
      <c r="H460" s="22" t="str">
        <f t="shared" si="126"/>
        <v>457.05</v>
      </c>
      <c r="I460" s="22" t="str">
        <f t="shared" si="127"/>
        <v>[M]</v>
      </c>
      <c r="J460" s="22" t="str">
        <f t="shared" si="128"/>
        <v>557.05</v>
      </c>
      <c r="K460" s="22" t="str">
        <f t="shared" si="129"/>
        <v>条件</v>
      </c>
      <c r="L460" s="22" t="str">
        <f t="shared" si="130"/>
        <v>657.05</v>
      </c>
      <c r="M460" s="22" t="str">
        <f t="shared" si="131"/>
        <v>[A]</v>
      </c>
      <c r="N460" s="22" t="str">
        <f t="shared" si="132"/>
        <v>757.05</v>
      </c>
      <c r="O460" s="22" t="str">
        <f t="shared" si="133"/>
        <v>[SW]</v>
      </c>
    </row>
    <row r="461" s="22" customFormat="1" ht="12" spans="2:15">
      <c r="B461" s="22" t="s">
        <v>3203</v>
      </c>
      <c r="D461" s="22">
        <f t="shared" si="122"/>
        <v>6</v>
      </c>
      <c r="E461" s="22">
        <f t="shared" si="123"/>
        <v>357</v>
      </c>
      <c r="F461" s="22" t="str">
        <f t="shared" si="124"/>
        <v>357.06</v>
      </c>
      <c r="G461" s="22" t="str">
        <f t="shared" si="125"/>
        <v>[Pls]</v>
      </c>
      <c r="H461" s="22" t="str">
        <f t="shared" si="126"/>
        <v>457.06</v>
      </c>
      <c r="I461" s="22" t="str">
        <f t="shared" si="127"/>
        <v>[M]</v>
      </c>
      <c r="J461" s="22" t="str">
        <f t="shared" si="128"/>
        <v>557.06</v>
      </c>
      <c r="K461" s="22" t="str">
        <f t="shared" si="129"/>
        <v>条件</v>
      </c>
      <c r="L461" s="22" t="str">
        <f t="shared" si="130"/>
        <v>657.06</v>
      </c>
      <c r="M461" s="22" t="str">
        <f t="shared" si="131"/>
        <v>[A]</v>
      </c>
      <c r="N461" s="22" t="str">
        <f t="shared" si="132"/>
        <v>757.06</v>
      </c>
      <c r="O461" s="22" t="str">
        <f t="shared" si="133"/>
        <v>[SW]</v>
      </c>
    </row>
    <row r="462" s="22" customFormat="1" ht="12" spans="2:15">
      <c r="B462" s="22" t="s">
        <v>3204</v>
      </c>
      <c r="D462" s="22">
        <f t="shared" si="122"/>
        <v>7</v>
      </c>
      <c r="E462" s="22">
        <f t="shared" si="123"/>
        <v>357</v>
      </c>
      <c r="F462" s="22" t="str">
        <f t="shared" si="124"/>
        <v>357.07</v>
      </c>
      <c r="G462" s="22" t="str">
        <f t="shared" si="125"/>
        <v>[Pls]</v>
      </c>
      <c r="H462" s="22" t="str">
        <f t="shared" si="126"/>
        <v>457.07</v>
      </c>
      <c r="I462" s="22" t="str">
        <f t="shared" si="127"/>
        <v>[M]</v>
      </c>
      <c r="J462" s="22" t="str">
        <f t="shared" si="128"/>
        <v>557.07</v>
      </c>
      <c r="K462" s="22" t="str">
        <f t="shared" si="129"/>
        <v>条件</v>
      </c>
      <c r="L462" s="22" t="str">
        <f t="shared" si="130"/>
        <v>657.07</v>
      </c>
      <c r="M462" s="22" t="str">
        <f t="shared" si="131"/>
        <v>[A]</v>
      </c>
      <c r="N462" s="22" t="str">
        <f t="shared" si="132"/>
        <v>757.07</v>
      </c>
      <c r="O462" s="22" t="str">
        <f t="shared" si="133"/>
        <v>[SW]</v>
      </c>
    </row>
    <row r="463" s="22" customFormat="1" ht="12" spans="2:15">
      <c r="B463" s="22" t="s">
        <v>3205</v>
      </c>
      <c r="D463" s="22">
        <f t="shared" si="122"/>
        <v>8</v>
      </c>
      <c r="E463" s="22">
        <f t="shared" si="123"/>
        <v>357</v>
      </c>
      <c r="F463" s="22" t="str">
        <f t="shared" si="124"/>
        <v>357.08</v>
      </c>
      <c r="G463" s="22" t="str">
        <f t="shared" si="125"/>
        <v>[Pls]</v>
      </c>
      <c r="H463" s="22" t="str">
        <f t="shared" si="126"/>
        <v>457.08</v>
      </c>
      <c r="I463" s="22" t="str">
        <f t="shared" si="127"/>
        <v>[M]</v>
      </c>
      <c r="J463" s="22" t="str">
        <f t="shared" si="128"/>
        <v>557.08</v>
      </c>
      <c r="K463" s="22" t="str">
        <f t="shared" si="129"/>
        <v>条件</v>
      </c>
      <c r="L463" s="22" t="str">
        <f t="shared" si="130"/>
        <v>657.08</v>
      </c>
      <c r="M463" s="22" t="str">
        <f t="shared" si="131"/>
        <v>[A]</v>
      </c>
      <c r="N463" s="22" t="str">
        <f t="shared" si="132"/>
        <v>757.08</v>
      </c>
      <c r="O463" s="22" t="str">
        <f t="shared" si="133"/>
        <v>[SW]</v>
      </c>
    </row>
    <row r="464" s="22" customFormat="1" ht="12" spans="2:15">
      <c r="B464" s="22" t="s">
        <v>3206</v>
      </c>
      <c r="D464" s="22">
        <f t="shared" si="122"/>
        <v>9</v>
      </c>
      <c r="E464" s="22">
        <f t="shared" si="123"/>
        <v>357</v>
      </c>
      <c r="F464" s="22" t="str">
        <f t="shared" si="124"/>
        <v>357.09</v>
      </c>
      <c r="G464" s="22" t="str">
        <f t="shared" si="125"/>
        <v>[Pls]</v>
      </c>
      <c r="H464" s="22" t="str">
        <f t="shared" si="126"/>
        <v>457.09</v>
      </c>
      <c r="I464" s="22" t="str">
        <f t="shared" si="127"/>
        <v>[M]</v>
      </c>
      <c r="J464" s="22" t="str">
        <f t="shared" si="128"/>
        <v>557.09</v>
      </c>
      <c r="K464" s="22" t="str">
        <f t="shared" si="129"/>
        <v>条件</v>
      </c>
      <c r="L464" s="22" t="str">
        <f t="shared" si="130"/>
        <v>657.09</v>
      </c>
      <c r="M464" s="22" t="str">
        <f t="shared" si="131"/>
        <v>[A]</v>
      </c>
      <c r="N464" s="22" t="str">
        <f t="shared" si="132"/>
        <v>757.09</v>
      </c>
      <c r="O464" s="22" t="str">
        <f t="shared" si="133"/>
        <v>[SW]</v>
      </c>
    </row>
    <row r="465" s="22" customFormat="1" ht="12" spans="2:15">
      <c r="B465" s="22" t="s">
        <v>3207</v>
      </c>
      <c r="D465" s="22">
        <f t="shared" si="122"/>
        <v>10</v>
      </c>
      <c r="E465" s="22">
        <f t="shared" si="123"/>
        <v>357</v>
      </c>
      <c r="F465" s="22" t="str">
        <f t="shared" si="124"/>
        <v>357.10</v>
      </c>
      <c r="G465" s="22" t="str">
        <f t="shared" si="125"/>
        <v>[Pls]</v>
      </c>
      <c r="H465" s="22" t="str">
        <f t="shared" si="126"/>
        <v>457.10</v>
      </c>
      <c r="I465" s="22" t="str">
        <f t="shared" si="127"/>
        <v>[M]</v>
      </c>
      <c r="J465" s="22" t="str">
        <f t="shared" si="128"/>
        <v>557.10</v>
      </c>
      <c r="K465" s="22" t="str">
        <f t="shared" si="129"/>
        <v>条件</v>
      </c>
      <c r="L465" s="22" t="str">
        <f t="shared" si="130"/>
        <v>657.10</v>
      </c>
      <c r="M465" s="22" t="str">
        <f t="shared" si="131"/>
        <v>[A]</v>
      </c>
      <c r="N465" s="22" t="str">
        <f t="shared" si="132"/>
        <v>757.10</v>
      </c>
      <c r="O465" s="22" t="str">
        <f t="shared" si="133"/>
        <v>[SW]</v>
      </c>
    </row>
    <row r="466" s="22" customFormat="1" ht="12" spans="2:15">
      <c r="B466" s="22" t="s">
        <v>3208</v>
      </c>
      <c r="D466" s="22">
        <f t="shared" si="122"/>
        <v>11</v>
      </c>
      <c r="E466" s="22">
        <f t="shared" si="123"/>
        <v>357</v>
      </c>
      <c r="F466" s="22" t="str">
        <f t="shared" si="124"/>
        <v>357.11</v>
      </c>
      <c r="G466" s="22" t="str">
        <f t="shared" si="125"/>
        <v>[Pls]</v>
      </c>
      <c r="H466" s="22" t="str">
        <f t="shared" si="126"/>
        <v>457.11</v>
      </c>
      <c r="I466" s="22" t="str">
        <f t="shared" si="127"/>
        <v>[M]</v>
      </c>
      <c r="J466" s="22" t="str">
        <f t="shared" si="128"/>
        <v>557.11</v>
      </c>
      <c r="K466" s="22" t="str">
        <f t="shared" si="129"/>
        <v>条件</v>
      </c>
      <c r="L466" s="22" t="str">
        <f t="shared" si="130"/>
        <v>657.11</v>
      </c>
      <c r="M466" s="22" t="str">
        <f t="shared" si="131"/>
        <v>[A]</v>
      </c>
      <c r="N466" s="22" t="str">
        <f t="shared" si="132"/>
        <v>757.11</v>
      </c>
      <c r="O466" s="22" t="str">
        <f t="shared" si="133"/>
        <v>[SW]</v>
      </c>
    </row>
    <row r="467" s="22" customFormat="1" ht="12" spans="2:15">
      <c r="B467" s="22" t="s">
        <v>3209</v>
      </c>
      <c r="D467" s="22">
        <f t="shared" si="122"/>
        <v>12</v>
      </c>
      <c r="E467" s="22">
        <f t="shared" si="123"/>
        <v>357</v>
      </c>
      <c r="F467" s="22" t="str">
        <f t="shared" si="124"/>
        <v>357.12</v>
      </c>
      <c r="G467" s="22" t="str">
        <f t="shared" si="125"/>
        <v>[Pls]</v>
      </c>
      <c r="H467" s="22" t="str">
        <f t="shared" si="126"/>
        <v>457.12</v>
      </c>
      <c r="I467" s="22" t="str">
        <f t="shared" si="127"/>
        <v>[M]</v>
      </c>
      <c r="J467" s="22" t="str">
        <f t="shared" si="128"/>
        <v>557.12</v>
      </c>
      <c r="K467" s="22" t="str">
        <f t="shared" si="129"/>
        <v>条件</v>
      </c>
      <c r="L467" s="22" t="str">
        <f t="shared" si="130"/>
        <v>657.12</v>
      </c>
      <c r="M467" s="22" t="str">
        <f t="shared" si="131"/>
        <v>[A]</v>
      </c>
      <c r="N467" s="22" t="str">
        <f t="shared" si="132"/>
        <v>757.12</v>
      </c>
      <c r="O467" s="22" t="str">
        <f t="shared" si="133"/>
        <v>[SW]</v>
      </c>
    </row>
    <row r="468" s="22" customFormat="1" ht="12" spans="2:15">
      <c r="B468" s="22" t="s">
        <v>3210</v>
      </c>
      <c r="D468" s="22">
        <f t="shared" si="122"/>
        <v>13</v>
      </c>
      <c r="E468" s="22">
        <f t="shared" si="123"/>
        <v>357</v>
      </c>
      <c r="F468" s="22" t="str">
        <f t="shared" si="124"/>
        <v>357.13</v>
      </c>
      <c r="G468" s="22" t="str">
        <f t="shared" si="125"/>
        <v>[Pls]</v>
      </c>
      <c r="H468" s="22" t="str">
        <f t="shared" si="126"/>
        <v>457.13</v>
      </c>
      <c r="I468" s="22" t="str">
        <f t="shared" si="127"/>
        <v>[M]</v>
      </c>
      <c r="J468" s="22" t="str">
        <f t="shared" si="128"/>
        <v>557.13</v>
      </c>
      <c r="K468" s="22" t="str">
        <f t="shared" si="129"/>
        <v>条件</v>
      </c>
      <c r="L468" s="22" t="str">
        <f t="shared" si="130"/>
        <v>657.13</v>
      </c>
      <c r="M468" s="22" t="str">
        <f t="shared" si="131"/>
        <v>[A]</v>
      </c>
      <c r="N468" s="22" t="str">
        <f t="shared" si="132"/>
        <v>757.13</v>
      </c>
      <c r="O468" s="22" t="str">
        <f t="shared" si="133"/>
        <v>[SW]</v>
      </c>
    </row>
    <row r="469" s="22" customFormat="1" ht="12" spans="2:15">
      <c r="B469" s="22" t="s">
        <v>3211</v>
      </c>
      <c r="D469" s="22">
        <f t="shared" si="122"/>
        <v>14</v>
      </c>
      <c r="E469" s="22">
        <f t="shared" si="123"/>
        <v>357</v>
      </c>
      <c r="F469" s="22" t="str">
        <f t="shared" si="124"/>
        <v>357.14</v>
      </c>
      <c r="G469" s="22" t="str">
        <f t="shared" si="125"/>
        <v>[Pls]</v>
      </c>
      <c r="H469" s="22" t="str">
        <f t="shared" si="126"/>
        <v>457.14</v>
      </c>
      <c r="I469" s="22" t="str">
        <f t="shared" si="127"/>
        <v>[M]</v>
      </c>
      <c r="J469" s="22" t="str">
        <f t="shared" si="128"/>
        <v>557.14</v>
      </c>
      <c r="K469" s="22" t="str">
        <f t="shared" si="129"/>
        <v>条件</v>
      </c>
      <c r="L469" s="22" t="str">
        <f t="shared" si="130"/>
        <v>657.14</v>
      </c>
      <c r="M469" s="22" t="str">
        <f t="shared" si="131"/>
        <v>[A]</v>
      </c>
      <c r="N469" s="22" t="str">
        <f t="shared" si="132"/>
        <v>757.14</v>
      </c>
      <c r="O469" s="22" t="str">
        <f t="shared" si="133"/>
        <v>[SW]</v>
      </c>
    </row>
    <row r="470" s="22" customFormat="1" ht="12" spans="2:15">
      <c r="B470" s="22" t="s">
        <v>3212</v>
      </c>
      <c r="D470" s="22">
        <f t="shared" si="122"/>
        <v>15</v>
      </c>
      <c r="E470" s="22">
        <f t="shared" si="123"/>
        <v>357</v>
      </c>
      <c r="F470" s="22" t="str">
        <f t="shared" si="124"/>
        <v>357.15</v>
      </c>
      <c r="G470" s="22" t="str">
        <f t="shared" si="125"/>
        <v>[Pls]</v>
      </c>
      <c r="H470" s="22" t="str">
        <f t="shared" si="126"/>
        <v>457.15</v>
      </c>
      <c r="I470" s="22" t="str">
        <f t="shared" si="127"/>
        <v>[M]</v>
      </c>
      <c r="J470" s="22" t="str">
        <f t="shared" si="128"/>
        <v>557.15</v>
      </c>
      <c r="K470" s="22" t="str">
        <f t="shared" si="129"/>
        <v>条件</v>
      </c>
      <c r="L470" s="22" t="str">
        <f t="shared" si="130"/>
        <v>657.15</v>
      </c>
      <c r="M470" s="22" t="str">
        <f t="shared" si="131"/>
        <v>[A]</v>
      </c>
      <c r="N470" s="22" t="str">
        <f t="shared" si="132"/>
        <v>757.15</v>
      </c>
      <c r="O470" s="22" t="str">
        <f t="shared" si="133"/>
        <v>[SW]</v>
      </c>
    </row>
    <row r="471" s="22" customFormat="1" ht="12"/>
    <row r="472" s="22" customFormat="1" ht="12"/>
    <row r="473" s="22" customFormat="1" ht="12"/>
    <row r="474" s="22" customFormat="1" ht="12"/>
    <row r="475" s="22" customFormat="1" ht="12"/>
    <row r="476" s="22" customFormat="1" ht="12"/>
    <row r="477" s="22" customFormat="1" ht="12"/>
    <row r="478" s="22" customFormat="1" ht="12"/>
    <row r="479" s="22" customFormat="1" ht="12"/>
    <row r="480" s="22" customFormat="1" ht="12"/>
    <row r="481" s="22" customFormat="1" ht="12"/>
    <row r="482" s="22" customFormat="1" ht="12"/>
    <row r="483" s="22" customFormat="1" ht="12"/>
    <row r="484" s="22" customFormat="1" ht="12"/>
    <row r="485" s="22" customFormat="1" ht="12"/>
    <row r="486" s="22" customFormat="1" ht="12"/>
    <row r="487" s="22" customFormat="1" ht="12"/>
    <row r="488" s="22" customFormat="1" ht="12"/>
    <row r="489" s="22" customFormat="1" ht="12"/>
    <row r="490" s="22" customFormat="1" ht="12"/>
    <row r="491" s="22" customFormat="1" ht="12"/>
    <row r="492" s="22" customFormat="1" ht="12"/>
    <row r="493" s="22" customFormat="1" ht="12"/>
    <row r="494" s="22" customFormat="1" ht="12"/>
    <row r="495" s="22" customFormat="1" ht="12"/>
    <row r="496" s="22" customFormat="1" ht="12"/>
    <row r="497" s="22" customFormat="1" ht="12"/>
    <row r="498" s="22" customFormat="1" ht="12"/>
    <row r="499" s="22" customFormat="1" ht="12"/>
    <row r="500" s="22" customFormat="1" ht="12"/>
    <row r="501" s="22" customFormat="1" ht="12"/>
    <row r="502" s="22" customFormat="1" ht="12"/>
    <row r="503" s="22" customFormat="1" ht="12"/>
    <row r="504" s="22" customFormat="1" ht="12"/>
    <row r="505" s="22" customFormat="1" ht="12"/>
    <row r="506" s="22" customFormat="1" ht="12"/>
    <row r="507" s="22" customFormat="1" ht="12"/>
    <row r="508" s="22" customFormat="1" ht="12"/>
    <row r="509" s="22" customFormat="1" ht="12"/>
    <row r="510" s="22" customFormat="1" ht="12"/>
    <row r="511" s="22" customFormat="1" ht="12"/>
    <row r="512" s="22" customFormat="1" ht="12"/>
    <row r="513" s="22" customFormat="1" ht="12"/>
    <row r="514" s="22" customFormat="1" ht="12"/>
    <row r="515" s="22" customFormat="1" ht="12"/>
    <row r="516" s="22" customFormat="1" ht="12"/>
    <row r="517" s="22" customFormat="1" ht="12"/>
    <row r="518" s="22" customFormat="1" ht="12"/>
    <row r="519" s="22" customFormat="1" ht="12"/>
    <row r="520" s="22" customFormat="1" ht="12"/>
    <row r="521" s="22" customFormat="1" ht="12"/>
    <row r="522" s="22" customFormat="1" ht="12"/>
    <row r="523" s="22" customFormat="1" ht="12"/>
    <row r="524" s="22" customFormat="1" ht="12"/>
    <row r="525" s="22" customFormat="1" ht="12"/>
    <row r="526" s="22" customFormat="1" ht="12"/>
    <row r="527" s="22" customFormat="1" ht="12"/>
    <row r="528" s="22" customFormat="1" ht="12"/>
    <row r="529" s="22" customFormat="1" ht="12"/>
    <row r="530" s="22" customFormat="1" ht="12"/>
    <row r="531" s="22" customFormat="1" ht="12"/>
    <row r="532" s="22" customFormat="1" ht="12"/>
    <row r="533" s="22" customFormat="1" ht="12"/>
    <row r="534" s="22" customFormat="1" ht="12"/>
    <row r="535" s="22" customFormat="1" ht="12"/>
    <row r="536" s="22" customFormat="1" ht="12"/>
    <row r="537" s="22" customFormat="1" ht="12"/>
    <row r="538" s="22" customFormat="1" ht="12"/>
    <row r="539" s="22" customFormat="1" ht="12"/>
    <row r="540" s="22" customFormat="1" ht="12"/>
    <row r="541" s="22" customFormat="1" ht="12"/>
    <row r="542" s="22" customFormat="1" ht="12"/>
    <row r="543" s="22" customFormat="1" ht="12"/>
    <row r="544" s="22" customFormat="1" ht="12"/>
    <row r="545" s="22" customFormat="1" ht="12"/>
    <row r="546" s="22" customFormat="1" ht="12"/>
    <row r="547" s="22" customFormat="1" ht="12"/>
    <row r="548" s="22" customFormat="1" ht="12"/>
    <row r="549" s="22" customFormat="1" ht="12"/>
    <row r="550" s="22" customFormat="1" ht="12"/>
    <row r="551" s="22" customFormat="1" ht="12"/>
    <row r="552" s="22" customFormat="1" ht="12"/>
    <row r="553" s="22" customFormat="1" ht="12"/>
    <row r="554" s="22" customFormat="1" ht="12"/>
    <row r="555" s="22" customFormat="1" ht="12"/>
    <row r="556" s="22" customFormat="1" ht="12"/>
    <row r="557" s="22" customFormat="1" ht="12"/>
    <row r="558" s="22" customFormat="1" ht="12"/>
    <row r="559" s="22" customFormat="1" ht="12"/>
    <row r="560" s="22" customFormat="1" ht="12"/>
    <row r="561" s="22" customFormat="1" ht="12"/>
    <row r="562" s="22" customFormat="1" ht="12"/>
    <row r="563" s="22" customFormat="1" ht="12"/>
    <row r="564" s="22" customFormat="1" ht="12"/>
    <row r="565" s="22" customFormat="1" ht="12"/>
    <row r="566" s="22" customFormat="1" ht="12"/>
    <row r="567" s="22" customFormat="1" ht="12"/>
    <row r="568" s="22" customFormat="1" ht="12"/>
    <row r="569" s="22" customFormat="1" ht="12"/>
    <row r="570" s="22" customFormat="1" ht="12"/>
    <row r="571" s="22" customFormat="1" ht="12"/>
    <row r="572" s="22" customFormat="1" ht="12"/>
    <row r="573" s="22" customFormat="1" ht="12"/>
    <row r="574" s="22" customFormat="1" ht="12"/>
    <row r="575" s="22" customFormat="1" ht="12"/>
    <row r="576" s="22" customFormat="1" ht="12"/>
    <row r="577" s="22" customFormat="1" ht="12"/>
    <row r="578" s="22" customFormat="1" ht="12"/>
    <row r="579" s="22" customFormat="1" ht="12"/>
    <row r="580" s="22" customFormat="1" ht="12"/>
    <row r="581" s="22" customFormat="1" ht="12"/>
    <row r="582" s="22" customFormat="1" ht="12"/>
    <row r="583" s="22" customFormat="1" ht="12"/>
    <row r="584" s="22" customFormat="1" ht="12"/>
    <row r="585" s="22" customFormat="1" ht="12"/>
    <row r="586" s="22" customFormat="1" ht="12"/>
    <row r="587" s="22" customFormat="1" ht="12"/>
    <row r="588" s="22" customFormat="1" ht="12"/>
    <row r="589" s="22" customFormat="1" ht="12"/>
    <row r="590" s="22" customFormat="1" ht="12"/>
    <row r="591" s="22" customFormat="1" ht="12"/>
    <row r="592" s="22" customFormat="1" ht="12"/>
    <row r="593" s="22" customFormat="1" ht="12"/>
    <row r="594" s="22" customFormat="1" ht="12"/>
    <row r="595" s="22" customFormat="1" ht="12"/>
    <row r="596" s="22" customFormat="1" ht="12"/>
    <row r="597" s="22" customFormat="1" ht="12"/>
    <row r="598" s="22" customFormat="1" ht="12"/>
    <row r="599" s="22" customFormat="1" ht="12"/>
    <row r="600" s="22" customFormat="1" ht="12"/>
    <row r="601" s="22" customFormat="1" ht="12"/>
    <row r="602" s="22" customFormat="1" ht="12"/>
    <row r="603" s="22" customFormat="1" ht="12"/>
    <row r="604" s="22" customFormat="1" ht="12"/>
    <row r="605" s="22" customFormat="1" ht="12"/>
    <row r="606" s="22" customFormat="1" ht="12"/>
    <row r="607" s="22" customFormat="1" ht="12"/>
    <row r="608" s="22" customFormat="1" ht="12"/>
    <row r="609" s="22" customFormat="1" ht="12"/>
    <row r="610" s="22" customFormat="1" ht="12"/>
    <row r="611" s="22" customFormat="1" ht="12"/>
    <row r="612" s="22" customFormat="1" ht="12"/>
    <row r="613" s="22" customFormat="1" ht="12"/>
    <row r="614" s="22" customFormat="1" ht="12"/>
    <row r="615" s="22" customFormat="1" ht="12"/>
    <row r="616" s="22" customFormat="1" ht="12"/>
    <row r="617" s="22" customFormat="1" ht="12"/>
    <row r="618" s="22" customFormat="1" ht="12"/>
    <row r="619" s="22" customFormat="1" ht="12"/>
    <row r="620" s="22" customFormat="1" ht="12"/>
    <row r="621" s="22" customFormat="1" ht="12"/>
    <row r="622" s="22" customFormat="1" ht="12"/>
    <row r="623" s="22" customFormat="1" ht="12"/>
    <row r="624" s="22" customFormat="1" ht="12"/>
    <row r="625" s="22" customFormat="1" ht="12"/>
    <row r="626" s="22" customFormat="1" ht="12"/>
    <row r="627" s="22" customFormat="1" ht="12"/>
    <row r="628" s="22" customFormat="1" ht="12"/>
    <row r="629" s="22" customFormat="1" ht="12"/>
    <row r="630" s="22" customFormat="1" ht="12"/>
    <row r="631" s="22" customFormat="1" ht="12"/>
    <row r="632" s="22" customFormat="1" ht="12"/>
    <row r="633" s="22" customFormat="1" ht="12"/>
    <row r="634" s="22" customFormat="1" ht="12"/>
    <row r="635" s="22" customFormat="1" ht="12"/>
    <row r="636" s="22" customFormat="1" ht="12"/>
    <row r="637" s="22" customFormat="1" ht="12"/>
    <row r="638" s="22" customFormat="1" ht="12"/>
    <row r="639" s="22" customFormat="1" ht="12"/>
    <row r="640" s="22" customFormat="1" ht="12"/>
    <row r="641" s="22" customFormat="1" ht="12"/>
    <row r="642" s="22" customFormat="1" ht="12"/>
    <row r="643" s="22" customFormat="1" ht="12"/>
    <row r="644" s="22" customFormat="1" ht="12"/>
    <row r="645" s="22" customFormat="1" ht="12"/>
    <row r="646" s="22" customFormat="1" ht="12"/>
    <row r="647" s="22" customFormat="1" ht="12"/>
    <row r="648" s="22" customFormat="1" ht="12"/>
    <row r="649" s="22" customFormat="1" ht="12"/>
    <row r="650" s="22" customFormat="1" ht="12"/>
    <row r="651" s="22" customFormat="1" ht="12"/>
    <row r="652" s="22" customFormat="1" ht="12"/>
    <row r="653" s="22" customFormat="1" ht="12"/>
    <row r="654" s="22" customFormat="1" ht="12"/>
    <row r="655" s="22" customFormat="1" ht="12"/>
    <row r="656" s="22" customFormat="1" ht="12"/>
    <row r="657" s="22" customFormat="1" ht="12"/>
    <row r="658" s="22" customFormat="1" ht="12"/>
    <row r="659" s="22" customFormat="1" ht="12"/>
    <row r="660" s="22" customFormat="1" ht="12"/>
    <row r="661" s="22" customFormat="1" ht="12"/>
    <row r="662" s="22" customFormat="1" ht="12"/>
    <row r="663" s="22" customFormat="1" ht="12"/>
    <row r="664" s="22" customFormat="1" ht="12"/>
    <row r="665" s="22" customFormat="1" ht="12"/>
    <row r="666" s="22" customFormat="1" ht="12"/>
    <row r="667" s="22" customFormat="1" ht="12"/>
    <row r="668" s="22" customFormat="1" ht="12"/>
    <row r="669" s="22" customFormat="1" ht="12"/>
    <row r="670" s="22" customFormat="1" ht="12"/>
    <row r="671" s="22" customFormat="1" ht="12"/>
    <row r="672" s="22" customFormat="1" ht="12"/>
    <row r="673" s="22" customFormat="1" ht="12"/>
    <row r="674" s="22" customFormat="1" ht="12"/>
    <row r="675" s="22" customFormat="1" ht="12"/>
    <row r="676" s="22" customFormat="1" ht="12"/>
    <row r="677" s="22" customFormat="1" ht="12"/>
    <row r="678" s="22" customFormat="1" ht="12"/>
    <row r="679" s="22" customFormat="1" ht="12"/>
    <row r="680" s="22" customFormat="1" ht="12"/>
    <row r="681" s="22" customFormat="1" ht="12"/>
    <row r="682" s="22" customFormat="1" ht="12"/>
    <row r="683" s="22" customFormat="1" ht="12"/>
    <row r="684" s="22" customFormat="1" ht="12"/>
    <row r="685" s="22" customFormat="1" ht="12"/>
    <row r="686" s="22" customFormat="1" ht="12"/>
    <row r="687" s="22" customFormat="1" ht="12"/>
    <row r="688" s="22" customFormat="1" ht="12"/>
    <row r="689" s="22" customFormat="1" ht="12"/>
    <row r="690" s="22" customFormat="1" ht="12"/>
    <row r="691" s="22" customFormat="1" ht="12"/>
    <row r="692" s="22" customFormat="1" ht="12"/>
    <row r="693" s="22" customFormat="1" ht="12"/>
    <row r="694" s="22" customFormat="1" ht="12"/>
    <row r="695" s="22" customFormat="1" ht="12"/>
    <row r="696" s="22" customFormat="1" ht="12"/>
    <row r="697" s="22" customFormat="1" ht="12"/>
    <row r="698" s="22" customFormat="1" ht="12"/>
    <row r="699" s="22" customFormat="1" ht="12"/>
    <row r="700" s="22" customFormat="1" ht="12"/>
    <row r="701" s="22" customFormat="1" ht="12"/>
    <row r="702" s="22" customFormat="1" ht="12"/>
    <row r="703" s="22" customFormat="1" ht="12"/>
    <row r="704" s="22" customFormat="1" ht="12"/>
    <row r="705" s="22" customFormat="1" ht="12"/>
    <row r="706" s="22" customFormat="1" ht="12"/>
    <row r="707" s="22" customFormat="1" ht="12"/>
    <row r="708" s="22" customFormat="1" ht="12"/>
    <row r="709" s="22" customFormat="1" ht="12"/>
    <row r="710" s="22" customFormat="1" ht="12"/>
    <row r="711" s="22" customFormat="1" ht="12"/>
    <row r="712" s="22" customFormat="1" ht="12"/>
    <row r="713" s="22" customFormat="1" ht="12"/>
    <row r="714" s="22" customFormat="1" ht="12"/>
    <row r="715" s="22" customFormat="1" ht="12"/>
    <row r="716" s="22" customFormat="1" ht="12"/>
    <row r="717" s="22" customFormat="1" ht="12"/>
    <row r="718" s="22" customFormat="1" ht="12"/>
    <row r="719" s="22" customFormat="1" ht="12"/>
    <row r="720" s="22" customFormat="1" ht="12"/>
    <row r="721" s="22" customFormat="1" ht="12"/>
    <row r="722" s="22" customFormat="1" ht="12"/>
    <row r="723" s="22" customFormat="1" ht="12"/>
    <row r="724" s="22" customFormat="1" ht="12"/>
    <row r="725" s="22" customFormat="1" ht="12"/>
    <row r="726" s="22" customFormat="1" ht="12"/>
    <row r="727" s="22" customFormat="1" ht="12"/>
    <row r="728" s="22" customFormat="1" ht="12"/>
    <row r="729" s="22" customFormat="1" ht="12"/>
    <row r="730" s="22" customFormat="1" ht="12"/>
    <row r="731" s="22" customFormat="1" ht="12"/>
    <row r="732" s="22" customFormat="1" ht="12"/>
    <row r="733" s="22" customFormat="1" ht="12"/>
    <row r="734" s="22" customFormat="1" ht="12"/>
    <row r="735" s="22" customFormat="1" ht="12"/>
    <row r="736" s="22" customFormat="1" ht="12"/>
    <row r="737" s="22" customFormat="1" ht="12"/>
    <row r="738" s="22" customFormat="1" ht="12"/>
    <row r="739" s="22" customFormat="1" ht="12"/>
    <row r="740" s="22" customFormat="1" ht="12"/>
    <row r="741" s="22" customFormat="1" ht="12"/>
    <row r="742" s="22" customFormat="1" ht="12"/>
    <row r="743" s="22" customFormat="1" ht="12"/>
    <row r="744" s="22" customFormat="1" ht="12"/>
    <row r="745" s="22" customFormat="1" ht="12"/>
    <row r="746" s="22" customFormat="1" ht="12"/>
    <row r="747" s="22" customFormat="1" ht="12"/>
    <row r="748" s="22" customFormat="1" ht="12"/>
    <row r="749" s="22" customFormat="1" ht="12"/>
    <row r="750" s="22" customFormat="1" ht="12"/>
    <row r="751" s="22" customFormat="1" ht="12"/>
    <row r="752" s="22" customFormat="1" ht="12"/>
    <row r="753" s="22" customFormat="1" ht="12"/>
    <row r="754" s="22" customFormat="1" ht="12"/>
    <row r="755" s="22" customFormat="1" ht="12"/>
    <row r="756" s="22" customFormat="1" ht="12"/>
    <row r="757" s="22" customFormat="1" ht="12"/>
    <row r="758" s="22" customFormat="1" ht="12"/>
    <row r="759" s="22" customFormat="1" ht="12"/>
    <row r="760" s="22" customFormat="1" ht="12"/>
    <row r="761" s="22" customFormat="1" ht="12"/>
    <row r="762" s="22" customFormat="1" ht="12"/>
    <row r="763" s="22" customFormat="1" ht="12"/>
    <row r="764" s="22" customFormat="1" ht="12"/>
    <row r="765" s="22" customFormat="1" ht="12"/>
    <row r="766" s="22" customFormat="1" ht="12"/>
    <row r="767" s="22" customFormat="1" ht="12"/>
    <row r="768" s="22" customFormat="1" ht="12"/>
    <row r="769" s="22" customFormat="1" ht="12"/>
    <row r="770" s="22" customFormat="1" ht="12"/>
    <row r="771" s="22" customFormat="1" ht="12"/>
    <row r="772" s="22" customFormat="1" ht="12"/>
    <row r="773" s="22" customFormat="1" ht="12"/>
    <row r="774" s="22" customFormat="1" ht="12"/>
    <row r="775" s="22" customFormat="1" ht="12"/>
    <row r="776" s="22" customFormat="1" ht="12"/>
    <row r="777" s="22" customFormat="1" ht="12"/>
    <row r="778" s="22" customFormat="1" ht="12"/>
    <row r="779" s="22" customFormat="1" ht="12"/>
    <row r="780" s="22" customFormat="1" ht="12"/>
    <row r="781" s="22" customFormat="1" ht="12"/>
    <row r="782" s="22" customFormat="1" ht="12"/>
    <row r="783" s="22" customFormat="1" ht="12"/>
    <row r="784" s="22" customFormat="1" ht="12"/>
    <row r="785" s="22" customFormat="1" ht="12"/>
    <row r="786" s="22" customFormat="1" ht="12"/>
    <row r="787" s="22" customFormat="1" ht="12"/>
    <row r="788" s="22" customFormat="1" ht="12"/>
    <row r="789" s="22" customFormat="1" ht="12"/>
    <row r="790" s="22" customFormat="1" ht="12"/>
    <row r="791" s="22" customFormat="1" ht="12"/>
    <row r="792" s="22" customFormat="1" ht="12"/>
    <row r="793" s="22" customFormat="1" ht="12"/>
    <row r="794" s="22" customFormat="1" ht="12"/>
    <row r="795" s="22" customFormat="1" ht="12"/>
    <row r="796" s="22" customFormat="1" ht="12"/>
    <row r="797" s="22" customFormat="1" ht="12"/>
    <row r="798" s="22" customFormat="1" ht="12"/>
    <row r="799" s="22" customFormat="1" ht="12"/>
    <row r="800" s="22" customFormat="1" ht="12"/>
    <row r="801" s="22" customFormat="1" ht="12"/>
    <row r="802" s="22" customFormat="1" ht="12"/>
    <row r="803" s="22" customFormat="1" ht="12"/>
    <row r="804" s="22" customFormat="1" ht="12"/>
    <row r="805" s="22" customFormat="1" ht="12"/>
    <row r="806" s="22" customFormat="1" ht="12"/>
    <row r="807" s="22" customFormat="1" ht="12"/>
    <row r="808" s="22" customFormat="1" ht="12"/>
    <row r="809" s="22" customFormat="1" ht="12"/>
    <row r="810" s="22" customFormat="1" ht="12"/>
    <row r="811" s="22" customFormat="1" ht="12"/>
    <row r="812" s="22" customFormat="1" ht="12"/>
    <row r="813" s="22" customFormat="1" ht="12"/>
    <row r="814" s="22" customFormat="1" ht="12"/>
    <row r="815" s="22" customFormat="1" ht="12"/>
    <row r="816" s="22" customFormat="1" ht="12"/>
    <row r="817" s="22" customFormat="1" ht="12"/>
    <row r="818" s="22" customFormat="1" ht="12"/>
    <row r="819" s="22" customFormat="1" ht="12"/>
    <row r="820" s="22" customFormat="1" ht="12"/>
    <row r="821" s="22" customFormat="1" ht="12"/>
    <row r="822" s="22" customFormat="1" ht="12"/>
    <row r="823" s="22" customFormat="1" ht="12"/>
    <row r="824" s="22" customFormat="1" ht="12"/>
    <row r="825" s="22" customFormat="1" ht="12"/>
    <row r="826" s="22" customFormat="1" ht="12"/>
    <row r="827" s="22" customFormat="1" ht="12"/>
    <row r="828" s="22" customFormat="1" ht="12"/>
    <row r="829" s="22" customFormat="1" ht="12"/>
    <row r="830" s="22" customFormat="1" ht="12"/>
    <row r="831" s="22" customFormat="1" ht="12"/>
    <row r="832" s="22" customFormat="1" ht="12"/>
    <row r="833" s="22" customFormat="1" ht="12"/>
    <row r="834" s="22" customFormat="1" ht="12"/>
    <row r="835" s="22" customFormat="1" ht="12"/>
    <row r="836" s="22" customFormat="1" ht="12"/>
    <row r="837" s="22" customFormat="1" ht="12"/>
    <row r="838" s="22" customFormat="1" ht="12"/>
    <row r="839" s="22" customFormat="1" ht="12"/>
    <row r="840" s="22" customFormat="1" ht="12"/>
    <row r="841" s="22" customFormat="1" ht="12"/>
    <row r="842" s="22" customFormat="1" ht="12"/>
    <row r="843" s="22" customFormat="1" ht="12"/>
    <row r="844" s="22" customFormat="1" ht="12"/>
    <row r="845" s="22" customFormat="1" ht="12"/>
    <row r="846" s="22" customFormat="1" ht="12"/>
    <row r="847" s="22" customFormat="1" ht="12"/>
    <row r="848" s="22" customFormat="1" ht="12"/>
    <row r="849" s="22" customFormat="1" ht="12"/>
    <row r="850" s="22" customFormat="1" ht="12"/>
    <row r="851" s="22" customFormat="1" ht="12"/>
    <row r="852" s="22" customFormat="1" ht="12"/>
    <row r="853" s="22" customFormat="1" ht="12"/>
    <row r="854" s="22" customFormat="1" ht="12"/>
    <row r="855" s="22" customFormat="1" ht="12"/>
    <row r="856" s="22" customFormat="1" ht="12"/>
    <row r="857" s="22" customFormat="1" ht="12"/>
    <row r="858" s="22" customFormat="1" ht="12"/>
    <row r="859" s="22" customFormat="1" ht="12"/>
    <row r="860" s="22" customFormat="1" ht="12"/>
    <row r="861" s="22" customFormat="1" ht="12"/>
    <row r="862" s="22" customFormat="1" ht="12"/>
    <row r="863" s="22" customFormat="1" ht="12"/>
    <row r="864" s="22" customFormat="1" ht="12"/>
    <row r="865" s="22" customFormat="1" ht="12"/>
    <row r="866" s="22" customFormat="1" ht="12"/>
    <row r="867" s="22" customFormat="1" ht="12"/>
    <row r="868" s="22" customFormat="1" ht="12"/>
    <row r="869" s="22" customFormat="1" ht="12"/>
    <row r="870" s="22" customFormat="1" ht="12"/>
    <row r="871" s="22" customFormat="1" ht="12"/>
    <row r="872" s="22" customFormat="1" ht="12"/>
    <row r="873" s="22" customFormat="1" ht="12"/>
    <row r="874" s="22" customFormat="1" ht="12"/>
    <row r="875" s="22" customFormat="1" ht="12"/>
    <row r="876" s="22" customFormat="1" ht="12"/>
    <row r="877" s="22" customFormat="1" ht="12"/>
    <row r="878" s="22" customFormat="1" ht="12"/>
    <row r="879" s="22" customFormat="1" ht="12"/>
    <row r="880" s="22" customFormat="1" ht="12"/>
    <row r="881" s="22" customFormat="1" ht="12"/>
    <row r="882" s="22" customFormat="1" ht="12"/>
    <row r="883" s="22" customFormat="1" ht="12"/>
    <row r="884" s="22" customFormat="1" ht="12"/>
    <row r="885" s="22" customFormat="1" ht="12"/>
    <row r="886" s="22" customFormat="1" ht="12"/>
    <row r="887" s="22" customFormat="1" ht="12"/>
    <row r="888" s="22" customFormat="1" ht="12"/>
    <row r="889" s="22" customFormat="1" ht="12"/>
    <row r="890" s="22" customFormat="1" ht="12"/>
    <row r="891" s="22" customFormat="1" ht="12"/>
    <row r="892" s="22" customFormat="1" ht="12"/>
    <row r="893" s="22" customFormat="1" ht="12"/>
    <row r="894" s="22" customFormat="1" ht="12"/>
    <row r="895" s="22" customFormat="1" ht="12"/>
    <row r="896" s="22" customFormat="1" ht="12"/>
    <row r="897" s="22" customFormat="1" ht="12"/>
    <row r="898" s="22" customFormat="1" ht="12"/>
    <row r="899" s="22" customFormat="1" ht="12"/>
    <row r="900" s="22" customFormat="1" ht="12"/>
    <row r="901" s="22" customFormat="1" ht="12"/>
    <row r="902" s="22" customFormat="1" ht="12"/>
    <row r="903" s="22" customFormat="1" ht="12"/>
    <row r="904" s="22" customFormat="1" ht="12"/>
    <row r="905" s="22" customFormat="1" ht="12"/>
    <row r="906" s="22" customFormat="1" ht="12"/>
    <row r="907" s="22" customFormat="1" ht="12"/>
    <row r="908" s="22" customFormat="1" ht="12"/>
    <row r="909" s="22" customFormat="1" ht="12"/>
    <row r="910" s="22" customFormat="1" ht="12"/>
    <row r="911" s="22" customFormat="1" ht="12"/>
    <row r="912" s="22" customFormat="1" ht="12"/>
    <row r="913" s="22" customFormat="1" ht="12"/>
    <row r="914" s="22" customFormat="1" ht="12"/>
    <row r="915" s="22" customFormat="1" ht="12"/>
    <row r="916" s="22" customFormat="1" ht="12"/>
    <row r="917" s="22" customFormat="1" ht="12"/>
    <row r="918" s="22" customFormat="1" ht="12"/>
    <row r="919" s="22" customFormat="1" ht="12"/>
    <row r="920" s="22" customFormat="1" ht="12"/>
    <row r="921" s="22" customFormat="1" ht="12"/>
    <row r="922" s="22" customFormat="1" ht="12"/>
    <row r="923" s="22" customFormat="1" ht="12"/>
    <row r="924" s="22" customFormat="1" ht="12"/>
    <row r="925" s="22" customFormat="1" ht="12"/>
    <row r="926" s="22" customFormat="1" ht="12"/>
    <row r="927" s="22" customFormat="1" ht="12"/>
    <row r="928" s="22" customFormat="1" ht="12"/>
    <row r="929" s="22" customFormat="1" ht="12"/>
    <row r="930" s="22" customFormat="1" ht="12"/>
    <row r="931" s="22" customFormat="1" ht="12"/>
  </sheetData>
  <mergeCells count="22">
    <mergeCell ref="A6:A21"/>
    <mergeCell ref="A22:A37"/>
    <mergeCell ref="A38:A53"/>
    <mergeCell ref="A54:A69"/>
    <mergeCell ref="A70:A85"/>
    <mergeCell ref="A86:A101"/>
    <mergeCell ref="A102:A117"/>
    <mergeCell ref="A118:A133"/>
    <mergeCell ref="A134:A149"/>
    <mergeCell ref="A150:A165"/>
    <mergeCell ref="A166:A181"/>
    <mergeCell ref="A182:A197"/>
    <mergeCell ref="A198:A213"/>
    <mergeCell ref="A214:A229"/>
    <mergeCell ref="A230:A245"/>
    <mergeCell ref="A246:A261"/>
    <mergeCell ref="A262:A277"/>
    <mergeCell ref="A278:A293"/>
    <mergeCell ref="A343:A358"/>
    <mergeCell ref="A359:A374"/>
    <mergeCell ref="A375:A390"/>
    <mergeCell ref="A391:A406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R172"/>
  <sheetViews>
    <sheetView workbookViewId="0">
      <selection activeCell="G21" sqref="G21"/>
    </sheetView>
  </sheetViews>
  <sheetFormatPr defaultColWidth="9" defaultRowHeight="13.5"/>
  <cols>
    <col min="1" max="1" width="50" customWidth="1"/>
    <col min="3" max="3" width="40.625" customWidth="1"/>
    <col min="5" max="5" width="40.625" customWidth="1"/>
    <col min="7" max="7" width="40.625" customWidth="1"/>
    <col min="9" max="9" width="40.625" customWidth="1"/>
    <col min="11" max="11" width="40.625" customWidth="1"/>
    <col min="13" max="13" width="40.625" customWidth="1"/>
    <col min="15" max="15" width="40.625" customWidth="1"/>
  </cols>
  <sheetData>
    <row r="2" spans="3:3">
      <c r="C2" s="1"/>
    </row>
    <row r="3" s="14" customFormat="1" ht="12" spans="1:16">
      <c r="A3" s="15" t="s">
        <v>2791</v>
      </c>
      <c r="B3" s="15"/>
      <c r="C3" s="15"/>
      <c r="D3" s="15"/>
      <c r="E3" s="16" t="s">
        <v>2808</v>
      </c>
      <c r="F3" s="16"/>
      <c r="G3" s="16"/>
      <c r="H3" s="16"/>
      <c r="I3" s="15" t="s">
        <v>2825</v>
      </c>
      <c r="J3" s="15"/>
      <c r="K3" s="15"/>
      <c r="L3" s="15"/>
      <c r="M3" s="16" t="s">
        <v>2842</v>
      </c>
      <c r="N3" s="16"/>
      <c r="O3" s="16"/>
      <c r="P3" s="16"/>
    </row>
    <row r="4" s="14" customFormat="1" ht="12" spans="1:16">
      <c r="A4" s="14" t="s">
        <v>3213</v>
      </c>
      <c r="B4" s="14" t="s">
        <v>3214</v>
      </c>
      <c r="C4" s="14" t="s">
        <v>3215</v>
      </c>
      <c r="D4" s="14" t="s">
        <v>3216</v>
      </c>
      <c r="E4" s="14" t="s">
        <v>3217</v>
      </c>
      <c r="F4" s="14" t="s">
        <v>3218</v>
      </c>
      <c r="G4" s="14" t="s">
        <v>3219</v>
      </c>
      <c r="H4" s="14" t="s">
        <v>3220</v>
      </c>
      <c r="I4" s="14" t="s">
        <v>3221</v>
      </c>
      <c r="J4" s="14" t="s">
        <v>3222</v>
      </c>
      <c r="K4" s="14" t="s">
        <v>3223</v>
      </c>
      <c r="L4" s="14" t="s">
        <v>3224</v>
      </c>
      <c r="M4" s="14" t="s">
        <v>3225</v>
      </c>
      <c r="N4" s="14" t="s">
        <v>3226</v>
      </c>
      <c r="O4" s="14" t="s">
        <v>3227</v>
      </c>
      <c r="P4" s="14" t="s">
        <v>3228</v>
      </c>
    </row>
    <row r="5" s="14" customFormat="1" ht="12" spans="1:16">
      <c r="A5" s="14" t="s">
        <v>3229</v>
      </c>
      <c r="B5" s="14" t="s">
        <v>3230</v>
      </c>
      <c r="C5" s="14" t="s">
        <v>3231</v>
      </c>
      <c r="D5" s="14" t="s">
        <v>3232</v>
      </c>
      <c r="E5" s="14" t="s">
        <v>3233</v>
      </c>
      <c r="F5" s="14" t="s">
        <v>3234</v>
      </c>
      <c r="G5" s="14" t="s">
        <v>3235</v>
      </c>
      <c r="H5" s="14" t="s">
        <v>3236</v>
      </c>
      <c r="I5" s="14" t="s">
        <v>3237</v>
      </c>
      <c r="J5" s="14" t="s">
        <v>3238</v>
      </c>
      <c r="K5" s="14" t="s">
        <v>3239</v>
      </c>
      <c r="L5" s="14" t="s">
        <v>3240</v>
      </c>
      <c r="M5" s="14" t="s">
        <v>3241</v>
      </c>
      <c r="N5" s="14" t="s">
        <v>3242</v>
      </c>
      <c r="O5" s="14" t="s">
        <v>3243</v>
      </c>
      <c r="P5" s="14" t="s">
        <v>3244</v>
      </c>
    </row>
    <row r="6" s="14" customFormat="1" ht="12" spans="1:16">
      <c r="A6" s="14" t="s">
        <v>3245</v>
      </c>
      <c r="B6" s="14" t="s">
        <v>3246</v>
      </c>
      <c r="C6" s="14" t="s">
        <v>3247</v>
      </c>
      <c r="D6" s="14" t="s">
        <v>3248</v>
      </c>
      <c r="E6" s="14" t="s">
        <v>3249</v>
      </c>
      <c r="F6" s="14" t="s">
        <v>3250</v>
      </c>
      <c r="G6" s="14" t="s">
        <v>3251</v>
      </c>
      <c r="H6" s="14" t="s">
        <v>3252</v>
      </c>
      <c r="I6" s="14" t="s">
        <v>3253</v>
      </c>
      <c r="J6" s="14" t="s">
        <v>3254</v>
      </c>
      <c r="K6" s="14" t="s">
        <v>3255</v>
      </c>
      <c r="L6" s="14" t="s">
        <v>3256</v>
      </c>
      <c r="M6" s="14" t="s">
        <v>3257</v>
      </c>
      <c r="N6" s="14" t="s">
        <v>3258</v>
      </c>
      <c r="O6" s="14" t="s">
        <v>3259</v>
      </c>
      <c r="P6" s="14" t="s">
        <v>3260</v>
      </c>
    </row>
    <row r="7" s="14" customFormat="1" ht="12" spans="1:16">
      <c r="A7" s="14" t="s">
        <v>3245</v>
      </c>
      <c r="B7" s="14" t="s">
        <v>3261</v>
      </c>
      <c r="C7" s="14" t="s">
        <v>3247</v>
      </c>
      <c r="D7" s="14" t="s">
        <v>3262</v>
      </c>
      <c r="E7" s="14" t="s">
        <v>3249</v>
      </c>
      <c r="F7" s="14" t="s">
        <v>3263</v>
      </c>
      <c r="G7" s="14" t="s">
        <v>3251</v>
      </c>
      <c r="H7" s="14" t="s">
        <v>3264</v>
      </c>
      <c r="I7" s="14" t="s">
        <v>3253</v>
      </c>
      <c r="J7" s="14" t="s">
        <v>3265</v>
      </c>
      <c r="K7" s="14" t="s">
        <v>3255</v>
      </c>
      <c r="L7" s="14" t="s">
        <v>3266</v>
      </c>
      <c r="M7" s="14" t="s">
        <v>3257</v>
      </c>
      <c r="N7" s="14" t="s">
        <v>3267</v>
      </c>
      <c r="O7" s="14" t="s">
        <v>3259</v>
      </c>
      <c r="P7" s="14" t="s">
        <v>3268</v>
      </c>
    </row>
    <row r="8" s="14" customFormat="1" ht="12" spans="1:16">
      <c r="A8" s="14" t="s">
        <v>3269</v>
      </c>
      <c r="B8" s="14" t="s">
        <v>3270</v>
      </c>
      <c r="D8" s="14" t="s">
        <v>3271</v>
      </c>
      <c r="E8" s="14" t="s">
        <v>3272</v>
      </c>
      <c r="F8" s="14" t="s">
        <v>3273</v>
      </c>
      <c r="H8" s="14" t="s">
        <v>3274</v>
      </c>
      <c r="I8" s="14" t="s">
        <v>3275</v>
      </c>
      <c r="J8" s="14" t="s">
        <v>3276</v>
      </c>
      <c r="L8" s="14" t="s">
        <v>3277</v>
      </c>
      <c r="M8" s="14" t="s">
        <v>3278</v>
      </c>
      <c r="N8" s="14" t="s">
        <v>3279</v>
      </c>
      <c r="P8" s="14" t="s">
        <v>3280</v>
      </c>
    </row>
    <row r="9" s="14" customFormat="1" ht="12" spans="1:16">
      <c r="A9" s="14" t="s">
        <v>3269</v>
      </c>
      <c r="B9" s="14" t="s">
        <v>3281</v>
      </c>
      <c r="D9" s="14" t="s">
        <v>3282</v>
      </c>
      <c r="E9" s="14" t="s">
        <v>3272</v>
      </c>
      <c r="F9" s="14" t="s">
        <v>3283</v>
      </c>
      <c r="H9" s="14" t="s">
        <v>3284</v>
      </c>
      <c r="I9" s="14" t="s">
        <v>3275</v>
      </c>
      <c r="J9" s="14" t="s">
        <v>3285</v>
      </c>
      <c r="L9" s="14" t="s">
        <v>3286</v>
      </c>
      <c r="M9" s="14" t="s">
        <v>3278</v>
      </c>
      <c r="N9" s="14" t="s">
        <v>3287</v>
      </c>
      <c r="P9" s="14" t="s">
        <v>3288</v>
      </c>
    </row>
    <row r="10" s="14" customFormat="1" ht="12" spans="1:16">
      <c r="A10" s="14" t="s">
        <v>3289</v>
      </c>
      <c r="B10" s="14" t="s">
        <v>3290</v>
      </c>
      <c r="C10" s="14" t="s">
        <v>3291</v>
      </c>
      <c r="D10" s="14" t="s">
        <v>3292</v>
      </c>
      <c r="E10" s="14" t="s">
        <v>3293</v>
      </c>
      <c r="F10" s="14" t="s">
        <v>3294</v>
      </c>
      <c r="G10" s="14" t="s">
        <v>3295</v>
      </c>
      <c r="H10" s="14" t="s">
        <v>3296</v>
      </c>
      <c r="I10" s="14" t="s">
        <v>3297</v>
      </c>
      <c r="J10" s="14" t="s">
        <v>3298</v>
      </c>
      <c r="K10" s="14" t="s">
        <v>3299</v>
      </c>
      <c r="L10" s="14" t="s">
        <v>3300</v>
      </c>
      <c r="M10" s="14" t="s">
        <v>3301</v>
      </c>
      <c r="N10" s="14" t="s">
        <v>3302</v>
      </c>
      <c r="O10" s="14" t="s">
        <v>3303</v>
      </c>
      <c r="P10" s="14" t="s">
        <v>3304</v>
      </c>
    </row>
    <row r="11" s="14" customFormat="1" ht="12" spans="1:16">
      <c r="A11" s="14" t="s">
        <v>3289</v>
      </c>
      <c r="B11" s="14" t="s">
        <v>3305</v>
      </c>
      <c r="C11" s="14" t="s">
        <v>3291</v>
      </c>
      <c r="D11" s="14" t="s">
        <v>3306</v>
      </c>
      <c r="E11" s="14" t="s">
        <v>3293</v>
      </c>
      <c r="F11" s="14" t="s">
        <v>3307</v>
      </c>
      <c r="G11" s="14" t="s">
        <v>3295</v>
      </c>
      <c r="H11" s="14" t="s">
        <v>3308</v>
      </c>
      <c r="I11" s="14" t="s">
        <v>3297</v>
      </c>
      <c r="J11" s="14" t="s">
        <v>3309</v>
      </c>
      <c r="K11" s="14" t="s">
        <v>3299</v>
      </c>
      <c r="L11" s="14" t="s">
        <v>3310</v>
      </c>
      <c r="M11" s="14" t="s">
        <v>3301</v>
      </c>
      <c r="N11" s="14" t="s">
        <v>3311</v>
      </c>
      <c r="O11" s="14" t="s">
        <v>3303</v>
      </c>
      <c r="P11" s="14" t="s">
        <v>3312</v>
      </c>
    </row>
    <row r="12" s="14" customFormat="1" ht="12" spans="2:16">
      <c r="B12" s="14" t="s">
        <v>3313</v>
      </c>
      <c r="D12" s="14" t="s">
        <v>3314</v>
      </c>
      <c r="F12" s="14" t="s">
        <v>3315</v>
      </c>
      <c r="H12" s="14" t="s">
        <v>3316</v>
      </c>
      <c r="J12" s="14" t="s">
        <v>3317</v>
      </c>
      <c r="L12" s="14" t="s">
        <v>3318</v>
      </c>
      <c r="N12" s="14" t="s">
        <v>3319</v>
      </c>
      <c r="P12" s="14" t="s">
        <v>3320</v>
      </c>
    </row>
    <row r="13" s="14" customFormat="1" ht="12" spans="2:16">
      <c r="B13" s="14" t="s">
        <v>3321</v>
      </c>
      <c r="D13" s="14" t="s">
        <v>3322</v>
      </c>
      <c r="F13" s="14" t="s">
        <v>3323</v>
      </c>
      <c r="H13" s="14" t="s">
        <v>3324</v>
      </c>
      <c r="J13" s="14" t="s">
        <v>3325</v>
      </c>
      <c r="L13" s="14" t="s">
        <v>3326</v>
      </c>
      <c r="N13" s="14" t="s">
        <v>3327</v>
      </c>
      <c r="P13" s="14" t="s">
        <v>3328</v>
      </c>
    </row>
    <row r="14" s="14" customFormat="1" ht="12" spans="2:16">
      <c r="B14" s="14" t="s">
        <v>3329</v>
      </c>
      <c r="D14" s="14" t="s">
        <v>3330</v>
      </c>
      <c r="F14" s="14" t="s">
        <v>3331</v>
      </c>
      <c r="H14" s="14" t="s">
        <v>3332</v>
      </c>
      <c r="J14" s="14" t="s">
        <v>3333</v>
      </c>
      <c r="L14" s="14" t="s">
        <v>3334</v>
      </c>
      <c r="N14" s="14" t="s">
        <v>3335</v>
      </c>
      <c r="P14" s="14" t="s">
        <v>3336</v>
      </c>
    </row>
    <row r="15" s="14" customFormat="1" ht="12" spans="2:16">
      <c r="B15" s="14" t="s">
        <v>3337</v>
      </c>
      <c r="D15" s="14" t="s">
        <v>3338</v>
      </c>
      <c r="F15" s="14" t="s">
        <v>3339</v>
      </c>
      <c r="H15" s="14" t="s">
        <v>3340</v>
      </c>
      <c r="J15" s="14" t="s">
        <v>3341</v>
      </c>
      <c r="L15" s="14" t="s">
        <v>3342</v>
      </c>
      <c r="N15" s="14" t="s">
        <v>3343</v>
      </c>
      <c r="P15" s="14" t="s">
        <v>3344</v>
      </c>
    </row>
    <row r="16" s="14" customFormat="1" ht="12" spans="2:16">
      <c r="B16" s="14" t="s">
        <v>3345</v>
      </c>
      <c r="D16" s="14" t="s">
        <v>3346</v>
      </c>
      <c r="F16" s="14" t="s">
        <v>3347</v>
      </c>
      <c r="H16" s="14" t="s">
        <v>3348</v>
      </c>
      <c r="J16" s="14" t="s">
        <v>3349</v>
      </c>
      <c r="L16" s="14" t="s">
        <v>3350</v>
      </c>
      <c r="N16" s="14" t="s">
        <v>3351</v>
      </c>
      <c r="P16" s="14" t="s">
        <v>3352</v>
      </c>
    </row>
    <row r="17" s="14" customFormat="1" ht="12" spans="2:16">
      <c r="B17" s="14" t="s">
        <v>3353</v>
      </c>
      <c r="D17" s="14" t="s">
        <v>3354</v>
      </c>
      <c r="F17" s="14" t="s">
        <v>3355</v>
      </c>
      <c r="H17" s="14" t="s">
        <v>3356</v>
      </c>
      <c r="J17" s="14" t="s">
        <v>3357</v>
      </c>
      <c r="L17" s="14" t="s">
        <v>3358</v>
      </c>
      <c r="N17" s="14" t="s">
        <v>3359</v>
      </c>
      <c r="P17" s="14" t="s">
        <v>3360</v>
      </c>
    </row>
    <row r="18" s="14" customFormat="1" ht="12" spans="2:16">
      <c r="B18" s="14" t="s">
        <v>3361</v>
      </c>
      <c r="D18" s="14" t="s">
        <v>3362</v>
      </c>
      <c r="F18" s="14" t="s">
        <v>3363</v>
      </c>
      <c r="H18" s="14" t="s">
        <v>3364</v>
      </c>
      <c r="J18" s="14" t="s">
        <v>3365</v>
      </c>
      <c r="L18" s="14" t="s">
        <v>3366</v>
      </c>
      <c r="N18" s="14" t="s">
        <v>3367</v>
      </c>
      <c r="P18" s="14" t="s">
        <v>3368</v>
      </c>
    </row>
    <row r="19" s="14" customFormat="1" ht="12" spans="2:16">
      <c r="B19" s="14" t="s">
        <v>3369</v>
      </c>
      <c r="D19" s="14" t="s">
        <v>3370</v>
      </c>
      <c r="F19" s="14" t="s">
        <v>3371</v>
      </c>
      <c r="H19" s="14" t="s">
        <v>3372</v>
      </c>
      <c r="J19" s="14" t="s">
        <v>3373</v>
      </c>
      <c r="L19" s="14" t="s">
        <v>3374</v>
      </c>
      <c r="N19" s="14" t="s">
        <v>3375</v>
      </c>
      <c r="P19" s="14" t="s">
        <v>3376</v>
      </c>
    </row>
    <row r="20" s="14" customFormat="1" ht="12" spans="2:16">
      <c r="B20" s="14" t="s">
        <v>3377</v>
      </c>
      <c r="D20" s="14" t="s">
        <v>3378</v>
      </c>
      <c r="F20" s="14" t="s">
        <v>3379</v>
      </c>
      <c r="H20" s="14" t="s">
        <v>3380</v>
      </c>
      <c r="J20" s="14" t="s">
        <v>3381</v>
      </c>
      <c r="L20" s="14" t="s">
        <v>3382</v>
      </c>
      <c r="N20" s="14" t="s">
        <v>3383</v>
      </c>
      <c r="P20" s="14" t="s">
        <v>3384</v>
      </c>
    </row>
    <row r="21" s="14" customFormat="1" ht="12" spans="2:21">
      <c r="B21" s="14" t="s">
        <v>3385</v>
      </c>
      <c r="D21" s="14" t="s">
        <v>3386</v>
      </c>
      <c r="F21" s="14" t="s">
        <v>3387</v>
      </c>
      <c r="H21" s="14" t="s">
        <v>3388</v>
      </c>
      <c r="J21" s="14" t="s">
        <v>3389</v>
      </c>
      <c r="L21" s="14" t="s">
        <v>3390</v>
      </c>
      <c r="N21" s="14" t="s">
        <v>3391</v>
      </c>
      <c r="P21" s="14" t="s">
        <v>3392</v>
      </c>
      <c r="Q21" s="18"/>
      <c r="R21" s="18"/>
      <c r="S21" s="18"/>
      <c r="T21" s="18"/>
      <c r="U21" s="18"/>
    </row>
    <row r="22" s="14" customFormat="1" ht="12" spans="2:16">
      <c r="B22" s="14" t="s">
        <v>3393</v>
      </c>
      <c r="D22" s="14" t="s">
        <v>3394</v>
      </c>
      <c r="F22" s="14" t="s">
        <v>3395</v>
      </c>
      <c r="H22" s="14" t="s">
        <v>3396</v>
      </c>
      <c r="J22" s="14" t="s">
        <v>3397</v>
      </c>
      <c r="L22" s="14" t="s">
        <v>3398</v>
      </c>
      <c r="N22" s="14" t="s">
        <v>3399</v>
      </c>
      <c r="P22" s="14" t="s">
        <v>3400</v>
      </c>
    </row>
    <row r="23" s="14" customFormat="1" ht="12" spans="2:16">
      <c r="B23" s="14" t="s">
        <v>3401</v>
      </c>
      <c r="D23" s="14" t="s">
        <v>3402</v>
      </c>
      <c r="F23" s="14" t="s">
        <v>3403</v>
      </c>
      <c r="H23" s="14" t="s">
        <v>3404</v>
      </c>
      <c r="J23" s="14" t="s">
        <v>3405</v>
      </c>
      <c r="L23" s="14" t="s">
        <v>3406</v>
      </c>
      <c r="N23" s="14" t="s">
        <v>3407</v>
      </c>
      <c r="P23" s="14" t="s">
        <v>3408</v>
      </c>
    </row>
    <row r="24" s="14" customFormat="1" ht="12" spans="1:16">
      <c r="A24" s="14" t="s">
        <v>3409</v>
      </c>
      <c r="B24" s="14" t="s">
        <v>3410</v>
      </c>
      <c r="C24" s="14" t="s">
        <v>3411</v>
      </c>
      <c r="D24" s="14" t="s">
        <v>3412</v>
      </c>
      <c r="E24" s="14" t="s">
        <v>3413</v>
      </c>
      <c r="F24" s="14" t="s">
        <v>3414</v>
      </c>
      <c r="G24" s="14" t="s">
        <v>3415</v>
      </c>
      <c r="H24" s="14" t="s">
        <v>3416</v>
      </c>
      <c r="I24" s="14" t="s">
        <v>3417</v>
      </c>
      <c r="J24" s="14" t="s">
        <v>3418</v>
      </c>
      <c r="K24" s="14" t="s">
        <v>3419</v>
      </c>
      <c r="L24" s="14" t="s">
        <v>3420</v>
      </c>
      <c r="M24" s="14" t="s">
        <v>3421</v>
      </c>
      <c r="N24" s="14" t="s">
        <v>3422</v>
      </c>
      <c r="O24" s="14" t="s">
        <v>3423</v>
      </c>
      <c r="P24" s="14" t="s">
        <v>3424</v>
      </c>
    </row>
    <row r="25" spans="1:44">
      <c r="A25" s="14" t="s">
        <v>3425</v>
      </c>
      <c r="B25" s="14" t="s">
        <v>3426</v>
      </c>
      <c r="C25" s="14" t="s">
        <v>3427</v>
      </c>
      <c r="D25" s="14" t="s">
        <v>3428</v>
      </c>
      <c r="E25" s="14" t="s">
        <v>3429</v>
      </c>
      <c r="F25" s="14" t="s">
        <v>3430</v>
      </c>
      <c r="G25" s="14" t="s">
        <v>3431</v>
      </c>
      <c r="H25" s="14" t="s">
        <v>3432</v>
      </c>
      <c r="I25" s="14" t="s">
        <v>3433</v>
      </c>
      <c r="J25" s="14" t="s">
        <v>3434</v>
      </c>
      <c r="K25" s="14" t="s">
        <v>3435</v>
      </c>
      <c r="L25" s="14" t="s">
        <v>3436</v>
      </c>
      <c r="M25" s="14" t="s">
        <v>3437</v>
      </c>
      <c r="N25" s="14" t="s">
        <v>3438</v>
      </c>
      <c r="O25" s="14" t="s">
        <v>3439</v>
      </c>
      <c r="P25" s="14" t="s">
        <v>3440</v>
      </c>
      <c r="V25" s="14"/>
      <c r="W25" s="14"/>
      <c r="X25" s="14"/>
      <c r="Y25" s="14"/>
      <c r="Z25" s="14"/>
      <c r="AA25" s="14"/>
      <c r="AB25" s="18"/>
      <c r="AC25" s="14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</row>
    <row r="26" spans="1:44">
      <c r="A26" s="14" t="s">
        <v>3425</v>
      </c>
      <c r="B26" s="14" t="s">
        <v>3441</v>
      </c>
      <c r="C26" s="14" t="s">
        <v>3427</v>
      </c>
      <c r="D26" s="14" t="s">
        <v>3442</v>
      </c>
      <c r="E26" s="14" t="s">
        <v>3429</v>
      </c>
      <c r="F26" s="14" t="s">
        <v>3443</v>
      </c>
      <c r="G26" s="14" t="s">
        <v>3431</v>
      </c>
      <c r="H26" s="14" t="s">
        <v>3444</v>
      </c>
      <c r="I26" s="14" t="s">
        <v>3433</v>
      </c>
      <c r="J26" s="14" t="s">
        <v>3445</v>
      </c>
      <c r="K26" s="14" t="s">
        <v>3435</v>
      </c>
      <c r="L26" s="14" t="s">
        <v>3446</v>
      </c>
      <c r="M26" s="14" t="s">
        <v>3437</v>
      </c>
      <c r="N26" s="14" t="s">
        <v>3447</v>
      </c>
      <c r="O26" s="14" t="s">
        <v>3439</v>
      </c>
      <c r="P26" s="14" t="s">
        <v>3448</v>
      </c>
      <c r="V26" s="14"/>
      <c r="W26" s="14"/>
      <c r="X26" s="14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</row>
    <row r="27" spans="1:44">
      <c r="A27" s="14"/>
      <c r="B27" s="14" t="s">
        <v>3449</v>
      </c>
      <c r="C27" s="14"/>
      <c r="D27" s="14" t="s">
        <v>3450</v>
      </c>
      <c r="E27" s="14"/>
      <c r="F27" s="14" t="s">
        <v>3451</v>
      </c>
      <c r="G27" s="14"/>
      <c r="H27" s="14" t="s">
        <v>3452</v>
      </c>
      <c r="I27" s="14"/>
      <c r="J27" s="14" t="s">
        <v>3453</v>
      </c>
      <c r="K27" s="14"/>
      <c r="L27" s="14" t="s">
        <v>3454</v>
      </c>
      <c r="M27" s="14"/>
      <c r="N27" s="14" t="s">
        <v>3455</v>
      </c>
      <c r="O27" s="14"/>
      <c r="P27" s="14" t="s">
        <v>3456</v>
      </c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</row>
    <row r="28" spans="1:44">
      <c r="A28" s="14"/>
      <c r="B28" s="14" t="s">
        <v>3457</v>
      </c>
      <c r="C28" s="14"/>
      <c r="D28" s="14" t="s">
        <v>3458</v>
      </c>
      <c r="E28" s="14"/>
      <c r="F28" s="14" t="s">
        <v>3459</v>
      </c>
      <c r="G28" s="14"/>
      <c r="H28" s="14" t="s">
        <v>3460</v>
      </c>
      <c r="I28" s="14"/>
      <c r="J28" s="14" t="s">
        <v>3461</v>
      </c>
      <c r="K28" s="14"/>
      <c r="L28" s="14" t="s">
        <v>3462</v>
      </c>
      <c r="M28" s="14"/>
      <c r="N28" s="14" t="s">
        <v>3463</v>
      </c>
      <c r="O28" s="14"/>
      <c r="P28" s="14" t="s">
        <v>3464</v>
      </c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</row>
    <row r="29" spans="1:29">
      <c r="A29" s="14"/>
      <c r="B29" s="14" t="s">
        <v>3465</v>
      </c>
      <c r="D29" s="14" t="s">
        <v>3466</v>
      </c>
      <c r="E29" s="14"/>
      <c r="F29" s="14" t="s">
        <v>3467</v>
      </c>
      <c r="H29" s="14" t="s">
        <v>3468</v>
      </c>
      <c r="I29" s="14"/>
      <c r="J29" s="14" t="s">
        <v>3469</v>
      </c>
      <c r="L29" s="14" t="s">
        <v>3470</v>
      </c>
      <c r="M29" s="14"/>
      <c r="N29" s="14" t="s">
        <v>3471</v>
      </c>
      <c r="P29" s="14" t="s">
        <v>3472</v>
      </c>
      <c r="V29" s="14"/>
      <c r="W29" s="14"/>
      <c r="X29" s="14"/>
      <c r="Y29" s="14"/>
      <c r="Z29" s="14"/>
      <c r="AA29" s="14"/>
      <c r="AC29" s="14"/>
    </row>
    <row r="30" spans="1:27">
      <c r="A30" s="14"/>
      <c r="B30" s="14" t="s">
        <v>3473</v>
      </c>
      <c r="D30" s="14" t="s">
        <v>3474</v>
      </c>
      <c r="E30" s="14"/>
      <c r="F30" s="14" t="s">
        <v>3475</v>
      </c>
      <c r="H30" s="14" t="s">
        <v>3476</v>
      </c>
      <c r="I30" s="14"/>
      <c r="J30" s="14" t="s">
        <v>3477</v>
      </c>
      <c r="L30" s="14" t="s">
        <v>3478</v>
      </c>
      <c r="M30" s="14"/>
      <c r="N30" s="14" t="s">
        <v>3479</v>
      </c>
      <c r="P30" s="14" t="s">
        <v>3480</v>
      </c>
      <c r="V30" s="14"/>
      <c r="W30" s="14"/>
      <c r="X30" s="14"/>
      <c r="Y30" s="14"/>
      <c r="Z30" s="14"/>
      <c r="AA30" s="14"/>
    </row>
    <row r="31" spans="1:27">
      <c r="A31" s="14"/>
      <c r="B31" s="14" t="s">
        <v>3481</v>
      </c>
      <c r="D31" s="14" t="s">
        <v>3482</v>
      </c>
      <c r="E31" s="14"/>
      <c r="F31" s="14" t="s">
        <v>3483</v>
      </c>
      <c r="H31" s="14" t="s">
        <v>3484</v>
      </c>
      <c r="I31" s="14"/>
      <c r="J31" s="14" t="s">
        <v>3485</v>
      </c>
      <c r="L31" s="14" t="s">
        <v>3486</v>
      </c>
      <c r="M31" s="14"/>
      <c r="N31" s="14" t="s">
        <v>3487</v>
      </c>
      <c r="P31" s="14" t="s">
        <v>3488</v>
      </c>
      <c r="V31" s="14"/>
      <c r="W31" s="14"/>
      <c r="X31" s="14"/>
      <c r="Y31" s="14"/>
      <c r="Z31" s="14"/>
      <c r="AA31" s="14"/>
    </row>
    <row r="32" spans="1:27">
      <c r="A32" s="14"/>
      <c r="B32" s="14" t="s">
        <v>3489</v>
      </c>
      <c r="D32" s="14" t="s">
        <v>3490</v>
      </c>
      <c r="E32" s="14"/>
      <c r="F32" s="14" t="s">
        <v>3491</v>
      </c>
      <c r="H32" s="14" t="s">
        <v>3492</v>
      </c>
      <c r="I32" s="14"/>
      <c r="J32" s="14" t="s">
        <v>3493</v>
      </c>
      <c r="L32" s="14" t="s">
        <v>3494</v>
      </c>
      <c r="M32" s="14"/>
      <c r="N32" s="14" t="s">
        <v>3495</v>
      </c>
      <c r="P32" s="14" t="s">
        <v>3496</v>
      </c>
      <c r="V32" s="14"/>
      <c r="W32" s="14"/>
      <c r="X32" s="14"/>
      <c r="Y32" s="14"/>
      <c r="Z32" s="14"/>
      <c r="AA32" s="18"/>
    </row>
    <row r="33" spans="1:27">
      <c r="A33" s="14"/>
      <c r="B33" s="14" t="s">
        <v>3497</v>
      </c>
      <c r="D33" s="14" t="s">
        <v>3498</v>
      </c>
      <c r="E33" s="14"/>
      <c r="F33" s="14" t="s">
        <v>3499</v>
      </c>
      <c r="H33" s="14" t="s">
        <v>3500</v>
      </c>
      <c r="I33" s="14"/>
      <c r="J33" s="14" t="s">
        <v>3501</v>
      </c>
      <c r="L33" s="14" t="s">
        <v>3502</v>
      </c>
      <c r="M33" s="14"/>
      <c r="N33" s="14" t="s">
        <v>3503</v>
      </c>
      <c r="P33" s="14" t="s">
        <v>3504</v>
      </c>
      <c r="V33" s="14"/>
      <c r="W33" s="14"/>
      <c r="X33" s="14"/>
      <c r="Y33" s="14"/>
      <c r="Z33" s="14"/>
      <c r="AA33" s="14"/>
    </row>
    <row r="34" spans="1:27">
      <c r="A34" s="14" t="s">
        <v>3505</v>
      </c>
      <c r="B34" s="14" t="s">
        <v>3506</v>
      </c>
      <c r="D34" s="14" t="s">
        <v>3507</v>
      </c>
      <c r="E34" s="14" t="s">
        <v>3508</v>
      </c>
      <c r="F34" s="14" t="s">
        <v>3509</v>
      </c>
      <c r="H34" s="14" t="s">
        <v>3510</v>
      </c>
      <c r="I34" s="14" t="s">
        <v>3511</v>
      </c>
      <c r="J34" s="14" t="s">
        <v>3512</v>
      </c>
      <c r="L34" s="14" t="s">
        <v>3513</v>
      </c>
      <c r="M34" s="14" t="s">
        <v>3514</v>
      </c>
      <c r="N34" s="14" t="s">
        <v>3515</v>
      </c>
      <c r="P34" s="14" t="s">
        <v>3516</v>
      </c>
      <c r="V34" s="18"/>
      <c r="W34" s="18"/>
      <c r="X34" s="18"/>
      <c r="Y34" s="18"/>
      <c r="Z34" s="18"/>
      <c r="AA34" s="14"/>
    </row>
    <row r="35" spans="1:27">
      <c r="A35" s="14" t="s">
        <v>3517</v>
      </c>
      <c r="B35" s="14" t="s">
        <v>3518</v>
      </c>
      <c r="C35" s="14" t="s">
        <v>3519</v>
      </c>
      <c r="D35" s="14" t="s">
        <v>3520</v>
      </c>
      <c r="E35" s="14" t="s">
        <v>3521</v>
      </c>
      <c r="F35" s="14" t="s">
        <v>3522</v>
      </c>
      <c r="G35" s="14" t="s">
        <v>3523</v>
      </c>
      <c r="H35" s="14" t="s">
        <v>3524</v>
      </c>
      <c r="I35" s="14" t="s">
        <v>3525</v>
      </c>
      <c r="J35" s="14" t="s">
        <v>3526</v>
      </c>
      <c r="K35" s="14" t="s">
        <v>3527</v>
      </c>
      <c r="L35" s="14" t="s">
        <v>3528</v>
      </c>
      <c r="M35" s="14" t="s">
        <v>3529</v>
      </c>
      <c r="N35" s="14" t="s">
        <v>3530</v>
      </c>
      <c r="O35" s="14" t="s">
        <v>3531</v>
      </c>
      <c r="P35" s="14" t="s">
        <v>3532</v>
      </c>
      <c r="V35" s="14"/>
      <c r="W35" s="14"/>
      <c r="X35" s="14"/>
      <c r="Y35" s="14"/>
      <c r="Z35" s="14"/>
      <c r="AA35" s="14"/>
    </row>
    <row r="36" spans="1:26">
      <c r="A36" s="14" t="s">
        <v>3517</v>
      </c>
      <c r="B36" s="14" t="s">
        <v>3533</v>
      </c>
      <c r="C36" s="14" t="s">
        <v>3519</v>
      </c>
      <c r="D36" s="14" t="s">
        <v>3534</v>
      </c>
      <c r="E36" s="14" t="s">
        <v>3521</v>
      </c>
      <c r="F36" s="14" t="s">
        <v>3535</v>
      </c>
      <c r="G36" s="14" t="s">
        <v>3523</v>
      </c>
      <c r="H36" s="14" t="s">
        <v>3536</v>
      </c>
      <c r="I36" s="14" t="s">
        <v>3525</v>
      </c>
      <c r="J36" s="14" t="s">
        <v>3537</v>
      </c>
      <c r="K36" s="14" t="s">
        <v>3527</v>
      </c>
      <c r="L36" s="14" t="s">
        <v>3538</v>
      </c>
      <c r="M36" s="14" t="s">
        <v>3529</v>
      </c>
      <c r="N36" s="14" t="s">
        <v>3539</v>
      </c>
      <c r="O36" s="14" t="s">
        <v>3531</v>
      </c>
      <c r="P36" s="14" t="s">
        <v>3540</v>
      </c>
      <c r="V36" s="14"/>
      <c r="W36" s="14"/>
      <c r="X36" s="14"/>
      <c r="Y36" s="14"/>
      <c r="Z36" s="14"/>
    </row>
    <row r="37" spans="1:26">
      <c r="A37" s="14"/>
      <c r="B37" s="14" t="s">
        <v>3541</v>
      </c>
      <c r="D37" s="14" t="s">
        <v>3542</v>
      </c>
      <c r="E37" s="14"/>
      <c r="F37" s="14" t="s">
        <v>3543</v>
      </c>
      <c r="H37" s="14" t="s">
        <v>3544</v>
      </c>
      <c r="I37" s="14"/>
      <c r="J37" s="14" t="s">
        <v>3545</v>
      </c>
      <c r="L37" s="14" t="s">
        <v>3546</v>
      </c>
      <c r="M37" s="14"/>
      <c r="N37" s="14" t="s">
        <v>3547</v>
      </c>
      <c r="P37" s="14" t="s">
        <v>3548</v>
      </c>
      <c r="V37" s="14"/>
      <c r="W37" s="14"/>
      <c r="X37" s="14"/>
      <c r="Y37" s="14"/>
      <c r="Z37" s="14"/>
    </row>
    <row r="38" spans="1:16">
      <c r="A38" s="14"/>
      <c r="B38" s="14" t="s">
        <v>3549</v>
      </c>
      <c r="D38" s="14" t="s">
        <v>3550</v>
      </c>
      <c r="E38" s="14"/>
      <c r="F38" s="14" t="s">
        <v>3551</v>
      </c>
      <c r="H38" s="14" t="s">
        <v>3552</v>
      </c>
      <c r="I38" s="14"/>
      <c r="J38" s="14" t="s">
        <v>3553</v>
      </c>
      <c r="L38" s="14" t="s">
        <v>3554</v>
      </c>
      <c r="M38" s="14"/>
      <c r="N38" s="14" t="s">
        <v>3555</v>
      </c>
      <c r="P38" s="14" t="s">
        <v>3556</v>
      </c>
    </row>
    <row r="39" spans="1:16">
      <c r="A39" s="14"/>
      <c r="B39" s="14" t="s">
        <v>3557</v>
      </c>
      <c r="D39" s="14" t="s">
        <v>3558</v>
      </c>
      <c r="E39" s="14"/>
      <c r="F39" s="14" t="s">
        <v>3559</v>
      </c>
      <c r="H39" s="14" t="s">
        <v>3560</v>
      </c>
      <c r="I39" s="14"/>
      <c r="J39" s="14" t="s">
        <v>3561</v>
      </c>
      <c r="L39" s="14" t="s">
        <v>3562</v>
      </c>
      <c r="M39" s="14"/>
      <c r="N39" s="14" t="s">
        <v>3563</v>
      </c>
      <c r="P39" s="14" t="s">
        <v>3564</v>
      </c>
    </row>
    <row r="40" spans="2:16">
      <c r="B40" s="14" t="s">
        <v>3565</v>
      </c>
      <c r="D40" s="14" t="s">
        <v>3566</v>
      </c>
      <c r="F40" s="14" t="s">
        <v>3567</v>
      </c>
      <c r="H40" s="14" t="s">
        <v>3568</v>
      </c>
      <c r="J40" s="14" t="s">
        <v>3569</v>
      </c>
      <c r="L40" s="14" t="s">
        <v>3570</v>
      </c>
      <c r="N40" s="14" t="s">
        <v>3571</v>
      </c>
      <c r="P40" s="14" t="s">
        <v>3572</v>
      </c>
    </row>
    <row r="41" spans="2:16">
      <c r="B41" s="14" t="s">
        <v>3573</v>
      </c>
      <c r="D41" s="14" t="s">
        <v>3574</v>
      </c>
      <c r="F41" s="14" t="s">
        <v>3575</v>
      </c>
      <c r="H41" s="14" t="s">
        <v>3576</v>
      </c>
      <c r="J41" s="14" t="s">
        <v>3577</v>
      </c>
      <c r="L41" s="14" t="s">
        <v>3578</v>
      </c>
      <c r="N41" s="14" t="s">
        <v>3579</v>
      </c>
      <c r="P41" s="14" t="s">
        <v>3580</v>
      </c>
    </row>
    <row r="42" spans="2:16">
      <c r="B42" s="14" t="s">
        <v>3581</v>
      </c>
      <c r="D42" s="14" t="s">
        <v>3582</v>
      </c>
      <c r="F42" s="14" t="s">
        <v>3583</v>
      </c>
      <c r="H42" s="14" t="s">
        <v>3584</v>
      </c>
      <c r="J42" s="14" t="s">
        <v>3585</v>
      </c>
      <c r="L42" s="14" t="s">
        <v>3586</v>
      </c>
      <c r="N42" s="14" t="s">
        <v>3587</v>
      </c>
      <c r="P42" s="14" t="s">
        <v>3588</v>
      </c>
    </row>
    <row r="43" spans="2:16">
      <c r="B43" s="14" t="s">
        <v>3589</v>
      </c>
      <c r="D43" s="14" t="s">
        <v>3590</v>
      </c>
      <c r="F43" s="14" t="s">
        <v>3591</v>
      </c>
      <c r="H43" s="14" t="s">
        <v>3592</v>
      </c>
      <c r="J43" s="14" t="s">
        <v>3593</v>
      </c>
      <c r="L43" s="14" t="s">
        <v>3594</v>
      </c>
      <c r="N43" s="14" t="s">
        <v>3595</v>
      </c>
      <c r="P43" s="14" t="s">
        <v>3596</v>
      </c>
    </row>
    <row r="44" spans="1:16">
      <c r="A44" s="14" t="s">
        <v>3597</v>
      </c>
      <c r="B44" s="14" t="s">
        <v>3598</v>
      </c>
      <c r="D44" s="14" t="s">
        <v>3599</v>
      </c>
      <c r="E44" s="14" t="s">
        <v>3600</v>
      </c>
      <c r="F44" s="14" t="s">
        <v>3601</v>
      </c>
      <c r="H44" s="14" t="s">
        <v>3602</v>
      </c>
      <c r="I44" s="14" t="s">
        <v>3603</v>
      </c>
      <c r="J44" s="14" t="s">
        <v>3604</v>
      </c>
      <c r="L44" s="14" t="s">
        <v>3605</v>
      </c>
      <c r="M44" s="14" t="s">
        <v>3606</v>
      </c>
      <c r="N44" s="14" t="s">
        <v>3607</v>
      </c>
      <c r="P44" s="14" t="s">
        <v>3608</v>
      </c>
    </row>
    <row r="45" spans="1:16">
      <c r="A45" s="14" t="s">
        <v>3597</v>
      </c>
      <c r="B45" s="14" t="s">
        <v>3609</v>
      </c>
      <c r="D45" s="14" t="s">
        <v>3610</v>
      </c>
      <c r="E45" s="14" t="s">
        <v>3600</v>
      </c>
      <c r="F45" s="14" t="s">
        <v>3611</v>
      </c>
      <c r="H45" s="14" t="s">
        <v>3612</v>
      </c>
      <c r="I45" s="14" t="s">
        <v>3603</v>
      </c>
      <c r="J45" s="14" t="s">
        <v>3613</v>
      </c>
      <c r="L45" s="14" t="s">
        <v>3614</v>
      </c>
      <c r="M45" s="14" t="s">
        <v>3606</v>
      </c>
      <c r="N45" s="14" t="s">
        <v>3615</v>
      </c>
      <c r="P45" s="14" t="s">
        <v>3616</v>
      </c>
    </row>
    <row r="46" spans="1:16">
      <c r="A46" s="14" t="s">
        <v>3617</v>
      </c>
      <c r="B46" s="14" t="s">
        <v>3618</v>
      </c>
      <c r="D46" s="14" t="s">
        <v>3619</v>
      </c>
      <c r="E46" s="14" t="s">
        <v>3620</v>
      </c>
      <c r="F46" s="14" t="s">
        <v>3621</v>
      </c>
      <c r="H46" s="14" t="s">
        <v>3622</v>
      </c>
      <c r="I46" s="14" t="s">
        <v>3623</v>
      </c>
      <c r="J46" s="14" t="s">
        <v>3624</v>
      </c>
      <c r="L46" s="14" t="s">
        <v>3625</v>
      </c>
      <c r="M46" s="14" t="s">
        <v>3626</v>
      </c>
      <c r="N46" s="14" t="s">
        <v>3627</v>
      </c>
      <c r="P46" s="14" t="s">
        <v>3628</v>
      </c>
    </row>
    <row r="47" spans="1:16">
      <c r="A47" s="14" t="s">
        <v>3617</v>
      </c>
      <c r="B47" s="14" t="s">
        <v>3629</v>
      </c>
      <c r="D47" s="14" t="s">
        <v>3630</v>
      </c>
      <c r="E47" s="14" t="s">
        <v>3620</v>
      </c>
      <c r="F47" s="14" t="s">
        <v>3631</v>
      </c>
      <c r="H47" s="14" t="s">
        <v>3632</v>
      </c>
      <c r="I47" s="14" t="s">
        <v>3623</v>
      </c>
      <c r="J47" s="14" t="s">
        <v>3633</v>
      </c>
      <c r="L47" s="14" t="s">
        <v>3634</v>
      </c>
      <c r="M47" s="14" t="s">
        <v>3626</v>
      </c>
      <c r="N47" s="14" t="s">
        <v>3635</v>
      </c>
      <c r="P47" s="14" t="s">
        <v>3636</v>
      </c>
    </row>
    <row r="48" spans="1:16">
      <c r="A48" s="14"/>
      <c r="B48" s="14" t="s">
        <v>3637</v>
      </c>
      <c r="D48" s="14" t="s">
        <v>3638</v>
      </c>
      <c r="E48" s="14"/>
      <c r="F48" s="14" t="s">
        <v>3639</v>
      </c>
      <c r="H48" s="14" t="s">
        <v>3640</v>
      </c>
      <c r="I48" s="14"/>
      <c r="J48" s="14" t="s">
        <v>3641</v>
      </c>
      <c r="L48" s="14" t="s">
        <v>3642</v>
      </c>
      <c r="M48" s="14"/>
      <c r="N48" s="14" t="s">
        <v>3643</v>
      </c>
      <c r="P48" s="14" t="s">
        <v>3644</v>
      </c>
    </row>
    <row r="49" spans="1:16">
      <c r="A49" s="14"/>
      <c r="B49" s="14" t="s">
        <v>3645</v>
      </c>
      <c r="D49" s="14" t="s">
        <v>3646</v>
      </c>
      <c r="E49" s="14"/>
      <c r="F49" s="14" t="s">
        <v>3647</v>
      </c>
      <c r="H49" s="14" t="s">
        <v>3648</v>
      </c>
      <c r="I49" s="14"/>
      <c r="J49" s="14" t="s">
        <v>3649</v>
      </c>
      <c r="L49" s="14" t="s">
        <v>3650</v>
      </c>
      <c r="M49" s="14"/>
      <c r="N49" s="14" t="s">
        <v>3651</v>
      </c>
      <c r="P49" s="14" t="s">
        <v>3652</v>
      </c>
    </row>
    <row r="50" spans="1:16">
      <c r="A50" s="14"/>
      <c r="B50" s="14" t="s">
        <v>3653</v>
      </c>
      <c r="D50" s="14" t="s">
        <v>3654</v>
      </c>
      <c r="E50" s="14"/>
      <c r="F50" s="14" t="s">
        <v>3655</v>
      </c>
      <c r="H50" s="14" t="s">
        <v>3656</v>
      </c>
      <c r="I50" s="14"/>
      <c r="J50" s="14" t="s">
        <v>3657</v>
      </c>
      <c r="L50" s="14" t="s">
        <v>3658</v>
      </c>
      <c r="M50" s="14"/>
      <c r="N50" s="14" t="s">
        <v>3659</v>
      </c>
      <c r="P50" s="14" t="s">
        <v>3660</v>
      </c>
    </row>
    <row r="51" spans="1:16">
      <c r="A51" s="14"/>
      <c r="B51" s="14" t="s">
        <v>3661</v>
      </c>
      <c r="D51" s="14" t="s">
        <v>3662</v>
      </c>
      <c r="E51" s="14"/>
      <c r="F51" s="14" t="s">
        <v>3663</v>
      </c>
      <c r="H51" s="14" t="s">
        <v>3664</v>
      </c>
      <c r="I51" s="14"/>
      <c r="J51" s="14" t="s">
        <v>3665</v>
      </c>
      <c r="L51" s="14" t="s">
        <v>3666</v>
      </c>
      <c r="M51" s="14"/>
      <c r="N51" s="14" t="s">
        <v>3667</v>
      </c>
      <c r="P51" s="14" t="s">
        <v>3668</v>
      </c>
    </row>
    <row r="52" spans="1:16">
      <c r="A52" s="14"/>
      <c r="B52" s="14" t="s">
        <v>3669</v>
      </c>
      <c r="D52" s="14" t="s">
        <v>3670</v>
      </c>
      <c r="F52" s="14" t="s">
        <v>3671</v>
      </c>
      <c r="H52" s="14" t="s">
        <v>3672</v>
      </c>
      <c r="J52" s="14" t="s">
        <v>3673</v>
      </c>
      <c r="L52" s="14" t="s">
        <v>3674</v>
      </c>
      <c r="N52" s="14" t="s">
        <v>3675</v>
      </c>
      <c r="P52" s="14" t="s">
        <v>3676</v>
      </c>
    </row>
    <row r="53" spans="1:16">
      <c r="A53" s="14"/>
      <c r="B53" s="14" t="s">
        <v>3677</v>
      </c>
      <c r="D53" s="14" t="s">
        <v>3678</v>
      </c>
      <c r="F53" s="14" t="s">
        <v>3679</v>
      </c>
      <c r="H53" s="14" t="s">
        <v>3680</v>
      </c>
      <c r="J53" s="14" t="s">
        <v>3681</v>
      </c>
      <c r="L53" s="14" t="s">
        <v>3682</v>
      </c>
      <c r="N53" s="14" t="s">
        <v>3683</v>
      </c>
      <c r="P53" s="14" t="s">
        <v>3684</v>
      </c>
    </row>
    <row r="54" spans="1:16">
      <c r="A54" s="14" t="s">
        <v>3685</v>
      </c>
      <c r="B54" s="14" t="s">
        <v>3686</v>
      </c>
      <c r="C54" s="17"/>
      <c r="D54" s="14" t="s">
        <v>3687</v>
      </c>
      <c r="F54" s="14" t="s">
        <v>3688</v>
      </c>
      <c r="G54" s="17" t="s">
        <v>3689</v>
      </c>
      <c r="H54" s="14" t="s">
        <v>3690</v>
      </c>
      <c r="J54" s="14" t="s">
        <v>3691</v>
      </c>
      <c r="K54" s="17"/>
      <c r="L54" s="14" t="s">
        <v>3692</v>
      </c>
      <c r="N54" s="14" t="s">
        <v>3693</v>
      </c>
      <c r="O54" s="17" t="s">
        <v>3694</v>
      </c>
      <c r="P54" s="14" t="s">
        <v>3695</v>
      </c>
    </row>
    <row r="55" spans="1:16">
      <c r="A55" s="14" t="s">
        <v>3685</v>
      </c>
      <c r="B55" s="14" t="s">
        <v>3696</v>
      </c>
      <c r="C55" s="17"/>
      <c r="D55" s="14" t="s">
        <v>3697</v>
      </c>
      <c r="F55" s="14" t="s">
        <v>3698</v>
      </c>
      <c r="G55" s="17" t="s">
        <v>3689</v>
      </c>
      <c r="H55" s="14" t="s">
        <v>3699</v>
      </c>
      <c r="J55" s="14" t="s">
        <v>3700</v>
      </c>
      <c r="K55" s="17"/>
      <c r="L55" s="14" t="s">
        <v>3701</v>
      </c>
      <c r="N55" s="14" t="s">
        <v>3702</v>
      </c>
      <c r="O55" s="17" t="s">
        <v>3694</v>
      </c>
      <c r="P55" s="14" t="s">
        <v>3703</v>
      </c>
    </row>
    <row r="56" spans="2:16">
      <c r="B56" s="14" t="s">
        <v>3704</v>
      </c>
      <c r="C56" s="17" t="s">
        <v>3705</v>
      </c>
      <c r="D56" s="14" t="s">
        <v>3706</v>
      </c>
      <c r="F56" s="14" t="s">
        <v>3707</v>
      </c>
      <c r="G56" s="17" t="s">
        <v>3708</v>
      </c>
      <c r="H56" s="14" t="s">
        <v>3709</v>
      </c>
      <c r="J56" s="14" t="s">
        <v>3710</v>
      </c>
      <c r="K56" s="17" t="s">
        <v>3711</v>
      </c>
      <c r="L56" s="14" t="s">
        <v>3712</v>
      </c>
      <c r="N56" s="14" t="s">
        <v>3713</v>
      </c>
      <c r="O56" s="17" t="s">
        <v>3714</v>
      </c>
      <c r="P56" s="14" t="s">
        <v>3715</v>
      </c>
    </row>
    <row r="57" spans="2:16">
      <c r="B57" s="14" t="s">
        <v>3716</v>
      </c>
      <c r="C57" s="17" t="s">
        <v>3705</v>
      </c>
      <c r="D57" s="14" t="s">
        <v>3717</v>
      </c>
      <c r="F57" s="14" t="s">
        <v>3718</v>
      </c>
      <c r="G57" s="17" t="s">
        <v>3708</v>
      </c>
      <c r="H57" s="14" t="s">
        <v>3719</v>
      </c>
      <c r="J57" s="14" t="s">
        <v>3720</v>
      </c>
      <c r="K57" s="17" t="s">
        <v>3711</v>
      </c>
      <c r="L57" s="14" t="s">
        <v>3721</v>
      </c>
      <c r="N57" s="14" t="s">
        <v>3722</v>
      </c>
      <c r="O57" s="17" t="s">
        <v>3714</v>
      </c>
      <c r="P57" s="14" t="s">
        <v>3723</v>
      </c>
    </row>
    <row r="58" spans="1:16">
      <c r="A58" s="17"/>
      <c r="B58" s="14" t="s">
        <v>3724</v>
      </c>
      <c r="C58" s="17" t="s">
        <v>3725</v>
      </c>
      <c r="D58" s="14" t="s">
        <v>3726</v>
      </c>
      <c r="E58" s="17" t="s">
        <v>3727</v>
      </c>
      <c r="F58" s="14" t="s">
        <v>3728</v>
      </c>
      <c r="G58" s="17" t="s">
        <v>3729</v>
      </c>
      <c r="H58" s="14" t="s">
        <v>3730</v>
      </c>
      <c r="J58" s="14" t="s">
        <v>3731</v>
      </c>
      <c r="K58" s="17" t="s">
        <v>3732</v>
      </c>
      <c r="L58" s="14" t="s">
        <v>3733</v>
      </c>
      <c r="M58" s="17" t="s">
        <v>3734</v>
      </c>
      <c r="N58" s="14" t="s">
        <v>3735</v>
      </c>
      <c r="O58" s="17" t="s">
        <v>3736</v>
      </c>
      <c r="P58" s="14" t="s">
        <v>3737</v>
      </c>
    </row>
    <row r="59" spans="1:16">
      <c r="A59" s="17"/>
      <c r="B59" s="14" t="s">
        <v>3738</v>
      </c>
      <c r="C59" s="17" t="s">
        <v>3725</v>
      </c>
      <c r="D59" s="14" t="s">
        <v>3739</v>
      </c>
      <c r="E59" s="17" t="s">
        <v>3727</v>
      </c>
      <c r="F59" s="14" t="s">
        <v>3740</v>
      </c>
      <c r="G59" s="17" t="s">
        <v>3729</v>
      </c>
      <c r="H59" s="14" t="s">
        <v>3741</v>
      </c>
      <c r="J59" s="14" t="s">
        <v>3742</v>
      </c>
      <c r="K59" s="17" t="s">
        <v>3732</v>
      </c>
      <c r="L59" s="14" t="s">
        <v>3743</v>
      </c>
      <c r="M59" s="17" t="s">
        <v>3734</v>
      </c>
      <c r="N59" s="14" t="s">
        <v>3744</v>
      </c>
      <c r="O59" s="17" t="s">
        <v>3736</v>
      </c>
      <c r="P59" s="14" t="s">
        <v>3745</v>
      </c>
    </row>
    <row r="60" spans="1:16">
      <c r="A60" s="17"/>
      <c r="B60" s="14" t="s">
        <v>3746</v>
      </c>
      <c r="C60" s="17" t="s">
        <v>3747</v>
      </c>
      <c r="D60" s="14" t="s">
        <v>3748</v>
      </c>
      <c r="E60" s="17" t="s">
        <v>3749</v>
      </c>
      <c r="F60" s="14" t="s">
        <v>3750</v>
      </c>
      <c r="G60" s="17" t="s">
        <v>3751</v>
      </c>
      <c r="H60" s="14" t="s">
        <v>3752</v>
      </c>
      <c r="J60" s="14" t="s">
        <v>3753</v>
      </c>
      <c r="K60" s="17" t="s">
        <v>3754</v>
      </c>
      <c r="L60" s="14" t="s">
        <v>3755</v>
      </c>
      <c r="M60" s="17" t="s">
        <v>3756</v>
      </c>
      <c r="N60" s="14" t="s">
        <v>3757</v>
      </c>
      <c r="O60" s="17" t="s">
        <v>3758</v>
      </c>
      <c r="P60" s="14" t="s">
        <v>3759</v>
      </c>
    </row>
    <row r="61" spans="1:16">
      <c r="A61" s="17"/>
      <c r="B61" s="14" t="s">
        <v>3760</v>
      </c>
      <c r="C61" s="17" t="s">
        <v>3747</v>
      </c>
      <c r="D61" s="14" t="s">
        <v>3761</v>
      </c>
      <c r="E61" s="17" t="s">
        <v>3749</v>
      </c>
      <c r="F61" s="14" t="s">
        <v>3762</v>
      </c>
      <c r="G61" s="17" t="s">
        <v>3751</v>
      </c>
      <c r="H61" s="14" t="s">
        <v>3763</v>
      </c>
      <c r="J61" s="14" t="s">
        <v>3764</v>
      </c>
      <c r="K61" s="17" t="s">
        <v>3754</v>
      </c>
      <c r="L61" s="14" t="s">
        <v>3765</v>
      </c>
      <c r="M61" s="17" t="s">
        <v>3756</v>
      </c>
      <c r="N61" s="14" t="s">
        <v>3766</v>
      </c>
      <c r="O61" s="17" t="s">
        <v>3758</v>
      </c>
      <c r="P61" s="14" t="s">
        <v>3767</v>
      </c>
    </row>
    <row r="62" spans="1:16">
      <c r="A62" s="17"/>
      <c r="B62" s="14" t="s">
        <v>3768</v>
      </c>
      <c r="C62" s="17" t="s">
        <v>3769</v>
      </c>
      <c r="D62" s="14" t="s">
        <v>3770</v>
      </c>
      <c r="E62" s="17" t="s">
        <v>3771</v>
      </c>
      <c r="F62" s="14" t="s">
        <v>3772</v>
      </c>
      <c r="G62" s="17" t="s">
        <v>3773</v>
      </c>
      <c r="H62" s="14" t="s">
        <v>3774</v>
      </c>
      <c r="J62" s="14" t="s">
        <v>3775</v>
      </c>
      <c r="K62" s="17" t="s">
        <v>3776</v>
      </c>
      <c r="L62" s="14" t="s">
        <v>3777</v>
      </c>
      <c r="M62" s="17" t="s">
        <v>3778</v>
      </c>
      <c r="N62" s="14" t="s">
        <v>3779</v>
      </c>
      <c r="O62" s="17" t="s">
        <v>3780</v>
      </c>
      <c r="P62" s="14" t="s">
        <v>3781</v>
      </c>
    </row>
    <row r="63" spans="1:16">
      <c r="A63" s="17"/>
      <c r="B63" s="14" t="s">
        <v>3782</v>
      </c>
      <c r="C63" s="17" t="s">
        <v>3769</v>
      </c>
      <c r="D63" s="14" t="s">
        <v>3783</v>
      </c>
      <c r="E63" s="17" t="s">
        <v>3771</v>
      </c>
      <c r="F63" s="14" t="s">
        <v>3784</v>
      </c>
      <c r="G63" s="17" t="s">
        <v>3773</v>
      </c>
      <c r="H63" s="14" t="s">
        <v>3785</v>
      </c>
      <c r="J63" s="14" t="s">
        <v>3786</v>
      </c>
      <c r="K63" s="17" t="s">
        <v>3776</v>
      </c>
      <c r="L63" s="14" t="s">
        <v>3787</v>
      </c>
      <c r="M63" s="17" t="s">
        <v>3778</v>
      </c>
      <c r="N63" s="14" t="s">
        <v>3788</v>
      </c>
      <c r="O63" s="17" t="s">
        <v>3780</v>
      </c>
      <c r="P63" s="14" t="s">
        <v>3789</v>
      </c>
    </row>
    <row r="64" spans="2:16">
      <c r="B64" s="14" t="s">
        <v>3790</v>
      </c>
      <c r="C64" s="17" t="s">
        <v>3791</v>
      </c>
      <c r="D64" s="14" t="s">
        <v>3792</v>
      </c>
      <c r="F64" s="14" t="s">
        <v>3793</v>
      </c>
      <c r="G64" s="17" t="s">
        <v>3794</v>
      </c>
      <c r="H64" s="14" t="s">
        <v>3795</v>
      </c>
      <c r="J64" s="14" t="s">
        <v>3796</v>
      </c>
      <c r="K64" s="17" t="s">
        <v>3797</v>
      </c>
      <c r="L64" s="14" t="s">
        <v>3798</v>
      </c>
      <c r="N64" s="14" t="s">
        <v>3799</v>
      </c>
      <c r="O64" s="17" t="s">
        <v>3800</v>
      </c>
      <c r="P64" s="14" t="s">
        <v>3801</v>
      </c>
    </row>
    <row r="65" spans="2:16">
      <c r="B65" s="14" t="s">
        <v>3802</v>
      </c>
      <c r="C65" s="17" t="s">
        <v>3791</v>
      </c>
      <c r="D65" s="14" t="s">
        <v>3803</v>
      </c>
      <c r="F65" s="14" t="s">
        <v>3804</v>
      </c>
      <c r="G65" s="17" t="s">
        <v>3794</v>
      </c>
      <c r="H65" s="14" t="s">
        <v>3805</v>
      </c>
      <c r="J65" s="14" t="s">
        <v>3806</v>
      </c>
      <c r="K65" s="17" t="s">
        <v>3797</v>
      </c>
      <c r="L65" s="14" t="s">
        <v>3807</v>
      </c>
      <c r="N65" s="14" t="s">
        <v>3808</v>
      </c>
      <c r="O65" s="17" t="s">
        <v>3800</v>
      </c>
      <c r="P65" s="14" t="s">
        <v>3809</v>
      </c>
    </row>
    <row r="66" spans="2:16">
      <c r="B66" s="14" t="s">
        <v>3810</v>
      </c>
      <c r="C66" s="17" t="s">
        <v>3811</v>
      </c>
      <c r="D66" s="14" t="s">
        <v>3812</v>
      </c>
      <c r="F66" s="14" t="s">
        <v>3813</v>
      </c>
      <c r="G66" s="17" t="s">
        <v>3814</v>
      </c>
      <c r="H66" s="14" t="s">
        <v>3815</v>
      </c>
      <c r="J66" s="14" t="s">
        <v>3816</v>
      </c>
      <c r="K66" s="17" t="s">
        <v>3817</v>
      </c>
      <c r="L66" s="14" t="s">
        <v>3818</v>
      </c>
      <c r="N66" s="14" t="s">
        <v>3819</v>
      </c>
      <c r="O66" s="17" t="s">
        <v>3820</v>
      </c>
      <c r="P66" s="14" t="s">
        <v>3821</v>
      </c>
    </row>
    <row r="67" spans="2:16">
      <c r="B67" s="14" t="s">
        <v>3822</v>
      </c>
      <c r="C67" s="17" t="s">
        <v>3811</v>
      </c>
      <c r="D67" s="14" t="s">
        <v>3823</v>
      </c>
      <c r="F67" s="14" t="s">
        <v>3824</v>
      </c>
      <c r="G67" s="17" t="s">
        <v>3814</v>
      </c>
      <c r="H67" s="14" t="s">
        <v>3825</v>
      </c>
      <c r="J67" s="14" t="s">
        <v>3826</v>
      </c>
      <c r="K67" s="17" t="s">
        <v>3817</v>
      </c>
      <c r="L67" s="14" t="s">
        <v>3827</v>
      </c>
      <c r="N67" s="14" t="s">
        <v>3828</v>
      </c>
      <c r="O67" s="17" t="s">
        <v>3820</v>
      </c>
      <c r="P67" s="14" t="s">
        <v>3829</v>
      </c>
    </row>
    <row r="68" spans="2:16">
      <c r="B68" s="14" t="s">
        <v>3830</v>
      </c>
      <c r="C68" s="17" t="s">
        <v>3831</v>
      </c>
      <c r="D68" s="14" t="s">
        <v>3832</v>
      </c>
      <c r="F68" s="14" t="s">
        <v>3833</v>
      </c>
      <c r="G68" s="17" t="s">
        <v>3834</v>
      </c>
      <c r="H68" s="14" t="s">
        <v>3835</v>
      </c>
      <c r="J68" s="14" t="s">
        <v>3836</v>
      </c>
      <c r="K68" s="17" t="s">
        <v>3837</v>
      </c>
      <c r="L68" s="14" t="s">
        <v>3838</v>
      </c>
      <c r="N68" s="14" t="s">
        <v>3839</v>
      </c>
      <c r="O68" s="17" t="s">
        <v>3840</v>
      </c>
      <c r="P68" s="14" t="s">
        <v>3841</v>
      </c>
    </row>
    <row r="69" spans="2:16">
      <c r="B69" s="14" t="s">
        <v>3842</v>
      </c>
      <c r="C69" s="17" t="s">
        <v>3831</v>
      </c>
      <c r="D69" s="14" t="s">
        <v>3843</v>
      </c>
      <c r="F69" s="14" t="s">
        <v>3844</v>
      </c>
      <c r="G69" s="17" t="s">
        <v>3834</v>
      </c>
      <c r="H69" s="14" t="s">
        <v>3845</v>
      </c>
      <c r="J69" s="14" t="s">
        <v>3846</v>
      </c>
      <c r="K69" s="17" t="s">
        <v>3837</v>
      </c>
      <c r="L69" s="14" t="s">
        <v>3847</v>
      </c>
      <c r="N69" s="14" t="s">
        <v>3848</v>
      </c>
      <c r="O69" s="17" t="s">
        <v>3840</v>
      </c>
      <c r="P69" s="14" t="s">
        <v>3849</v>
      </c>
    </row>
    <row r="70" spans="1:16">
      <c r="A70" s="1"/>
      <c r="B70" s="14" t="s">
        <v>3850</v>
      </c>
      <c r="C70" s="17" t="s">
        <v>3851</v>
      </c>
      <c r="D70" s="14" t="s">
        <v>3852</v>
      </c>
      <c r="F70" s="14" t="s">
        <v>3853</v>
      </c>
      <c r="G70" s="17" t="s">
        <v>3854</v>
      </c>
      <c r="H70" s="14" t="s">
        <v>3855</v>
      </c>
      <c r="J70" s="14" t="s">
        <v>3856</v>
      </c>
      <c r="K70" s="17" t="s">
        <v>3857</v>
      </c>
      <c r="L70" s="14" t="s">
        <v>3858</v>
      </c>
      <c r="N70" s="14" t="s">
        <v>3859</v>
      </c>
      <c r="O70" s="17" t="s">
        <v>3860</v>
      </c>
      <c r="P70" s="14" t="s">
        <v>3861</v>
      </c>
    </row>
    <row r="71" spans="1:16">
      <c r="A71" s="1"/>
      <c r="B71" s="14" t="s">
        <v>3862</v>
      </c>
      <c r="C71" s="17" t="s">
        <v>3851</v>
      </c>
      <c r="D71" s="14" t="s">
        <v>3863</v>
      </c>
      <c r="F71" s="14" t="s">
        <v>3864</v>
      </c>
      <c r="G71" s="17" t="s">
        <v>3854</v>
      </c>
      <c r="H71" s="14" t="s">
        <v>3865</v>
      </c>
      <c r="J71" s="14" t="s">
        <v>3866</v>
      </c>
      <c r="K71" s="17" t="s">
        <v>3857</v>
      </c>
      <c r="L71" s="14" t="s">
        <v>3867</v>
      </c>
      <c r="N71" s="14" t="s">
        <v>3868</v>
      </c>
      <c r="O71" s="17" t="s">
        <v>3860</v>
      </c>
      <c r="P71" s="14" t="s">
        <v>3869</v>
      </c>
    </row>
    <row r="72" spans="1:16">
      <c r="A72" s="1"/>
      <c r="B72" s="14" t="s">
        <v>3870</v>
      </c>
      <c r="C72" s="17" t="s">
        <v>3871</v>
      </c>
      <c r="D72" s="14" t="s">
        <v>3872</v>
      </c>
      <c r="F72" s="14" t="s">
        <v>3873</v>
      </c>
      <c r="G72" s="17"/>
      <c r="H72" s="14" t="s">
        <v>3874</v>
      </c>
      <c r="J72" s="14" t="s">
        <v>3875</v>
      </c>
      <c r="K72" s="17"/>
      <c r="L72" s="14" t="s">
        <v>3876</v>
      </c>
      <c r="N72" s="14" t="s">
        <v>3877</v>
      </c>
      <c r="P72" s="14" t="s">
        <v>3878</v>
      </c>
    </row>
    <row r="73" spans="1:16">
      <c r="A73" s="1"/>
      <c r="B73" s="14" t="s">
        <v>3879</v>
      </c>
      <c r="C73" s="17" t="s">
        <v>3871</v>
      </c>
      <c r="D73" s="14" t="s">
        <v>3880</v>
      </c>
      <c r="F73" s="14" t="s">
        <v>3881</v>
      </c>
      <c r="G73" s="17"/>
      <c r="H73" s="14" t="s">
        <v>3882</v>
      </c>
      <c r="J73" s="14" t="s">
        <v>3883</v>
      </c>
      <c r="K73" s="17"/>
      <c r="L73" s="14" t="s">
        <v>3884</v>
      </c>
      <c r="N73" s="14" t="s">
        <v>3885</v>
      </c>
      <c r="P73" s="14" t="s">
        <v>3886</v>
      </c>
    </row>
    <row r="74" spans="1:16">
      <c r="A74" s="1"/>
      <c r="B74" s="14" t="s">
        <v>3887</v>
      </c>
      <c r="C74" s="17" t="s">
        <v>3888</v>
      </c>
      <c r="D74" s="14" t="s">
        <v>3889</v>
      </c>
      <c r="F74" s="14" t="s">
        <v>3890</v>
      </c>
      <c r="G74" s="17"/>
      <c r="H74" s="14" t="s">
        <v>3891</v>
      </c>
      <c r="J74" s="14" t="s">
        <v>3892</v>
      </c>
      <c r="K74" s="17"/>
      <c r="L74" s="14" t="s">
        <v>3893</v>
      </c>
      <c r="N74" s="14" t="s">
        <v>3894</v>
      </c>
      <c r="P74" s="14" t="s">
        <v>3895</v>
      </c>
    </row>
    <row r="75" spans="1:16">
      <c r="A75" s="1"/>
      <c r="B75" s="14" t="s">
        <v>3896</v>
      </c>
      <c r="C75" s="17" t="s">
        <v>3888</v>
      </c>
      <c r="D75" s="14" t="s">
        <v>3897</v>
      </c>
      <c r="F75" s="14" t="s">
        <v>3898</v>
      </c>
      <c r="G75" s="17"/>
      <c r="H75" s="14" t="s">
        <v>3899</v>
      </c>
      <c r="J75" s="14" t="s">
        <v>3900</v>
      </c>
      <c r="K75" s="17"/>
      <c r="L75" s="14" t="s">
        <v>3901</v>
      </c>
      <c r="N75" s="14" t="s">
        <v>3902</v>
      </c>
      <c r="P75" s="14" t="s">
        <v>3903</v>
      </c>
    </row>
    <row r="76" spans="1:16">
      <c r="A76" s="1"/>
      <c r="B76" s="14" t="s">
        <v>3904</v>
      </c>
      <c r="C76" s="17" t="s">
        <v>3905</v>
      </c>
      <c r="D76" s="14" t="s">
        <v>3906</v>
      </c>
      <c r="F76" s="14" t="s">
        <v>3907</v>
      </c>
      <c r="H76" s="14" t="s">
        <v>3908</v>
      </c>
      <c r="J76" s="14" t="s">
        <v>3909</v>
      </c>
      <c r="L76" s="14" t="s">
        <v>3910</v>
      </c>
      <c r="N76" s="14" t="s">
        <v>3911</v>
      </c>
      <c r="P76" s="14" t="s">
        <v>3912</v>
      </c>
    </row>
    <row r="77" spans="1:16">
      <c r="A77" s="1"/>
      <c r="B77" s="14" t="s">
        <v>3913</v>
      </c>
      <c r="C77" s="17" t="s">
        <v>3905</v>
      </c>
      <c r="D77" s="14" t="s">
        <v>3914</v>
      </c>
      <c r="F77" s="14" t="s">
        <v>3915</v>
      </c>
      <c r="H77" s="14" t="s">
        <v>3916</v>
      </c>
      <c r="J77" s="14" t="s">
        <v>3917</v>
      </c>
      <c r="L77" s="14" t="s">
        <v>3918</v>
      </c>
      <c r="N77" s="14" t="s">
        <v>3919</v>
      </c>
      <c r="P77" s="14" t="s">
        <v>3920</v>
      </c>
    </row>
    <row r="78" spans="1:16">
      <c r="A78" s="1"/>
      <c r="B78" s="14" t="s">
        <v>3921</v>
      </c>
      <c r="D78" s="14" t="s">
        <v>3922</v>
      </c>
      <c r="F78" s="14" t="s">
        <v>3923</v>
      </c>
      <c r="H78" s="14" t="s">
        <v>3924</v>
      </c>
      <c r="J78" s="14" t="s">
        <v>3925</v>
      </c>
      <c r="L78" s="14" t="s">
        <v>3926</v>
      </c>
      <c r="N78" s="14" t="s">
        <v>3927</v>
      </c>
      <c r="P78" s="14" t="s">
        <v>3928</v>
      </c>
    </row>
    <row r="79" spans="1:16">
      <c r="A79" s="1"/>
      <c r="B79" s="14" t="s">
        <v>3929</v>
      </c>
      <c r="D79" s="14" t="s">
        <v>3930</v>
      </c>
      <c r="F79" s="14" t="s">
        <v>3931</v>
      </c>
      <c r="H79" s="14" t="s">
        <v>3932</v>
      </c>
      <c r="J79" s="14" t="s">
        <v>3933</v>
      </c>
      <c r="L79" s="14" t="s">
        <v>3934</v>
      </c>
      <c r="N79" s="14" t="s">
        <v>3935</v>
      </c>
      <c r="P79" s="14" t="s">
        <v>3936</v>
      </c>
    </row>
    <row r="80" spans="1:16">
      <c r="A80" s="1"/>
      <c r="B80" s="14" t="s">
        <v>3937</v>
      </c>
      <c r="D80" s="14" t="s">
        <v>3938</v>
      </c>
      <c r="F80" s="14" t="s">
        <v>3939</v>
      </c>
      <c r="H80" s="14" t="s">
        <v>3940</v>
      </c>
      <c r="J80" s="14" t="s">
        <v>3941</v>
      </c>
      <c r="L80" s="14" t="s">
        <v>3942</v>
      </c>
      <c r="N80" s="14" t="s">
        <v>3943</v>
      </c>
      <c r="P80" s="14" t="s">
        <v>3944</v>
      </c>
    </row>
    <row r="81" spans="1:16">
      <c r="A81" s="1"/>
      <c r="B81" s="14" t="s">
        <v>3945</v>
      </c>
      <c r="D81" s="14" t="s">
        <v>3946</v>
      </c>
      <c r="F81" s="14" t="s">
        <v>3947</v>
      </c>
      <c r="H81" s="14" t="s">
        <v>3948</v>
      </c>
      <c r="J81" s="14" t="s">
        <v>3949</v>
      </c>
      <c r="L81" s="14" t="s">
        <v>3950</v>
      </c>
      <c r="N81" s="14" t="s">
        <v>3951</v>
      </c>
      <c r="P81" s="14" t="s">
        <v>3952</v>
      </c>
    </row>
    <row r="82" spans="2:16">
      <c r="B82" s="14" t="s">
        <v>3953</v>
      </c>
      <c r="D82" s="14" t="s">
        <v>3954</v>
      </c>
      <c r="F82" s="14" t="s">
        <v>3955</v>
      </c>
      <c r="H82" s="14" t="s">
        <v>3956</v>
      </c>
      <c r="J82" s="14" t="s">
        <v>3957</v>
      </c>
      <c r="L82" s="14" t="s">
        <v>3958</v>
      </c>
      <c r="N82" s="14" t="s">
        <v>3959</v>
      </c>
      <c r="P82" s="14" t="s">
        <v>3960</v>
      </c>
    </row>
    <row r="83" spans="2:16">
      <c r="B83" s="14" t="s">
        <v>3961</v>
      </c>
      <c r="D83" s="14" t="s">
        <v>3962</v>
      </c>
      <c r="F83" s="14" t="s">
        <v>3963</v>
      </c>
      <c r="H83" s="14" t="s">
        <v>3964</v>
      </c>
      <c r="J83" s="14" t="s">
        <v>3965</v>
      </c>
      <c r="L83" s="14" t="s">
        <v>3966</v>
      </c>
      <c r="N83" s="14" t="s">
        <v>3967</v>
      </c>
      <c r="P83" s="14" t="s">
        <v>3968</v>
      </c>
    </row>
    <row r="84" spans="1:16">
      <c r="A84" s="1"/>
      <c r="B84" s="14" t="s">
        <v>3969</v>
      </c>
      <c r="D84" s="14" t="s">
        <v>3970</v>
      </c>
      <c r="F84" s="14" t="s">
        <v>3971</v>
      </c>
      <c r="H84" s="14" t="s">
        <v>3972</v>
      </c>
      <c r="J84" s="14" t="s">
        <v>3973</v>
      </c>
      <c r="L84" s="14" t="s">
        <v>3974</v>
      </c>
      <c r="N84" s="14" t="s">
        <v>3975</v>
      </c>
      <c r="P84" s="14" t="s">
        <v>3976</v>
      </c>
    </row>
    <row r="85" spans="1:16">
      <c r="A85" s="1"/>
      <c r="B85" s="14" t="s">
        <v>3977</v>
      </c>
      <c r="D85" s="14" t="s">
        <v>3978</v>
      </c>
      <c r="F85" s="14" t="s">
        <v>3979</v>
      </c>
      <c r="H85" s="14" t="s">
        <v>3980</v>
      </c>
      <c r="J85" s="14" t="s">
        <v>3981</v>
      </c>
      <c r="L85" s="14" t="s">
        <v>3982</v>
      </c>
      <c r="N85" s="14" t="s">
        <v>3983</v>
      </c>
      <c r="P85" s="14" t="s">
        <v>3984</v>
      </c>
    </row>
    <row r="86" spans="1:16">
      <c r="A86" s="1"/>
      <c r="B86" s="14" t="s">
        <v>3985</v>
      </c>
      <c r="D86" s="14" t="s">
        <v>3986</v>
      </c>
      <c r="F86" s="14" t="s">
        <v>3987</v>
      </c>
      <c r="H86" s="14" t="s">
        <v>3988</v>
      </c>
      <c r="J86" s="14" t="s">
        <v>3989</v>
      </c>
      <c r="L86" s="14" t="s">
        <v>3990</v>
      </c>
      <c r="N86" s="14" t="s">
        <v>3991</v>
      </c>
      <c r="P86" s="14" t="s">
        <v>3992</v>
      </c>
    </row>
    <row r="87" spans="1:16">
      <c r="A87" s="1"/>
      <c r="B87" s="14" t="s">
        <v>3993</v>
      </c>
      <c r="D87" s="14" t="s">
        <v>3994</v>
      </c>
      <c r="F87" s="14" t="s">
        <v>3995</v>
      </c>
      <c r="H87" s="14" t="s">
        <v>3996</v>
      </c>
      <c r="J87" s="14" t="s">
        <v>3997</v>
      </c>
      <c r="L87" s="14" t="s">
        <v>3998</v>
      </c>
      <c r="N87" s="14" t="s">
        <v>3999</v>
      </c>
      <c r="P87" s="14" t="s">
        <v>4000</v>
      </c>
    </row>
    <row r="88" spans="1:16">
      <c r="A88" s="1"/>
      <c r="B88" s="14" t="s">
        <v>4001</v>
      </c>
      <c r="D88" s="14" t="s">
        <v>4002</v>
      </c>
      <c r="F88" s="14" t="s">
        <v>4003</v>
      </c>
      <c r="H88" s="14" t="s">
        <v>4004</v>
      </c>
      <c r="J88" s="14" t="s">
        <v>4005</v>
      </c>
      <c r="L88" s="14" t="s">
        <v>4006</v>
      </c>
      <c r="N88" s="14" t="s">
        <v>4007</v>
      </c>
      <c r="P88" s="14" t="s">
        <v>4008</v>
      </c>
    </row>
    <row r="89" spans="1:16">
      <c r="A89" s="1"/>
      <c r="B89" s="14" t="s">
        <v>4009</v>
      </c>
      <c r="D89" s="14" t="s">
        <v>4010</v>
      </c>
      <c r="F89" s="14" t="s">
        <v>4011</v>
      </c>
      <c r="H89" s="14" t="s">
        <v>4012</v>
      </c>
      <c r="J89" s="14" t="s">
        <v>4013</v>
      </c>
      <c r="L89" s="14" t="s">
        <v>4014</v>
      </c>
      <c r="N89" s="14" t="s">
        <v>4015</v>
      </c>
      <c r="P89" s="14" t="s">
        <v>4016</v>
      </c>
    </row>
    <row r="90" spans="1:16">
      <c r="A90" s="1"/>
      <c r="B90" s="14" t="s">
        <v>4017</v>
      </c>
      <c r="D90" s="14" t="s">
        <v>4018</v>
      </c>
      <c r="F90" s="14" t="s">
        <v>4019</v>
      </c>
      <c r="H90" s="14" t="s">
        <v>4020</v>
      </c>
      <c r="J90" s="14" t="s">
        <v>4021</v>
      </c>
      <c r="L90" s="14" t="s">
        <v>4022</v>
      </c>
      <c r="N90" s="14" t="s">
        <v>4023</v>
      </c>
      <c r="P90" s="14" t="s">
        <v>4024</v>
      </c>
    </row>
    <row r="91" spans="1:16">
      <c r="A91" s="1"/>
      <c r="B91" s="14" t="s">
        <v>4025</v>
      </c>
      <c r="D91" s="14" t="s">
        <v>4026</v>
      </c>
      <c r="F91" s="14" t="s">
        <v>4027</v>
      </c>
      <c r="H91" s="14" t="s">
        <v>4028</v>
      </c>
      <c r="J91" s="14" t="s">
        <v>4029</v>
      </c>
      <c r="L91" s="14" t="s">
        <v>4030</v>
      </c>
      <c r="N91" s="14" t="s">
        <v>4031</v>
      </c>
      <c r="P91" s="14" t="s">
        <v>4032</v>
      </c>
    </row>
    <row r="92" spans="1:16">
      <c r="A92" s="1"/>
      <c r="B92" s="14" t="s">
        <v>4033</v>
      </c>
      <c r="D92" s="14" t="s">
        <v>4034</v>
      </c>
      <c r="F92" s="14" t="s">
        <v>4035</v>
      </c>
      <c r="H92" s="14" t="s">
        <v>4036</v>
      </c>
      <c r="J92" s="14" t="s">
        <v>4037</v>
      </c>
      <c r="L92" s="14" t="s">
        <v>4038</v>
      </c>
      <c r="N92" s="14" t="s">
        <v>4039</v>
      </c>
      <c r="P92" s="14" t="s">
        <v>4040</v>
      </c>
    </row>
    <row r="93" spans="1:16">
      <c r="A93" s="1"/>
      <c r="B93" s="14" t="s">
        <v>4041</v>
      </c>
      <c r="D93" s="14" t="s">
        <v>4042</v>
      </c>
      <c r="F93" s="14" t="s">
        <v>4043</v>
      </c>
      <c r="H93" s="14" t="s">
        <v>4044</v>
      </c>
      <c r="J93" s="14" t="s">
        <v>4045</v>
      </c>
      <c r="L93" s="14" t="s">
        <v>4046</v>
      </c>
      <c r="N93" s="14" t="s">
        <v>4047</v>
      </c>
      <c r="P93" s="14" t="s">
        <v>4048</v>
      </c>
    </row>
    <row r="94" spans="2:16">
      <c r="B94" s="14" t="s">
        <v>4049</v>
      </c>
      <c r="D94" s="14" t="s">
        <v>4050</v>
      </c>
      <c r="F94" s="14" t="s">
        <v>4051</v>
      </c>
      <c r="H94" s="14" t="s">
        <v>4052</v>
      </c>
      <c r="J94" s="14" t="s">
        <v>4053</v>
      </c>
      <c r="L94" s="14" t="s">
        <v>4054</v>
      </c>
      <c r="N94" s="14" t="s">
        <v>4055</v>
      </c>
      <c r="P94" s="14" t="s">
        <v>4056</v>
      </c>
    </row>
    <row r="95" spans="2:16">
      <c r="B95" s="14" t="s">
        <v>4057</v>
      </c>
      <c r="D95" s="14" t="s">
        <v>4058</v>
      </c>
      <c r="F95" s="14" t="s">
        <v>4059</v>
      </c>
      <c r="H95" s="14" t="s">
        <v>4060</v>
      </c>
      <c r="J95" s="14" t="s">
        <v>4061</v>
      </c>
      <c r="L95" s="14" t="s">
        <v>4062</v>
      </c>
      <c r="N95" s="14" t="s">
        <v>4063</v>
      </c>
      <c r="P95" s="14" t="s">
        <v>4064</v>
      </c>
    </row>
    <row r="96" spans="2:16">
      <c r="B96" s="14" t="s">
        <v>4065</v>
      </c>
      <c r="D96" s="14" t="s">
        <v>4066</v>
      </c>
      <c r="F96" s="14" t="s">
        <v>4067</v>
      </c>
      <c r="H96" s="14" t="s">
        <v>4068</v>
      </c>
      <c r="J96" s="14" t="s">
        <v>4069</v>
      </c>
      <c r="L96" s="14" t="s">
        <v>4070</v>
      </c>
      <c r="N96" s="14" t="s">
        <v>4071</v>
      </c>
      <c r="P96" s="14" t="s">
        <v>4072</v>
      </c>
    </row>
    <row r="97" spans="2:16">
      <c r="B97" s="14" t="s">
        <v>4073</v>
      </c>
      <c r="D97" s="14" t="s">
        <v>4074</v>
      </c>
      <c r="F97" s="14" t="s">
        <v>4075</v>
      </c>
      <c r="H97" s="14" t="s">
        <v>4076</v>
      </c>
      <c r="J97" s="14" t="s">
        <v>4077</v>
      </c>
      <c r="L97" s="14" t="s">
        <v>4078</v>
      </c>
      <c r="N97" s="14" t="s">
        <v>4079</v>
      </c>
      <c r="P97" s="14" t="s">
        <v>4080</v>
      </c>
    </row>
    <row r="98" spans="2:16">
      <c r="B98" s="14" t="s">
        <v>4081</v>
      </c>
      <c r="D98" s="14" t="s">
        <v>4082</v>
      </c>
      <c r="F98" s="14" t="s">
        <v>4083</v>
      </c>
      <c r="H98" s="14" t="s">
        <v>4084</v>
      </c>
      <c r="J98" s="14" t="s">
        <v>4085</v>
      </c>
      <c r="L98" s="14" t="s">
        <v>4086</v>
      </c>
      <c r="N98" s="14" t="s">
        <v>4087</v>
      </c>
      <c r="P98" s="14" t="s">
        <v>4088</v>
      </c>
    </row>
    <row r="99" spans="2:16">
      <c r="B99" s="14" t="s">
        <v>4089</v>
      </c>
      <c r="D99" s="14" t="s">
        <v>4090</v>
      </c>
      <c r="F99" s="14" t="s">
        <v>4091</v>
      </c>
      <c r="H99" s="14" t="s">
        <v>4092</v>
      </c>
      <c r="J99" s="14" t="s">
        <v>4093</v>
      </c>
      <c r="L99" s="14" t="s">
        <v>4094</v>
      </c>
      <c r="N99" s="14" t="s">
        <v>4095</v>
      </c>
      <c r="P99" s="14" t="s">
        <v>4096</v>
      </c>
    </row>
    <row r="100" spans="2:16">
      <c r="B100" s="14" t="s">
        <v>4097</v>
      </c>
      <c r="D100" s="14" t="s">
        <v>4098</v>
      </c>
      <c r="F100" s="14" t="s">
        <v>4099</v>
      </c>
      <c r="H100" s="14" t="s">
        <v>4100</v>
      </c>
      <c r="J100" s="14" t="s">
        <v>4101</v>
      </c>
      <c r="L100" s="14" t="s">
        <v>4102</v>
      </c>
      <c r="N100" s="14" t="s">
        <v>4103</v>
      </c>
      <c r="P100" s="14" t="s">
        <v>4104</v>
      </c>
    </row>
    <row r="101" spans="2:16">
      <c r="B101" s="14" t="s">
        <v>4105</v>
      </c>
      <c r="D101" s="14" t="s">
        <v>4106</v>
      </c>
      <c r="F101" s="14" t="s">
        <v>4107</v>
      </c>
      <c r="H101" s="14" t="s">
        <v>4108</v>
      </c>
      <c r="J101" s="14" t="s">
        <v>4109</v>
      </c>
      <c r="L101" s="14" t="s">
        <v>4110</v>
      </c>
      <c r="N101" s="14" t="s">
        <v>4111</v>
      </c>
      <c r="P101" s="14" t="s">
        <v>4112</v>
      </c>
    </row>
    <row r="102" spans="2:16">
      <c r="B102" s="14" t="s">
        <v>4113</v>
      </c>
      <c r="D102" s="14" t="s">
        <v>4114</v>
      </c>
      <c r="F102" s="14" t="s">
        <v>4115</v>
      </c>
      <c r="H102" s="14" t="s">
        <v>4116</v>
      </c>
      <c r="J102" s="14" t="s">
        <v>4117</v>
      </c>
      <c r="L102" s="14" t="s">
        <v>4118</v>
      </c>
      <c r="N102" s="14" t="s">
        <v>4119</v>
      </c>
      <c r="P102" s="14" t="s">
        <v>4120</v>
      </c>
    </row>
    <row r="103" spans="2:16">
      <c r="B103" s="14" t="s">
        <v>4121</v>
      </c>
      <c r="D103" s="14" t="s">
        <v>4122</v>
      </c>
      <c r="F103" s="14" t="s">
        <v>4123</v>
      </c>
      <c r="H103" s="14" t="s">
        <v>4124</v>
      </c>
      <c r="J103" s="14" t="s">
        <v>4125</v>
      </c>
      <c r="L103" s="14" t="s">
        <v>4126</v>
      </c>
      <c r="N103" s="14" t="s">
        <v>4127</v>
      </c>
      <c r="P103" s="14" t="s">
        <v>4128</v>
      </c>
    </row>
    <row r="106" spans="1:1">
      <c r="A106" s="17" t="s">
        <v>4129</v>
      </c>
    </row>
    <row r="107" spans="1:1">
      <c r="A107" s="17" t="s">
        <v>4130</v>
      </c>
    </row>
    <row r="109" spans="2:4">
      <c r="B109" s="14" t="s">
        <v>4131</v>
      </c>
      <c r="D109" s="14" t="s">
        <v>4132</v>
      </c>
    </row>
    <row r="110" spans="2:4">
      <c r="B110" s="14" t="s">
        <v>4133</v>
      </c>
      <c r="D110" s="14" t="s">
        <v>4134</v>
      </c>
    </row>
    <row r="111" spans="2:4">
      <c r="B111" s="14" t="s">
        <v>4135</v>
      </c>
      <c r="D111" s="14" t="s">
        <v>4136</v>
      </c>
    </row>
    <row r="112" spans="1:4">
      <c r="A112" s="17" t="str">
        <f>IO点表!C229&amp;A$106</f>
        <v>进料伺服X轴取料位设定按钮(SW)</v>
      </c>
      <c r="B112" s="14" t="s">
        <v>4137</v>
      </c>
      <c r="C112" s="17" t="str">
        <f>IO点表!C261&amp;A$106</f>
        <v>出料伺服X轴放料位设定按钮(SW)</v>
      </c>
      <c r="D112" s="14" t="s">
        <v>4138</v>
      </c>
    </row>
    <row r="113" spans="1:4">
      <c r="A113" s="17" t="str">
        <f>IO点表!C230&amp;A$106</f>
        <v>进料伺服X轴#1腔放料位设定按钮(SW)</v>
      </c>
      <c r="B113" s="14" t="s">
        <v>4139</v>
      </c>
      <c r="C113" s="17" t="str">
        <f>IO点表!C262&amp;A$106</f>
        <v>出料伺服X轴#1腔取料位设定按钮(SW)</v>
      </c>
      <c r="D113" s="14" t="s">
        <v>4140</v>
      </c>
    </row>
    <row r="114" spans="1:4">
      <c r="A114" s="17" t="str">
        <f>IO点表!C231&amp;A$106</f>
        <v>进料伺服X轴#2腔放料位设定按钮(SW)</v>
      </c>
      <c r="B114" s="14" t="s">
        <v>4141</v>
      </c>
      <c r="C114" s="17" t="str">
        <f>IO点表!C263&amp;A$106</f>
        <v>出料伺服X轴#2腔取料位设定按钮(SW)</v>
      </c>
      <c r="D114" s="14" t="s">
        <v>4142</v>
      </c>
    </row>
    <row r="115" spans="1:4">
      <c r="A115" s="17" t="str">
        <f>IO点表!C232&amp;A$106</f>
        <v>进料伺服X轴#3腔放料位设定按钮(SW)</v>
      </c>
      <c r="B115" s="14" t="s">
        <v>4143</v>
      </c>
      <c r="C115" s="17" t="str">
        <f>IO点表!C264&amp;A$106</f>
        <v>出料伺服X轴#3腔取料位设定按钮(SW)</v>
      </c>
      <c r="D115" s="14" t="s">
        <v>4144</v>
      </c>
    </row>
    <row r="116" spans="1:4">
      <c r="A116" s="17" t="str">
        <f>IO点表!C233&amp;A$106</f>
        <v>进料伺服X轴#1夹爪扫码NG放料位设定按钮(SW)</v>
      </c>
      <c r="B116" s="14" t="s">
        <v>4145</v>
      </c>
      <c r="C116" s="17" t="str">
        <f>IO点表!C265&amp;A$106</f>
        <v>出料伺服X轴#1夹爪氦检NG放料位设定按钮(SW)</v>
      </c>
      <c r="D116" s="14" t="s">
        <v>4146</v>
      </c>
    </row>
    <row r="117" spans="1:4">
      <c r="A117" s="17" t="str">
        <f>IO点表!C234&amp;A$106</f>
        <v>进料伺服X轴#2夹爪扫码NG放料位设定按钮(SW)</v>
      </c>
      <c r="B117" s="14" t="s">
        <v>4147</v>
      </c>
      <c r="C117" s="17" t="str">
        <f>IO点表!C266&amp;A$106</f>
        <v>出料伺服X轴#2夹爪氦检NG放料位设定按钮(SW)</v>
      </c>
      <c r="D117" s="14" t="s">
        <v>4148</v>
      </c>
    </row>
    <row r="118" spans="1:4">
      <c r="A118" s="17" t="str">
        <f>IO点表!C235&amp;A$106</f>
        <v>进料伺服X轴#1夹爪配对取放料位设定按钮(SW)</v>
      </c>
      <c r="B118" s="14" t="s">
        <v>4149</v>
      </c>
      <c r="C118" s="17" t="str">
        <f>IO点表!C267&amp;A$106</f>
        <v>出料伺服X轴#1夹爪配对取放料位设定按钮(SW)</v>
      </c>
      <c r="D118" s="14" t="s">
        <v>4150</v>
      </c>
    </row>
    <row r="119" spans="1:4">
      <c r="A119" s="17" t="str">
        <f>IO点表!C236&amp;A$106</f>
        <v>进料伺服X轴#2夹爪配对取放料位设定按钮(SW)</v>
      </c>
      <c r="B119" s="14" t="s">
        <v>4151</v>
      </c>
      <c r="C119" s="17" t="str">
        <f>IO点表!C268&amp;A$106</f>
        <v>出料伺服X轴#2夹爪配对取放料位设定按钮(SW)</v>
      </c>
      <c r="D119" s="14" t="s">
        <v>4152</v>
      </c>
    </row>
    <row r="120" spans="1:4">
      <c r="A120" s="17" t="str">
        <f>IO点表!C237&amp;A$106</f>
        <v>进料伺服X轴#1腔有料检测位设定按钮(SW)</v>
      </c>
      <c r="B120" s="14" t="s">
        <v>4153</v>
      </c>
      <c r="C120" s="17"/>
      <c r="D120" s="14" t="s">
        <v>4154</v>
      </c>
    </row>
    <row r="121" spans="1:4">
      <c r="A121" s="17" t="str">
        <f>IO点表!C238&amp;A$106</f>
        <v>进料伺服X轴#2腔有料检测位设定按钮(SW)</v>
      </c>
      <c r="B121" s="14" t="s">
        <v>4155</v>
      </c>
      <c r="C121" s="17"/>
      <c r="D121" s="14" t="s">
        <v>4156</v>
      </c>
    </row>
    <row r="122" spans="1:4">
      <c r="A122" s="17" t="str">
        <f>IO点表!C239&amp;A$106</f>
        <v>进料伺服X轴#3腔有料检测位设定按钮(SW)</v>
      </c>
      <c r="B122" s="14" t="s">
        <v>4157</v>
      </c>
      <c r="C122" s="17"/>
      <c r="D122" s="14" t="s">
        <v>4158</v>
      </c>
    </row>
    <row r="123" spans="1:4">
      <c r="A123" s="17"/>
      <c r="B123" s="14" t="s">
        <v>4159</v>
      </c>
      <c r="D123" s="14" t="s">
        <v>4160</v>
      </c>
    </row>
    <row r="124" spans="2:4">
      <c r="B124" s="14" t="s">
        <v>4161</v>
      </c>
      <c r="D124" s="14" t="s">
        <v>4162</v>
      </c>
    </row>
    <row r="125" spans="2:4">
      <c r="B125" s="14" t="s">
        <v>4163</v>
      </c>
      <c r="D125" s="14" t="s">
        <v>4164</v>
      </c>
    </row>
    <row r="126" spans="2:4">
      <c r="B126" s="14" t="s">
        <v>4165</v>
      </c>
      <c r="D126" s="14" t="s">
        <v>4166</v>
      </c>
    </row>
    <row r="127" spans="2:4">
      <c r="B127" s="14" t="s">
        <v>4167</v>
      </c>
      <c r="D127" s="14" t="s">
        <v>4168</v>
      </c>
    </row>
    <row r="128" spans="1:4">
      <c r="A128" s="17" t="str">
        <f>IO点表!C229&amp;A$107</f>
        <v>进料伺服X轴取料位触发标志</v>
      </c>
      <c r="B128" s="14" t="s">
        <v>4169</v>
      </c>
      <c r="C128" s="17" t="str">
        <f>IO点表!C261&amp;A$107</f>
        <v>出料伺服X轴放料位触发标志</v>
      </c>
      <c r="D128" s="14" t="s">
        <v>4170</v>
      </c>
    </row>
    <row r="129" spans="1:4">
      <c r="A129" s="17" t="str">
        <f>IO点表!C230&amp;A$107</f>
        <v>进料伺服X轴#1腔放料位触发标志</v>
      </c>
      <c r="B129" s="14" t="s">
        <v>4171</v>
      </c>
      <c r="C129" s="17" t="str">
        <f>IO点表!C262&amp;A$107</f>
        <v>出料伺服X轴#1腔取料位触发标志</v>
      </c>
      <c r="D129" s="14" t="s">
        <v>4172</v>
      </c>
    </row>
    <row r="130" spans="1:4">
      <c r="A130" s="17" t="str">
        <f>IO点表!C231&amp;A$107</f>
        <v>进料伺服X轴#2腔放料位触发标志</v>
      </c>
      <c r="B130" s="14" t="s">
        <v>4173</v>
      </c>
      <c r="C130" s="17" t="str">
        <f>IO点表!C263&amp;A$107</f>
        <v>出料伺服X轴#2腔取料位触发标志</v>
      </c>
      <c r="D130" s="14" t="s">
        <v>4174</v>
      </c>
    </row>
    <row r="131" spans="1:4">
      <c r="A131" s="17" t="str">
        <f>IO点表!C232&amp;A$107</f>
        <v>进料伺服X轴#3腔放料位触发标志</v>
      </c>
      <c r="B131" s="14" t="s">
        <v>4175</v>
      </c>
      <c r="C131" s="17" t="str">
        <f>IO点表!C264&amp;A$107</f>
        <v>出料伺服X轴#3腔取料位触发标志</v>
      </c>
      <c r="D131" s="14" t="s">
        <v>4176</v>
      </c>
    </row>
    <row r="132" spans="1:4">
      <c r="A132" s="17" t="str">
        <f>IO点表!C233&amp;A$107</f>
        <v>进料伺服X轴#1夹爪扫码NG放料位触发标志</v>
      </c>
      <c r="B132" s="14" t="s">
        <v>4177</v>
      </c>
      <c r="C132" s="17" t="str">
        <f>IO点表!C265&amp;A$107</f>
        <v>出料伺服X轴#1夹爪氦检NG放料位触发标志</v>
      </c>
      <c r="D132" s="14" t="s">
        <v>4178</v>
      </c>
    </row>
    <row r="133" spans="1:4">
      <c r="A133" s="17" t="str">
        <f>IO点表!C234&amp;A$107</f>
        <v>进料伺服X轴#2夹爪扫码NG放料位触发标志</v>
      </c>
      <c r="B133" s="14" t="s">
        <v>4179</v>
      </c>
      <c r="C133" s="17" t="str">
        <f>IO点表!C266&amp;A$107</f>
        <v>出料伺服X轴#2夹爪氦检NG放料位触发标志</v>
      </c>
      <c r="D133" s="14" t="s">
        <v>4180</v>
      </c>
    </row>
    <row r="134" spans="1:4">
      <c r="A134" s="17" t="str">
        <f>IO点表!C235&amp;A$107</f>
        <v>进料伺服X轴#1夹爪配对取放料位触发标志</v>
      </c>
      <c r="B134" s="14" t="s">
        <v>4181</v>
      </c>
      <c r="C134" s="17" t="str">
        <f>IO点表!C267&amp;A$107</f>
        <v>出料伺服X轴#1夹爪配对取放料位触发标志</v>
      </c>
      <c r="D134" s="14" t="s">
        <v>4182</v>
      </c>
    </row>
    <row r="135" spans="1:4">
      <c r="A135" s="17" t="str">
        <f>IO点表!C236&amp;A$107</f>
        <v>进料伺服X轴#2夹爪配对取放料位触发标志</v>
      </c>
      <c r="B135" s="14" t="s">
        <v>4183</v>
      </c>
      <c r="C135" s="17" t="str">
        <f>IO点表!C268&amp;A$107</f>
        <v>出料伺服X轴#2夹爪配对取放料位触发标志</v>
      </c>
      <c r="D135" s="14" t="s">
        <v>4184</v>
      </c>
    </row>
    <row r="136" spans="1:4">
      <c r="A136" s="17" t="str">
        <f>IO点表!C237&amp;A$107</f>
        <v>进料伺服X轴#1腔有料检测位触发标志</v>
      </c>
      <c r="B136" s="14" t="s">
        <v>4185</v>
      </c>
      <c r="C136" s="17"/>
      <c r="D136" s="14" t="s">
        <v>4186</v>
      </c>
    </row>
    <row r="137" spans="1:4">
      <c r="A137" s="17" t="str">
        <f>IO点表!C238&amp;A$107</f>
        <v>进料伺服X轴#2腔有料检测位触发标志</v>
      </c>
      <c r="B137" s="14" t="s">
        <v>4187</v>
      </c>
      <c r="D137" s="14" t="s">
        <v>4188</v>
      </c>
    </row>
    <row r="138" spans="1:4">
      <c r="A138" s="17" t="str">
        <f>IO点表!C239&amp;A$107</f>
        <v>进料伺服X轴#3腔有料检测位触发标志</v>
      </c>
      <c r="B138" s="14" t="s">
        <v>4189</v>
      </c>
      <c r="D138" s="14" t="s">
        <v>4190</v>
      </c>
    </row>
    <row r="139" spans="2:4">
      <c r="B139" s="14" t="s">
        <v>4191</v>
      </c>
      <c r="D139" s="14" t="s">
        <v>4192</v>
      </c>
    </row>
    <row r="140" spans="1:4">
      <c r="A140" s="17"/>
      <c r="B140" s="14" t="s">
        <v>4193</v>
      </c>
      <c r="D140" s="14" t="s">
        <v>4194</v>
      </c>
    </row>
    <row r="141" spans="1:4">
      <c r="A141" s="1"/>
      <c r="B141" s="14" t="s">
        <v>4195</v>
      </c>
      <c r="C141" s="1"/>
      <c r="D141" s="14" t="s">
        <v>4196</v>
      </c>
    </row>
    <row r="142" spans="1:4">
      <c r="A142" s="1"/>
      <c r="B142" s="14" t="s">
        <v>4197</v>
      </c>
      <c r="C142" s="1"/>
      <c r="D142" s="14" t="s">
        <v>4198</v>
      </c>
    </row>
    <row r="143" spans="1:4">
      <c r="A143" s="1"/>
      <c r="B143" s="14" t="s">
        <v>4199</v>
      </c>
      <c r="C143" s="1"/>
      <c r="D143" s="14" t="s">
        <v>4200</v>
      </c>
    </row>
    <row r="144" spans="1:4">
      <c r="A144" s="17" t="str">
        <f>IO点表!C245&amp;A$106</f>
        <v>进料伺服Z轴待机位设定按钮(SW)</v>
      </c>
      <c r="B144" s="14" t="s">
        <v>4201</v>
      </c>
      <c r="C144" s="17" t="str">
        <f>IO点表!C277&amp;A$106</f>
        <v>出料伺服Z轴待机位设定按钮(SW)</v>
      </c>
      <c r="D144" s="14" t="s">
        <v>4202</v>
      </c>
    </row>
    <row r="145" spans="1:4">
      <c r="A145" s="11" t="str">
        <f>IO点表!C246&amp;A$106</f>
        <v>进料伺服Z轴取料位设定按钮(SW)</v>
      </c>
      <c r="B145" s="14" t="s">
        <v>4203</v>
      </c>
      <c r="C145" s="11" t="str">
        <f>IO点表!C278&amp;A$106</f>
        <v>出料伺服Z轴放料位设定按钮(SW)</v>
      </c>
      <c r="D145" s="14" t="s">
        <v>4204</v>
      </c>
    </row>
    <row r="146" spans="1:4">
      <c r="A146" s="11" t="str">
        <f>IO点表!C247&amp;A$106</f>
        <v>进料伺服Z轴#1腔放料位设定按钮(SW)</v>
      </c>
      <c r="B146" s="14" t="s">
        <v>4205</v>
      </c>
      <c r="C146" s="11" t="str">
        <f>IO点表!C279&amp;A$106</f>
        <v>出料伺服Z轴#1腔取料位设定按钮(SW)</v>
      </c>
      <c r="D146" s="14" t="s">
        <v>4206</v>
      </c>
    </row>
    <row r="147" spans="1:4">
      <c r="A147" s="11" t="str">
        <f>IO点表!C248&amp;A$106</f>
        <v>进料伺服Z轴#2腔放料位设定按钮(SW)</v>
      </c>
      <c r="B147" s="14" t="s">
        <v>4207</v>
      </c>
      <c r="C147" s="11" t="str">
        <f>IO点表!C280&amp;A$106</f>
        <v>出料伺服Z轴#2腔取料位设定按钮(SW)</v>
      </c>
      <c r="D147" s="14" t="s">
        <v>4208</v>
      </c>
    </row>
    <row r="148" spans="1:4">
      <c r="A148" s="11" t="str">
        <f>IO点表!C249&amp;A$106</f>
        <v>进料伺服Z轴#3腔放料位设定按钮(SW)</v>
      </c>
      <c r="B148" s="14" t="s">
        <v>4209</v>
      </c>
      <c r="C148" s="11" t="str">
        <f>IO点表!C281&amp;A$106</f>
        <v>出料伺服Z轴#3腔取料位设定按钮(SW)</v>
      </c>
      <c r="D148" s="14" t="s">
        <v>4210</v>
      </c>
    </row>
    <row r="149" spans="1:4">
      <c r="A149" s="11" t="str">
        <f>IO点表!C250&amp;A$106</f>
        <v>进料伺服Z轴#1夹爪扫码NG放料位设定按钮(SW)</v>
      </c>
      <c r="B149" s="14" t="s">
        <v>4211</v>
      </c>
      <c r="C149" s="11" t="str">
        <f>IO点表!C282&amp;A$106</f>
        <v>出料伺服Z轴#1夹爪氦检NG放料位设定按钮(SW)</v>
      </c>
      <c r="D149" s="14" t="s">
        <v>4212</v>
      </c>
    </row>
    <row r="150" spans="1:4">
      <c r="A150" s="11" t="str">
        <f>IO点表!C251&amp;A$106</f>
        <v>进料伺服Z轴#2夹爪扫码NG放料位设定按钮(SW)</v>
      </c>
      <c r="B150" s="14" t="s">
        <v>4213</v>
      </c>
      <c r="C150" s="11" t="str">
        <f>IO点表!C283&amp;A$106</f>
        <v>出料伺服Z轴#2夹爪氦检NG放料位设定按钮(SW)</v>
      </c>
      <c r="D150" s="14" t="s">
        <v>4214</v>
      </c>
    </row>
    <row r="151" spans="1:4">
      <c r="A151" s="11" t="str">
        <f>IO点表!C252&amp;A$106</f>
        <v>进料伺服Z轴#1夹爪配对取放料位设定按钮(SW)</v>
      </c>
      <c r="B151" s="14" t="s">
        <v>4215</v>
      </c>
      <c r="C151" s="11" t="str">
        <f>IO点表!C284&amp;A$106</f>
        <v>出料伺服Z轴#1夹爪配对取放料位设定按钮(SW)</v>
      </c>
      <c r="D151" s="14" t="s">
        <v>4216</v>
      </c>
    </row>
    <row r="152" spans="1:4">
      <c r="A152" s="11" t="str">
        <f>IO点表!C253&amp;A$106</f>
        <v>进料伺服Z轴#2夹爪配对取放料位设定按钮(SW)</v>
      </c>
      <c r="B152" s="14" t="s">
        <v>4217</v>
      </c>
      <c r="C152" s="11" t="str">
        <f>IO点表!C285&amp;A$106</f>
        <v>出料伺服Z轴#2夹爪配对取放料位设定按钮(SW)</v>
      </c>
      <c r="D152" s="14" t="s">
        <v>4218</v>
      </c>
    </row>
    <row r="153" spans="1:4">
      <c r="A153" s="1"/>
      <c r="B153" s="14" t="s">
        <v>4219</v>
      </c>
      <c r="C153" s="1"/>
      <c r="D153" s="14" t="s">
        <v>4220</v>
      </c>
    </row>
    <row r="154" spans="1:4">
      <c r="A154" s="1"/>
      <c r="B154" s="14" t="s">
        <v>4221</v>
      </c>
      <c r="C154" s="1"/>
      <c r="D154" s="14" t="s">
        <v>4222</v>
      </c>
    </row>
    <row r="155" spans="1:4">
      <c r="A155" s="1"/>
      <c r="B155" s="14" t="s">
        <v>4223</v>
      </c>
      <c r="C155" s="1"/>
      <c r="D155" s="14" t="s">
        <v>4224</v>
      </c>
    </row>
    <row r="156" spans="1:4">
      <c r="A156" s="1"/>
      <c r="B156" s="14" t="s">
        <v>4225</v>
      </c>
      <c r="C156" s="1"/>
      <c r="D156" s="14" t="s">
        <v>4226</v>
      </c>
    </row>
    <row r="157" spans="1:4">
      <c r="A157" s="1"/>
      <c r="B157" s="14" t="s">
        <v>4227</v>
      </c>
      <c r="C157" s="1"/>
      <c r="D157" s="14" t="s">
        <v>4228</v>
      </c>
    </row>
    <row r="158" spans="1:4">
      <c r="A158" s="1"/>
      <c r="B158" s="14" t="s">
        <v>4229</v>
      </c>
      <c r="C158" s="1"/>
      <c r="D158" s="14" t="s">
        <v>4230</v>
      </c>
    </row>
    <row r="159" spans="1:4">
      <c r="A159" s="1"/>
      <c r="B159" s="14" t="s">
        <v>4231</v>
      </c>
      <c r="C159" s="1"/>
      <c r="D159" s="14" t="s">
        <v>4232</v>
      </c>
    </row>
    <row r="160" spans="1:4">
      <c r="A160" s="1" t="str">
        <f>IO点表!C245&amp;A$107</f>
        <v>进料伺服Z轴待机位触发标志</v>
      </c>
      <c r="B160" s="14" t="s">
        <v>4233</v>
      </c>
      <c r="C160" s="1" t="str">
        <f>IO点表!C277&amp;A$107</f>
        <v>出料伺服Z轴待机位触发标志</v>
      </c>
      <c r="D160" s="14" t="s">
        <v>4234</v>
      </c>
    </row>
    <row r="161" spans="1:4">
      <c r="A161" s="1" t="str">
        <f>IO点表!C246&amp;A$107</f>
        <v>进料伺服Z轴取料位触发标志</v>
      </c>
      <c r="B161" s="14" t="s">
        <v>4235</v>
      </c>
      <c r="C161" s="1" t="str">
        <f>IO点表!C278&amp;A$107</f>
        <v>出料伺服Z轴放料位触发标志</v>
      </c>
      <c r="D161" s="14" t="s">
        <v>4236</v>
      </c>
    </row>
    <row r="162" spans="1:4">
      <c r="A162" s="1" t="str">
        <f>IO点表!C247&amp;A$107</f>
        <v>进料伺服Z轴#1腔放料位触发标志</v>
      </c>
      <c r="B162" s="14" t="s">
        <v>4237</v>
      </c>
      <c r="C162" s="1" t="str">
        <f>IO点表!C279&amp;A$107</f>
        <v>出料伺服Z轴#1腔取料位触发标志</v>
      </c>
      <c r="D162" s="14" t="s">
        <v>4238</v>
      </c>
    </row>
    <row r="163" spans="1:4">
      <c r="A163" s="1" t="str">
        <f>IO点表!C248&amp;A$107</f>
        <v>进料伺服Z轴#2腔放料位触发标志</v>
      </c>
      <c r="B163" s="14" t="s">
        <v>4239</v>
      </c>
      <c r="C163" s="1" t="str">
        <f>IO点表!C280&amp;A$107</f>
        <v>出料伺服Z轴#2腔取料位触发标志</v>
      </c>
      <c r="D163" s="14" t="s">
        <v>4240</v>
      </c>
    </row>
    <row r="164" spans="1:4">
      <c r="A164" s="1" t="str">
        <f>IO点表!C249&amp;A$107</f>
        <v>进料伺服Z轴#3腔放料位触发标志</v>
      </c>
      <c r="B164" s="14" t="s">
        <v>4241</v>
      </c>
      <c r="C164" s="1" t="str">
        <f>IO点表!C281&amp;A$107</f>
        <v>出料伺服Z轴#3腔取料位触发标志</v>
      </c>
      <c r="D164" s="14" t="s">
        <v>4242</v>
      </c>
    </row>
    <row r="165" spans="1:4">
      <c r="A165" s="1" t="str">
        <f>IO点表!C250&amp;A$107</f>
        <v>进料伺服Z轴#1夹爪扫码NG放料位触发标志</v>
      </c>
      <c r="B165" s="14" t="s">
        <v>4243</v>
      </c>
      <c r="C165" s="1" t="str">
        <f>IO点表!C282&amp;A$107</f>
        <v>出料伺服Z轴#1夹爪氦检NG放料位触发标志</v>
      </c>
      <c r="D165" s="14" t="s">
        <v>4244</v>
      </c>
    </row>
    <row r="166" spans="1:4">
      <c r="A166" s="1" t="str">
        <f>IO点表!C251&amp;A$107</f>
        <v>进料伺服Z轴#2夹爪扫码NG放料位触发标志</v>
      </c>
      <c r="B166" s="14" t="s">
        <v>4245</v>
      </c>
      <c r="C166" s="1" t="str">
        <f>IO点表!C283&amp;A$107</f>
        <v>出料伺服Z轴#2夹爪氦检NG放料位触发标志</v>
      </c>
      <c r="D166" s="14" t="s">
        <v>4246</v>
      </c>
    </row>
    <row r="167" spans="1:4">
      <c r="A167" s="1" t="str">
        <f>IO点表!C252&amp;A$107</f>
        <v>进料伺服Z轴#1夹爪配对取放料位触发标志</v>
      </c>
      <c r="B167" s="14" t="s">
        <v>4247</v>
      </c>
      <c r="C167" s="1" t="str">
        <f>IO点表!C284&amp;A$107</f>
        <v>出料伺服Z轴#1夹爪配对取放料位触发标志</v>
      </c>
      <c r="D167" s="14" t="s">
        <v>4248</v>
      </c>
    </row>
    <row r="168" spans="1:4">
      <c r="A168" s="1" t="str">
        <f>IO点表!C253&amp;A$107</f>
        <v>进料伺服Z轴#2夹爪配对取放料位触发标志</v>
      </c>
      <c r="B168" s="14" t="s">
        <v>4249</v>
      </c>
      <c r="C168" s="1" t="str">
        <f>IO点表!C285&amp;A$107</f>
        <v>出料伺服Z轴#2夹爪配对取放料位触发标志</v>
      </c>
      <c r="D168" s="14" t="s">
        <v>4250</v>
      </c>
    </row>
    <row r="169" spans="1:4">
      <c r="A169" s="1"/>
      <c r="B169" s="14" t="s">
        <v>4251</v>
      </c>
      <c r="C169" s="1"/>
      <c r="D169" s="14" t="s">
        <v>4252</v>
      </c>
    </row>
    <row r="170" spans="1:4">
      <c r="A170" s="1"/>
      <c r="B170" s="14" t="s">
        <v>4253</v>
      </c>
      <c r="C170" s="1"/>
      <c r="D170" s="14" t="s">
        <v>4254</v>
      </c>
    </row>
    <row r="171" spans="1:4">
      <c r="A171" s="1"/>
      <c r="B171" s="14" t="s">
        <v>4255</v>
      </c>
      <c r="C171" s="1"/>
      <c r="D171" s="14" t="s">
        <v>4256</v>
      </c>
    </row>
    <row r="172" spans="1:4">
      <c r="A172" s="1"/>
      <c r="B172" s="14" t="s">
        <v>4257</v>
      </c>
      <c r="C172" s="1"/>
      <c r="D172" s="14" t="s">
        <v>4258</v>
      </c>
    </row>
  </sheetData>
  <mergeCells count="6">
    <mergeCell ref="A3:D3"/>
    <mergeCell ref="E3:H3"/>
    <mergeCell ref="I3:L3"/>
    <mergeCell ref="M3:P3"/>
    <mergeCell ref="AG25:AL25"/>
    <mergeCell ref="AM25:AR25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115"/>
  <sheetViews>
    <sheetView topLeftCell="A96" workbookViewId="0">
      <selection activeCell="F118" sqref="F118"/>
    </sheetView>
  </sheetViews>
  <sheetFormatPr defaultColWidth="9" defaultRowHeight="13.5" outlineLevelCol="1"/>
  <cols>
    <col min="2" max="2" width="48.75" customWidth="1"/>
  </cols>
  <sheetData>
    <row r="4" spans="1:2">
      <c r="A4" t="s">
        <v>4259</v>
      </c>
      <c r="B4" t="s">
        <v>4260</v>
      </c>
    </row>
    <row r="5" spans="1:1">
      <c r="A5" t="s">
        <v>4261</v>
      </c>
    </row>
    <row r="6" spans="1:1">
      <c r="A6" t="s">
        <v>4262</v>
      </c>
    </row>
    <row r="7" spans="1:1">
      <c r="A7" t="s">
        <v>4263</v>
      </c>
    </row>
    <row r="8" spans="1:1">
      <c r="A8" t="s">
        <v>4264</v>
      </c>
    </row>
    <row r="9" spans="1:2">
      <c r="A9" t="s">
        <v>4265</v>
      </c>
      <c r="B9" t="s">
        <v>4266</v>
      </c>
    </row>
    <row r="10" spans="1:2">
      <c r="A10" t="s">
        <v>4267</v>
      </c>
      <c r="B10" t="s">
        <v>4268</v>
      </c>
    </row>
    <row r="11" spans="1:2">
      <c r="A11" t="s">
        <v>4269</v>
      </c>
      <c r="B11" t="s">
        <v>4270</v>
      </c>
    </row>
    <row r="12" spans="1:1">
      <c r="A12" t="s">
        <v>4271</v>
      </c>
    </row>
    <row r="13" spans="1:1">
      <c r="A13" t="s">
        <v>4272</v>
      </c>
    </row>
    <row r="14" spans="1:1">
      <c r="A14" t="s">
        <v>4273</v>
      </c>
    </row>
    <row r="15" spans="1:1">
      <c r="A15" t="s">
        <v>4274</v>
      </c>
    </row>
    <row r="16" spans="1:1">
      <c r="A16" t="s">
        <v>4275</v>
      </c>
    </row>
    <row r="17" spans="1:1">
      <c r="A17" t="s">
        <v>4276</v>
      </c>
    </row>
    <row r="18" spans="1:1">
      <c r="A18" t="s">
        <v>4277</v>
      </c>
    </row>
    <row r="19" spans="1:1">
      <c r="A19" t="s">
        <v>4278</v>
      </c>
    </row>
    <row r="20" spans="1:2">
      <c r="A20" t="s">
        <v>4279</v>
      </c>
      <c r="B20" t="s">
        <v>4280</v>
      </c>
    </row>
    <row r="21" spans="1:2">
      <c r="A21" t="s">
        <v>4281</v>
      </c>
      <c r="B21" t="s">
        <v>4282</v>
      </c>
    </row>
    <row r="22" spans="1:2">
      <c r="A22" t="s">
        <v>4283</v>
      </c>
      <c r="B22" t="s">
        <v>4284</v>
      </c>
    </row>
    <row r="23" spans="1:1">
      <c r="A23" t="s">
        <v>4285</v>
      </c>
    </row>
    <row r="24" spans="1:1">
      <c r="A24" t="s">
        <v>4286</v>
      </c>
    </row>
    <row r="25" spans="1:1">
      <c r="A25" t="s">
        <v>4287</v>
      </c>
    </row>
    <row r="26" spans="1:1">
      <c r="A26" t="s">
        <v>4288</v>
      </c>
    </row>
    <row r="27" spans="1:1">
      <c r="A27" t="s">
        <v>4289</v>
      </c>
    </row>
    <row r="28" spans="1:1">
      <c r="A28" t="s">
        <v>4290</v>
      </c>
    </row>
    <row r="29" spans="1:1">
      <c r="A29" t="s">
        <v>4291</v>
      </c>
    </row>
    <row r="30" spans="1:1">
      <c r="A30" t="s">
        <v>4292</v>
      </c>
    </row>
    <row r="31" spans="1:1">
      <c r="A31" t="s">
        <v>4293</v>
      </c>
    </row>
    <row r="32" spans="1:1">
      <c r="A32" t="s">
        <v>4294</v>
      </c>
    </row>
    <row r="33" spans="1:1">
      <c r="A33" t="s">
        <v>4295</v>
      </c>
    </row>
    <row r="34" spans="1:1">
      <c r="A34" t="s">
        <v>4296</v>
      </c>
    </row>
    <row r="35" spans="1:1">
      <c r="A35" t="s">
        <v>4297</v>
      </c>
    </row>
    <row r="36" spans="1:1">
      <c r="A36" t="s">
        <v>4298</v>
      </c>
    </row>
    <row r="37" spans="1:1">
      <c r="A37" t="s">
        <v>4299</v>
      </c>
    </row>
    <row r="38" spans="1:1">
      <c r="A38" t="s">
        <v>4300</v>
      </c>
    </row>
    <row r="39" spans="1:1">
      <c r="A39" t="s">
        <v>4301</v>
      </c>
    </row>
    <row r="40" spans="1:1">
      <c r="A40" t="s">
        <v>4302</v>
      </c>
    </row>
    <row r="41" spans="1:1">
      <c r="A41" t="s">
        <v>4303</v>
      </c>
    </row>
    <row r="42" spans="1:1">
      <c r="A42" t="s">
        <v>4304</v>
      </c>
    </row>
    <row r="43" spans="1:1">
      <c r="A43" t="s">
        <v>4305</v>
      </c>
    </row>
    <row r="44" spans="1:1">
      <c r="A44" t="s">
        <v>4306</v>
      </c>
    </row>
    <row r="45" spans="1:1">
      <c r="A45" t="s">
        <v>4307</v>
      </c>
    </row>
    <row r="46" spans="1:1">
      <c r="A46" t="s">
        <v>4308</v>
      </c>
    </row>
    <row r="47" spans="1:1">
      <c r="A47" t="s">
        <v>4309</v>
      </c>
    </row>
    <row r="48" spans="1:1">
      <c r="A48" t="s">
        <v>4310</v>
      </c>
    </row>
    <row r="49" spans="1:1">
      <c r="A49" t="s">
        <v>4311</v>
      </c>
    </row>
    <row r="50" spans="1:1">
      <c r="A50" t="s">
        <v>4312</v>
      </c>
    </row>
    <row r="51" spans="1:1">
      <c r="A51" t="s">
        <v>4313</v>
      </c>
    </row>
    <row r="52" spans="1:2">
      <c r="A52" t="s">
        <v>4314</v>
      </c>
      <c r="B52" t="s">
        <v>4315</v>
      </c>
    </row>
    <row r="53" spans="1:1">
      <c r="A53" t="s">
        <v>4316</v>
      </c>
    </row>
    <row r="54" spans="1:1">
      <c r="A54" t="s">
        <v>4317</v>
      </c>
    </row>
    <row r="55" spans="1:1">
      <c r="A55" t="s">
        <v>4318</v>
      </c>
    </row>
    <row r="56" spans="1:1">
      <c r="A56" t="s">
        <v>4319</v>
      </c>
    </row>
    <row r="57" spans="1:1">
      <c r="A57" t="s">
        <v>4320</v>
      </c>
    </row>
    <row r="58" spans="1:1">
      <c r="A58" t="s">
        <v>4321</v>
      </c>
    </row>
    <row r="59" spans="1:1">
      <c r="A59" t="s">
        <v>4322</v>
      </c>
    </row>
    <row r="60" spans="1:1">
      <c r="A60" t="s">
        <v>4323</v>
      </c>
    </row>
    <row r="61" spans="1:1">
      <c r="A61" t="s">
        <v>4324</v>
      </c>
    </row>
    <row r="62" spans="1:2">
      <c r="A62" t="s">
        <v>4325</v>
      </c>
      <c r="B62" t="s">
        <v>4326</v>
      </c>
    </row>
    <row r="63" spans="1:2">
      <c r="A63" t="s">
        <v>4327</v>
      </c>
      <c r="B63" t="s">
        <v>4328</v>
      </c>
    </row>
    <row r="64" spans="1:1">
      <c r="A64" t="s">
        <v>4329</v>
      </c>
    </row>
    <row r="65" spans="1:2">
      <c r="A65" t="s">
        <v>4330</v>
      </c>
      <c r="B65" t="s">
        <v>4331</v>
      </c>
    </row>
    <row r="66" spans="1:2">
      <c r="A66" t="s">
        <v>4332</v>
      </c>
      <c r="B66" t="s">
        <v>4333</v>
      </c>
    </row>
    <row r="67" spans="1:2">
      <c r="A67" t="s">
        <v>4334</v>
      </c>
      <c r="B67" t="s">
        <v>4335</v>
      </c>
    </row>
    <row r="68" spans="1:2">
      <c r="A68" t="s">
        <v>4336</v>
      </c>
      <c r="B68" t="s">
        <v>4337</v>
      </c>
    </row>
    <row r="69" spans="1:2">
      <c r="A69" t="s">
        <v>4338</v>
      </c>
      <c r="B69" t="s">
        <v>4339</v>
      </c>
    </row>
    <row r="70" spans="1:1">
      <c r="A70" t="s">
        <v>4340</v>
      </c>
    </row>
    <row r="71" spans="1:1">
      <c r="A71" t="s">
        <v>4341</v>
      </c>
    </row>
    <row r="72" spans="1:1">
      <c r="A72" t="s">
        <v>4342</v>
      </c>
    </row>
    <row r="73" spans="1:1">
      <c r="A73" t="s">
        <v>4343</v>
      </c>
    </row>
    <row r="74" spans="1:1">
      <c r="A74" t="s">
        <v>4344</v>
      </c>
    </row>
    <row r="75" spans="1:1">
      <c r="A75" t="s">
        <v>4345</v>
      </c>
    </row>
    <row r="76" spans="1:1">
      <c r="A76" t="s">
        <v>4346</v>
      </c>
    </row>
    <row r="77" spans="1:1">
      <c r="A77" t="s">
        <v>4347</v>
      </c>
    </row>
    <row r="78" spans="1:2">
      <c r="A78" t="s">
        <v>4348</v>
      </c>
      <c r="B78" t="s">
        <v>4349</v>
      </c>
    </row>
    <row r="79" spans="1:1">
      <c r="A79" t="s">
        <v>4350</v>
      </c>
    </row>
    <row r="80" spans="1:1">
      <c r="A80" t="s">
        <v>4351</v>
      </c>
    </row>
    <row r="81" spans="1:1">
      <c r="A81" t="s">
        <v>4352</v>
      </c>
    </row>
    <row r="82" spans="1:1">
      <c r="A82" t="s">
        <v>4353</v>
      </c>
    </row>
    <row r="83" spans="1:1">
      <c r="A83" t="s">
        <v>4354</v>
      </c>
    </row>
    <row r="84" spans="1:2">
      <c r="A84" t="s">
        <v>4355</v>
      </c>
      <c r="B84" t="s">
        <v>4356</v>
      </c>
    </row>
    <row r="85" spans="1:2">
      <c r="A85" t="s">
        <v>4357</v>
      </c>
      <c r="B85" t="s">
        <v>4358</v>
      </c>
    </row>
    <row r="86" spans="1:1">
      <c r="A86" t="s">
        <v>4359</v>
      </c>
    </row>
    <row r="87" spans="1:1">
      <c r="A87" t="s">
        <v>4360</v>
      </c>
    </row>
    <row r="88" spans="1:1">
      <c r="A88" t="s">
        <v>4361</v>
      </c>
    </row>
    <row r="89" spans="1:1">
      <c r="A89" t="s">
        <v>4362</v>
      </c>
    </row>
    <row r="90" spans="1:1">
      <c r="A90" t="s">
        <v>4363</v>
      </c>
    </row>
    <row r="91" spans="1:1">
      <c r="A91" t="s">
        <v>4364</v>
      </c>
    </row>
    <row r="92" spans="1:1">
      <c r="A92" t="s">
        <v>4365</v>
      </c>
    </row>
    <row r="93" spans="1:1">
      <c r="A93" t="s">
        <v>4366</v>
      </c>
    </row>
    <row r="94" spans="1:1">
      <c r="A94" t="s">
        <v>4367</v>
      </c>
    </row>
    <row r="95" spans="1:1">
      <c r="A95" t="s">
        <v>4368</v>
      </c>
    </row>
    <row r="96" spans="1:1">
      <c r="A96" t="s">
        <v>4369</v>
      </c>
    </row>
    <row r="97" spans="1:1">
      <c r="A97" t="s">
        <v>4370</v>
      </c>
    </row>
    <row r="98" spans="1:1">
      <c r="A98" t="s">
        <v>4371</v>
      </c>
    </row>
    <row r="99" spans="1:2">
      <c r="A99" t="s">
        <v>4372</v>
      </c>
      <c r="B99" t="s">
        <v>4373</v>
      </c>
    </row>
    <row r="100" spans="1:2">
      <c r="A100" t="s">
        <v>4374</v>
      </c>
      <c r="B100" t="s">
        <v>4375</v>
      </c>
    </row>
    <row r="101" spans="1:2">
      <c r="A101" t="s">
        <v>4376</v>
      </c>
      <c r="B101" t="s">
        <v>4377</v>
      </c>
    </row>
    <row r="102" spans="1:2">
      <c r="A102" t="s">
        <v>4378</v>
      </c>
      <c r="B102" t="s">
        <v>4379</v>
      </c>
    </row>
    <row r="103" spans="1:2">
      <c r="A103" t="s">
        <v>4380</v>
      </c>
      <c r="B103" t="s">
        <v>4381</v>
      </c>
    </row>
    <row r="104" spans="1:2">
      <c r="A104" t="s">
        <v>4382</v>
      </c>
      <c r="B104" t="s">
        <v>4383</v>
      </c>
    </row>
    <row r="105" spans="1:2">
      <c r="A105" t="s">
        <v>4384</v>
      </c>
      <c r="B105" t="s">
        <v>4385</v>
      </c>
    </row>
    <row r="106" spans="1:2">
      <c r="A106" t="s">
        <v>4386</v>
      </c>
      <c r="B106" t="s">
        <v>4387</v>
      </c>
    </row>
    <row r="107" spans="1:2">
      <c r="A107" t="s">
        <v>4388</v>
      </c>
      <c r="B107" t="s">
        <v>4379</v>
      </c>
    </row>
    <row r="108" spans="1:2">
      <c r="A108" t="s">
        <v>4389</v>
      </c>
      <c r="B108" t="s">
        <v>4390</v>
      </c>
    </row>
    <row r="109" spans="1:2">
      <c r="A109" t="s">
        <v>4391</v>
      </c>
      <c r="B109" t="s">
        <v>4392</v>
      </c>
    </row>
    <row r="110" spans="1:2">
      <c r="A110" t="s">
        <v>4393</v>
      </c>
      <c r="B110" t="s">
        <v>4379</v>
      </c>
    </row>
    <row r="111" spans="1:2">
      <c r="A111" t="s">
        <v>4394</v>
      </c>
      <c r="B111" t="s">
        <v>4395</v>
      </c>
    </row>
    <row r="112" spans="1:1">
      <c r="A112" t="s">
        <v>4396</v>
      </c>
    </row>
    <row r="113" spans="1:1">
      <c r="A113" t="s">
        <v>4397</v>
      </c>
    </row>
    <row r="114" spans="1:1">
      <c r="A114" t="s">
        <v>4398</v>
      </c>
    </row>
    <row r="115" spans="1:1">
      <c r="A115" t="s">
        <v>4399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U103"/>
  <sheetViews>
    <sheetView topLeftCell="B1" workbookViewId="0">
      <pane ySplit="3" topLeftCell="A43" activePane="bottomLeft" state="frozen"/>
      <selection/>
      <selection pane="bottomLeft" activeCell="A62" sqref="$A62:$XFD63"/>
    </sheetView>
  </sheetViews>
  <sheetFormatPr defaultColWidth="9" defaultRowHeight="13.5"/>
  <cols>
    <col min="2" max="2" width="19.25" customWidth="1"/>
    <col min="3" max="3" width="5.5" customWidth="1"/>
    <col min="9" max="10" width="9" style="2"/>
    <col min="13" max="14" width="11.625" style="2" customWidth="1"/>
    <col min="15" max="16" width="11.625" customWidth="1"/>
    <col min="17" max="18" width="11.625" style="2" customWidth="1"/>
    <col min="21" max="21" width="9" style="2"/>
  </cols>
  <sheetData>
    <row r="1" ht="26.25" customHeight="1" spans="5:21">
      <c r="E1" s="3" t="s">
        <v>4400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5:21">
      <c r="E2" s="5" t="s">
        <v>4401</v>
      </c>
      <c r="F2" s="5"/>
      <c r="G2" s="5"/>
      <c r="H2" s="5"/>
      <c r="I2" s="10" t="s">
        <v>4402</v>
      </c>
      <c r="J2" s="10"/>
      <c r="K2" s="1" t="s">
        <v>4403</v>
      </c>
      <c r="L2" s="1"/>
      <c r="M2" s="10" t="s">
        <v>1097</v>
      </c>
      <c r="N2" s="10"/>
      <c r="O2" s="5" t="s">
        <v>1098</v>
      </c>
      <c r="P2" s="5"/>
      <c r="Q2" s="10" t="s">
        <v>1099</v>
      </c>
      <c r="R2" s="10"/>
      <c r="S2" s="5" t="s">
        <v>4404</v>
      </c>
      <c r="T2" s="5"/>
      <c r="U2" s="11" t="s">
        <v>4405</v>
      </c>
    </row>
    <row r="3" s="1" customFormat="1" ht="12" spans="5:21">
      <c r="E3" s="1" t="s">
        <v>4406</v>
      </c>
      <c r="F3" s="1" t="s">
        <v>4407</v>
      </c>
      <c r="G3" s="1" t="s">
        <v>4408</v>
      </c>
      <c r="H3" s="1" t="s">
        <v>4409</v>
      </c>
      <c r="I3" s="11" t="s">
        <v>4410</v>
      </c>
      <c r="J3" s="11" t="s">
        <v>4411</v>
      </c>
      <c r="K3" s="1" t="s">
        <v>4403</v>
      </c>
      <c r="L3" s="1" t="s">
        <v>4412</v>
      </c>
      <c r="M3" s="11" t="s">
        <v>4413</v>
      </c>
      <c r="N3" s="11" t="s">
        <v>4414</v>
      </c>
      <c r="O3" s="1" t="s">
        <v>4415</v>
      </c>
      <c r="P3" s="1" t="s">
        <v>4416</v>
      </c>
      <c r="Q3" s="11" t="s">
        <v>4417</v>
      </c>
      <c r="R3" s="11" t="s">
        <v>4418</v>
      </c>
      <c r="S3" s="1" t="s">
        <v>4419</v>
      </c>
      <c r="T3" s="1" t="s">
        <v>4420</v>
      </c>
      <c r="U3" s="11" t="s">
        <v>4405</v>
      </c>
    </row>
    <row r="4" s="1" customFormat="1" ht="12" spans="2:21">
      <c r="B4" s="1" t="s">
        <v>4421</v>
      </c>
      <c r="C4" s="1" t="s">
        <v>4422</v>
      </c>
      <c r="D4" s="1">
        <v>1000</v>
      </c>
      <c r="E4" s="1" t="str">
        <f>C$4&amp;D4</f>
        <v>E2_1000</v>
      </c>
      <c r="F4" s="1" t="str">
        <f>C$4&amp;D4+100</f>
        <v>E2_1100</v>
      </c>
      <c r="G4" s="1" t="str">
        <f>C$4&amp;D4+200</f>
        <v>E2_1200</v>
      </c>
      <c r="H4" s="1" t="str">
        <f>C$4&amp;D4+300</f>
        <v>E2_1300</v>
      </c>
      <c r="I4" s="11" t="str">
        <f>C$4&amp;D4+400</f>
        <v>E2_1400</v>
      </c>
      <c r="J4" s="11" t="str">
        <f>C$4&amp;D4+500</f>
        <v>E2_1500</v>
      </c>
      <c r="K4" s="1" t="str">
        <f>C$4&amp;D4+600</f>
        <v>E2_1600</v>
      </c>
      <c r="L4" s="1" t="str">
        <f>C$4&amp;D4+700</f>
        <v>E2_1700</v>
      </c>
      <c r="M4" s="11" t="str">
        <f>C$4&amp;D4+800</f>
        <v>E2_1800</v>
      </c>
      <c r="N4" s="11" t="str">
        <f>C$4&amp;D4+900</f>
        <v>E2_1900</v>
      </c>
      <c r="O4" s="1" t="str">
        <f>C$4&amp;D4+1000</f>
        <v>E2_2000</v>
      </c>
      <c r="P4" s="1" t="str">
        <f>C$4&amp;D4+1100</f>
        <v>E2_2100</v>
      </c>
      <c r="Q4" s="11" t="str">
        <f>C$4&amp;D4+1200</f>
        <v>E2_2200</v>
      </c>
      <c r="R4" s="11" t="str">
        <f>C$4&amp;D4+1300</f>
        <v>E2_2300</v>
      </c>
      <c r="S4" s="1" t="str">
        <f>C$4&amp;D4+1400</f>
        <v>E2_2400</v>
      </c>
      <c r="T4" s="1" t="str">
        <f>C$4&amp;D4+1500</f>
        <v>E2_2500</v>
      </c>
      <c r="U4" s="11" t="str">
        <f>C$4&amp;D4+1600</f>
        <v>E2_2600</v>
      </c>
    </row>
    <row r="5" s="1" customFormat="1" ht="12" spans="2:21">
      <c r="B5" s="1" t="s">
        <v>4421</v>
      </c>
      <c r="D5" s="1">
        <f>D4+1</f>
        <v>1001</v>
      </c>
      <c r="E5" s="1" t="str">
        <f t="shared" ref="E5:E68" si="0">C$4&amp;D5</f>
        <v>E2_1001</v>
      </c>
      <c r="F5" s="1" t="str">
        <f t="shared" ref="F5:F68" si="1">C$4&amp;D5+100</f>
        <v>E2_1101</v>
      </c>
      <c r="G5" s="1" t="str">
        <f t="shared" ref="G5:G68" si="2">C$4&amp;D5+200</f>
        <v>E2_1201</v>
      </c>
      <c r="H5" s="1" t="str">
        <f t="shared" ref="H5:H68" si="3">C$4&amp;D5+300</f>
        <v>E2_1301</v>
      </c>
      <c r="I5" s="11" t="str">
        <f t="shared" ref="I5:I68" si="4">C$4&amp;D5+400</f>
        <v>E2_1401</v>
      </c>
      <c r="J5" s="11" t="str">
        <f t="shared" ref="J5:J68" si="5">C$4&amp;D5+500</f>
        <v>E2_1501</v>
      </c>
      <c r="K5" s="1" t="str">
        <f t="shared" ref="K5:K68" si="6">C$4&amp;D5+600</f>
        <v>E2_1601</v>
      </c>
      <c r="L5" s="1" t="str">
        <f t="shared" ref="L5:L68" si="7">C$4&amp;D5+700</f>
        <v>E2_1701</v>
      </c>
      <c r="M5" s="11" t="str">
        <f t="shared" ref="M5:M68" si="8">C$4&amp;D5+800</f>
        <v>E2_1801</v>
      </c>
      <c r="N5" s="11" t="str">
        <f t="shared" ref="N5:N68" si="9">C$4&amp;D5+900</f>
        <v>E2_1901</v>
      </c>
      <c r="O5" s="1" t="str">
        <f t="shared" ref="O5:O68" si="10">C$4&amp;D5+1000</f>
        <v>E2_2001</v>
      </c>
      <c r="P5" s="1" t="str">
        <f t="shared" ref="P5:P68" si="11">C$4&amp;D5+1100</f>
        <v>E2_2101</v>
      </c>
      <c r="Q5" s="11" t="str">
        <f t="shared" ref="Q5:Q68" si="12">C$4&amp;D5+1200</f>
        <v>E2_2201</v>
      </c>
      <c r="R5" s="11" t="str">
        <f t="shared" ref="R5:R68" si="13">C$4&amp;D5+1300</f>
        <v>E2_2301</v>
      </c>
      <c r="S5" s="1" t="str">
        <f t="shared" ref="S5:S68" si="14">C$4&amp;D5+1400</f>
        <v>E2_2401</v>
      </c>
      <c r="T5" s="1" t="str">
        <f t="shared" ref="T5:T68" si="15">C$4&amp;D5+1500</f>
        <v>E2_2501</v>
      </c>
      <c r="U5" s="11" t="str">
        <f t="shared" ref="U5:U68" si="16">C$4&amp;D5+1600</f>
        <v>E2_2601</v>
      </c>
    </row>
    <row r="6" s="1" customFormat="1" ht="12" spans="2:21">
      <c r="B6" s="1" t="s">
        <v>4421</v>
      </c>
      <c r="D6" s="1">
        <f>D5+1</f>
        <v>1002</v>
      </c>
      <c r="E6" s="1" t="str">
        <f t="shared" si="0"/>
        <v>E2_1002</v>
      </c>
      <c r="F6" s="1" t="str">
        <f t="shared" si="1"/>
        <v>E2_1102</v>
      </c>
      <c r="G6" s="1" t="str">
        <f t="shared" si="2"/>
        <v>E2_1202</v>
      </c>
      <c r="H6" s="1" t="str">
        <f t="shared" si="3"/>
        <v>E2_1302</v>
      </c>
      <c r="I6" s="11" t="str">
        <f t="shared" si="4"/>
        <v>E2_1402</v>
      </c>
      <c r="J6" s="11" t="str">
        <f t="shared" si="5"/>
        <v>E2_1502</v>
      </c>
      <c r="K6" s="1" t="str">
        <f t="shared" si="6"/>
        <v>E2_1602</v>
      </c>
      <c r="L6" s="1" t="str">
        <f t="shared" si="7"/>
        <v>E2_1702</v>
      </c>
      <c r="M6" s="11" t="str">
        <f t="shared" si="8"/>
        <v>E2_1802</v>
      </c>
      <c r="N6" s="11" t="str">
        <f t="shared" si="9"/>
        <v>E2_1902</v>
      </c>
      <c r="O6" s="1" t="str">
        <f t="shared" si="10"/>
        <v>E2_2002</v>
      </c>
      <c r="P6" s="1" t="str">
        <f t="shared" si="11"/>
        <v>E2_2102</v>
      </c>
      <c r="Q6" s="11" t="str">
        <f t="shared" si="12"/>
        <v>E2_2202</v>
      </c>
      <c r="R6" s="11" t="str">
        <f t="shared" si="13"/>
        <v>E2_2302</v>
      </c>
      <c r="S6" s="1" t="str">
        <f t="shared" si="14"/>
        <v>E2_2402</v>
      </c>
      <c r="T6" s="1" t="str">
        <f t="shared" si="15"/>
        <v>E2_2502</v>
      </c>
      <c r="U6" s="11" t="str">
        <f t="shared" si="16"/>
        <v>E2_2602</v>
      </c>
    </row>
    <row r="7" s="1" customFormat="1" ht="12" spans="2:21">
      <c r="B7" s="1" t="s">
        <v>4421</v>
      </c>
      <c r="D7" s="1">
        <f t="shared" ref="D7:D70" si="17">D6+1</f>
        <v>1003</v>
      </c>
      <c r="E7" s="1" t="str">
        <f t="shared" si="0"/>
        <v>E2_1003</v>
      </c>
      <c r="F7" s="1" t="str">
        <f t="shared" si="1"/>
        <v>E2_1103</v>
      </c>
      <c r="G7" s="1" t="str">
        <f t="shared" si="2"/>
        <v>E2_1203</v>
      </c>
      <c r="H7" s="1" t="str">
        <f t="shared" si="3"/>
        <v>E2_1303</v>
      </c>
      <c r="I7" s="11" t="str">
        <f t="shared" si="4"/>
        <v>E2_1403</v>
      </c>
      <c r="J7" s="11" t="str">
        <f t="shared" si="5"/>
        <v>E2_1503</v>
      </c>
      <c r="K7" s="1" t="str">
        <f t="shared" si="6"/>
        <v>E2_1603</v>
      </c>
      <c r="L7" s="1" t="str">
        <f t="shared" si="7"/>
        <v>E2_1703</v>
      </c>
      <c r="M7" s="11" t="str">
        <f t="shared" si="8"/>
        <v>E2_1803</v>
      </c>
      <c r="N7" s="11" t="str">
        <f t="shared" si="9"/>
        <v>E2_1903</v>
      </c>
      <c r="O7" s="1" t="str">
        <f t="shared" si="10"/>
        <v>E2_2003</v>
      </c>
      <c r="P7" s="1" t="str">
        <f t="shared" si="11"/>
        <v>E2_2103</v>
      </c>
      <c r="Q7" s="11" t="str">
        <f t="shared" si="12"/>
        <v>E2_2203</v>
      </c>
      <c r="R7" s="11" t="str">
        <f t="shared" si="13"/>
        <v>E2_2303</v>
      </c>
      <c r="S7" s="1" t="str">
        <f t="shared" si="14"/>
        <v>E2_2403</v>
      </c>
      <c r="T7" s="1" t="str">
        <f t="shared" si="15"/>
        <v>E2_2503</v>
      </c>
      <c r="U7" s="11" t="str">
        <f t="shared" si="16"/>
        <v>E2_2603</v>
      </c>
    </row>
    <row r="8" s="1" customFormat="1" ht="12" spans="2:21">
      <c r="B8" s="1" t="s">
        <v>4421</v>
      </c>
      <c r="D8" s="1">
        <f t="shared" si="17"/>
        <v>1004</v>
      </c>
      <c r="E8" s="1" t="str">
        <f t="shared" si="0"/>
        <v>E2_1004</v>
      </c>
      <c r="F8" s="1" t="str">
        <f t="shared" si="1"/>
        <v>E2_1104</v>
      </c>
      <c r="G8" s="1" t="str">
        <f t="shared" si="2"/>
        <v>E2_1204</v>
      </c>
      <c r="H8" s="1" t="str">
        <f t="shared" si="3"/>
        <v>E2_1304</v>
      </c>
      <c r="I8" s="11" t="str">
        <f t="shared" si="4"/>
        <v>E2_1404</v>
      </c>
      <c r="J8" s="11" t="str">
        <f t="shared" si="5"/>
        <v>E2_1504</v>
      </c>
      <c r="K8" s="1" t="str">
        <f t="shared" si="6"/>
        <v>E2_1604</v>
      </c>
      <c r="L8" s="1" t="str">
        <f t="shared" si="7"/>
        <v>E2_1704</v>
      </c>
      <c r="M8" s="11" t="str">
        <f t="shared" si="8"/>
        <v>E2_1804</v>
      </c>
      <c r="N8" s="11" t="str">
        <f t="shared" si="9"/>
        <v>E2_1904</v>
      </c>
      <c r="O8" s="1" t="str">
        <f t="shared" si="10"/>
        <v>E2_2004</v>
      </c>
      <c r="P8" s="1" t="str">
        <f t="shared" si="11"/>
        <v>E2_2104</v>
      </c>
      <c r="Q8" s="11" t="str">
        <f t="shared" si="12"/>
        <v>E2_2204</v>
      </c>
      <c r="R8" s="11" t="str">
        <f t="shared" si="13"/>
        <v>E2_2304</v>
      </c>
      <c r="S8" s="1" t="str">
        <f t="shared" si="14"/>
        <v>E2_2404</v>
      </c>
      <c r="T8" s="1" t="str">
        <f t="shared" si="15"/>
        <v>E2_2504</v>
      </c>
      <c r="U8" s="11" t="str">
        <f t="shared" si="16"/>
        <v>E2_2604</v>
      </c>
    </row>
    <row r="9" s="1" customFormat="1" ht="12" spans="2:21">
      <c r="B9" s="1" t="s">
        <v>4421</v>
      </c>
      <c r="D9" s="1">
        <f t="shared" si="17"/>
        <v>1005</v>
      </c>
      <c r="E9" s="1" t="str">
        <f t="shared" si="0"/>
        <v>E2_1005</v>
      </c>
      <c r="F9" s="1" t="str">
        <f t="shared" si="1"/>
        <v>E2_1105</v>
      </c>
      <c r="G9" s="1" t="str">
        <f t="shared" si="2"/>
        <v>E2_1205</v>
      </c>
      <c r="H9" s="1" t="str">
        <f t="shared" si="3"/>
        <v>E2_1305</v>
      </c>
      <c r="I9" s="11" t="str">
        <f t="shared" si="4"/>
        <v>E2_1405</v>
      </c>
      <c r="J9" s="11" t="str">
        <f t="shared" si="5"/>
        <v>E2_1505</v>
      </c>
      <c r="K9" s="1" t="str">
        <f t="shared" si="6"/>
        <v>E2_1605</v>
      </c>
      <c r="L9" s="1" t="str">
        <f t="shared" si="7"/>
        <v>E2_1705</v>
      </c>
      <c r="M9" s="11" t="str">
        <f t="shared" si="8"/>
        <v>E2_1805</v>
      </c>
      <c r="N9" s="11" t="str">
        <f t="shared" si="9"/>
        <v>E2_1905</v>
      </c>
      <c r="O9" s="1" t="str">
        <f t="shared" si="10"/>
        <v>E2_2005</v>
      </c>
      <c r="P9" s="1" t="str">
        <f t="shared" si="11"/>
        <v>E2_2105</v>
      </c>
      <c r="Q9" s="11" t="str">
        <f t="shared" si="12"/>
        <v>E2_2205</v>
      </c>
      <c r="R9" s="11" t="str">
        <f t="shared" si="13"/>
        <v>E2_2305</v>
      </c>
      <c r="S9" s="1" t="str">
        <f t="shared" si="14"/>
        <v>E2_2405</v>
      </c>
      <c r="T9" s="1" t="str">
        <f t="shared" si="15"/>
        <v>E2_2505</v>
      </c>
      <c r="U9" s="11" t="str">
        <f t="shared" si="16"/>
        <v>E2_2605</v>
      </c>
    </row>
    <row r="10" s="1" customFormat="1" ht="12" spans="2:21">
      <c r="B10" s="1" t="s">
        <v>4421</v>
      </c>
      <c r="D10" s="1">
        <f t="shared" si="17"/>
        <v>1006</v>
      </c>
      <c r="E10" s="1" t="str">
        <f t="shared" si="0"/>
        <v>E2_1006</v>
      </c>
      <c r="F10" s="1" t="str">
        <f t="shared" si="1"/>
        <v>E2_1106</v>
      </c>
      <c r="G10" s="1" t="str">
        <f t="shared" si="2"/>
        <v>E2_1206</v>
      </c>
      <c r="H10" s="1" t="str">
        <f t="shared" si="3"/>
        <v>E2_1306</v>
      </c>
      <c r="I10" s="11" t="str">
        <f t="shared" si="4"/>
        <v>E2_1406</v>
      </c>
      <c r="J10" s="11" t="str">
        <f t="shared" si="5"/>
        <v>E2_1506</v>
      </c>
      <c r="K10" s="1" t="str">
        <f t="shared" si="6"/>
        <v>E2_1606</v>
      </c>
      <c r="L10" s="1" t="str">
        <f t="shared" si="7"/>
        <v>E2_1706</v>
      </c>
      <c r="M10" s="11" t="str">
        <f t="shared" si="8"/>
        <v>E2_1806</v>
      </c>
      <c r="N10" s="11" t="str">
        <f t="shared" si="9"/>
        <v>E2_1906</v>
      </c>
      <c r="O10" s="1" t="str">
        <f t="shared" si="10"/>
        <v>E2_2006</v>
      </c>
      <c r="P10" s="1" t="str">
        <f t="shared" si="11"/>
        <v>E2_2106</v>
      </c>
      <c r="Q10" s="11" t="str">
        <f t="shared" si="12"/>
        <v>E2_2206</v>
      </c>
      <c r="R10" s="11" t="str">
        <f t="shared" si="13"/>
        <v>E2_2306</v>
      </c>
      <c r="S10" s="1" t="str">
        <f t="shared" si="14"/>
        <v>E2_2406</v>
      </c>
      <c r="T10" s="1" t="str">
        <f t="shared" si="15"/>
        <v>E2_2506</v>
      </c>
      <c r="U10" s="11" t="str">
        <f t="shared" si="16"/>
        <v>E2_2606</v>
      </c>
    </row>
    <row r="11" s="1" customFormat="1" ht="12" spans="2:21">
      <c r="B11" s="1" t="s">
        <v>4421</v>
      </c>
      <c r="D11" s="1">
        <f t="shared" si="17"/>
        <v>1007</v>
      </c>
      <c r="E11" s="1" t="str">
        <f t="shared" si="0"/>
        <v>E2_1007</v>
      </c>
      <c r="F11" s="1" t="str">
        <f t="shared" si="1"/>
        <v>E2_1107</v>
      </c>
      <c r="G11" s="1" t="str">
        <f t="shared" si="2"/>
        <v>E2_1207</v>
      </c>
      <c r="H11" s="1" t="str">
        <f t="shared" si="3"/>
        <v>E2_1307</v>
      </c>
      <c r="I11" s="11" t="str">
        <f t="shared" si="4"/>
        <v>E2_1407</v>
      </c>
      <c r="J11" s="11" t="str">
        <f t="shared" si="5"/>
        <v>E2_1507</v>
      </c>
      <c r="K11" s="1" t="str">
        <f t="shared" si="6"/>
        <v>E2_1607</v>
      </c>
      <c r="L11" s="1" t="str">
        <f t="shared" si="7"/>
        <v>E2_1707</v>
      </c>
      <c r="M11" s="11" t="str">
        <f t="shared" si="8"/>
        <v>E2_1807</v>
      </c>
      <c r="N11" s="11" t="str">
        <f t="shared" si="9"/>
        <v>E2_1907</v>
      </c>
      <c r="O11" s="1" t="str">
        <f t="shared" si="10"/>
        <v>E2_2007</v>
      </c>
      <c r="P11" s="1" t="str">
        <f t="shared" si="11"/>
        <v>E2_2107</v>
      </c>
      <c r="Q11" s="11" t="str">
        <f t="shared" si="12"/>
        <v>E2_2207</v>
      </c>
      <c r="R11" s="11" t="str">
        <f t="shared" si="13"/>
        <v>E2_2307</v>
      </c>
      <c r="S11" s="1" t="str">
        <f t="shared" si="14"/>
        <v>E2_2407</v>
      </c>
      <c r="T11" s="1" t="str">
        <f t="shared" si="15"/>
        <v>E2_2507</v>
      </c>
      <c r="U11" s="11" t="str">
        <f t="shared" si="16"/>
        <v>E2_2607</v>
      </c>
    </row>
    <row r="12" s="1" customFormat="1" ht="12" spans="2:21">
      <c r="B12" s="1" t="s">
        <v>4421</v>
      </c>
      <c r="D12" s="1">
        <f t="shared" si="17"/>
        <v>1008</v>
      </c>
      <c r="E12" s="1" t="str">
        <f t="shared" si="0"/>
        <v>E2_1008</v>
      </c>
      <c r="F12" s="1" t="str">
        <f t="shared" si="1"/>
        <v>E2_1108</v>
      </c>
      <c r="G12" s="1" t="str">
        <f t="shared" si="2"/>
        <v>E2_1208</v>
      </c>
      <c r="H12" s="1" t="str">
        <f t="shared" si="3"/>
        <v>E2_1308</v>
      </c>
      <c r="I12" s="11" t="str">
        <f t="shared" si="4"/>
        <v>E2_1408</v>
      </c>
      <c r="J12" s="11" t="str">
        <f t="shared" si="5"/>
        <v>E2_1508</v>
      </c>
      <c r="K12" s="1" t="str">
        <f t="shared" si="6"/>
        <v>E2_1608</v>
      </c>
      <c r="L12" s="1" t="str">
        <f t="shared" si="7"/>
        <v>E2_1708</v>
      </c>
      <c r="M12" s="11" t="str">
        <f t="shared" si="8"/>
        <v>E2_1808</v>
      </c>
      <c r="N12" s="11" t="str">
        <f t="shared" si="9"/>
        <v>E2_1908</v>
      </c>
      <c r="O12" s="1" t="str">
        <f t="shared" si="10"/>
        <v>E2_2008</v>
      </c>
      <c r="P12" s="1" t="str">
        <f t="shared" si="11"/>
        <v>E2_2108</v>
      </c>
      <c r="Q12" s="11" t="str">
        <f t="shared" si="12"/>
        <v>E2_2208</v>
      </c>
      <c r="R12" s="11" t="str">
        <f t="shared" si="13"/>
        <v>E2_2308</v>
      </c>
      <c r="S12" s="1" t="str">
        <f t="shared" si="14"/>
        <v>E2_2408</v>
      </c>
      <c r="T12" s="1" t="str">
        <f t="shared" si="15"/>
        <v>E2_2508</v>
      </c>
      <c r="U12" s="11" t="str">
        <f t="shared" si="16"/>
        <v>E2_2608</v>
      </c>
    </row>
    <row r="13" s="1" customFormat="1" ht="12" spans="2:21">
      <c r="B13" s="1" t="s">
        <v>4421</v>
      </c>
      <c r="D13" s="1">
        <f t="shared" si="17"/>
        <v>1009</v>
      </c>
      <c r="E13" s="1" t="str">
        <f t="shared" si="0"/>
        <v>E2_1009</v>
      </c>
      <c r="F13" s="1" t="str">
        <f t="shared" si="1"/>
        <v>E2_1109</v>
      </c>
      <c r="G13" s="1" t="str">
        <f t="shared" si="2"/>
        <v>E2_1209</v>
      </c>
      <c r="H13" s="1" t="str">
        <f t="shared" si="3"/>
        <v>E2_1309</v>
      </c>
      <c r="I13" s="11" t="str">
        <f t="shared" si="4"/>
        <v>E2_1409</v>
      </c>
      <c r="J13" s="11" t="str">
        <f t="shared" si="5"/>
        <v>E2_1509</v>
      </c>
      <c r="K13" s="1" t="str">
        <f t="shared" si="6"/>
        <v>E2_1609</v>
      </c>
      <c r="L13" s="1" t="str">
        <f t="shared" si="7"/>
        <v>E2_1709</v>
      </c>
      <c r="M13" s="11" t="str">
        <f t="shared" si="8"/>
        <v>E2_1809</v>
      </c>
      <c r="N13" s="11" t="str">
        <f t="shared" si="9"/>
        <v>E2_1909</v>
      </c>
      <c r="O13" s="1" t="str">
        <f t="shared" si="10"/>
        <v>E2_2009</v>
      </c>
      <c r="P13" s="1" t="str">
        <f t="shared" si="11"/>
        <v>E2_2109</v>
      </c>
      <c r="Q13" s="11" t="str">
        <f t="shared" si="12"/>
        <v>E2_2209</v>
      </c>
      <c r="R13" s="11" t="str">
        <f t="shared" si="13"/>
        <v>E2_2309</v>
      </c>
      <c r="S13" s="1" t="str">
        <f t="shared" si="14"/>
        <v>E2_2409</v>
      </c>
      <c r="T13" s="1" t="str">
        <f t="shared" si="15"/>
        <v>E2_2509</v>
      </c>
      <c r="U13" s="11" t="str">
        <f t="shared" si="16"/>
        <v>E2_2609</v>
      </c>
    </row>
    <row r="14" s="1" customFormat="1" ht="12" spans="2:21">
      <c r="B14" s="1" t="s">
        <v>4421</v>
      </c>
      <c r="D14" s="1">
        <f t="shared" si="17"/>
        <v>1010</v>
      </c>
      <c r="E14" s="1" t="str">
        <f t="shared" si="0"/>
        <v>E2_1010</v>
      </c>
      <c r="F14" s="1" t="str">
        <f t="shared" si="1"/>
        <v>E2_1110</v>
      </c>
      <c r="G14" s="1" t="str">
        <f t="shared" si="2"/>
        <v>E2_1210</v>
      </c>
      <c r="H14" s="1" t="str">
        <f t="shared" si="3"/>
        <v>E2_1310</v>
      </c>
      <c r="I14" s="11" t="str">
        <f t="shared" si="4"/>
        <v>E2_1410</v>
      </c>
      <c r="J14" s="11" t="str">
        <f t="shared" si="5"/>
        <v>E2_1510</v>
      </c>
      <c r="K14" s="1" t="str">
        <f t="shared" si="6"/>
        <v>E2_1610</v>
      </c>
      <c r="L14" s="1" t="str">
        <f t="shared" si="7"/>
        <v>E2_1710</v>
      </c>
      <c r="M14" s="11" t="str">
        <f t="shared" si="8"/>
        <v>E2_1810</v>
      </c>
      <c r="N14" s="11" t="str">
        <f t="shared" si="9"/>
        <v>E2_1910</v>
      </c>
      <c r="O14" s="1" t="str">
        <f t="shared" si="10"/>
        <v>E2_2010</v>
      </c>
      <c r="P14" s="1" t="str">
        <f t="shared" si="11"/>
        <v>E2_2110</v>
      </c>
      <c r="Q14" s="11" t="str">
        <f t="shared" si="12"/>
        <v>E2_2210</v>
      </c>
      <c r="R14" s="11" t="str">
        <f t="shared" si="13"/>
        <v>E2_2310</v>
      </c>
      <c r="S14" s="1" t="str">
        <f t="shared" si="14"/>
        <v>E2_2410</v>
      </c>
      <c r="T14" s="1" t="str">
        <f t="shared" si="15"/>
        <v>E2_2510</v>
      </c>
      <c r="U14" s="11" t="str">
        <f t="shared" si="16"/>
        <v>E2_2610</v>
      </c>
    </row>
    <row r="15" s="1" customFormat="1" ht="12" spans="2:21">
      <c r="B15" s="1" t="s">
        <v>4421</v>
      </c>
      <c r="D15" s="1">
        <f t="shared" si="17"/>
        <v>1011</v>
      </c>
      <c r="E15" s="1" t="str">
        <f t="shared" si="0"/>
        <v>E2_1011</v>
      </c>
      <c r="F15" s="1" t="str">
        <f t="shared" si="1"/>
        <v>E2_1111</v>
      </c>
      <c r="G15" s="1" t="str">
        <f t="shared" si="2"/>
        <v>E2_1211</v>
      </c>
      <c r="H15" s="1" t="str">
        <f t="shared" si="3"/>
        <v>E2_1311</v>
      </c>
      <c r="I15" s="11" t="str">
        <f t="shared" si="4"/>
        <v>E2_1411</v>
      </c>
      <c r="J15" s="11" t="str">
        <f t="shared" si="5"/>
        <v>E2_1511</v>
      </c>
      <c r="K15" s="1" t="str">
        <f t="shared" si="6"/>
        <v>E2_1611</v>
      </c>
      <c r="L15" s="1" t="str">
        <f t="shared" si="7"/>
        <v>E2_1711</v>
      </c>
      <c r="M15" s="11" t="str">
        <f t="shared" si="8"/>
        <v>E2_1811</v>
      </c>
      <c r="N15" s="11" t="str">
        <f t="shared" si="9"/>
        <v>E2_1911</v>
      </c>
      <c r="O15" s="1" t="str">
        <f t="shared" si="10"/>
        <v>E2_2011</v>
      </c>
      <c r="P15" s="1" t="str">
        <f t="shared" si="11"/>
        <v>E2_2111</v>
      </c>
      <c r="Q15" s="11" t="str">
        <f t="shared" si="12"/>
        <v>E2_2211</v>
      </c>
      <c r="R15" s="11" t="str">
        <f t="shared" si="13"/>
        <v>E2_2311</v>
      </c>
      <c r="S15" s="1" t="str">
        <f t="shared" si="14"/>
        <v>E2_2411</v>
      </c>
      <c r="T15" s="1" t="str">
        <f t="shared" si="15"/>
        <v>E2_2511</v>
      </c>
      <c r="U15" s="11" t="str">
        <f t="shared" si="16"/>
        <v>E2_2611</v>
      </c>
    </row>
    <row r="16" s="1" customFormat="1" ht="12" spans="2:21">
      <c r="B16" s="1" t="s">
        <v>4421</v>
      </c>
      <c r="D16" s="1">
        <f t="shared" si="17"/>
        <v>1012</v>
      </c>
      <c r="E16" s="1" t="str">
        <f t="shared" si="0"/>
        <v>E2_1012</v>
      </c>
      <c r="F16" s="1" t="str">
        <f t="shared" si="1"/>
        <v>E2_1112</v>
      </c>
      <c r="G16" s="1" t="str">
        <f t="shared" si="2"/>
        <v>E2_1212</v>
      </c>
      <c r="H16" s="1" t="str">
        <f t="shared" si="3"/>
        <v>E2_1312</v>
      </c>
      <c r="I16" s="11" t="str">
        <f t="shared" si="4"/>
        <v>E2_1412</v>
      </c>
      <c r="J16" s="11" t="str">
        <f t="shared" si="5"/>
        <v>E2_1512</v>
      </c>
      <c r="K16" s="1" t="str">
        <f t="shared" si="6"/>
        <v>E2_1612</v>
      </c>
      <c r="L16" s="1" t="str">
        <f t="shared" si="7"/>
        <v>E2_1712</v>
      </c>
      <c r="M16" s="11" t="str">
        <f t="shared" si="8"/>
        <v>E2_1812</v>
      </c>
      <c r="N16" s="11" t="str">
        <f t="shared" si="9"/>
        <v>E2_1912</v>
      </c>
      <c r="O16" s="1" t="str">
        <f t="shared" si="10"/>
        <v>E2_2012</v>
      </c>
      <c r="P16" s="1" t="str">
        <f t="shared" si="11"/>
        <v>E2_2112</v>
      </c>
      <c r="Q16" s="11" t="str">
        <f t="shared" si="12"/>
        <v>E2_2212</v>
      </c>
      <c r="R16" s="11" t="str">
        <f t="shared" si="13"/>
        <v>E2_2312</v>
      </c>
      <c r="S16" s="1" t="str">
        <f t="shared" si="14"/>
        <v>E2_2412</v>
      </c>
      <c r="T16" s="1" t="str">
        <f t="shared" si="15"/>
        <v>E2_2512</v>
      </c>
      <c r="U16" s="11" t="str">
        <f t="shared" si="16"/>
        <v>E2_2612</v>
      </c>
    </row>
    <row r="17" s="1" customFormat="1" ht="12" spans="2:21">
      <c r="B17" s="1" t="s">
        <v>4421</v>
      </c>
      <c r="D17" s="1">
        <f t="shared" si="17"/>
        <v>1013</v>
      </c>
      <c r="E17" s="1" t="str">
        <f t="shared" si="0"/>
        <v>E2_1013</v>
      </c>
      <c r="F17" s="1" t="str">
        <f t="shared" si="1"/>
        <v>E2_1113</v>
      </c>
      <c r="G17" s="1" t="str">
        <f t="shared" si="2"/>
        <v>E2_1213</v>
      </c>
      <c r="H17" s="1" t="str">
        <f t="shared" si="3"/>
        <v>E2_1313</v>
      </c>
      <c r="I17" s="11" t="str">
        <f t="shared" si="4"/>
        <v>E2_1413</v>
      </c>
      <c r="J17" s="11" t="str">
        <f t="shared" si="5"/>
        <v>E2_1513</v>
      </c>
      <c r="K17" s="1" t="str">
        <f t="shared" si="6"/>
        <v>E2_1613</v>
      </c>
      <c r="L17" s="1" t="str">
        <f t="shared" si="7"/>
        <v>E2_1713</v>
      </c>
      <c r="M17" s="11" t="str">
        <f t="shared" si="8"/>
        <v>E2_1813</v>
      </c>
      <c r="N17" s="11" t="str">
        <f t="shared" si="9"/>
        <v>E2_1913</v>
      </c>
      <c r="O17" s="1" t="str">
        <f t="shared" si="10"/>
        <v>E2_2013</v>
      </c>
      <c r="P17" s="1" t="str">
        <f t="shared" si="11"/>
        <v>E2_2113</v>
      </c>
      <c r="Q17" s="11" t="str">
        <f t="shared" si="12"/>
        <v>E2_2213</v>
      </c>
      <c r="R17" s="11" t="str">
        <f t="shared" si="13"/>
        <v>E2_2313</v>
      </c>
      <c r="S17" s="1" t="str">
        <f t="shared" si="14"/>
        <v>E2_2413</v>
      </c>
      <c r="T17" s="1" t="str">
        <f t="shared" si="15"/>
        <v>E2_2513</v>
      </c>
      <c r="U17" s="11" t="str">
        <f t="shared" si="16"/>
        <v>E2_2613</v>
      </c>
    </row>
    <row r="18" s="1" customFormat="1" ht="12" spans="2:21">
      <c r="B18" s="1" t="s">
        <v>4421</v>
      </c>
      <c r="D18" s="1">
        <f t="shared" si="17"/>
        <v>1014</v>
      </c>
      <c r="E18" s="1" t="str">
        <f t="shared" si="0"/>
        <v>E2_1014</v>
      </c>
      <c r="F18" s="1" t="str">
        <f t="shared" si="1"/>
        <v>E2_1114</v>
      </c>
      <c r="G18" s="1" t="str">
        <f t="shared" si="2"/>
        <v>E2_1214</v>
      </c>
      <c r="H18" s="1" t="str">
        <f t="shared" si="3"/>
        <v>E2_1314</v>
      </c>
      <c r="I18" s="11" t="str">
        <f t="shared" si="4"/>
        <v>E2_1414</v>
      </c>
      <c r="J18" s="11" t="str">
        <f t="shared" si="5"/>
        <v>E2_1514</v>
      </c>
      <c r="K18" s="1" t="str">
        <f t="shared" si="6"/>
        <v>E2_1614</v>
      </c>
      <c r="L18" s="1" t="str">
        <f t="shared" si="7"/>
        <v>E2_1714</v>
      </c>
      <c r="M18" s="11" t="str">
        <f t="shared" si="8"/>
        <v>E2_1814</v>
      </c>
      <c r="N18" s="11" t="str">
        <f t="shared" si="9"/>
        <v>E2_1914</v>
      </c>
      <c r="O18" s="1" t="str">
        <f t="shared" si="10"/>
        <v>E2_2014</v>
      </c>
      <c r="P18" s="1" t="str">
        <f t="shared" si="11"/>
        <v>E2_2114</v>
      </c>
      <c r="Q18" s="11" t="str">
        <f t="shared" si="12"/>
        <v>E2_2214</v>
      </c>
      <c r="R18" s="11" t="str">
        <f t="shared" si="13"/>
        <v>E2_2314</v>
      </c>
      <c r="S18" s="1" t="str">
        <f t="shared" si="14"/>
        <v>E2_2414</v>
      </c>
      <c r="T18" s="1" t="str">
        <f t="shared" si="15"/>
        <v>E2_2514</v>
      </c>
      <c r="U18" s="11" t="str">
        <f t="shared" si="16"/>
        <v>E2_2614</v>
      </c>
    </row>
    <row r="19" s="1" customFormat="1" ht="12" spans="2:21">
      <c r="B19" s="1" t="s">
        <v>4421</v>
      </c>
      <c r="D19" s="1">
        <f t="shared" si="17"/>
        <v>1015</v>
      </c>
      <c r="E19" s="1" t="str">
        <f t="shared" si="0"/>
        <v>E2_1015</v>
      </c>
      <c r="F19" s="1" t="str">
        <f t="shared" si="1"/>
        <v>E2_1115</v>
      </c>
      <c r="G19" s="1" t="str">
        <f t="shared" si="2"/>
        <v>E2_1215</v>
      </c>
      <c r="H19" s="1" t="str">
        <f t="shared" si="3"/>
        <v>E2_1315</v>
      </c>
      <c r="I19" s="11" t="str">
        <f t="shared" si="4"/>
        <v>E2_1415</v>
      </c>
      <c r="J19" s="11" t="str">
        <f t="shared" si="5"/>
        <v>E2_1515</v>
      </c>
      <c r="K19" s="1" t="str">
        <f t="shared" si="6"/>
        <v>E2_1615</v>
      </c>
      <c r="L19" s="1" t="str">
        <f t="shared" si="7"/>
        <v>E2_1715</v>
      </c>
      <c r="M19" s="11" t="str">
        <f t="shared" si="8"/>
        <v>E2_1815</v>
      </c>
      <c r="N19" s="11" t="str">
        <f t="shared" si="9"/>
        <v>E2_1915</v>
      </c>
      <c r="O19" s="1" t="str">
        <f t="shared" si="10"/>
        <v>E2_2015</v>
      </c>
      <c r="P19" s="1" t="str">
        <f t="shared" si="11"/>
        <v>E2_2115</v>
      </c>
      <c r="Q19" s="11" t="str">
        <f t="shared" si="12"/>
        <v>E2_2215</v>
      </c>
      <c r="R19" s="11" t="str">
        <f t="shared" si="13"/>
        <v>E2_2315</v>
      </c>
      <c r="S19" s="1" t="str">
        <f t="shared" si="14"/>
        <v>E2_2415</v>
      </c>
      <c r="T19" s="1" t="str">
        <f t="shared" si="15"/>
        <v>E2_2515</v>
      </c>
      <c r="U19" s="11" t="str">
        <f t="shared" si="16"/>
        <v>E2_2615</v>
      </c>
    </row>
    <row r="20" s="1" customFormat="1" ht="12" spans="2:21">
      <c r="B20" s="1" t="s">
        <v>4421</v>
      </c>
      <c r="D20" s="1">
        <f t="shared" si="17"/>
        <v>1016</v>
      </c>
      <c r="E20" s="1" t="str">
        <f t="shared" si="0"/>
        <v>E2_1016</v>
      </c>
      <c r="F20" s="1" t="str">
        <f t="shared" si="1"/>
        <v>E2_1116</v>
      </c>
      <c r="G20" s="1" t="str">
        <f t="shared" si="2"/>
        <v>E2_1216</v>
      </c>
      <c r="H20" s="1" t="str">
        <f t="shared" si="3"/>
        <v>E2_1316</v>
      </c>
      <c r="I20" s="11" t="str">
        <f t="shared" si="4"/>
        <v>E2_1416</v>
      </c>
      <c r="J20" s="11" t="str">
        <f t="shared" si="5"/>
        <v>E2_1516</v>
      </c>
      <c r="K20" s="1" t="str">
        <f t="shared" si="6"/>
        <v>E2_1616</v>
      </c>
      <c r="L20" s="1" t="str">
        <f t="shared" si="7"/>
        <v>E2_1716</v>
      </c>
      <c r="M20" s="11" t="str">
        <f t="shared" si="8"/>
        <v>E2_1816</v>
      </c>
      <c r="N20" s="11" t="str">
        <f t="shared" si="9"/>
        <v>E2_1916</v>
      </c>
      <c r="O20" s="1" t="str">
        <f t="shared" si="10"/>
        <v>E2_2016</v>
      </c>
      <c r="P20" s="1" t="str">
        <f t="shared" si="11"/>
        <v>E2_2116</v>
      </c>
      <c r="Q20" s="11" t="str">
        <f t="shared" si="12"/>
        <v>E2_2216</v>
      </c>
      <c r="R20" s="11" t="str">
        <f t="shared" si="13"/>
        <v>E2_2316</v>
      </c>
      <c r="S20" s="1" t="str">
        <f t="shared" si="14"/>
        <v>E2_2416</v>
      </c>
      <c r="T20" s="1" t="str">
        <f t="shared" si="15"/>
        <v>E2_2516</v>
      </c>
      <c r="U20" s="11" t="str">
        <f t="shared" si="16"/>
        <v>E2_2616</v>
      </c>
    </row>
    <row r="21" s="1" customFormat="1" ht="12" spans="2:21">
      <c r="B21" s="1" t="s">
        <v>4421</v>
      </c>
      <c r="D21" s="1">
        <f t="shared" si="17"/>
        <v>1017</v>
      </c>
      <c r="E21" s="1" t="str">
        <f t="shared" si="0"/>
        <v>E2_1017</v>
      </c>
      <c r="F21" s="1" t="str">
        <f t="shared" si="1"/>
        <v>E2_1117</v>
      </c>
      <c r="G21" s="1" t="str">
        <f t="shared" si="2"/>
        <v>E2_1217</v>
      </c>
      <c r="H21" s="1" t="str">
        <f t="shared" si="3"/>
        <v>E2_1317</v>
      </c>
      <c r="I21" s="11" t="str">
        <f t="shared" si="4"/>
        <v>E2_1417</v>
      </c>
      <c r="J21" s="11" t="str">
        <f t="shared" si="5"/>
        <v>E2_1517</v>
      </c>
      <c r="K21" s="1" t="str">
        <f t="shared" si="6"/>
        <v>E2_1617</v>
      </c>
      <c r="L21" s="1" t="str">
        <f t="shared" si="7"/>
        <v>E2_1717</v>
      </c>
      <c r="M21" s="11" t="str">
        <f t="shared" si="8"/>
        <v>E2_1817</v>
      </c>
      <c r="N21" s="11" t="str">
        <f t="shared" si="9"/>
        <v>E2_1917</v>
      </c>
      <c r="O21" s="1" t="str">
        <f t="shared" si="10"/>
        <v>E2_2017</v>
      </c>
      <c r="P21" s="1" t="str">
        <f t="shared" si="11"/>
        <v>E2_2117</v>
      </c>
      <c r="Q21" s="11" t="str">
        <f t="shared" si="12"/>
        <v>E2_2217</v>
      </c>
      <c r="R21" s="11" t="str">
        <f t="shared" si="13"/>
        <v>E2_2317</v>
      </c>
      <c r="S21" s="1" t="str">
        <f t="shared" si="14"/>
        <v>E2_2417</v>
      </c>
      <c r="T21" s="1" t="str">
        <f t="shared" si="15"/>
        <v>E2_2517</v>
      </c>
      <c r="U21" s="11" t="str">
        <f t="shared" si="16"/>
        <v>E2_2617</v>
      </c>
    </row>
    <row r="22" s="1" customFormat="1" ht="12" spans="2:21">
      <c r="B22" s="1" t="s">
        <v>4421</v>
      </c>
      <c r="D22" s="1">
        <f t="shared" si="17"/>
        <v>1018</v>
      </c>
      <c r="E22" s="1" t="str">
        <f t="shared" si="0"/>
        <v>E2_1018</v>
      </c>
      <c r="F22" s="1" t="str">
        <f t="shared" si="1"/>
        <v>E2_1118</v>
      </c>
      <c r="G22" s="1" t="str">
        <f t="shared" si="2"/>
        <v>E2_1218</v>
      </c>
      <c r="H22" s="1" t="str">
        <f t="shared" si="3"/>
        <v>E2_1318</v>
      </c>
      <c r="I22" s="11" t="str">
        <f t="shared" si="4"/>
        <v>E2_1418</v>
      </c>
      <c r="J22" s="11" t="str">
        <f t="shared" si="5"/>
        <v>E2_1518</v>
      </c>
      <c r="K22" s="1" t="str">
        <f t="shared" si="6"/>
        <v>E2_1618</v>
      </c>
      <c r="L22" s="1" t="str">
        <f t="shared" si="7"/>
        <v>E2_1718</v>
      </c>
      <c r="M22" s="11" t="str">
        <f t="shared" si="8"/>
        <v>E2_1818</v>
      </c>
      <c r="N22" s="11" t="str">
        <f t="shared" si="9"/>
        <v>E2_1918</v>
      </c>
      <c r="O22" s="1" t="str">
        <f t="shared" si="10"/>
        <v>E2_2018</v>
      </c>
      <c r="P22" s="1" t="str">
        <f t="shared" si="11"/>
        <v>E2_2118</v>
      </c>
      <c r="Q22" s="11" t="str">
        <f t="shared" si="12"/>
        <v>E2_2218</v>
      </c>
      <c r="R22" s="11" t="str">
        <f t="shared" si="13"/>
        <v>E2_2318</v>
      </c>
      <c r="S22" s="1" t="str">
        <f t="shared" si="14"/>
        <v>E2_2418</v>
      </c>
      <c r="T22" s="1" t="str">
        <f t="shared" si="15"/>
        <v>E2_2518</v>
      </c>
      <c r="U22" s="11" t="str">
        <f t="shared" si="16"/>
        <v>E2_2618</v>
      </c>
    </row>
    <row r="23" s="1" customFormat="1" ht="12" spans="2:21">
      <c r="B23" s="1" t="s">
        <v>4421</v>
      </c>
      <c r="D23" s="1">
        <f t="shared" si="17"/>
        <v>1019</v>
      </c>
      <c r="E23" s="1" t="str">
        <f t="shared" si="0"/>
        <v>E2_1019</v>
      </c>
      <c r="F23" s="1" t="str">
        <f t="shared" si="1"/>
        <v>E2_1119</v>
      </c>
      <c r="G23" s="1" t="str">
        <f t="shared" si="2"/>
        <v>E2_1219</v>
      </c>
      <c r="H23" s="1" t="str">
        <f t="shared" si="3"/>
        <v>E2_1319</v>
      </c>
      <c r="I23" s="11" t="str">
        <f t="shared" si="4"/>
        <v>E2_1419</v>
      </c>
      <c r="J23" s="11" t="str">
        <f t="shared" si="5"/>
        <v>E2_1519</v>
      </c>
      <c r="K23" s="1" t="str">
        <f t="shared" si="6"/>
        <v>E2_1619</v>
      </c>
      <c r="L23" s="1" t="str">
        <f t="shared" si="7"/>
        <v>E2_1719</v>
      </c>
      <c r="M23" s="11" t="str">
        <f t="shared" si="8"/>
        <v>E2_1819</v>
      </c>
      <c r="N23" s="11" t="str">
        <f t="shared" si="9"/>
        <v>E2_1919</v>
      </c>
      <c r="O23" s="1" t="str">
        <f t="shared" si="10"/>
        <v>E2_2019</v>
      </c>
      <c r="P23" s="1" t="str">
        <f t="shared" si="11"/>
        <v>E2_2119</v>
      </c>
      <c r="Q23" s="11" t="str">
        <f t="shared" si="12"/>
        <v>E2_2219</v>
      </c>
      <c r="R23" s="11" t="str">
        <f t="shared" si="13"/>
        <v>E2_2319</v>
      </c>
      <c r="S23" s="1" t="str">
        <f t="shared" si="14"/>
        <v>E2_2419</v>
      </c>
      <c r="T23" s="1" t="str">
        <f t="shared" si="15"/>
        <v>E2_2519</v>
      </c>
      <c r="U23" s="11" t="str">
        <f t="shared" si="16"/>
        <v>E2_2619</v>
      </c>
    </row>
    <row r="24" s="1" customFormat="1" ht="12" spans="2:21">
      <c r="B24" s="1" t="s">
        <v>4421</v>
      </c>
      <c r="D24" s="1">
        <f t="shared" si="17"/>
        <v>1020</v>
      </c>
      <c r="E24" s="1" t="str">
        <f t="shared" si="0"/>
        <v>E2_1020</v>
      </c>
      <c r="F24" s="1" t="str">
        <f t="shared" si="1"/>
        <v>E2_1120</v>
      </c>
      <c r="G24" s="1" t="str">
        <f t="shared" si="2"/>
        <v>E2_1220</v>
      </c>
      <c r="H24" s="1" t="str">
        <f t="shared" si="3"/>
        <v>E2_1320</v>
      </c>
      <c r="I24" s="11" t="str">
        <f t="shared" si="4"/>
        <v>E2_1420</v>
      </c>
      <c r="J24" s="11" t="str">
        <f t="shared" si="5"/>
        <v>E2_1520</v>
      </c>
      <c r="K24" s="1" t="str">
        <f t="shared" si="6"/>
        <v>E2_1620</v>
      </c>
      <c r="L24" s="1" t="str">
        <f t="shared" si="7"/>
        <v>E2_1720</v>
      </c>
      <c r="M24" s="11" t="str">
        <f t="shared" si="8"/>
        <v>E2_1820</v>
      </c>
      <c r="N24" s="11" t="str">
        <f t="shared" si="9"/>
        <v>E2_1920</v>
      </c>
      <c r="O24" s="1" t="str">
        <f t="shared" si="10"/>
        <v>E2_2020</v>
      </c>
      <c r="P24" s="1" t="str">
        <f t="shared" si="11"/>
        <v>E2_2120</v>
      </c>
      <c r="Q24" s="11" t="str">
        <f t="shared" si="12"/>
        <v>E2_2220</v>
      </c>
      <c r="R24" s="11" t="str">
        <f t="shared" si="13"/>
        <v>E2_2320</v>
      </c>
      <c r="S24" s="1" t="str">
        <f t="shared" si="14"/>
        <v>E2_2420</v>
      </c>
      <c r="T24" s="1" t="str">
        <f t="shared" si="15"/>
        <v>E2_2520</v>
      </c>
      <c r="U24" s="11" t="str">
        <f t="shared" si="16"/>
        <v>E2_2620</v>
      </c>
    </row>
    <row r="25" s="1" customFormat="1" ht="12" spans="2:21">
      <c r="B25" s="1" t="s">
        <v>4421</v>
      </c>
      <c r="D25" s="1">
        <f t="shared" si="17"/>
        <v>1021</v>
      </c>
      <c r="E25" s="1" t="str">
        <f t="shared" si="0"/>
        <v>E2_1021</v>
      </c>
      <c r="F25" s="1" t="str">
        <f t="shared" si="1"/>
        <v>E2_1121</v>
      </c>
      <c r="G25" s="1" t="str">
        <f t="shared" si="2"/>
        <v>E2_1221</v>
      </c>
      <c r="H25" s="1" t="str">
        <f t="shared" si="3"/>
        <v>E2_1321</v>
      </c>
      <c r="I25" s="11" t="str">
        <f t="shared" si="4"/>
        <v>E2_1421</v>
      </c>
      <c r="J25" s="11" t="str">
        <f t="shared" si="5"/>
        <v>E2_1521</v>
      </c>
      <c r="K25" s="1" t="str">
        <f t="shared" si="6"/>
        <v>E2_1621</v>
      </c>
      <c r="L25" s="1" t="str">
        <f t="shared" si="7"/>
        <v>E2_1721</v>
      </c>
      <c r="M25" s="11" t="str">
        <f t="shared" si="8"/>
        <v>E2_1821</v>
      </c>
      <c r="N25" s="11" t="str">
        <f t="shared" si="9"/>
        <v>E2_1921</v>
      </c>
      <c r="O25" s="1" t="str">
        <f t="shared" si="10"/>
        <v>E2_2021</v>
      </c>
      <c r="P25" s="1" t="str">
        <f t="shared" si="11"/>
        <v>E2_2121</v>
      </c>
      <c r="Q25" s="11" t="str">
        <f t="shared" si="12"/>
        <v>E2_2221</v>
      </c>
      <c r="R25" s="11" t="str">
        <f t="shared" si="13"/>
        <v>E2_2321</v>
      </c>
      <c r="S25" s="1" t="str">
        <f t="shared" si="14"/>
        <v>E2_2421</v>
      </c>
      <c r="T25" s="1" t="str">
        <f t="shared" si="15"/>
        <v>E2_2521</v>
      </c>
      <c r="U25" s="11" t="str">
        <f t="shared" si="16"/>
        <v>E2_2621</v>
      </c>
    </row>
    <row r="26" s="1" customFormat="1" ht="12" spans="2:21">
      <c r="B26" s="1" t="s">
        <v>4421</v>
      </c>
      <c r="D26" s="1">
        <f t="shared" si="17"/>
        <v>1022</v>
      </c>
      <c r="E26" s="1" t="str">
        <f t="shared" si="0"/>
        <v>E2_1022</v>
      </c>
      <c r="F26" s="1" t="str">
        <f t="shared" si="1"/>
        <v>E2_1122</v>
      </c>
      <c r="G26" s="1" t="str">
        <f t="shared" si="2"/>
        <v>E2_1222</v>
      </c>
      <c r="H26" s="1" t="str">
        <f t="shared" si="3"/>
        <v>E2_1322</v>
      </c>
      <c r="I26" s="11" t="str">
        <f t="shared" si="4"/>
        <v>E2_1422</v>
      </c>
      <c r="J26" s="11" t="str">
        <f t="shared" si="5"/>
        <v>E2_1522</v>
      </c>
      <c r="K26" s="1" t="str">
        <f t="shared" si="6"/>
        <v>E2_1622</v>
      </c>
      <c r="L26" s="1" t="str">
        <f t="shared" si="7"/>
        <v>E2_1722</v>
      </c>
      <c r="M26" s="11" t="str">
        <f t="shared" si="8"/>
        <v>E2_1822</v>
      </c>
      <c r="N26" s="11" t="str">
        <f t="shared" si="9"/>
        <v>E2_1922</v>
      </c>
      <c r="O26" s="1" t="str">
        <f t="shared" si="10"/>
        <v>E2_2022</v>
      </c>
      <c r="P26" s="1" t="str">
        <f t="shared" si="11"/>
        <v>E2_2122</v>
      </c>
      <c r="Q26" s="11" t="str">
        <f t="shared" si="12"/>
        <v>E2_2222</v>
      </c>
      <c r="R26" s="11" t="str">
        <f t="shared" si="13"/>
        <v>E2_2322</v>
      </c>
      <c r="S26" s="1" t="str">
        <f t="shared" si="14"/>
        <v>E2_2422</v>
      </c>
      <c r="T26" s="1" t="str">
        <f t="shared" si="15"/>
        <v>E2_2522</v>
      </c>
      <c r="U26" s="11" t="str">
        <f t="shared" si="16"/>
        <v>E2_2622</v>
      </c>
    </row>
    <row r="27" s="1" customFormat="1" ht="12" spans="2:21">
      <c r="B27" s="1" t="s">
        <v>4421</v>
      </c>
      <c r="D27" s="1">
        <f t="shared" si="17"/>
        <v>1023</v>
      </c>
      <c r="E27" s="1" t="str">
        <f t="shared" si="0"/>
        <v>E2_1023</v>
      </c>
      <c r="F27" s="1" t="str">
        <f t="shared" si="1"/>
        <v>E2_1123</v>
      </c>
      <c r="G27" s="1" t="str">
        <f t="shared" si="2"/>
        <v>E2_1223</v>
      </c>
      <c r="H27" s="1" t="str">
        <f t="shared" si="3"/>
        <v>E2_1323</v>
      </c>
      <c r="I27" s="11" t="str">
        <f t="shared" si="4"/>
        <v>E2_1423</v>
      </c>
      <c r="J27" s="11" t="str">
        <f t="shared" si="5"/>
        <v>E2_1523</v>
      </c>
      <c r="K27" s="1" t="str">
        <f t="shared" si="6"/>
        <v>E2_1623</v>
      </c>
      <c r="L27" s="1" t="str">
        <f t="shared" si="7"/>
        <v>E2_1723</v>
      </c>
      <c r="M27" s="11" t="str">
        <f t="shared" si="8"/>
        <v>E2_1823</v>
      </c>
      <c r="N27" s="11" t="str">
        <f t="shared" si="9"/>
        <v>E2_1923</v>
      </c>
      <c r="O27" s="1" t="str">
        <f t="shared" si="10"/>
        <v>E2_2023</v>
      </c>
      <c r="P27" s="1" t="str">
        <f t="shared" si="11"/>
        <v>E2_2123</v>
      </c>
      <c r="Q27" s="11" t="str">
        <f t="shared" si="12"/>
        <v>E2_2223</v>
      </c>
      <c r="R27" s="11" t="str">
        <f t="shared" si="13"/>
        <v>E2_2323</v>
      </c>
      <c r="S27" s="1" t="str">
        <f t="shared" si="14"/>
        <v>E2_2423</v>
      </c>
      <c r="T27" s="1" t="str">
        <f t="shared" si="15"/>
        <v>E2_2523</v>
      </c>
      <c r="U27" s="11" t="str">
        <f t="shared" si="16"/>
        <v>E2_2623</v>
      </c>
    </row>
    <row r="28" s="1" customFormat="1" ht="12" spans="2:21">
      <c r="B28" s="1" t="s">
        <v>4421</v>
      </c>
      <c r="D28" s="1">
        <f t="shared" si="17"/>
        <v>1024</v>
      </c>
      <c r="E28" s="1" t="str">
        <f t="shared" si="0"/>
        <v>E2_1024</v>
      </c>
      <c r="F28" s="1" t="str">
        <f t="shared" si="1"/>
        <v>E2_1124</v>
      </c>
      <c r="G28" s="1" t="str">
        <f t="shared" si="2"/>
        <v>E2_1224</v>
      </c>
      <c r="H28" s="1" t="str">
        <f t="shared" si="3"/>
        <v>E2_1324</v>
      </c>
      <c r="I28" s="11" t="str">
        <f t="shared" si="4"/>
        <v>E2_1424</v>
      </c>
      <c r="J28" s="11" t="str">
        <f t="shared" si="5"/>
        <v>E2_1524</v>
      </c>
      <c r="K28" s="1" t="str">
        <f t="shared" si="6"/>
        <v>E2_1624</v>
      </c>
      <c r="L28" s="1" t="str">
        <f t="shared" si="7"/>
        <v>E2_1724</v>
      </c>
      <c r="M28" s="11" t="str">
        <f t="shared" si="8"/>
        <v>E2_1824</v>
      </c>
      <c r="N28" s="11" t="str">
        <f t="shared" si="9"/>
        <v>E2_1924</v>
      </c>
      <c r="O28" s="1" t="str">
        <f t="shared" si="10"/>
        <v>E2_2024</v>
      </c>
      <c r="P28" s="1" t="str">
        <f t="shared" si="11"/>
        <v>E2_2124</v>
      </c>
      <c r="Q28" s="11" t="str">
        <f t="shared" si="12"/>
        <v>E2_2224</v>
      </c>
      <c r="R28" s="11" t="str">
        <f t="shared" si="13"/>
        <v>E2_2324</v>
      </c>
      <c r="S28" s="1" t="str">
        <f t="shared" si="14"/>
        <v>E2_2424</v>
      </c>
      <c r="T28" s="1" t="str">
        <f t="shared" si="15"/>
        <v>E2_2524</v>
      </c>
      <c r="U28" s="11" t="str">
        <f t="shared" si="16"/>
        <v>E2_2624</v>
      </c>
    </row>
    <row r="29" s="1" customFormat="1" ht="12" spans="2:21">
      <c r="B29" s="1" t="s">
        <v>4421</v>
      </c>
      <c r="D29" s="1">
        <f t="shared" si="17"/>
        <v>1025</v>
      </c>
      <c r="E29" s="1" t="str">
        <f t="shared" si="0"/>
        <v>E2_1025</v>
      </c>
      <c r="F29" s="1" t="str">
        <f t="shared" si="1"/>
        <v>E2_1125</v>
      </c>
      <c r="G29" s="1" t="str">
        <f t="shared" si="2"/>
        <v>E2_1225</v>
      </c>
      <c r="H29" s="1" t="str">
        <f t="shared" si="3"/>
        <v>E2_1325</v>
      </c>
      <c r="I29" s="11" t="str">
        <f t="shared" si="4"/>
        <v>E2_1425</v>
      </c>
      <c r="J29" s="11" t="str">
        <f t="shared" si="5"/>
        <v>E2_1525</v>
      </c>
      <c r="K29" s="1" t="str">
        <f t="shared" si="6"/>
        <v>E2_1625</v>
      </c>
      <c r="L29" s="1" t="str">
        <f t="shared" si="7"/>
        <v>E2_1725</v>
      </c>
      <c r="M29" s="11" t="str">
        <f t="shared" si="8"/>
        <v>E2_1825</v>
      </c>
      <c r="N29" s="11" t="str">
        <f t="shared" si="9"/>
        <v>E2_1925</v>
      </c>
      <c r="O29" s="1" t="str">
        <f t="shared" si="10"/>
        <v>E2_2025</v>
      </c>
      <c r="P29" s="1" t="str">
        <f t="shared" si="11"/>
        <v>E2_2125</v>
      </c>
      <c r="Q29" s="11" t="str">
        <f t="shared" si="12"/>
        <v>E2_2225</v>
      </c>
      <c r="R29" s="11" t="str">
        <f t="shared" si="13"/>
        <v>E2_2325</v>
      </c>
      <c r="S29" s="1" t="str">
        <f t="shared" si="14"/>
        <v>E2_2425</v>
      </c>
      <c r="T29" s="1" t="str">
        <f t="shared" si="15"/>
        <v>E2_2525</v>
      </c>
      <c r="U29" s="11" t="str">
        <f t="shared" si="16"/>
        <v>E2_2625</v>
      </c>
    </row>
    <row r="30" s="1" customFormat="1" ht="12" spans="2:21">
      <c r="B30" s="1" t="s">
        <v>4421</v>
      </c>
      <c r="D30" s="1">
        <f t="shared" si="17"/>
        <v>1026</v>
      </c>
      <c r="E30" s="1" t="str">
        <f t="shared" si="0"/>
        <v>E2_1026</v>
      </c>
      <c r="F30" s="1" t="str">
        <f t="shared" si="1"/>
        <v>E2_1126</v>
      </c>
      <c r="G30" s="1" t="str">
        <f t="shared" si="2"/>
        <v>E2_1226</v>
      </c>
      <c r="H30" s="1" t="str">
        <f t="shared" si="3"/>
        <v>E2_1326</v>
      </c>
      <c r="I30" s="11" t="str">
        <f t="shared" si="4"/>
        <v>E2_1426</v>
      </c>
      <c r="J30" s="11" t="str">
        <f t="shared" si="5"/>
        <v>E2_1526</v>
      </c>
      <c r="K30" s="1" t="str">
        <f t="shared" si="6"/>
        <v>E2_1626</v>
      </c>
      <c r="L30" s="1" t="str">
        <f t="shared" si="7"/>
        <v>E2_1726</v>
      </c>
      <c r="M30" s="11" t="str">
        <f t="shared" si="8"/>
        <v>E2_1826</v>
      </c>
      <c r="N30" s="11" t="str">
        <f t="shared" si="9"/>
        <v>E2_1926</v>
      </c>
      <c r="O30" s="1" t="str">
        <f t="shared" si="10"/>
        <v>E2_2026</v>
      </c>
      <c r="P30" s="1" t="str">
        <f t="shared" si="11"/>
        <v>E2_2126</v>
      </c>
      <c r="Q30" s="11" t="str">
        <f t="shared" si="12"/>
        <v>E2_2226</v>
      </c>
      <c r="R30" s="11" t="str">
        <f t="shared" si="13"/>
        <v>E2_2326</v>
      </c>
      <c r="S30" s="1" t="str">
        <f t="shared" si="14"/>
        <v>E2_2426</v>
      </c>
      <c r="T30" s="1" t="str">
        <f t="shared" si="15"/>
        <v>E2_2526</v>
      </c>
      <c r="U30" s="11" t="str">
        <f t="shared" si="16"/>
        <v>E2_2626</v>
      </c>
    </row>
    <row r="31" s="1" customFormat="1" ht="12" spans="2:21">
      <c r="B31" s="1" t="s">
        <v>4421</v>
      </c>
      <c r="D31" s="1">
        <f t="shared" si="17"/>
        <v>1027</v>
      </c>
      <c r="E31" s="1" t="str">
        <f t="shared" si="0"/>
        <v>E2_1027</v>
      </c>
      <c r="F31" s="1" t="str">
        <f t="shared" si="1"/>
        <v>E2_1127</v>
      </c>
      <c r="G31" s="1" t="str">
        <f t="shared" si="2"/>
        <v>E2_1227</v>
      </c>
      <c r="H31" s="1" t="str">
        <f t="shared" si="3"/>
        <v>E2_1327</v>
      </c>
      <c r="I31" s="11" t="str">
        <f t="shared" si="4"/>
        <v>E2_1427</v>
      </c>
      <c r="J31" s="11" t="str">
        <f t="shared" si="5"/>
        <v>E2_1527</v>
      </c>
      <c r="K31" s="1" t="str">
        <f t="shared" si="6"/>
        <v>E2_1627</v>
      </c>
      <c r="L31" s="1" t="str">
        <f t="shared" si="7"/>
        <v>E2_1727</v>
      </c>
      <c r="M31" s="11" t="str">
        <f t="shared" si="8"/>
        <v>E2_1827</v>
      </c>
      <c r="N31" s="11" t="str">
        <f t="shared" si="9"/>
        <v>E2_1927</v>
      </c>
      <c r="O31" s="1" t="str">
        <f t="shared" si="10"/>
        <v>E2_2027</v>
      </c>
      <c r="P31" s="1" t="str">
        <f t="shared" si="11"/>
        <v>E2_2127</v>
      </c>
      <c r="Q31" s="11" t="str">
        <f t="shared" si="12"/>
        <v>E2_2227</v>
      </c>
      <c r="R31" s="11" t="str">
        <f t="shared" si="13"/>
        <v>E2_2327</v>
      </c>
      <c r="S31" s="1" t="str">
        <f t="shared" si="14"/>
        <v>E2_2427</v>
      </c>
      <c r="T31" s="1" t="str">
        <f t="shared" si="15"/>
        <v>E2_2527</v>
      </c>
      <c r="U31" s="11" t="str">
        <f t="shared" si="16"/>
        <v>E2_2627</v>
      </c>
    </row>
    <row r="32" s="1" customFormat="1" ht="12" spans="2:21">
      <c r="B32" s="1" t="s">
        <v>4421</v>
      </c>
      <c r="D32" s="1">
        <f t="shared" si="17"/>
        <v>1028</v>
      </c>
      <c r="E32" s="1" t="str">
        <f t="shared" si="0"/>
        <v>E2_1028</v>
      </c>
      <c r="F32" s="1" t="str">
        <f t="shared" si="1"/>
        <v>E2_1128</v>
      </c>
      <c r="G32" s="1" t="str">
        <f t="shared" si="2"/>
        <v>E2_1228</v>
      </c>
      <c r="H32" s="1" t="str">
        <f t="shared" si="3"/>
        <v>E2_1328</v>
      </c>
      <c r="I32" s="11" t="str">
        <f t="shared" si="4"/>
        <v>E2_1428</v>
      </c>
      <c r="J32" s="11" t="str">
        <f t="shared" si="5"/>
        <v>E2_1528</v>
      </c>
      <c r="K32" s="1" t="str">
        <f t="shared" si="6"/>
        <v>E2_1628</v>
      </c>
      <c r="L32" s="1" t="str">
        <f t="shared" si="7"/>
        <v>E2_1728</v>
      </c>
      <c r="M32" s="11" t="str">
        <f t="shared" si="8"/>
        <v>E2_1828</v>
      </c>
      <c r="N32" s="11" t="str">
        <f t="shared" si="9"/>
        <v>E2_1928</v>
      </c>
      <c r="O32" s="1" t="str">
        <f t="shared" si="10"/>
        <v>E2_2028</v>
      </c>
      <c r="P32" s="1" t="str">
        <f t="shared" si="11"/>
        <v>E2_2128</v>
      </c>
      <c r="Q32" s="11" t="str">
        <f t="shared" si="12"/>
        <v>E2_2228</v>
      </c>
      <c r="R32" s="11" t="str">
        <f t="shared" si="13"/>
        <v>E2_2328</v>
      </c>
      <c r="S32" s="1" t="str">
        <f t="shared" si="14"/>
        <v>E2_2428</v>
      </c>
      <c r="T32" s="1" t="str">
        <f t="shared" si="15"/>
        <v>E2_2528</v>
      </c>
      <c r="U32" s="11" t="str">
        <f t="shared" si="16"/>
        <v>E2_2628</v>
      </c>
    </row>
    <row r="33" s="1" customFormat="1" ht="12" spans="2:21">
      <c r="B33" s="1" t="s">
        <v>4421</v>
      </c>
      <c r="D33" s="1">
        <f t="shared" si="17"/>
        <v>1029</v>
      </c>
      <c r="E33" s="1" t="str">
        <f t="shared" si="0"/>
        <v>E2_1029</v>
      </c>
      <c r="F33" s="1" t="str">
        <f t="shared" si="1"/>
        <v>E2_1129</v>
      </c>
      <c r="G33" s="1" t="str">
        <f t="shared" si="2"/>
        <v>E2_1229</v>
      </c>
      <c r="H33" s="1" t="str">
        <f t="shared" si="3"/>
        <v>E2_1329</v>
      </c>
      <c r="I33" s="11" t="str">
        <f t="shared" si="4"/>
        <v>E2_1429</v>
      </c>
      <c r="J33" s="11" t="str">
        <f t="shared" si="5"/>
        <v>E2_1529</v>
      </c>
      <c r="K33" s="1" t="str">
        <f t="shared" si="6"/>
        <v>E2_1629</v>
      </c>
      <c r="L33" s="1" t="str">
        <f t="shared" si="7"/>
        <v>E2_1729</v>
      </c>
      <c r="M33" s="11" t="str">
        <f t="shared" si="8"/>
        <v>E2_1829</v>
      </c>
      <c r="N33" s="11" t="str">
        <f t="shared" si="9"/>
        <v>E2_1929</v>
      </c>
      <c r="O33" s="1" t="str">
        <f t="shared" si="10"/>
        <v>E2_2029</v>
      </c>
      <c r="P33" s="1" t="str">
        <f t="shared" si="11"/>
        <v>E2_2129</v>
      </c>
      <c r="Q33" s="11" t="str">
        <f t="shared" si="12"/>
        <v>E2_2229</v>
      </c>
      <c r="R33" s="11" t="str">
        <f t="shared" si="13"/>
        <v>E2_2329</v>
      </c>
      <c r="S33" s="1" t="str">
        <f t="shared" si="14"/>
        <v>E2_2429</v>
      </c>
      <c r="T33" s="1" t="str">
        <f t="shared" si="15"/>
        <v>E2_2529</v>
      </c>
      <c r="U33" s="11" t="str">
        <f t="shared" si="16"/>
        <v>E2_2629</v>
      </c>
    </row>
    <row r="34" s="1" customFormat="1" ht="12" spans="2:21">
      <c r="B34" s="1" t="s">
        <v>4421</v>
      </c>
      <c r="D34" s="1">
        <f t="shared" si="17"/>
        <v>1030</v>
      </c>
      <c r="E34" s="1" t="str">
        <f t="shared" si="0"/>
        <v>E2_1030</v>
      </c>
      <c r="F34" s="1" t="str">
        <f t="shared" si="1"/>
        <v>E2_1130</v>
      </c>
      <c r="G34" s="1" t="str">
        <f t="shared" si="2"/>
        <v>E2_1230</v>
      </c>
      <c r="H34" s="1" t="str">
        <f t="shared" si="3"/>
        <v>E2_1330</v>
      </c>
      <c r="I34" s="11" t="str">
        <f t="shared" si="4"/>
        <v>E2_1430</v>
      </c>
      <c r="J34" s="11" t="str">
        <f t="shared" si="5"/>
        <v>E2_1530</v>
      </c>
      <c r="K34" s="1" t="str">
        <f t="shared" si="6"/>
        <v>E2_1630</v>
      </c>
      <c r="L34" s="1" t="str">
        <f t="shared" si="7"/>
        <v>E2_1730</v>
      </c>
      <c r="M34" s="11" t="str">
        <f t="shared" si="8"/>
        <v>E2_1830</v>
      </c>
      <c r="N34" s="11" t="str">
        <f t="shared" si="9"/>
        <v>E2_1930</v>
      </c>
      <c r="O34" s="1" t="str">
        <f t="shared" si="10"/>
        <v>E2_2030</v>
      </c>
      <c r="P34" s="1" t="str">
        <f t="shared" si="11"/>
        <v>E2_2130</v>
      </c>
      <c r="Q34" s="11" t="str">
        <f t="shared" si="12"/>
        <v>E2_2230</v>
      </c>
      <c r="R34" s="11" t="str">
        <f t="shared" si="13"/>
        <v>E2_2330</v>
      </c>
      <c r="S34" s="1" t="str">
        <f t="shared" si="14"/>
        <v>E2_2430</v>
      </c>
      <c r="T34" s="1" t="str">
        <f t="shared" si="15"/>
        <v>E2_2530</v>
      </c>
      <c r="U34" s="11" t="str">
        <f t="shared" si="16"/>
        <v>E2_2630</v>
      </c>
    </row>
    <row r="35" s="1" customFormat="1" ht="12" spans="2:21">
      <c r="B35" s="1" t="s">
        <v>4421</v>
      </c>
      <c r="D35" s="1">
        <f t="shared" si="17"/>
        <v>1031</v>
      </c>
      <c r="E35" s="1" t="str">
        <f t="shared" si="0"/>
        <v>E2_1031</v>
      </c>
      <c r="F35" s="1" t="str">
        <f t="shared" si="1"/>
        <v>E2_1131</v>
      </c>
      <c r="G35" s="1" t="str">
        <f t="shared" si="2"/>
        <v>E2_1231</v>
      </c>
      <c r="H35" s="1" t="str">
        <f t="shared" si="3"/>
        <v>E2_1331</v>
      </c>
      <c r="I35" s="11" t="str">
        <f t="shared" si="4"/>
        <v>E2_1431</v>
      </c>
      <c r="J35" s="11" t="str">
        <f t="shared" si="5"/>
        <v>E2_1531</v>
      </c>
      <c r="K35" s="1" t="str">
        <f t="shared" si="6"/>
        <v>E2_1631</v>
      </c>
      <c r="L35" s="1" t="str">
        <f t="shared" si="7"/>
        <v>E2_1731</v>
      </c>
      <c r="M35" s="11" t="str">
        <f t="shared" si="8"/>
        <v>E2_1831</v>
      </c>
      <c r="N35" s="11" t="str">
        <f t="shared" si="9"/>
        <v>E2_1931</v>
      </c>
      <c r="O35" s="1" t="str">
        <f t="shared" si="10"/>
        <v>E2_2031</v>
      </c>
      <c r="P35" s="1" t="str">
        <f t="shared" si="11"/>
        <v>E2_2131</v>
      </c>
      <c r="Q35" s="11" t="str">
        <f t="shared" si="12"/>
        <v>E2_2231</v>
      </c>
      <c r="R35" s="11" t="str">
        <f t="shared" si="13"/>
        <v>E2_2331</v>
      </c>
      <c r="S35" s="1" t="str">
        <f t="shared" si="14"/>
        <v>E2_2431</v>
      </c>
      <c r="T35" s="1" t="str">
        <f t="shared" si="15"/>
        <v>E2_2531</v>
      </c>
      <c r="U35" s="11" t="str">
        <f t="shared" si="16"/>
        <v>E2_2631</v>
      </c>
    </row>
    <row r="36" s="1" customFormat="1" ht="12" spans="2:21">
      <c r="B36" s="1" t="s">
        <v>4421</v>
      </c>
      <c r="D36" s="1">
        <f t="shared" si="17"/>
        <v>1032</v>
      </c>
      <c r="E36" s="1" t="str">
        <f t="shared" si="0"/>
        <v>E2_1032</v>
      </c>
      <c r="F36" s="1" t="str">
        <f t="shared" si="1"/>
        <v>E2_1132</v>
      </c>
      <c r="G36" s="1" t="str">
        <f t="shared" si="2"/>
        <v>E2_1232</v>
      </c>
      <c r="H36" s="1" t="str">
        <f t="shared" si="3"/>
        <v>E2_1332</v>
      </c>
      <c r="I36" s="11" t="str">
        <f t="shared" si="4"/>
        <v>E2_1432</v>
      </c>
      <c r="J36" s="11" t="str">
        <f t="shared" si="5"/>
        <v>E2_1532</v>
      </c>
      <c r="K36" s="1" t="str">
        <f t="shared" si="6"/>
        <v>E2_1632</v>
      </c>
      <c r="L36" s="1" t="str">
        <f t="shared" si="7"/>
        <v>E2_1732</v>
      </c>
      <c r="M36" s="11" t="str">
        <f t="shared" si="8"/>
        <v>E2_1832</v>
      </c>
      <c r="N36" s="11" t="str">
        <f t="shared" si="9"/>
        <v>E2_1932</v>
      </c>
      <c r="O36" s="1" t="str">
        <f t="shared" si="10"/>
        <v>E2_2032</v>
      </c>
      <c r="P36" s="1" t="str">
        <f t="shared" si="11"/>
        <v>E2_2132</v>
      </c>
      <c r="Q36" s="11" t="str">
        <f t="shared" si="12"/>
        <v>E2_2232</v>
      </c>
      <c r="R36" s="11" t="str">
        <f t="shared" si="13"/>
        <v>E2_2332</v>
      </c>
      <c r="S36" s="1" t="str">
        <f t="shared" si="14"/>
        <v>E2_2432</v>
      </c>
      <c r="T36" s="1" t="str">
        <f t="shared" si="15"/>
        <v>E2_2532</v>
      </c>
      <c r="U36" s="11" t="str">
        <f t="shared" si="16"/>
        <v>E2_2632</v>
      </c>
    </row>
    <row r="37" s="1" customFormat="1" ht="12" spans="2:21">
      <c r="B37" s="1" t="s">
        <v>4421</v>
      </c>
      <c r="D37" s="1">
        <f t="shared" si="17"/>
        <v>1033</v>
      </c>
      <c r="E37" s="1" t="str">
        <f t="shared" si="0"/>
        <v>E2_1033</v>
      </c>
      <c r="F37" s="1" t="str">
        <f t="shared" si="1"/>
        <v>E2_1133</v>
      </c>
      <c r="G37" s="1" t="str">
        <f t="shared" si="2"/>
        <v>E2_1233</v>
      </c>
      <c r="H37" s="1" t="str">
        <f t="shared" si="3"/>
        <v>E2_1333</v>
      </c>
      <c r="I37" s="11" t="str">
        <f t="shared" si="4"/>
        <v>E2_1433</v>
      </c>
      <c r="J37" s="11" t="str">
        <f t="shared" si="5"/>
        <v>E2_1533</v>
      </c>
      <c r="K37" s="1" t="str">
        <f t="shared" si="6"/>
        <v>E2_1633</v>
      </c>
      <c r="L37" s="1" t="str">
        <f t="shared" si="7"/>
        <v>E2_1733</v>
      </c>
      <c r="M37" s="11" t="str">
        <f t="shared" si="8"/>
        <v>E2_1833</v>
      </c>
      <c r="N37" s="11" t="str">
        <f t="shared" si="9"/>
        <v>E2_1933</v>
      </c>
      <c r="O37" s="1" t="str">
        <f t="shared" si="10"/>
        <v>E2_2033</v>
      </c>
      <c r="P37" s="1" t="str">
        <f t="shared" si="11"/>
        <v>E2_2133</v>
      </c>
      <c r="Q37" s="11" t="str">
        <f t="shared" si="12"/>
        <v>E2_2233</v>
      </c>
      <c r="R37" s="11" t="str">
        <f t="shared" si="13"/>
        <v>E2_2333</v>
      </c>
      <c r="S37" s="1" t="str">
        <f t="shared" si="14"/>
        <v>E2_2433</v>
      </c>
      <c r="T37" s="1" t="str">
        <f t="shared" si="15"/>
        <v>E2_2533</v>
      </c>
      <c r="U37" s="11" t="str">
        <f t="shared" si="16"/>
        <v>E2_2633</v>
      </c>
    </row>
    <row r="38" s="1" customFormat="1" ht="12" spans="2:21">
      <c r="B38" s="1" t="s">
        <v>4421</v>
      </c>
      <c r="D38" s="1">
        <f t="shared" si="17"/>
        <v>1034</v>
      </c>
      <c r="E38" s="1" t="str">
        <f t="shared" si="0"/>
        <v>E2_1034</v>
      </c>
      <c r="F38" s="1" t="str">
        <f t="shared" si="1"/>
        <v>E2_1134</v>
      </c>
      <c r="G38" s="1" t="str">
        <f t="shared" si="2"/>
        <v>E2_1234</v>
      </c>
      <c r="H38" s="1" t="str">
        <f t="shared" si="3"/>
        <v>E2_1334</v>
      </c>
      <c r="I38" s="11" t="str">
        <f t="shared" si="4"/>
        <v>E2_1434</v>
      </c>
      <c r="J38" s="11" t="str">
        <f t="shared" si="5"/>
        <v>E2_1534</v>
      </c>
      <c r="K38" s="1" t="str">
        <f t="shared" si="6"/>
        <v>E2_1634</v>
      </c>
      <c r="L38" s="1" t="str">
        <f t="shared" si="7"/>
        <v>E2_1734</v>
      </c>
      <c r="M38" s="11" t="str">
        <f t="shared" si="8"/>
        <v>E2_1834</v>
      </c>
      <c r="N38" s="11" t="str">
        <f t="shared" si="9"/>
        <v>E2_1934</v>
      </c>
      <c r="O38" s="1" t="str">
        <f t="shared" si="10"/>
        <v>E2_2034</v>
      </c>
      <c r="P38" s="1" t="str">
        <f t="shared" si="11"/>
        <v>E2_2134</v>
      </c>
      <c r="Q38" s="11" t="str">
        <f t="shared" si="12"/>
        <v>E2_2234</v>
      </c>
      <c r="R38" s="11" t="str">
        <f t="shared" si="13"/>
        <v>E2_2334</v>
      </c>
      <c r="S38" s="1" t="str">
        <f t="shared" si="14"/>
        <v>E2_2434</v>
      </c>
      <c r="T38" s="1" t="str">
        <f t="shared" si="15"/>
        <v>E2_2534</v>
      </c>
      <c r="U38" s="11" t="str">
        <f t="shared" si="16"/>
        <v>E2_2634</v>
      </c>
    </row>
    <row r="39" s="1" customFormat="1" ht="12" spans="2:21">
      <c r="B39" s="1" t="s">
        <v>4421</v>
      </c>
      <c r="D39" s="1">
        <f t="shared" si="17"/>
        <v>1035</v>
      </c>
      <c r="E39" s="1" t="str">
        <f t="shared" si="0"/>
        <v>E2_1035</v>
      </c>
      <c r="F39" s="1" t="str">
        <f t="shared" si="1"/>
        <v>E2_1135</v>
      </c>
      <c r="G39" s="1" t="str">
        <f t="shared" si="2"/>
        <v>E2_1235</v>
      </c>
      <c r="H39" s="1" t="str">
        <f t="shared" si="3"/>
        <v>E2_1335</v>
      </c>
      <c r="I39" s="11" t="str">
        <f t="shared" si="4"/>
        <v>E2_1435</v>
      </c>
      <c r="J39" s="11" t="str">
        <f t="shared" si="5"/>
        <v>E2_1535</v>
      </c>
      <c r="K39" s="1" t="str">
        <f t="shared" si="6"/>
        <v>E2_1635</v>
      </c>
      <c r="L39" s="1" t="str">
        <f t="shared" si="7"/>
        <v>E2_1735</v>
      </c>
      <c r="M39" s="11" t="str">
        <f t="shared" si="8"/>
        <v>E2_1835</v>
      </c>
      <c r="N39" s="11" t="str">
        <f t="shared" si="9"/>
        <v>E2_1935</v>
      </c>
      <c r="O39" s="1" t="str">
        <f t="shared" si="10"/>
        <v>E2_2035</v>
      </c>
      <c r="P39" s="1" t="str">
        <f t="shared" si="11"/>
        <v>E2_2135</v>
      </c>
      <c r="Q39" s="11" t="str">
        <f t="shared" si="12"/>
        <v>E2_2235</v>
      </c>
      <c r="R39" s="11" t="str">
        <f t="shared" si="13"/>
        <v>E2_2335</v>
      </c>
      <c r="S39" s="1" t="str">
        <f t="shared" si="14"/>
        <v>E2_2435</v>
      </c>
      <c r="T39" s="1" t="str">
        <f t="shared" si="15"/>
        <v>E2_2535</v>
      </c>
      <c r="U39" s="11" t="str">
        <f t="shared" si="16"/>
        <v>E2_2635</v>
      </c>
    </row>
    <row r="40" s="1" customFormat="1" ht="12" spans="2:21">
      <c r="B40" s="1" t="s">
        <v>4421</v>
      </c>
      <c r="D40" s="1">
        <f t="shared" si="17"/>
        <v>1036</v>
      </c>
      <c r="E40" s="1" t="str">
        <f t="shared" si="0"/>
        <v>E2_1036</v>
      </c>
      <c r="F40" s="1" t="str">
        <f t="shared" si="1"/>
        <v>E2_1136</v>
      </c>
      <c r="G40" s="1" t="str">
        <f t="shared" si="2"/>
        <v>E2_1236</v>
      </c>
      <c r="H40" s="1" t="str">
        <f t="shared" si="3"/>
        <v>E2_1336</v>
      </c>
      <c r="I40" s="11" t="str">
        <f t="shared" si="4"/>
        <v>E2_1436</v>
      </c>
      <c r="J40" s="11" t="str">
        <f t="shared" si="5"/>
        <v>E2_1536</v>
      </c>
      <c r="K40" s="1" t="str">
        <f t="shared" si="6"/>
        <v>E2_1636</v>
      </c>
      <c r="L40" s="1" t="str">
        <f t="shared" si="7"/>
        <v>E2_1736</v>
      </c>
      <c r="M40" s="11" t="str">
        <f t="shared" si="8"/>
        <v>E2_1836</v>
      </c>
      <c r="N40" s="11" t="str">
        <f t="shared" si="9"/>
        <v>E2_1936</v>
      </c>
      <c r="O40" s="1" t="str">
        <f t="shared" si="10"/>
        <v>E2_2036</v>
      </c>
      <c r="P40" s="1" t="str">
        <f t="shared" si="11"/>
        <v>E2_2136</v>
      </c>
      <c r="Q40" s="11" t="str">
        <f t="shared" si="12"/>
        <v>E2_2236</v>
      </c>
      <c r="R40" s="11" t="str">
        <f t="shared" si="13"/>
        <v>E2_2336</v>
      </c>
      <c r="S40" s="1" t="str">
        <f t="shared" si="14"/>
        <v>E2_2436</v>
      </c>
      <c r="T40" s="1" t="str">
        <f t="shared" si="15"/>
        <v>E2_2536</v>
      </c>
      <c r="U40" s="11" t="str">
        <f t="shared" si="16"/>
        <v>E2_2636</v>
      </c>
    </row>
    <row r="41" s="1" customFormat="1" ht="12" spans="2:21">
      <c r="B41" s="1" t="s">
        <v>4421</v>
      </c>
      <c r="D41" s="1">
        <f t="shared" si="17"/>
        <v>1037</v>
      </c>
      <c r="E41" s="1" t="str">
        <f t="shared" si="0"/>
        <v>E2_1037</v>
      </c>
      <c r="F41" s="1" t="str">
        <f t="shared" si="1"/>
        <v>E2_1137</v>
      </c>
      <c r="G41" s="1" t="str">
        <f t="shared" si="2"/>
        <v>E2_1237</v>
      </c>
      <c r="H41" s="1" t="str">
        <f t="shared" si="3"/>
        <v>E2_1337</v>
      </c>
      <c r="I41" s="11" t="str">
        <f t="shared" si="4"/>
        <v>E2_1437</v>
      </c>
      <c r="J41" s="11" t="str">
        <f t="shared" si="5"/>
        <v>E2_1537</v>
      </c>
      <c r="K41" s="1" t="str">
        <f t="shared" si="6"/>
        <v>E2_1637</v>
      </c>
      <c r="L41" s="1" t="str">
        <f t="shared" si="7"/>
        <v>E2_1737</v>
      </c>
      <c r="M41" s="11" t="str">
        <f t="shared" si="8"/>
        <v>E2_1837</v>
      </c>
      <c r="N41" s="11" t="str">
        <f t="shared" si="9"/>
        <v>E2_1937</v>
      </c>
      <c r="O41" s="1" t="str">
        <f t="shared" si="10"/>
        <v>E2_2037</v>
      </c>
      <c r="P41" s="1" t="str">
        <f t="shared" si="11"/>
        <v>E2_2137</v>
      </c>
      <c r="Q41" s="11" t="str">
        <f t="shared" si="12"/>
        <v>E2_2237</v>
      </c>
      <c r="R41" s="11" t="str">
        <f t="shared" si="13"/>
        <v>E2_2337</v>
      </c>
      <c r="S41" s="1" t="str">
        <f t="shared" si="14"/>
        <v>E2_2437</v>
      </c>
      <c r="T41" s="1" t="str">
        <f t="shared" si="15"/>
        <v>E2_2537</v>
      </c>
      <c r="U41" s="11" t="str">
        <f t="shared" si="16"/>
        <v>E2_2637</v>
      </c>
    </row>
    <row r="42" s="1" customFormat="1" ht="12" spans="2:21">
      <c r="B42" s="1" t="s">
        <v>4421</v>
      </c>
      <c r="D42" s="1">
        <f t="shared" si="17"/>
        <v>1038</v>
      </c>
      <c r="E42" s="1" t="str">
        <f t="shared" si="0"/>
        <v>E2_1038</v>
      </c>
      <c r="F42" s="1" t="str">
        <f t="shared" si="1"/>
        <v>E2_1138</v>
      </c>
      <c r="G42" s="1" t="str">
        <f t="shared" si="2"/>
        <v>E2_1238</v>
      </c>
      <c r="H42" s="1" t="str">
        <f t="shared" si="3"/>
        <v>E2_1338</v>
      </c>
      <c r="I42" s="11" t="str">
        <f t="shared" si="4"/>
        <v>E2_1438</v>
      </c>
      <c r="J42" s="11" t="str">
        <f t="shared" si="5"/>
        <v>E2_1538</v>
      </c>
      <c r="K42" s="1" t="str">
        <f t="shared" si="6"/>
        <v>E2_1638</v>
      </c>
      <c r="L42" s="1" t="str">
        <f t="shared" si="7"/>
        <v>E2_1738</v>
      </c>
      <c r="M42" s="11" t="str">
        <f t="shared" si="8"/>
        <v>E2_1838</v>
      </c>
      <c r="N42" s="11" t="str">
        <f t="shared" si="9"/>
        <v>E2_1938</v>
      </c>
      <c r="O42" s="1" t="str">
        <f t="shared" si="10"/>
        <v>E2_2038</v>
      </c>
      <c r="P42" s="1" t="str">
        <f t="shared" si="11"/>
        <v>E2_2138</v>
      </c>
      <c r="Q42" s="11" t="str">
        <f t="shared" si="12"/>
        <v>E2_2238</v>
      </c>
      <c r="R42" s="11" t="str">
        <f t="shared" si="13"/>
        <v>E2_2338</v>
      </c>
      <c r="S42" s="1" t="str">
        <f t="shared" si="14"/>
        <v>E2_2438</v>
      </c>
      <c r="T42" s="1" t="str">
        <f t="shared" si="15"/>
        <v>E2_2538</v>
      </c>
      <c r="U42" s="11" t="str">
        <f t="shared" si="16"/>
        <v>E2_2638</v>
      </c>
    </row>
    <row r="43" s="1" customFormat="1" ht="12" spans="2:21">
      <c r="B43" s="1" t="s">
        <v>4421</v>
      </c>
      <c r="D43" s="1">
        <f t="shared" si="17"/>
        <v>1039</v>
      </c>
      <c r="E43" s="1" t="str">
        <f t="shared" si="0"/>
        <v>E2_1039</v>
      </c>
      <c r="F43" s="1" t="str">
        <f t="shared" si="1"/>
        <v>E2_1139</v>
      </c>
      <c r="G43" s="1" t="str">
        <f t="shared" si="2"/>
        <v>E2_1239</v>
      </c>
      <c r="H43" s="1" t="str">
        <f t="shared" si="3"/>
        <v>E2_1339</v>
      </c>
      <c r="I43" s="11" t="str">
        <f t="shared" si="4"/>
        <v>E2_1439</v>
      </c>
      <c r="J43" s="11" t="str">
        <f t="shared" si="5"/>
        <v>E2_1539</v>
      </c>
      <c r="K43" s="1" t="str">
        <f t="shared" si="6"/>
        <v>E2_1639</v>
      </c>
      <c r="L43" s="1" t="str">
        <f t="shared" si="7"/>
        <v>E2_1739</v>
      </c>
      <c r="M43" s="11" t="str">
        <f t="shared" si="8"/>
        <v>E2_1839</v>
      </c>
      <c r="N43" s="11" t="str">
        <f t="shared" si="9"/>
        <v>E2_1939</v>
      </c>
      <c r="O43" s="1" t="str">
        <f t="shared" si="10"/>
        <v>E2_2039</v>
      </c>
      <c r="P43" s="1" t="str">
        <f t="shared" si="11"/>
        <v>E2_2139</v>
      </c>
      <c r="Q43" s="11" t="str">
        <f t="shared" si="12"/>
        <v>E2_2239</v>
      </c>
      <c r="R43" s="11" t="str">
        <f t="shared" si="13"/>
        <v>E2_2339</v>
      </c>
      <c r="S43" s="1" t="str">
        <f t="shared" si="14"/>
        <v>E2_2439</v>
      </c>
      <c r="T43" s="1" t="str">
        <f t="shared" si="15"/>
        <v>E2_2539</v>
      </c>
      <c r="U43" s="11" t="str">
        <f t="shared" si="16"/>
        <v>E2_2639</v>
      </c>
    </row>
    <row r="44" s="1" customFormat="1" ht="12" spans="2:21">
      <c r="B44" s="1" t="s">
        <v>4421</v>
      </c>
      <c r="D44" s="1">
        <f t="shared" si="17"/>
        <v>1040</v>
      </c>
      <c r="E44" s="1" t="str">
        <f t="shared" si="0"/>
        <v>E2_1040</v>
      </c>
      <c r="F44" s="1" t="str">
        <f t="shared" si="1"/>
        <v>E2_1140</v>
      </c>
      <c r="G44" s="1" t="str">
        <f t="shared" si="2"/>
        <v>E2_1240</v>
      </c>
      <c r="H44" s="1" t="str">
        <f t="shared" si="3"/>
        <v>E2_1340</v>
      </c>
      <c r="I44" s="11" t="str">
        <f t="shared" si="4"/>
        <v>E2_1440</v>
      </c>
      <c r="J44" s="11" t="str">
        <f t="shared" si="5"/>
        <v>E2_1540</v>
      </c>
      <c r="K44" s="1" t="str">
        <f t="shared" si="6"/>
        <v>E2_1640</v>
      </c>
      <c r="L44" s="1" t="str">
        <f t="shared" si="7"/>
        <v>E2_1740</v>
      </c>
      <c r="M44" s="11" t="str">
        <f t="shared" si="8"/>
        <v>E2_1840</v>
      </c>
      <c r="N44" s="11" t="str">
        <f t="shared" si="9"/>
        <v>E2_1940</v>
      </c>
      <c r="O44" s="1" t="str">
        <f t="shared" si="10"/>
        <v>E2_2040</v>
      </c>
      <c r="P44" s="1" t="str">
        <f t="shared" si="11"/>
        <v>E2_2140</v>
      </c>
      <c r="Q44" s="11" t="str">
        <f t="shared" si="12"/>
        <v>E2_2240</v>
      </c>
      <c r="R44" s="11" t="str">
        <f t="shared" si="13"/>
        <v>E2_2340</v>
      </c>
      <c r="S44" s="1" t="str">
        <f t="shared" si="14"/>
        <v>E2_2440</v>
      </c>
      <c r="T44" s="1" t="str">
        <f t="shared" si="15"/>
        <v>E2_2540</v>
      </c>
      <c r="U44" s="11" t="str">
        <f t="shared" si="16"/>
        <v>E2_2640</v>
      </c>
    </row>
    <row r="45" spans="2:21">
      <c r="B45" s="1" t="s">
        <v>4421</v>
      </c>
      <c r="D45" s="1">
        <f t="shared" si="17"/>
        <v>1041</v>
      </c>
      <c r="E45" s="1" t="str">
        <f t="shared" si="0"/>
        <v>E2_1041</v>
      </c>
      <c r="F45" s="1" t="str">
        <f t="shared" si="1"/>
        <v>E2_1141</v>
      </c>
      <c r="G45" s="1" t="str">
        <f t="shared" si="2"/>
        <v>E2_1241</v>
      </c>
      <c r="H45" s="1" t="str">
        <f t="shared" si="3"/>
        <v>E2_1341</v>
      </c>
      <c r="I45" s="11" t="str">
        <f t="shared" si="4"/>
        <v>E2_1441</v>
      </c>
      <c r="J45" s="11" t="str">
        <f t="shared" si="5"/>
        <v>E2_1541</v>
      </c>
      <c r="K45" s="1" t="str">
        <f t="shared" si="6"/>
        <v>E2_1641</v>
      </c>
      <c r="L45" s="1" t="str">
        <f t="shared" si="7"/>
        <v>E2_1741</v>
      </c>
      <c r="M45" s="11" t="str">
        <f t="shared" si="8"/>
        <v>E2_1841</v>
      </c>
      <c r="N45" s="11" t="str">
        <f t="shared" si="9"/>
        <v>E2_1941</v>
      </c>
      <c r="O45" s="1" t="str">
        <f t="shared" si="10"/>
        <v>E2_2041</v>
      </c>
      <c r="P45" s="1" t="str">
        <f t="shared" si="11"/>
        <v>E2_2141</v>
      </c>
      <c r="Q45" s="11" t="str">
        <f t="shared" si="12"/>
        <v>E2_2241</v>
      </c>
      <c r="R45" s="11" t="str">
        <f t="shared" si="13"/>
        <v>E2_2341</v>
      </c>
      <c r="S45" s="1" t="str">
        <f t="shared" si="14"/>
        <v>E2_2441</v>
      </c>
      <c r="T45" s="1" t="str">
        <f t="shared" si="15"/>
        <v>E2_2541</v>
      </c>
      <c r="U45" s="11" t="str">
        <f t="shared" si="16"/>
        <v>E2_2641</v>
      </c>
    </row>
    <row r="46" spans="2:21">
      <c r="B46" s="1" t="s">
        <v>4421</v>
      </c>
      <c r="D46" s="1">
        <f t="shared" si="17"/>
        <v>1042</v>
      </c>
      <c r="E46" s="1" t="str">
        <f t="shared" si="0"/>
        <v>E2_1042</v>
      </c>
      <c r="F46" s="1" t="str">
        <f t="shared" si="1"/>
        <v>E2_1142</v>
      </c>
      <c r="G46" s="1" t="str">
        <f t="shared" si="2"/>
        <v>E2_1242</v>
      </c>
      <c r="H46" s="1" t="str">
        <f t="shared" si="3"/>
        <v>E2_1342</v>
      </c>
      <c r="I46" s="11" t="str">
        <f t="shared" si="4"/>
        <v>E2_1442</v>
      </c>
      <c r="J46" s="11" t="str">
        <f t="shared" si="5"/>
        <v>E2_1542</v>
      </c>
      <c r="K46" s="1" t="str">
        <f t="shared" si="6"/>
        <v>E2_1642</v>
      </c>
      <c r="L46" s="1" t="str">
        <f t="shared" si="7"/>
        <v>E2_1742</v>
      </c>
      <c r="M46" s="11" t="str">
        <f t="shared" si="8"/>
        <v>E2_1842</v>
      </c>
      <c r="N46" s="11" t="str">
        <f t="shared" si="9"/>
        <v>E2_1942</v>
      </c>
      <c r="O46" s="1" t="str">
        <f t="shared" si="10"/>
        <v>E2_2042</v>
      </c>
      <c r="P46" s="1" t="str">
        <f t="shared" si="11"/>
        <v>E2_2142</v>
      </c>
      <c r="Q46" s="11" t="str">
        <f t="shared" si="12"/>
        <v>E2_2242</v>
      </c>
      <c r="R46" s="11" t="str">
        <f t="shared" si="13"/>
        <v>E2_2342</v>
      </c>
      <c r="S46" s="1" t="str">
        <f t="shared" si="14"/>
        <v>E2_2442</v>
      </c>
      <c r="T46" s="1" t="str">
        <f t="shared" si="15"/>
        <v>E2_2542</v>
      </c>
      <c r="U46" s="11" t="str">
        <f t="shared" si="16"/>
        <v>E2_2642</v>
      </c>
    </row>
    <row r="47" spans="2:21">
      <c r="B47" s="1" t="s">
        <v>4421</v>
      </c>
      <c r="D47" s="1">
        <f t="shared" si="17"/>
        <v>1043</v>
      </c>
      <c r="E47" s="1" t="str">
        <f t="shared" si="0"/>
        <v>E2_1043</v>
      </c>
      <c r="F47" s="1" t="str">
        <f t="shared" si="1"/>
        <v>E2_1143</v>
      </c>
      <c r="G47" s="1" t="str">
        <f t="shared" si="2"/>
        <v>E2_1243</v>
      </c>
      <c r="H47" s="1" t="str">
        <f t="shared" si="3"/>
        <v>E2_1343</v>
      </c>
      <c r="I47" s="11" t="str">
        <f t="shared" si="4"/>
        <v>E2_1443</v>
      </c>
      <c r="J47" s="11" t="str">
        <f t="shared" si="5"/>
        <v>E2_1543</v>
      </c>
      <c r="K47" s="1" t="str">
        <f t="shared" si="6"/>
        <v>E2_1643</v>
      </c>
      <c r="L47" s="1" t="str">
        <f t="shared" si="7"/>
        <v>E2_1743</v>
      </c>
      <c r="M47" s="11" t="str">
        <f t="shared" si="8"/>
        <v>E2_1843</v>
      </c>
      <c r="N47" s="11" t="str">
        <f t="shared" si="9"/>
        <v>E2_1943</v>
      </c>
      <c r="O47" s="1" t="str">
        <f t="shared" si="10"/>
        <v>E2_2043</v>
      </c>
      <c r="P47" s="1" t="str">
        <f t="shared" si="11"/>
        <v>E2_2143</v>
      </c>
      <c r="Q47" s="11" t="str">
        <f t="shared" si="12"/>
        <v>E2_2243</v>
      </c>
      <c r="R47" s="11" t="str">
        <f t="shared" si="13"/>
        <v>E2_2343</v>
      </c>
      <c r="S47" s="1" t="str">
        <f t="shared" si="14"/>
        <v>E2_2443</v>
      </c>
      <c r="T47" s="1" t="str">
        <f t="shared" si="15"/>
        <v>E2_2543</v>
      </c>
      <c r="U47" s="11" t="str">
        <f t="shared" si="16"/>
        <v>E2_2643</v>
      </c>
    </row>
    <row r="48" spans="2:21">
      <c r="B48" s="1" t="s">
        <v>4421</v>
      </c>
      <c r="D48" s="1">
        <f t="shared" si="17"/>
        <v>1044</v>
      </c>
      <c r="E48" s="1" t="str">
        <f t="shared" si="0"/>
        <v>E2_1044</v>
      </c>
      <c r="F48" s="1" t="str">
        <f t="shared" si="1"/>
        <v>E2_1144</v>
      </c>
      <c r="G48" s="1" t="str">
        <f t="shared" si="2"/>
        <v>E2_1244</v>
      </c>
      <c r="H48" s="1" t="str">
        <f t="shared" si="3"/>
        <v>E2_1344</v>
      </c>
      <c r="I48" s="11" t="str">
        <f t="shared" si="4"/>
        <v>E2_1444</v>
      </c>
      <c r="J48" s="11" t="str">
        <f t="shared" si="5"/>
        <v>E2_1544</v>
      </c>
      <c r="K48" s="1" t="str">
        <f t="shared" si="6"/>
        <v>E2_1644</v>
      </c>
      <c r="L48" s="1" t="str">
        <f t="shared" si="7"/>
        <v>E2_1744</v>
      </c>
      <c r="M48" s="11" t="str">
        <f t="shared" si="8"/>
        <v>E2_1844</v>
      </c>
      <c r="N48" s="11" t="str">
        <f t="shared" si="9"/>
        <v>E2_1944</v>
      </c>
      <c r="O48" s="1" t="str">
        <f t="shared" si="10"/>
        <v>E2_2044</v>
      </c>
      <c r="P48" s="1" t="str">
        <f t="shared" si="11"/>
        <v>E2_2144</v>
      </c>
      <c r="Q48" s="11" t="str">
        <f t="shared" si="12"/>
        <v>E2_2244</v>
      </c>
      <c r="R48" s="11" t="str">
        <f t="shared" si="13"/>
        <v>E2_2344</v>
      </c>
      <c r="S48" s="1" t="str">
        <f t="shared" si="14"/>
        <v>E2_2444</v>
      </c>
      <c r="T48" s="1" t="str">
        <f t="shared" si="15"/>
        <v>E2_2544</v>
      </c>
      <c r="U48" s="11" t="str">
        <f t="shared" si="16"/>
        <v>E2_2644</v>
      </c>
    </row>
    <row r="49" spans="2:21">
      <c r="B49" s="1" t="s">
        <v>4421</v>
      </c>
      <c r="D49" s="1">
        <f t="shared" si="17"/>
        <v>1045</v>
      </c>
      <c r="E49" s="1" t="str">
        <f t="shared" si="0"/>
        <v>E2_1045</v>
      </c>
      <c r="F49" s="1" t="str">
        <f t="shared" si="1"/>
        <v>E2_1145</v>
      </c>
      <c r="G49" s="1" t="str">
        <f t="shared" si="2"/>
        <v>E2_1245</v>
      </c>
      <c r="H49" s="1" t="str">
        <f t="shared" si="3"/>
        <v>E2_1345</v>
      </c>
      <c r="I49" s="11" t="str">
        <f t="shared" si="4"/>
        <v>E2_1445</v>
      </c>
      <c r="J49" s="11" t="str">
        <f t="shared" si="5"/>
        <v>E2_1545</v>
      </c>
      <c r="K49" s="1" t="str">
        <f t="shared" si="6"/>
        <v>E2_1645</v>
      </c>
      <c r="L49" s="1" t="str">
        <f t="shared" si="7"/>
        <v>E2_1745</v>
      </c>
      <c r="M49" s="11" t="str">
        <f t="shared" si="8"/>
        <v>E2_1845</v>
      </c>
      <c r="N49" s="11" t="str">
        <f t="shared" si="9"/>
        <v>E2_1945</v>
      </c>
      <c r="O49" s="1" t="str">
        <f t="shared" si="10"/>
        <v>E2_2045</v>
      </c>
      <c r="P49" s="1" t="str">
        <f t="shared" si="11"/>
        <v>E2_2145</v>
      </c>
      <c r="Q49" s="11" t="str">
        <f t="shared" si="12"/>
        <v>E2_2245</v>
      </c>
      <c r="R49" s="11" t="str">
        <f t="shared" si="13"/>
        <v>E2_2345</v>
      </c>
      <c r="S49" s="1" t="str">
        <f t="shared" si="14"/>
        <v>E2_2445</v>
      </c>
      <c r="T49" s="1" t="str">
        <f t="shared" si="15"/>
        <v>E2_2545</v>
      </c>
      <c r="U49" s="11" t="str">
        <f t="shared" si="16"/>
        <v>E2_2645</v>
      </c>
    </row>
    <row r="50" spans="2:21">
      <c r="B50" s="1" t="s">
        <v>4421</v>
      </c>
      <c r="D50" s="1">
        <f t="shared" si="17"/>
        <v>1046</v>
      </c>
      <c r="E50" s="1" t="str">
        <f t="shared" si="0"/>
        <v>E2_1046</v>
      </c>
      <c r="F50" s="1" t="str">
        <f t="shared" si="1"/>
        <v>E2_1146</v>
      </c>
      <c r="G50" s="1" t="str">
        <f t="shared" si="2"/>
        <v>E2_1246</v>
      </c>
      <c r="H50" s="1" t="str">
        <f t="shared" si="3"/>
        <v>E2_1346</v>
      </c>
      <c r="I50" s="11" t="str">
        <f t="shared" si="4"/>
        <v>E2_1446</v>
      </c>
      <c r="J50" s="11" t="str">
        <f t="shared" si="5"/>
        <v>E2_1546</v>
      </c>
      <c r="K50" s="1" t="str">
        <f t="shared" si="6"/>
        <v>E2_1646</v>
      </c>
      <c r="L50" s="1" t="str">
        <f t="shared" si="7"/>
        <v>E2_1746</v>
      </c>
      <c r="M50" s="11" t="str">
        <f t="shared" si="8"/>
        <v>E2_1846</v>
      </c>
      <c r="N50" s="11" t="str">
        <f t="shared" si="9"/>
        <v>E2_1946</v>
      </c>
      <c r="O50" s="1" t="str">
        <f t="shared" si="10"/>
        <v>E2_2046</v>
      </c>
      <c r="P50" s="1" t="str">
        <f t="shared" si="11"/>
        <v>E2_2146</v>
      </c>
      <c r="Q50" s="11" t="str">
        <f t="shared" si="12"/>
        <v>E2_2246</v>
      </c>
      <c r="R50" s="11" t="str">
        <f t="shared" si="13"/>
        <v>E2_2346</v>
      </c>
      <c r="S50" s="1" t="str">
        <f t="shared" si="14"/>
        <v>E2_2446</v>
      </c>
      <c r="T50" s="1" t="str">
        <f t="shared" si="15"/>
        <v>E2_2546</v>
      </c>
      <c r="U50" s="11" t="str">
        <f t="shared" si="16"/>
        <v>E2_2646</v>
      </c>
    </row>
    <row r="51" spans="2:21">
      <c r="B51" s="1" t="s">
        <v>4421</v>
      </c>
      <c r="D51" s="1">
        <f t="shared" si="17"/>
        <v>1047</v>
      </c>
      <c r="E51" s="1" t="str">
        <f t="shared" si="0"/>
        <v>E2_1047</v>
      </c>
      <c r="F51" s="1" t="str">
        <f t="shared" si="1"/>
        <v>E2_1147</v>
      </c>
      <c r="G51" s="1" t="str">
        <f t="shared" si="2"/>
        <v>E2_1247</v>
      </c>
      <c r="H51" s="1" t="str">
        <f t="shared" si="3"/>
        <v>E2_1347</v>
      </c>
      <c r="I51" s="11" t="str">
        <f t="shared" si="4"/>
        <v>E2_1447</v>
      </c>
      <c r="J51" s="11" t="str">
        <f t="shared" si="5"/>
        <v>E2_1547</v>
      </c>
      <c r="K51" s="1" t="str">
        <f t="shared" si="6"/>
        <v>E2_1647</v>
      </c>
      <c r="L51" s="1" t="str">
        <f t="shared" si="7"/>
        <v>E2_1747</v>
      </c>
      <c r="M51" s="11" t="str">
        <f t="shared" si="8"/>
        <v>E2_1847</v>
      </c>
      <c r="N51" s="11" t="str">
        <f t="shared" si="9"/>
        <v>E2_1947</v>
      </c>
      <c r="O51" s="1" t="str">
        <f t="shared" si="10"/>
        <v>E2_2047</v>
      </c>
      <c r="P51" s="1" t="str">
        <f t="shared" si="11"/>
        <v>E2_2147</v>
      </c>
      <c r="Q51" s="11" t="str">
        <f t="shared" si="12"/>
        <v>E2_2247</v>
      </c>
      <c r="R51" s="11" t="str">
        <f t="shared" si="13"/>
        <v>E2_2347</v>
      </c>
      <c r="S51" s="1" t="str">
        <f t="shared" si="14"/>
        <v>E2_2447</v>
      </c>
      <c r="T51" s="1" t="str">
        <f t="shared" si="15"/>
        <v>E2_2547</v>
      </c>
      <c r="U51" s="11" t="str">
        <f t="shared" si="16"/>
        <v>E2_2647</v>
      </c>
    </row>
    <row r="52" spans="2:21">
      <c r="B52" s="1" t="s">
        <v>4421</v>
      </c>
      <c r="D52" s="1">
        <f t="shared" si="17"/>
        <v>1048</v>
      </c>
      <c r="E52" s="1" t="str">
        <f t="shared" si="0"/>
        <v>E2_1048</v>
      </c>
      <c r="F52" s="1" t="str">
        <f t="shared" si="1"/>
        <v>E2_1148</v>
      </c>
      <c r="G52" s="1" t="str">
        <f t="shared" si="2"/>
        <v>E2_1248</v>
      </c>
      <c r="H52" s="1" t="str">
        <f t="shared" si="3"/>
        <v>E2_1348</v>
      </c>
      <c r="I52" s="11" t="str">
        <f t="shared" si="4"/>
        <v>E2_1448</v>
      </c>
      <c r="J52" s="11" t="str">
        <f t="shared" si="5"/>
        <v>E2_1548</v>
      </c>
      <c r="K52" s="1" t="str">
        <f t="shared" si="6"/>
        <v>E2_1648</v>
      </c>
      <c r="L52" s="1" t="str">
        <f t="shared" si="7"/>
        <v>E2_1748</v>
      </c>
      <c r="M52" s="11" t="str">
        <f t="shared" si="8"/>
        <v>E2_1848</v>
      </c>
      <c r="N52" s="11" t="str">
        <f t="shared" si="9"/>
        <v>E2_1948</v>
      </c>
      <c r="O52" s="1" t="str">
        <f t="shared" si="10"/>
        <v>E2_2048</v>
      </c>
      <c r="P52" s="1" t="str">
        <f t="shared" si="11"/>
        <v>E2_2148</v>
      </c>
      <c r="Q52" s="11" t="str">
        <f t="shared" si="12"/>
        <v>E2_2248</v>
      </c>
      <c r="R52" s="11" t="str">
        <f t="shared" si="13"/>
        <v>E2_2348</v>
      </c>
      <c r="S52" s="1" t="str">
        <f t="shared" si="14"/>
        <v>E2_2448</v>
      </c>
      <c r="T52" s="1" t="str">
        <f t="shared" si="15"/>
        <v>E2_2548</v>
      </c>
      <c r="U52" s="11" t="str">
        <f t="shared" si="16"/>
        <v>E2_2648</v>
      </c>
    </row>
    <row r="53" spans="2:21">
      <c r="B53" s="1" t="s">
        <v>4421</v>
      </c>
      <c r="D53" s="1">
        <f t="shared" si="17"/>
        <v>1049</v>
      </c>
      <c r="E53" s="1" t="str">
        <f t="shared" si="0"/>
        <v>E2_1049</v>
      </c>
      <c r="F53" s="1" t="str">
        <f t="shared" si="1"/>
        <v>E2_1149</v>
      </c>
      <c r="G53" s="1" t="str">
        <f t="shared" si="2"/>
        <v>E2_1249</v>
      </c>
      <c r="H53" s="1" t="str">
        <f t="shared" si="3"/>
        <v>E2_1349</v>
      </c>
      <c r="I53" s="11" t="str">
        <f t="shared" si="4"/>
        <v>E2_1449</v>
      </c>
      <c r="J53" s="11" t="str">
        <f t="shared" si="5"/>
        <v>E2_1549</v>
      </c>
      <c r="K53" s="1" t="str">
        <f t="shared" si="6"/>
        <v>E2_1649</v>
      </c>
      <c r="L53" s="1" t="str">
        <f t="shared" si="7"/>
        <v>E2_1749</v>
      </c>
      <c r="M53" s="11" t="str">
        <f t="shared" si="8"/>
        <v>E2_1849</v>
      </c>
      <c r="N53" s="11" t="str">
        <f t="shared" si="9"/>
        <v>E2_1949</v>
      </c>
      <c r="O53" s="1" t="str">
        <f t="shared" si="10"/>
        <v>E2_2049</v>
      </c>
      <c r="P53" s="1" t="str">
        <f t="shared" si="11"/>
        <v>E2_2149</v>
      </c>
      <c r="Q53" s="11" t="str">
        <f t="shared" si="12"/>
        <v>E2_2249</v>
      </c>
      <c r="R53" s="11" t="str">
        <f t="shared" si="13"/>
        <v>E2_2349</v>
      </c>
      <c r="S53" s="1" t="str">
        <f t="shared" si="14"/>
        <v>E2_2449</v>
      </c>
      <c r="T53" s="1" t="str">
        <f t="shared" si="15"/>
        <v>E2_2549</v>
      </c>
      <c r="U53" s="11" t="str">
        <f t="shared" si="16"/>
        <v>E2_2649</v>
      </c>
    </row>
    <row r="54" spans="2:21">
      <c r="B54" s="6" t="s">
        <v>4423</v>
      </c>
      <c r="C54" s="7"/>
      <c r="D54" s="8">
        <f t="shared" si="17"/>
        <v>1050</v>
      </c>
      <c r="E54" s="8" t="str">
        <f t="shared" si="0"/>
        <v>E2_1050</v>
      </c>
      <c r="F54" s="8" t="str">
        <f t="shared" si="1"/>
        <v>E2_1150</v>
      </c>
      <c r="G54" s="8" t="str">
        <f t="shared" si="2"/>
        <v>E2_1250</v>
      </c>
      <c r="H54" s="8" t="str">
        <f t="shared" si="3"/>
        <v>E2_1350</v>
      </c>
      <c r="I54" s="12" t="str">
        <f t="shared" si="4"/>
        <v>E2_1450</v>
      </c>
      <c r="J54" s="12" t="str">
        <f t="shared" si="5"/>
        <v>E2_1550</v>
      </c>
      <c r="K54" s="8" t="str">
        <f t="shared" si="6"/>
        <v>E2_1650</v>
      </c>
      <c r="L54" s="8" t="str">
        <f t="shared" si="7"/>
        <v>E2_1750</v>
      </c>
      <c r="M54" s="12" t="str">
        <f t="shared" si="8"/>
        <v>E2_1850</v>
      </c>
      <c r="N54" s="12" t="str">
        <f t="shared" si="9"/>
        <v>E2_1950</v>
      </c>
      <c r="O54" s="8" t="str">
        <f t="shared" si="10"/>
        <v>E2_2050</v>
      </c>
      <c r="P54" s="8" t="str">
        <f t="shared" si="11"/>
        <v>E2_2150</v>
      </c>
      <c r="Q54" s="12" t="str">
        <f t="shared" si="12"/>
        <v>E2_2250</v>
      </c>
      <c r="R54" s="12" t="str">
        <f t="shared" si="13"/>
        <v>E2_2350</v>
      </c>
      <c r="S54" s="8" t="str">
        <f t="shared" si="14"/>
        <v>E2_2450</v>
      </c>
      <c r="T54" s="8" t="str">
        <f t="shared" si="15"/>
        <v>E2_2550</v>
      </c>
      <c r="U54" s="12" t="str">
        <f t="shared" si="16"/>
        <v>E2_2650</v>
      </c>
    </row>
    <row r="55" spans="2:21">
      <c r="B55" s="9" t="s">
        <v>4423</v>
      </c>
      <c r="D55" s="1">
        <f t="shared" si="17"/>
        <v>1051</v>
      </c>
      <c r="E55" s="1" t="str">
        <f t="shared" si="0"/>
        <v>E2_1051</v>
      </c>
      <c r="F55" s="1" t="str">
        <f t="shared" si="1"/>
        <v>E2_1151</v>
      </c>
      <c r="G55" s="1" t="str">
        <f t="shared" si="2"/>
        <v>E2_1251</v>
      </c>
      <c r="H55" s="1" t="str">
        <f t="shared" si="3"/>
        <v>E2_1351</v>
      </c>
      <c r="I55" s="11" t="str">
        <f t="shared" si="4"/>
        <v>E2_1451</v>
      </c>
      <c r="J55" s="11" t="str">
        <f t="shared" si="5"/>
        <v>E2_1551</v>
      </c>
      <c r="K55" s="1" t="str">
        <f t="shared" si="6"/>
        <v>E2_1651</v>
      </c>
      <c r="L55" s="1" t="str">
        <f t="shared" si="7"/>
        <v>E2_1751</v>
      </c>
      <c r="M55" s="11" t="str">
        <f t="shared" si="8"/>
        <v>E2_1851</v>
      </c>
      <c r="N55" s="11" t="str">
        <f t="shared" si="9"/>
        <v>E2_1951</v>
      </c>
      <c r="O55" s="1" t="str">
        <f t="shared" si="10"/>
        <v>E2_2051</v>
      </c>
      <c r="P55" s="1" t="str">
        <f t="shared" si="11"/>
        <v>E2_2151</v>
      </c>
      <c r="Q55" s="11" t="str">
        <f t="shared" si="12"/>
        <v>E2_2251</v>
      </c>
      <c r="R55" s="11" t="str">
        <f t="shared" si="13"/>
        <v>E2_2351</v>
      </c>
      <c r="S55" s="1" t="str">
        <f t="shared" si="14"/>
        <v>E2_2451</v>
      </c>
      <c r="T55" s="1" t="str">
        <f t="shared" si="15"/>
        <v>E2_2551</v>
      </c>
      <c r="U55" s="11" t="str">
        <f t="shared" si="16"/>
        <v>E2_2651</v>
      </c>
    </row>
    <row r="56" spans="2:21">
      <c r="B56" s="9" t="s">
        <v>4424</v>
      </c>
      <c r="D56" s="1">
        <f t="shared" si="17"/>
        <v>1052</v>
      </c>
      <c r="E56" s="1" t="str">
        <f t="shared" si="0"/>
        <v>E2_1052</v>
      </c>
      <c r="F56" s="1" t="str">
        <f t="shared" si="1"/>
        <v>E2_1152</v>
      </c>
      <c r="G56" s="1" t="str">
        <f t="shared" si="2"/>
        <v>E2_1252</v>
      </c>
      <c r="H56" s="1" t="str">
        <f t="shared" si="3"/>
        <v>E2_1352</v>
      </c>
      <c r="I56" s="11" t="str">
        <f t="shared" si="4"/>
        <v>E2_1452</v>
      </c>
      <c r="J56" s="11" t="str">
        <f t="shared" si="5"/>
        <v>E2_1552</v>
      </c>
      <c r="K56" s="1" t="str">
        <f t="shared" si="6"/>
        <v>E2_1652</v>
      </c>
      <c r="L56" s="1" t="str">
        <f t="shared" si="7"/>
        <v>E2_1752</v>
      </c>
      <c r="M56" s="11" t="str">
        <f t="shared" si="8"/>
        <v>E2_1852</v>
      </c>
      <c r="N56" s="11" t="str">
        <f t="shared" si="9"/>
        <v>E2_1952</v>
      </c>
      <c r="O56" s="1" t="str">
        <f t="shared" si="10"/>
        <v>E2_2052</v>
      </c>
      <c r="P56" s="1" t="str">
        <f t="shared" si="11"/>
        <v>E2_2152</v>
      </c>
      <c r="Q56" s="11" t="str">
        <f t="shared" si="12"/>
        <v>E2_2252</v>
      </c>
      <c r="R56" s="11" t="str">
        <f t="shared" si="13"/>
        <v>E2_2352</v>
      </c>
      <c r="S56" s="1" t="str">
        <f t="shared" si="14"/>
        <v>E2_2452</v>
      </c>
      <c r="T56" s="1" t="str">
        <f t="shared" si="15"/>
        <v>E2_2552</v>
      </c>
      <c r="U56" s="11" t="str">
        <f t="shared" si="16"/>
        <v>E2_2652</v>
      </c>
    </row>
    <row r="57" spans="2:21">
      <c r="B57" s="9" t="s">
        <v>4424</v>
      </c>
      <c r="D57" s="1">
        <f t="shared" si="17"/>
        <v>1053</v>
      </c>
      <c r="E57" s="1" t="str">
        <f t="shared" si="0"/>
        <v>E2_1053</v>
      </c>
      <c r="F57" s="1" t="str">
        <f t="shared" si="1"/>
        <v>E2_1153</v>
      </c>
      <c r="G57" s="1" t="str">
        <f t="shared" si="2"/>
        <v>E2_1253</v>
      </c>
      <c r="H57" s="1" t="str">
        <f t="shared" si="3"/>
        <v>E2_1353</v>
      </c>
      <c r="I57" s="11" t="str">
        <f t="shared" si="4"/>
        <v>E2_1453</v>
      </c>
      <c r="J57" s="11" t="str">
        <f t="shared" si="5"/>
        <v>E2_1553</v>
      </c>
      <c r="K57" s="1" t="str">
        <f t="shared" si="6"/>
        <v>E2_1653</v>
      </c>
      <c r="L57" s="1" t="str">
        <f t="shared" si="7"/>
        <v>E2_1753</v>
      </c>
      <c r="M57" s="11" t="str">
        <f t="shared" si="8"/>
        <v>E2_1853</v>
      </c>
      <c r="N57" s="11" t="str">
        <f t="shared" si="9"/>
        <v>E2_1953</v>
      </c>
      <c r="O57" s="1" t="str">
        <f t="shared" si="10"/>
        <v>E2_2053</v>
      </c>
      <c r="P57" s="1" t="str">
        <f t="shared" si="11"/>
        <v>E2_2153</v>
      </c>
      <c r="Q57" s="11" t="str">
        <f t="shared" si="12"/>
        <v>E2_2253</v>
      </c>
      <c r="R57" s="11" t="str">
        <f t="shared" si="13"/>
        <v>E2_2353</v>
      </c>
      <c r="S57" s="1" t="str">
        <f t="shared" si="14"/>
        <v>E2_2453</v>
      </c>
      <c r="T57" s="1" t="str">
        <f t="shared" si="15"/>
        <v>E2_2553</v>
      </c>
      <c r="U57" s="11" t="str">
        <f t="shared" si="16"/>
        <v>E2_2653</v>
      </c>
    </row>
    <row r="58" spans="2:21">
      <c r="B58" s="9" t="s">
        <v>4425</v>
      </c>
      <c r="D58" s="1">
        <f t="shared" si="17"/>
        <v>1054</v>
      </c>
      <c r="E58" s="1" t="str">
        <f t="shared" si="0"/>
        <v>E2_1054</v>
      </c>
      <c r="F58" s="1" t="str">
        <f t="shared" si="1"/>
        <v>E2_1154</v>
      </c>
      <c r="G58" s="1" t="str">
        <f t="shared" si="2"/>
        <v>E2_1254</v>
      </c>
      <c r="H58" s="1" t="str">
        <f t="shared" si="3"/>
        <v>E2_1354</v>
      </c>
      <c r="I58" s="11" t="str">
        <f t="shared" si="4"/>
        <v>E2_1454</v>
      </c>
      <c r="J58" s="11" t="str">
        <f t="shared" si="5"/>
        <v>E2_1554</v>
      </c>
      <c r="K58" s="1" t="str">
        <f t="shared" si="6"/>
        <v>E2_1654</v>
      </c>
      <c r="L58" s="1" t="str">
        <f t="shared" si="7"/>
        <v>E2_1754</v>
      </c>
      <c r="M58" s="11" t="str">
        <f t="shared" si="8"/>
        <v>E2_1854</v>
      </c>
      <c r="N58" s="11" t="str">
        <f t="shared" si="9"/>
        <v>E2_1954</v>
      </c>
      <c r="O58" s="1" t="str">
        <f t="shared" si="10"/>
        <v>E2_2054</v>
      </c>
      <c r="P58" s="1" t="str">
        <f t="shared" si="11"/>
        <v>E2_2154</v>
      </c>
      <c r="Q58" s="11" t="str">
        <f t="shared" si="12"/>
        <v>E2_2254</v>
      </c>
      <c r="R58" s="11" t="str">
        <f t="shared" si="13"/>
        <v>E2_2354</v>
      </c>
      <c r="S58" s="1" t="str">
        <f t="shared" si="14"/>
        <v>E2_2454</v>
      </c>
      <c r="T58" s="1" t="str">
        <f t="shared" si="15"/>
        <v>E2_2554</v>
      </c>
      <c r="U58" s="11" t="str">
        <f t="shared" si="16"/>
        <v>E2_2654</v>
      </c>
    </row>
    <row r="59" spans="2:21">
      <c r="B59" s="9" t="s">
        <v>4425</v>
      </c>
      <c r="D59" s="1">
        <f t="shared" si="17"/>
        <v>1055</v>
      </c>
      <c r="E59" s="1" t="str">
        <f t="shared" si="0"/>
        <v>E2_1055</v>
      </c>
      <c r="F59" s="1" t="str">
        <f t="shared" si="1"/>
        <v>E2_1155</v>
      </c>
      <c r="G59" s="1" t="str">
        <f t="shared" si="2"/>
        <v>E2_1255</v>
      </c>
      <c r="H59" s="1" t="str">
        <f t="shared" si="3"/>
        <v>E2_1355</v>
      </c>
      <c r="I59" s="11" t="str">
        <f t="shared" si="4"/>
        <v>E2_1455</v>
      </c>
      <c r="J59" s="11" t="str">
        <f t="shared" si="5"/>
        <v>E2_1555</v>
      </c>
      <c r="K59" s="1" t="str">
        <f t="shared" si="6"/>
        <v>E2_1655</v>
      </c>
      <c r="L59" s="1" t="str">
        <f t="shared" si="7"/>
        <v>E2_1755</v>
      </c>
      <c r="M59" s="11" t="str">
        <f t="shared" si="8"/>
        <v>E2_1855</v>
      </c>
      <c r="N59" s="11" t="str">
        <f t="shared" si="9"/>
        <v>E2_1955</v>
      </c>
      <c r="O59" s="1" t="str">
        <f t="shared" si="10"/>
        <v>E2_2055</v>
      </c>
      <c r="P59" s="1" t="str">
        <f t="shared" si="11"/>
        <v>E2_2155</v>
      </c>
      <c r="Q59" s="11" t="str">
        <f t="shared" si="12"/>
        <v>E2_2255</v>
      </c>
      <c r="R59" s="11" t="str">
        <f t="shared" si="13"/>
        <v>E2_2355</v>
      </c>
      <c r="S59" s="1" t="str">
        <f t="shared" si="14"/>
        <v>E2_2455</v>
      </c>
      <c r="T59" s="1" t="str">
        <f t="shared" si="15"/>
        <v>E2_2555</v>
      </c>
      <c r="U59" s="11" t="str">
        <f t="shared" si="16"/>
        <v>E2_2655</v>
      </c>
    </row>
    <row r="60" spans="2:21">
      <c r="B60" s="9" t="s">
        <v>4426</v>
      </c>
      <c r="D60" s="1">
        <f t="shared" si="17"/>
        <v>1056</v>
      </c>
      <c r="E60" s="1" t="str">
        <f t="shared" si="0"/>
        <v>E2_1056</v>
      </c>
      <c r="F60" s="1" t="str">
        <f t="shared" si="1"/>
        <v>E2_1156</v>
      </c>
      <c r="G60" s="1" t="str">
        <f t="shared" si="2"/>
        <v>E2_1256</v>
      </c>
      <c r="H60" s="1" t="str">
        <f t="shared" si="3"/>
        <v>E2_1356</v>
      </c>
      <c r="I60" s="11" t="str">
        <f t="shared" si="4"/>
        <v>E2_1456</v>
      </c>
      <c r="J60" s="11" t="str">
        <f t="shared" si="5"/>
        <v>E2_1556</v>
      </c>
      <c r="K60" s="1" t="str">
        <f t="shared" si="6"/>
        <v>E2_1656</v>
      </c>
      <c r="L60" s="1" t="str">
        <f t="shared" si="7"/>
        <v>E2_1756</v>
      </c>
      <c r="M60" s="11" t="str">
        <f t="shared" si="8"/>
        <v>E2_1856</v>
      </c>
      <c r="N60" s="11" t="str">
        <f t="shared" si="9"/>
        <v>E2_1956</v>
      </c>
      <c r="O60" s="1" t="str">
        <f t="shared" si="10"/>
        <v>E2_2056</v>
      </c>
      <c r="P60" s="1" t="str">
        <f t="shared" si="11"/>
        <v>E2_2156</v>
      </c>
      <c r="Q60" s="11" t="str">
        <f t="shared" si="12"/>
        <v>E2_2256</v>
      </c>
      <c r="R60" s="11" t="str">
        <f t="shared" si="13"/>
        <v>E2_2356</v>
      </c>
      <c r="S60" s="1" t="str">
        <f t="shared" si="14"/>
        <v>E2_2456</v>
      </c>
      <c r="T60" s="1" t="str">
        <f t="shared" si="15"/>
        <v>E2_2556</v>
      </c>
      <c r="U60" s="11" t="str">
        <f t="shared" si="16"/>
        <v>E2_2656</v>
      </c>
    </row>
    <row r="61" spans="2:21">
      <c r="B61" s="9" t="s">
        <v>4426</v>
      </c>
      <c r="D61" s="1">
        <f t="shared" si="17"/>
        <v>1057</v>
      </c>
      <c r="E61" s="1" t="str">
        <f t="shared" si="0"/>
        <v>E2_1057</v>
      </c>
      <c r="F61" s="1" t="str">
        <f t="shared" si="1"/>
        <v>E2_1157</v>
      </c>
      <c r="G61" s="1" t="str">
        <f t="shared" si="2"/>
        <v>E2_1257</v>
      </c>
      <c r="H61" s="1" t="str">
        <f t="shared" si="3"/>
        <v>E2_1357</v>
      </c>
      <c r="I61" s="11" t="str">
        <f t="shared" si="4"/>
        <v>E2_1457</v>
      </c>
      <c r="J61" s="11" t="str">
        <f t="shared" si="5"/>
        <v>E2_1557</v>
      </c>
      <c r="K61" s="1" t="str">
        <f t="shared" si="6"/>
        <v>E2_1657</v>
      </c>
      <c r="L61" s="1" t="str">
        <f t="shared" si="7"/>
        <v>E2_1757</v>
      </c>
      <c r="M61" s="11" t="str">
        <f t="shared" si="8"/>
        <v>E2_1857</v>
      </c>
      <c r="N61" s="11" t="str">
        <f t="shared" si="9"/>
        <v>E2_1957</v>
      </c>
      <c r="O61" s="1" t="str">
        <f t="shared" si="10"/>
        <v>E2_2057</v>
      </c>
      <c r="P61" s="1" t="str">
        <f t="shared" si="11"/>
        <v>E2_2157</v>
      </c>
      <c r="Q61" s="11" t="str">
        <f t="shared" si="12"/>
        <v>E2_2257</v>
      </c>
      <c r="R61" s="11" t="str">
        <f t="shared" si="13"/>
        <v>E2_2357</v>
      </c>
      <c r="S61" s="1" t="str">
        <f t="shared" si="14"/>
        <v>E2_2457</v>
      </c>
      <c r="T61" s="1" t="str">
        <f t="shared" si="15"/>
        <v>E2_2557</v>
      </c>
      <c r="U61" s="11" t="str">
        <f t="shared" si="16"/>
        <v>E2_2657</v>
      </c>
    </row>
    <row r="62" spans="2:21">
      <c r="B62" s="9" t="s">
        <v>4427</v>
      </c>
      <c r="D62" s="1">
        <f t="shared" si="17"/>
        <v>1058</v>
      </c>
      <c r="E62" s="1" t="str">
        <f t="shared" si="0"/>
        <v>E2_1058</v>
      </c>
      <c r="F62" s="1" t="str">
        <f t="shared" si="1"/>
        <v>E2_1158</v>
      </c>
      <c r="G62" s="1" t="str">
        <f t="shared" si="2"/>
        <v>E2_1258</v>
      </c>
      <c r="H62" s="1" t="str">
        <f t="shared" si="3"/>
        <v>E2_1358</v>
      </c>
      <c r="I62" s="11" t="str">
        <f t="shared" si="4"/>
        <v>E2_1458</v>
      </c>
      <c r="J62" s="11" t="str">
        <f t="shared" si="5"/>
        <v>E2_1558</v>
      </c>
      <c r="K62" s="1" t="str">
        <f t="shared" si="6"/>
        <v>E2_1658</v>
      </c>
      <c r="L62" s="1" t="str">
        <f t="shared" si="7"/>
        <v>E2_1758</v>
      </c>
      <c r="M62" s="11" t="str">
        <f t="shared" si="8"/>
        <v>E2_1858</v>
      </c>
      <c r="N62" s="11" t="str">
        <f t="shared" si="9"/>
        <v>E2_1958</v>
      </c>
      <c r="O62" s="1" t="str">
        <f t="shared" si="10"/>
        <v>E2_2058</v>
      </c>
      <c r="P62" s="1" t="str">
        <f t="shared" si="11"/>
        <v>E2_2158</v>
      </c>
      <c r="Q62" s="11" t="str">
        <f t="shared" si="12"/>
        <v>E2_2258</v>
      </c>
      <c r="R62" s="11" t="str">
        <f t="shared" si="13"/>
        <v>E2_2358</v>
      </c>
      <c r="S62" s="1" t="str">
        <f t="shared" si="14"/>
        <v>E2_2458</v>
      </c>
      <c r="T62" s="1" t="str">
        <f t="shared" si="15"/>
        <v>E2_2558</v>
      </c>
      <c r="U62" s="11" t="str">
        <f t="shared" si="16"/>
        <v>E2_2658</v>
      </c>
    </row>
    <row r="63" spans="2:21">
      <c r="B63" s="9" t="s">
        <v>4427</v>
      </c>
      <c r="D63" s="1">
        <f t="shared" si="17"/>
        <v>1059</v>
      </c>
      <c r="E63" s="1" t="str">
        <f t="shared" si="0"/>
        <v>E2_1059</v>
      </c>
      <c r="F63" s="1" t="str">
        <f t="shared" si="1"/>
        <v>E2_1159</v>
      </c>
      <c r="G63" s="1" t="str">
        <f t="shared" si="2"/>
        <v>E2_1259</v>
      </c>
      <c r="H63" s="1" t="str">
        <f t="shared" si="3"/>
        <v>E2_1359</v>
      </c>
      <c r="I63" s="11" t="str">
        <f t="shared" si="4"/>
        <v>E2_1459</v>
      </c>
      <c r="J63" s="11" t="str">
        <f t="shared" si="5"/>
        <v>E2_1559</v>
      </c>
      <c r="K63" s="1" t="str">
        <f t="shared" si="6"/>
        <v>E2_1659</v>
      </c>
      <c r="L63" s="1" t="str">
        <f t="shared" si="7"/>
        <v>E2_1759</v>
      </c>
      <c r="M63" s="11" t="str">
        <f t="shared" si="8"/>
        <v>E2_1859</v>
      </c>
      <c r="N63" s="11" t="str">
        <f t="shared" si="9"/>
        <v>E2_1959</v>
      </c>
      <c r="O63" s="1" t="str">
        <f t="shared" si="10"/>
        <v>E2_2059</v>
      </c>
      <c r="P63" s="1" t="str">
        <f t="shared" si="11"/>
        <v>E2_2159</v>
      </c>
      <c r="Q63" s="11" t="str">
        <f t="shared" si="12"/>
        <v>E2_2259</v>
      </c>
      <c r="R63" s="11" t="str">
        <f t="shared" si="13"/>
        <v>E2_2359</v>
      </c>
      <c r="S63" s="1" t="str">
        <f t="shared" si="14"/>
        <v>E2_2459</v>
      </c>
      <c r="T63" s="1" t="str">
        <f t="shared" si="15"/>
        <v>E2_2559</v>
      </c>
      <c r="U63" s="11" t="str">
        <f t="shared" si="16"/>
        <v>E2_2659</v>
      </c>
    </row>
    <row r="64" spans="2:21">
      <c r="B64" s="9" t="s">
        <v>4428</v>
      </c>
      <c r="D64" s="1">
        <f t="shared" si="17"/>
        <v>1060</v>
      </c>
      <c r="E64" s="1" t="str">
        <f t="shared" si="0"/>
        <v>E2_1060</v>
      </c>
      <c r="F64" s="1" t="str">
        <f t="shared" si="1"/>
        <v>E2_1160</v>
      </c>
      <c r="G64" s="1" t="str">
        <f t="shared" si="2"/>
        <v>E2_1260</v>
      </c>
      <c r="H64" s="1" t="str">
        <f t="shared" si="3"/>
        <v>E2_1360</v>
      </c>
      <c r="I64" s="11" t="str">
        <f t="shared" si="4"/>
        <v>E2_1460</v>
      </c>
      <c r="J64" s="11" t="str">
        <f t="shared" si="5"/>
        <v>E2_1560</v>
      </c>
      <c r="K64" s="1" t="str">
        <f t="shared" si="6"/>
        <v>E2_1660</v>
      </c>
      <c r="L64" s="1" t="str">
        <f t="shared" si="7"/>
        <v>E2_1760</v>
      </c>
      <c r="M64" s="11" t="str">
        <f t="shared" si="8"/>
        <v>E2_1860</v>
      </c>
      <c r="N64" s="11" t="str">
        <f t="shared" si="9"/>
        <v>E2_1960</v>
      </c>
      <c r="O64" s="1" t="str">
        <f t="shared" si="10"/>
        <v>E2_2060</v>
      </c>
      <c r="P64" s="1" t="str">
        <f t="shared" si="11"/>
        <v>E2_2160</v>
      </c>
      <c r="Q64" s="11" t="str">
        <f t="shared" si="12"/>
        <v>E2_2260</v>
      </c>
      <c r="R64" s="11" t="str">
        <f t="shared" si="13"/>
        <v>E2_2360</v>
      </c>
      <c r="S64" s="1" t="str">
        <f t="shared" si="14"/>
        <v>E2_2460</v>
      </c>
      <c r="T64" s="1" t="str">
        <f t="shared" si="15"/>
        <v>E2_2560</v>
      </c>
      <c r="U64" s="11" t="str">
        <f t="shared" si="16"/>
        <v>E2_2660</v>
      </c>
    </row>
    <row r="65" spans="2:21">
      <c r="B65" s="9" t="s">
        <v>4428</v>
      </c>
      <c r="D65" s="1">
        <f t="shared" si="17"/>
        <v>1061</v>
      </c>
      <c r="E65" s="1" t="str">
        <f t="shared" si="0"/>
        <v>E2_1061</v>
      </c>
      <c r="F65" s="1" t="str">
        <f t="shared" si="1"/>
        <v>E2_1161</v>
      </c>
      <c r="G65" s="1" t="str">
        <f t="shared" si="2"/>
        <v>E2_1261</v>
      </c>
      <c r="H65" s="1" t="str">
        <f t="shared" si="3"/>
        <v>E2_1361</v>
      </c>
      <c r="I65" s="11" t="str">
        <f t="shared" si="4"/>
        <v>E2_1461</v>
      </c>
      <c r="J65" s="11" t="str">
        <f t="shared" si="5"/>
        <v>E2_1561</v>
      </c>
      <c r="K65" s="1" t="str">
        <f t="shared" si="6"/>
        <v>E2_1661</v>
      </c>
      <c r="L65" s="1" t="str">
        <f t="shared" si="7"/>
        <v>E2_1761</v>
      </c>
      <c r="M65" s="11" t="str">
        <f t="shared" si="8"/>
        <v>E2_1861</v>
      </c>
      <c r="N65" s="11" t="str">
        <f t="shared" si="9"/>
        <v>E2_1961</v>
      </c>
      <c r="O65" s="1" t="str">
        <f t="shared" si="10"/>
        <v>E2_2061</v>
      </c>
      <c r="P65" s="1" t="str">
        <f t="shared" si="11"/>
        <v>E2_2161</v>
      </c>
      <c r="Q65" s="11" t="str">
        <f t="shared" si="12"/>
        <v>E2_2261</v>
      </c>
      <c r="R65" s="11" t="str">
        <f t="shared" si="13"/>
        <v>E2_2361</v>
      </c>
      <c r="S65" s="1" t="str">
        <f t="shared" si="14"/>
        <v>E2_2461</v>
      </c>
      <c r="T65" s="1" t="str">
        <f t="shared" si="15"/>
        <v>E2_2561</v>
      </c>
      <c r="U65" s="11" t="str">
        <f t="shared" si="16"/>
        <v>E2_2661</v>
      </c>
    </row>
    <row r="66" spans="2:21">
      <c r="B66" s="9" t="s">
        <v>4429</v>
      </c>
      <c r="D66" s="1">
        <f t="shared" si="17"/>
        <v>1062</v>
      </c>
      <c r="E66" s="1" t="str">
        <f t="shared" si="0"/>
        <v>E2_1062</v>
      </c>
      <c r="F66" s="1" t="str">
        <f t="shared" si="1"/>
        <v>E2_1162</v>
      </c>
      <c r="G66" s="1" t="str">
        <f t="shared" si="2"/>
        <v>E2_1262</v>
      </c>
      <c r="H66" s="1" t="str">
        <f t="shared" si="3"/>
        <v>E2_1362</v>
      </c>
      <c r="I66" s="11" t="str">
        <f t="shared" si="4"/>
        <v>E2_1462</v>
      </c>
      <c r="J66" s="11" t="str">
        <f t="shared" si="5"/>
        <v>E2_1562</v>
      </c>
      <c r="K66" s="1" t="str">
        <f t="shared" si="6"/>
        <v>E2_1662</v>
      </c>
      <c r="L66" s="1" t="str">
        <f t="shared" si="7"/>
        <v>E2_1762</v>
      </c>
      <c r="M66" s="11" t="str">
        <f t="shared" si="8"/>
        <v>E2_1862</v>
      </c>
      <c r="N66" s="11" t="str">
        <f t="shared" si="9"/>
        <v>E2_1962</v>
      </c>
      <c r="O66" s="1" t="str">
        <f t="shared" si="10"/>
        <v>E2_2062</v>
      </c>
      <c r="P66" s="1" t="str">
        <f t="shared" si="11"/>
        <v>E2_2162</v>
      </c>
      <c r="Q66" s="11" t="str">
        <f t="shared" si="12"/>
        <v>E2_2262</v>
      </c>
      <c r="R66" s="11" t="str">
        <f t="shared" si="13"/>
        <v>E2_2362</v>
      </c>
      <c r="S66" s="1" t="str">
        <f t="shared" si="14"/>
        <v>E2_2462</v>
      </c>
      <c r="T66" s="1" t="str">
        <f t="shared" si="15"/>
        <v>E2_2562</v>
      </c>
      <c r="U66" s="11" t="str">
        <f t="shared" si="16"/>
        <v>E2_2662</v>
      </c>
    </row>
    <row r="67" spans="2:21">
      <c r="B67" s="9" t="s">
        <v>4429</v>
      </c>
      <c r="D67" s="1">
        <f t="shared" si="17"/>
        <v>1063</v>
      </c>
      <c r="E67" s="1" t="str">
        <f t="shared" si="0"/>
        <v>E2_1063</v>
      </c>
      <c r="F67" s="1" t="str">
        <f t="shared" si="1"/>
        <v>E2_1163</v>
      </c>
      <c r="G67" s="1" t="str">
        <f t="shared" si="2"/>
        <v>E2_1263</v>
      </c>
      <c r="H67" s="1" t="str">
        <f t="shared" si="3"/>
        <v>E2_1363</v>
      </c>
      <c r="I67" s="11" t="str">
        <f t="shared" si="4"/>
        <v>E2_1463</v>
      </c>
      <c r="J67" s="11" t="str">
        <f t="shared" si="5"/>
        <v>E2_1563</v>
      </c>
      <c r="K67" s="1" t="str">
        <f t="shared" si="6"/>
        <v>E2_1663</v>
      </c>
      <c r="L67" s="1" t="str">
        <f t="shared" si="7"/>
        <v>E2_1763</v>
      </c>
      <c r="M67" s="11" t="str">
        <f t="shared" si="8"/>
        <v>E2_1863</v>
      </c>
      <c r="N67" s="11" t="str">
        <f t="shared" si="9"/>
        <v>E2_1963</v>
      </c>
      <c r="O67" s="1" t="str">
        <f t="shared" si="10"/>
        <v>E2_2063</v>
      </c>
      <c r="P67" s="1" t="str">
        <f t="shared" si="11"/>
        <v>E2_2163</v>
      </c>
      <c r="Q67" s="11" t="str">
        <f t="shared" si="12"/>
        <v>E2_2263</v>
      </c>
      <c r="R67" s="11" t="str">
        <f t="shared" si="13"/>
        <v>E2_2363</v>
      </c>
      <c r="S67" s="1" t="str">
        <f t="shared" si="14"/>
        <v>E2_2463</v>
      </c>
      <c r="T67" s="1" t="str">
        <f t="shared" si="15"/>
        <v>E2_2563</v>
      </c>
      <c r="U67" s="11" t="str">
        <f t="shared" si="16"/>
        <v>E2_2663</v>
      </c>
    </row>
    <row r="68" spans="2:21">
      <c r="B68" s="9" t="s">
        <v>4430</v>
      </c>
      <c r="D68" s="1">
        <f t="shared" si="17"/>
        <v>1064</v>
      </c>
      <c r="E68" s="1" t="str">
        <f t="shared" si="0"/>
        <v>E2_1064</v>
      </c>
      <c r="F68" s="1" t="str">
        <f t="shared" si="1"/>
        <v>E2_1164</v>
      </c>
      <c r="G68" s="1" t="str">
        <f t="shared" si="2"/>
        <v>E2_1264</v>
      </c>
      <c r="H68" s="1" t="str">
        <f t="shared" si="3"/>
        <v>E2_1364</v>
      </c>
      <c r="I68" s="11" t="str">
        <f t="shared" si="4"/>
        <v>E2_1464</v>
      </c>
      <c r="J68" s="11" t="str">
        <f t="shared" si="5"/>
        <v>E2_1564</v>
      </c>
      <c r="K68" s="1" t="str">
        <f t="shared" si="6"/>
        <v>E2_1664</v>
      </c>
      <c r="L68" s="1" t="str">
        <f t="shared" si="7"/>
        <v>E2_1764</v>
      </c>
      <c r="M68" s="11" t="str">
        <f t="shared" si="8"/>
        <v>E2_1864</v>
      </c>
      <c r="N68" s="11" t="str">
        <f t="shared" si="9"/>
        <v>E2_1964</v>
      </c>
      <c r="O68" s="1" t="str">
        <f t="shared" si="10"/>
        <v>E2_2064</v>
      </c>
      <c r="P68" s="1" t="str">
        <f t="shared" si="11"/>
        <v>E2_2164</v>
      </c>
      <c r="Q68" s="11" t="str">
        <f t="shared" si="12"/>
        <v>E2_2264</v>
      </c>
      <c r="R68" s="11" t="str">
        <f t="shared" si="13"/>
        <v>E2_2364</v>
      </c>
      <c r="S68" s="1" t="str">
        <f t="shared" si="14"/>
        <v>E2_2464</v>
      </c>
      <c r="T68" s="1" t="str">
        <f t="shared" si="15"/>
        <v>E2_2564</v>
      </c>
      <c r="U68" s="11" t="str">
        <f t="shared" si="16"/>
        <v>E2_2664</v>
      </c>
    </row>
    <row r="69" spans="2:21">
      <c r="B69" s="9" t="s">
        <v>4430</v>
      </c>
      <c r="D69" s="1">
        <f t="shared" si="17"/>
        <v>1065</v>
      </c>
      <c r="E69" s="1" t="str">
        <f t="shared" ref="E69:E103" si="18">C$4&amp;D69</f>
        <v>E2_1065</v>
      </c>
      <c r="F69" s="1" t="str">
        <f t="shared" ref="F69:F103" si="19">C$4&amp;D69+100</f>
        <v>E2_1165</v>
      </c>
      <c r="G69" s="1" t="str">
        <f t="shared" ref="G69:G103" si="20">C$4&amp;D69+200</f>
        <v>E2_1265</v>
      </c>
      <c r="H69" s="1" t="str">
        <f t="shared" ref="H69:H103" si="21">C$4&amp;D69+300</f>
        <v>E2_1365</v>
      </c>
      <c r="I69" s="11" t="str">
        <f t="shared" ref="I69:I103" si="22">C$4&amp;D69+400</f>
        <v>E2_1465</v>
      </c>
      <c r="J69" s="11" t="str">
        <f t="shared" ref="J69:J103" si="23">C$4&amp;D69+500</f>
        <v>E2_1565</v>
      </c>
      <c r="K69" s="1" t="str">
        <f t="shared" ref="K69:K103" si="24">C$4&amp;D69+600</f>
        <v>E2_1665</v>
      </c>
      <c r="L69" s="1" t="str">
        <f t="shared" ref="L69:L103" si="25">C$4&amp;D69+700</f>
        <v>E2_1765</v>
      </c>
      <c r="M69" s="11" t="str">
        <f t="shared" ref="M69:M103" si="26">C$4&amp;D69+800</f>
        <v>E2_1865</v>
      </c>
      <c r="N69" s="11" t="str">
        <f t="shared" ref="N69:N103" si="27">C$4&amp;D69+900</f>
        <v>E2_1965</v>
      </c>
      <c r="O69" s="1" t="str">
        <f t="shared" ref="O69:O103" si="28">C$4&amp;D69+1000</f>
        <v>E2_2065</v>
      </c>
      <c r="P69" s="1" t="str">
        <f t="shared" ref="P69:P103" si="29">C$4&amp;D69+1100</f>
        <v>E2_2165</v>
      </c>
      <c r="Q69" s="11" t="str">
        <f t="shared" ref="Q69:Q103" si="30">C$4&amp;D69+1200</f>
        <v>E2_2265</v>
      </c>
      <c r="R69" s="11" t="str">
        <f t="shared" ref="R69:R103" si="31">C$4&amp;D69+1300</f>
        <v>E2_2365</v>
      </c>
      <c r="S69" s="1" t="str">
        <f t="shared" ref="S69:S103" si="32">C$4&amp;D69+1400</f>
        <v>E2_2465</v>
      </c>
      <c r="T69" s="1" t="str">
        <f t="shared" ref="T69:T103" si="33">C$4&amp;D69+1500</f>
        <v>E2_2565</v>
      </c>
      <c r="U69" s="11" t="str">
        <f t="shared" ref="U69:U103" si="34">C$4&amp;D69+1600</f>
        <v>E2_2665</v>
      </c>
    </row>
    <row r="70" spans="2:21">
      <c r="B70" s="9" t="s">
        <v>4431</v>
      </c>
      <c r="D70" s="1">
        <f t="shared" si="17"/>
        <v>1066</v>
      </c>
      <c r="E70" s="1" t="str">
        <f t="shared" si="18"/>
        <v>E2_1066</v>
      </c>
      <c r="F70" s="1" t="str">
        <f t="shared" si="19"/>
        <v>E2_1166</v>
      </c>
      <c r="G70" s="1" t="str">
        <f t="shared" si="20"/>
        <v>E2_1266</v>
      </c>
      <c r="H70" s="1" t="str">
        <f t="shared" si="21"/>
        <v>E2_1366</v>
      </c>
      <c r="I70" s="11" t="str">
        <f t="shared" si="22"/>
        <v>E2_1466</v>
      </c>
      <c r="J70" s="11" t="str">
        <f t="shared" si="23"/>
        <v>E2_1566</v>
      </c>
      <c r="K70" s="1" t="str">
        <f t="shared" si="24"/>
        <v>E2_1666</v>
      </c>
      <c r="L70" s="1" t="str">
        <f t="shared" si="25"/>
        <v>E2_1766</v>
      </c>
      <c r="M70" s="11" t="str">
        <f t="shared" si="26"/>
        <v>E2_1866</v>
      </c>
      <c r="N70" s="11" t="str">
        <f t="shared" si="27"/>
        <v>E2_1966</v>
      </c>
      <c r="O70" s="1" t="str">
        <f t="shared" si="28"/>
        <v>E2_2066</v>
      </c>
      <c r="P70" s="1" t="str">
        <f t="shared" si="29"/>
        <v>E2_2166</v>
      </c>
      <c r="Q70" s="11" t="str">
        <f t="shared" si="30"/>
        <v>E2_2266</v>
      </c>
      <c r="R70" s="11" t="str">
        <f t="shared" si="31"/>
        <v>E2_2366</v>
      </c>
      <c r="S70" s="1" t="str">
        <f t="shared" si="32"/>
        <v>E2_2466</v>
      </c>
      <c r="T70" s="1" t="str">
        <f t="shared" si="33"/>
        <v>E2_2566</v>
      </c>
      <c r="U70" s="11" t="str">
        <f t="shared" si="34"/>
        <v>E2_2666</v>
      </c>
    </row>
    <row r="71" spans="2:21">
      <c r="B71" s="9" t="s">
        <v>4431</v>
      </c>
      <c r="D71" s="1">
        <f t="shared" ref="D71:D78" si="35">D70+1</f>
        <v>1067</v>
      </c>
      <c r="E71" s="1" t="str">
        <f t="shared" si="18"/>
        <v>E2_1067</v>
      </c>
      <c r="F71" s="1" t="str">
        <f t="shared" si="19"/>
        <v>E2_1167</v>
      </c>
      <c r="G71" s="1" t="str">
        <f t="shared" si="20"/>
        <v>E2_1267</v>
      </c>
      <c r="H71" s="1" t="str">
        <f t="shared" si="21"/>
        <v>E2_1367</v>
      </c>
      <c r="I71" s="11" t="str">
        <f t="shared" si="22"/>
        <v>E2_1467</v>
      </c>
      <c r="J71" s="11" t="str">
        <f t="shared" si="23"/>
        <v>E2_1567</v>
      </c>
      <c r="K71" s="1" t="str">
        <f t="shared" si="24"/>
        <v>E2_1667</v>
      </c>
      <c r="L71" s="1" t="str">
        <f t="shared" si="25"/>
        <v>E2_1767</v>
      </c>
      <c r="M71" s="11" t="str">
        <f t="shared" si="26"/>
        <v>E2_1867</v>
      </c>
      <c r="N71" s="11" t="str">
        <f t="shared" si="27"/>
        <v>E2_1967</v>
      </c>
      <c r="O71" s="1" t="str">
        <f t="shared" si="28"/>
        <v>E2_2067</v>
      </c>
      <c r="P71" s="1" t="str">
        <f t="shared" si="29"/>
        <v>E2_2167</v>
      </c>
      <c r="Q71" s="11" t="str">
        <f t="shared" si="30"/>
        <v>E2_2267</v>
      </c>
      <c r="R71" s="11" t="str">
        <f t="shared" si="31"/>
        <v>E2_2367</v>
      </c>
      <c r="S71" s="1" t="str">
        <f t="shared" si="32"/>
        <v>E2_2467</v>
      </c>
      <c r="T71" s="1" t="str">
        <f t="shared" si="33"/>
        <v>E2_2567</v>
      </c>
      <c r="U71" s="11" t="str">
        <f t="shared" si="34"/>
        <v>E2_2667</v>
      </c>
    </row>
    <row r="72" spans="2:21">
      <c r="B72" s="9" t="s">
        <v>4432</v>
      </c>
      <c r="D72" s="1">
        <f t="shared" si="35"/>
        <v>1068</v>
      </c>
      <c r="E72" s="1" t="str">
        <f t="shared" si="18"/>
        <v>E2_1068</v>
      </c>
      <c r="F72" s="1" t="str">
        <f t="shared" si="19"/>
        <v>E2_1168</v>
      </c>
      <c r="G72" s="1" t="str">
        <f t="shared" si="20"/>
        <v>E2_1268</v>
      </c>
      <c r="H72" s="1" t="str">
        <f t="shared" si="21"/>
        <v>E2_1368</v>
      </c>
      <c r="I72" s="11" t="str">
        <f t="shared" si="22"/>
        <v>E2_1468</v>
      </c>
      <c r="J72" s="11" t="str">
        <f t="shared" si="23"/>
        <v>E2_1568</v>
      </c>
      <c r="K72" s="1" t="str">
        <f t="shared" si="24"/>
        <v>E2_1668</v>
      </c>
      <c r="L72" s="1" t="str">
        <f t="shared" si="25"/>
        <v>E2_1768</v>
      </c>
      <c r="M72" s="11" t="str">
        <f t="shared" si="26"/>
        <v>E2_1868</v>
      </c>
      <c r="N72" s="11" t="str">
        <f t="shared" si="27"/>
        <v>E2_1968</v>
      </c>
      <c r="O72" s="1" t="str">
        <f t="shared" si="28"/>
        <v>E2_2068</v>
      </c>
      <c r="P72" s="1" t="str">
        <f t="shared" si="29"/>
        <v>E2_2168</v>
      </c>
      <c r="Q72" s="11" t="str">
        <f t="shared" si="30"/>
        <v>E2_2268</v>
      </c>
      <c r="R72" s="11" t="str">
        <f t="shared" si="31"/>
        <v>E2_2368</v>
      </c>
      <c r="S72" s="1" t="str">
        <f t="shared" si="32"/>
        <v>E2_2468</v>
      </c>
      <c r="T72" s="1" t="str">
        <f t="shared" si="33"/>
        <v>E2_2568</v>
      </c>
      <c r="U72" s="11" t="str">
        <f t="shared" si="34"/>
        <v>E2_2668</v>
      </c>
    </row>
    <row r="73" spans="2:21">
      <c r="B73" s="9" t="s">
        <v>4432</v>
      </c>
      <c r="D73" s="1">
        <f t="shared" si="35"/>
        <v>1069</v>
      </c>
      <c r="E73" s="1" t="str">
        <f t="shared" si="18"/>
        <v>E2_1069</v>
      </c>
      <c r="F73" s="1" t="str">
        <f t="shared" si="19"/>
        <v>E2_1169</v>
      </c>
      <c r="G73" s="1" t="str">
        <f t="shared" si="20"/>
        <v>E2_1269</v>
      </c>
      <c r="H73" s="1" t="str">
        <f t="shared" si="21"/>
        <v>E2_1369</v>
      </c>
      <c r="I73" s="11" t="str">
        <f t="shared" si="22"/>
        <v>E2_1469</v>
      </c>
      <c r="J73" s="11" t="str">
        <f t="shared" si="23"/>
        <v>E2_1569</v>
      </c>
      <c r="K73" s="1" t="str">
        <f t="shared" si="24"/>
        <v>E2_1669</v>
      </c>
      <c r="L73" s="1" t="str">
        <f t="shared" si="25"/>
        <v>E2_1769</v>
      </c>
      <c r="M73" s="11" t="str">
        <f t="shared" si="26"/>
        <v>E2_1869</v>
      </c>
      <c r="N73" s="11" t="str">
        <f t="shared" si="27"/>
        <v>E2_1969</v>
      </c>
      <c r="O73" s="1" t="str">
        <f t="shared" si="28"/>
        <v>E2_2069</v>
      </c>
      <c r="P73" s="1" t="str">
        <f t="shared" si="29"/>
        <v>E2_2169</v>
      </c>
      <c r="Q73" s="11" t="str">
        <f t="shared" si="30"/>
        <v>E2_2269</v>
      </c>
      <c r="R73" s="11" t="str">
        <f t="shared" si="31"/>
        <v>E2_2369</v>
      </c>
      <c r="S73" s="1" t="str">
        <f t="shared" si="32"/>
        <v>E2_2469</v>
      </c>
      <c r="T73" s="1" t="str">
        <f t="shared" si="33"/>
        <v>E2_2569</v>
      </c>
      <c r="U73" s="11" t="str">
        <f t="shared" si="34"/>
        <v>E2_2669</v>
      </c>
    </row>
    <row r="74" spans="2:21">
      <c r="B74" s="9" t="s">
        <v>4433</v>
      </c>
      <c r="D74" s="1">
        <f t="shared" si="35"/>
        <v>1070</v>
      </c>
      <c r="E74" s="1" t="str">
        <f t="shared" si="18"/>
        <v>E2_1070</v>
      </c>
      <c r="F74" s="1" t="str">
        <f t="shared" si="19"/>
        <v>E2_1170</v>
      </c>
      <c r="G74" s="1" t="str">
        <f t="shared" si="20"/>
        <v>E2_1270</v>
      </c>
      <c r="H74" s="1" t="str">
        <f t="shared" si="21"/>
        <v>E2_1370</v>
      </c>
      <c r="I74" s="11" t="str">
        <f t="shared" si="22"/>
        <v>E2_1470</v>
      </c>
      <c r="J74" s="11" t="str">
        <f t="shared" si="23"/>
        <v>E2_1570</v>
      </c>
      <c r="K74" s="1" t="str">
        <f t="shared" si="24"/>
        <v>E2_1670</v>
      </c>
      <c r="L74" s="1" t="str">
        <f t="shared" si="25"/>
        <v>E2_1770</v>
      </c>
      <c r="M74" s="11" t="str">
        <f t="shared" si="26"/>
        <v>E2_1870</v>
      </c>
      <c r="N74" s="11" t="str">
        <f t="shared" si="27"/>
        <v>E2_1970</v>
      </c>
      <c r="O74" s="1" t="str">
        <f t="shared" si="28"/>
        <v>E2_2070</v>
      </c>
      <c r="P74" s="1" t="str">
        <f t="shared" si="29"/>
        <v>E2_2170</v>
      </c>
      <c r="Q74" s="11" t="str">
        <f t="shared" si="30"/>
        <v>E2_2270</v>
      </c>
      <c r="R74" s="11" t="str">
        <f t="shared" si="31"/>
        <v>E2_2370</v>
      </c>
      <c r="S74" s="1" t="str">
        <f t="shared" si="32"/>
        <v>E2_2470</v>
      </c>
      <c r="T74" s="1" t="str">
        <f t="shared" si="33"/>
        <v>E2_2570</v>
      </c>
      <c r="U74" s="11" t="str">
        <f t="shared" si="34"/>
        <v>E2_2670</v>
      </c>
    </row>
    <row r="75" spans="2:21">
      <c r="B75" s="9" t="s">
        <v>4433</v>
      </c>
      <c r="D75" s="1">
        <f t="shared" si="35"/>
        <v>1071</v>
      </c>
      <c r="E75" s="1" t="str">
        <f t="shared" si="18"/>
        <v>E2_1071</v>
      </c>
      <c r="F75" s="1" t="str">
        <f t="shared" si="19"/>
        <v>E2_1171</v>
      </c>
      <c r="G75" s="1" t="str">
        <f t="shared" si="20"/>
        <v>E2_1271</v>
      </c>
      <c r="H75" s="1" t="str">
        <f t="shared" si="21"/>
        <v>E2_1371</v>
      </c>
      <c r="I75" s="11" t="str">
        <f t="shared" si="22"/>
        <v>E2_1471</v>
      </c>
      <c r="J75" s="11" t="str">
        <f t="shared" si="23"/>
        <v>E2_1571</v>
      </c>
      <c r="K75" s="1" t="str">
        <f t="shared" si="24"/>
        <v>E2_1671</v>
      </c>
      <c r="L75" s="1" t="str">
        <f t="shared" si="25"/>
        <v>E2_1771</v>
      </c>
      <c r="M75" s="11" t="str">
        <f t="shared" si="26"/>
        <v>E2_1871</v>
      </c>
      <c r="N75" s="11" t="str">
        <f t="shared" si="27"/>
        <v>E2_1971</v>
      </c>
      <c r="O75" s="1" t="str">
        <f t="shared" si="28"/>
        <v>E2_2071</v>
      </c>
      <c r="P75" s="1" t="str">
        <f t="shared" si="29"/>
        <v>E2_2171</v>
      </c>
      <c r="Q75" s="11" t="str">
        <f t="shared" si="30"/>
        <v>E2_2271</v>
      </c>
      <c r="R75" s="11" t="str">
        <f t="shared" si="31"/>
        <v>E2_2371</v>
      </c>
      <c r="S75" s="1" t="str">
        <f t="shared" si="32"/>
        <v>E2_2471</v>
      </c>
      <c r="T75" s="1" t="str">
        <f t="shared" si="33"/>
        <v>E2_2571</v>
      </c>
      <c r="U75" s="11" t="str">
        <f t="shared" si="34"/>
        <v>E2_2671</v>
      </c>
    </row>
    <row r="76" spans="2:21">
      <c r="B76" s="13" t="s">
        <v>4434</v>
      </c>
      <c r="D76" s="1">
        <f t="shared" si="35"/>
        <v>1072</v>
      </c>
      <c r="E76" s="1" t="str">
        <f t="shared" si="18"/>
        <v>E2_1072</v>
      </c>
      <c r="F76" s="1" t="str">
        <f t="shared" si="19"/>
        <v>E2_1172</v>
      </c>
      <c r="G76" s="1" t="str">
        <f t="shared" si="20"/>
        <v>E2_1272</v>
      </c>
      <c r="H76" s="1" t="str">
        <f t="shared" si="21"/>
        <v>E2_1372</v>
      </c>
      <c r="I76" s="11" t="str">
        <f t="shared" si="22"/>
        <v>E2_1472</v>
      </c>
      <c r="J76" s="11" t="str">
        <f t="shared" si="23"/>
        <v>E2_1572</v>
      </c>
      <c r="K76" s="1" t="str">
        <f t="shared" si="24"/>
        <v>E2_1672</v>
      </c>
      <c r="L76" s="1" t="str">
        <f t="shared" si="25"/>
        <v>E2_1772</v>
      </c>
      <c r="M76" s="11" t="str">
        <f t="shared" si="26"/>
        <v>E2_1872</v>
      </c>
      <c r="N76" s="11" t="str">
        <f t="shared" si="27"/>
        <v>E2_1972</v>
      </c>
      <c r="O76" s="1" t="str">
        <f t="shared" si="28"/>
        <v>E2_2072</v>
      </c>
      <c r="P76" s="1" t="str">
        <f t="shared" si="29"/>
        <v>E2_2172</v>
      </c>
      <c r="Q76" s="11" t="str">
        <f t="shared" si="30"/>
        <v>E2_2272</v>
      </c>
      <c r="R76" s="11" t="str">
        <f t="shared" si="31"/>
        <v>E2_2372</v>
      </c>
      <c r="S76" s="1" t="str">
        <f t="shared" si="32"/>
        <v>E2_2472</v>
      </c>
      <c r="T76" s="1" t="str">
        <f t="shared" si="33"/>
        <v>E2_2572</v>
      </c>
      <c r="U76" s="11" t="str">
        <f t="shared" si="34"/>
        <v>E2_2672</v>
      </c>
    </row>
    <row r="77" spans="2:21">
      <c r="B77" s="13" t="s">
        <v>4434</v>
      </c>
      <c r="D77" s="1">
        <f t="shared" si="35"/>
        <v>1073</v>
      </c>
      <c r="E77" s="1" t="str">
        <f t="shared" si="18"/>
        <v>E2_1073</v>
      </c>
      <c r="F77" s="1" t="str">
        <f t="shared" si="19"/>
        <v>E2_1173</v>
      </c>
      <c r="G77" s="1" t="str">
        <f t="shared" si="20"/>
        <v>E2_1273</v>
      </c>
      <c r="H77" s="1" t="str">
        <f t="shared" si="21"/>
        <v>E2_1373</v>
      </c>
      <c r="I77" s="11" t="str">
        <f t="shared" si="22"/>
        <v>E2_1473</v>
      </c>
      <c r="J77" s="11" t="str">
        <f t="shared" si="23"/>
        <v>E2_1573</v>
      </c>
      <c r="K77" s="1" t="str">
        <f t="shared" si="24"/>
        <v>E2_1673</v>
      </c>
      <c r="L77" s="1" t="str">
        <f t="shared" si="25"/>
        <v>E2_1773</v>
      </c>
      <c r="M77" s="11" t="str">
        <f t="shared" si="26"/>
        <v>E2_1873</v>
      </c>
      <c r="N77" s="11" t="str">
        <f t="shared" si="27"/>
        <v>E2_1973</v>
      </c>
      <c r="O77" s="1" t="str">
        <f t="shared" si="28"/>
        <v>E2_2073</v>
      </c>
      <c r="P77" s="1" t="str">
        <f t="shared" si="29"/>
        <v>E2_2173</v>
      </c>
      <c r="Q77" s="11" t="str">
        <f t="shared" si="30"/>
        <v>E2_2273</v>
      </c>
      <c r="R77" s="11" t="str">
        <f t="shared" si="31"/>
        <v>E2_2373</v>
      </c>
      <c r="S77" s="1" t="str">
        <f t="shared" si="32"/>
        <v>E2_2473</v>
      </c>
      <c r="T77" s="1" t="str">
        <f t="shared" si="33"/>
        <v>E2_2573</v>
      </c>
      <c r="U77" s="11" t="str">
        <f t="shared" si="34"/>
        <v>E2_2673</v>
      </c>
    </row>
    <row r="78" spans="4:21">
      <c r="D78" s="1">
        <f t="shared" si="35"/>
        <v>1074</v>
      </c>
      <c r="E78" s="1" t="str">
        <f t="shared" si="18"/>
        <v>E2_1074</v>
      </c>
      <c r="F78" s="1" t="str">
        <f t="shared" si="19"/>
        <v>E2_1174</v>
      </c>
      <c r="G78" s="1" t="str">
        <f t="shared" si="20"/>
        <v>E2_1274</v>
      </c>
      <c r="H78" s="1" t="str">
        <f t="shared" si="21"/>
        <v>E2_1374</v>
      </c>
      <c r="I78" s="11" t="str">
        <f t="shared" si="22"/>
        <v>E2_1474</v>
      </c>
      <c r="J78" s="11" t="str">
        <f t="shared" si="23"/>
        <v>E2_1574</v>
      </c>
      <c r="K78" s="1" t="str">
        <f t="shared" si="24"/>
        <v>E2_1674</v>
      </c>
      <c r="L78" s="1" t="str">
        <f t="shared" si="25"/>
        <v>E2_1774</v>
      </c>
      <c r="M78" s="11" t="str">
        <f t="shared" si="26"/>
        <v>E2_1874</v>
      </c>
      <c r="N78" s="11" t="str">
        <f t="shared" si="27"/>
        <v>E2_1974</v>
      </c>
      <c r="O78" s="1" t="str">
        <f t="shared" si="28"/>
        <v>E2_2074</v>
      </c>
      <c r="P78" s="1" t="str">
        <f t="shared" si="29"/>
        <v>E2_2174</v>
      </c>
      <c r="Q78" s="11" t="str">
        <f t="shared" si="30"/>
        <v>E2_2274</v>
      </c>
      <c r="R78" s="11" t="str">
        <f t="shared" si="31"/>
        <v>E2_2374</v>
      </c>
      <c r="S78" s="1" t="str">
        <f t="shared" si="32"/>
        <v>E2_2474</v>
      </c>
      <c r="T78" s="1" t="str">
        <f t="shared" si="33"/>
        <v>E2_2574</v>
      </c>
      <c r="U78" s="11" t="str">
        <f t="shared" si="34"/>
        <v>E2_2674</v>
      </c>
    </row>
    <row r="79" spans="4:21">
      <c r="D79" s="1">
        <f t="shared" ref="D79:D103" si="36">D78+1</f>
        <v>1075</v>
      </c>
      <c r="E79" s="1" t="str">
        <f t="shared" si="18"/>
        <v>E2_1075</v>
      </c>
      <c r="F79" s="1" t="str">
        <f t="shared" si="19"/>
        <v>E2_1175</v>
      </c>
      <c r="G79" s="1" t="str">
        <f t="shared" si="20"/>
        <v>E2_1275</v>
      </c>
      <c r="H79" s="1" t="str">
        <f t="shared" si="21"/>
        <v>E2_1375</v>
      </c>
      <c r="I79" s="11" t="str">
        <f t="shared" si="22"/>
        <v>E2_1475</v>
      </c>
      <c r="J79" s="11" t="str">
        <f t="shared" si="23"/>
        <v>E2_1575</v>
      </c>
      <c r="K79" s="1" t="str">
        <f t="shared" si="24"/>
        <v>E2_1675</v>
      </c>
      <c r="L79" s="1" t="str">
        <f t="shared" si="25"/>
        <v>E2_1775</v>
      </c>
      <c r="M79" s="11" t="str">
        <f t="shared" si="26"/>
        <v>E2_1875</v>
      </c>
      <c r="N79" s="11" t="str">
        <f t="shared" si="27"/>
        <v>E2_1975</v>
      </c>
      <c r="O79" s="1" t="str">
        <f t="shared" si="28"/>
        <v>E2_2075</v>
      </c>
      <c r="P79" s="1" t="str">
        <f t="shared" si="29"/>
        <v>E2_2175</v>
      </c>
      <c r="Q79" s="11" t="str">
        <f t="shared" si="30"/>
        <v>E2_2275</v>
      </c>
      <c r="R79" s="11" t="str">
        <f t="shared" si="31"/>
        <v>E2_2375</v>
      </c>
      <c r="S79" s="1" t="str">
        <f t="shared" si="32"/>
        <v>E2_2475</v>
      </c>
      <c r="T79" s="1" t="str">
        <f t="shared" si="33"/>
        <v>E2_2575</v>
      </c>
      <c r="U79" s="11" t="str">
        <f t="shared" si="34"/>
        <v>E2_2675</v>
      </c>
    </row>
    <row r="80" spans="4:21">
      <c r="D80" s="1">
        <f t="shared" si="36"/>
        <v>1076</v>
      </c>
      <c r="E80" s="1" t="str">
        <f t="shared" si="18"/>
        <v>E2_1076</v>
      </c>
      <c r="F80" s="1" t="str">
        <f t="shared" si="19"/>
        <v>E2_1176</v>
      </c>
      <c r="G80" s="1" t="str">
        <f t="shared" si="20"/>
        <v>E2_1276</v>
      </c>
      <c r="H80" s="1" t="str">
        <f t="shared" si="21"/>
        <v>E2_1376</v>
      </c>
      <c r="I80" s="11" t="str">
        <f t="shared" si="22"/>
        <v>E2_1476</v>
      </c>
      <c r="J80" s="11" t="str">
        <f t="shared" si="23"/>
        <v>E2_1576</v>
      </c>
      <c r="K80" s="1" t="str">
        <f t="shared" si="24"/>
        <v>E2_1676</v>
      </c>
      <c r="L80" s="1" t="str">
        <f t="shared" si="25"/>
        <v>E2_1776</v>
      </c>
      <c r="M80" s="11" t="str">
        <f t="shared" si="26"/>
        <v>E2_1876</v>
      </c>
      <c r="N80" s="11" t="str">
        <f t="shared" si="27"/>
        <v>E2_1976</v>
      </c>
      <c r="O80" s="1" t="str">
        <f t="shared" si="28"/>
        <v>E2_2076</v>
      </c>
      <c r="P80" s="1" t="str">
        <f t="shared" si="29"/>
        <v>E2_2176</v>
      </c>
      <c r="Q80" s="11" t="str">
        <f t="shared" si="30"/>
        <v>E2_2276</v>
      </c>
      <c r="R80" s="11" t="str">
        <f t="shared" si="31"/>
        <v>E2_2376</v>
      </c>
      <c r="S80" s="1" t="str">
        <f t="shared" si="32"/>
        <v>E2_2476</v>
      </c>
      <c r="T80" s="1" t="str">
        <f t="shared" si="33"/>
        <v>E2_2576</v>
      </c>
      <c r="U80" s="11" t="str">
        <f t="shared" si="34"/>
        <v>E2_2676</v>
      </c>
    </row>
    <row r="81" spans="4:21">
      <c r="D81" s="1">
        <f t="shared" si="36"/>
        <v>1077</v>
      </c>
      <c r="E81" s="1" t="str">
        <f t="shared" si="18"/>
        <v>E2_1077</v>
      </c>
      <c r="F81" s="1" t="str">
        <f t="shared" si="19"/>
        <v>E2_1177</v>
      </c>
      <c r="G81" s="1" t="str">
        <f t="shared" si="20"/>
        <v>E2_1277</v>
      </c>
      <c r="H81" s="1" t="str">
        <f t="shared" si="21"/>
        <v>E2_1377</v>
      </c>
      <c r="I81" s="11" t="str">
        <f t="shared" si="22"/>
        <v>E2_1477</v>
      </c>
      <c r="J81" s="11" t="str">
        <f t="shared" si="23"/>
        <v>E2_1577</v>
      </c>
      <c r="K81" s="1" t="str">
        <f t="shared" si="24"/>
        <v>E2_1677</v>
      </c>
      <c r="L81" s="1" t="str">
        <f t="shared" si="25"/>
        <v>E2_1777</v>
      </c>
      <c r="M81" s="11" t="str">
        <f t="shared" si="26"/>
        <v>E2_1877</v>
      </c>
      <c r="N81" s="11" t="str">
        <f t="shared" si="27"/>
        <v>E2_1977</v>
      </c>
      <c r="O81" s="1" t="str">
        <f t="shared" si="28"/>
        <v>E2_2077</v>
      </c>
      <c r="P81" s="1" t="str">
        <f t="shared" si="29"/>
        <v>E2_2177</v>
      </c>
      <c r="Q81" s="11" t="str">
        <f t="shared" si="30"/>
        <v>E2_2277</v>
      </c>
      <c r="R81" s="11" t="str">
        <f t="shared" si="31"/>
        <v>E2_2377</v>
      </c>
      <c r="S81" s="1" t="str">
        <f t="shared" si="32"/>
        <v>E2_2477</v>
      </c>
      <c r="T81" s="1" t="str">
        <f t="shared" si="33"/>
        <v>E2_2577</v>
      </c>
      <c r="U81" s="11" t="str">
        <f t="shared" si="34"/>
        <v>E2_2677</v>
      </c>
    </row>
    <row r="82" spans="4:21">
      <c r="D82" s="1">
        <f t="shared" si="36"/>
        <v>1078</v>
      </c>
      <c r="E82" s="1" t="str">
        <f t="shared" si="18"/>
        <v>E2_1078</v>
      </c>
      <c r="F82" s="1" t="str">
        <f t="shared" si="19"/>
        <v>E2_1178</v>
      </c>
      <c r="G82" s="1" t="str">
        <f t="shared" si="20"/>
        <v>E2_1278</v>
      </c>
      <c r="H82" s="1" t="str">
        <f t="shared" si="21"/>
        <v>E2_1378</v>
      </c>
      <c r="I82" s="11" t="str">
        <f t="shared" si="22"/>
        <v>E2_1478</v>
      </c>
      <c r="J82" s="11" t="str">
        <f t="shared" si="23"/>
        <v>E2_1578</v>
      </c>
      <c r="K82" s="1" t="str">
        <f t="shared" si="24"/>
        <v>E2_1678</v>
      </c>
      <c r="L82" s="1" t="str">
        <f t="shared" si="25"/>
        <v>E2_1778</v>
      </c>
      <c r="M82" s="11" t="str">
        <f t="shared" si="26"/>
        <v>E2_1878</v>
      </c>
      <c r="N82" s="11" t="str">
        <f t="shared" si="27"/>
        <v>E2_1978</v>
      </c>
      <c r="O82" s="1" t="str">
        <f t="shared" si="28"/>
        <v>E2_2078</v>
      </c>
      <c r="P82" s="1" t="str">
        <f t="shared" si="29"/>
        <v>E2_2178</v>
      </c>
      <c r="Q82" s="11" t="str">
        <f t="shared" si="30"/>
        <v>E2_2278</v>
      </c>
      <c r="R82" s="11" t="str">
        <f t="shared" si="31"/>
        <v>E2_2378</v>
      </c>
      <c r="S82" s="1" t="str">
        <f t="shared" si="32"/>
        <v>E2_2478</v>
      </c>
      <c r="T82" s="1" t="str">
        <f t="shared" si="33"/>
        <v>E2_2578</v>
      </c>
      <c r="U82" s="11" t="str">
        <f t="shared" si="34"/>
        <v>E2_2678</v>
      </c>
    </row>
    <row r="83" spans="4:21">
      <c r="D83" s="1">
        <f t="shared" si="36"/>
        <v>1079</v>
      </c>
      <c r="E83" s="1" t="str">
        <f t="shared" si="18"/>
        <v>E2_1079</v>
      </c>
      <c r="F83" s="1" t="str">
        <f t="shared" si="19"/>
        <v>E2_1179</v>
      </c>
      <c r="G83" s="1" t="str">
        <f t="shared" si="20"/>
        <v>E2_1279</v>
      </c>
      <c r="H83" s="1" t="str">
        <f t="shared" si="21"/>
        <v>E2_1379</v>
      </c>
      <c r="I83" s="11" t="str">
        <f t="shared" si="22"/>
        <v>E2_1479</v>
      </c>
      <c r="J83" s="11" t="str">
        <f t="shared" si="23"/>
        <v>E2_1579</v>
      </c>
      <c r="K83" s="1" t="str">
        <f t="shared" si="24"/>
        <v>E2_1679</v>
      </c>
      <c r="L83" s="1" t="str">
        <f t="shared" si="25"/>
        <v>E2_1779</v>
      </c>
      <c r="M83" s="11" t="str">
        <f t="shared" si="26"/>
        <v>E2_1879</v>
      </c>
      <c r="N83" s="11" t="str">
        <f t="shared" si="27"/>
        <v>E2_1979</v>
      </c>
      <c r="O83" s="1" t="str">
        <f t="shared" si="28"/>
        <v>E2_2079</v>
      </c>
      <c r="P83" s="1" t="str">
        <f t="shared" si="29"/>
        <v>E2_2179</v>
      </c>
      <c r="Q83" s="11" t="str">
        <f t="shared" si="30"/>
        <v>E2_2279</v>
      </c>
      <c r="R83" s="11" t="str">
        <f t="shared" si="31"/>
        <v>E2_2379</v>
      </c>
      <c r="S83" s="1" t="str">
        <f t="shared" si="32"/>
        <v>E2_2479</v>
      </c>
      <c r="T83" s="1" t="str">
        <f t="shared" si="33"/>
        <v>E2_2579</v>
      </c>
      <c r="U83" s="11" t="str">
        <f t="shared" si="34"/>
        <v>E2_2679</v>
      </c>
    </row>
    <row r="84" spans="4:21">
      <c r="D84" s="1">
        <f t="shared" si="36"/>
        <v>1080</v>
      </c>
      <c r="E84" s="1" t="str">
        <f t="shared" si="18"/>
        <v>E2_1080</v>
      </c>
      <c r="F84" s="1" t="str">
        <f t="shared" si="19"/>
        <v>E2_1180</v>
      </c>
      <c r="G84" s="1" t="str">
        <f t="shared" si="20"/>
        <v>E2_1280</v>
      </c>
      <c r="H84" s="1" t="str">
        <f t="shared" si="21"/>
        <v>E2_1380</v>
      </c>
      <c r="I84" s="11" t="str">
        <f t="shared" si="22"/>
        <v>E2_1480</v>
      </c>
      <c r="J84" s="11" t="str">
        <f t="shared" si="23"/>
        <v>E2_1580</v>
      </c>
      <c r="K84" s="1" t="str">
        <f t="shared" si="24"/>
        <v>E2_1680</v>
      </c>
      <c r="L84" s="1" t="str">
        <f t="shared" si="25"/>
        <v>E2_1780</v>
      </c>
      <c r="M84" s="11" t="str">
        <f t="shared" si="26"/>
        <v>E2_1880</v>
      </c>
      <c r="N84" s="11" t="str">
        <f t="shared" si="27"/>
        <v>E2_1980</v>
      </c>
      <c r="O84" s="1" t="str">
        <f t="shared" si="28"/>
        <v>E2_2080</v>
      </c>
      <c r="P84" s="1" t="str">
        <f t="shared" si="29"/>
        <v>E2_2180</v>
      </c>
      <c r="Q84" s="11" t="str">
        <f t="shared" si="30"/>
        <v>E2_2280</v>
      </c>
      <c r="R84" s="11" t="str">
        <f t="shared" si="31"/>
        <v>E2_2380</v>
      </c>
      <c r="S84" s="1" t="str">
        <f t="shared" si="32"/>
        <v>E2_2480</v>
      </c>
      <c r="T84" s="1" t="str">
        <f t="shared" si="33"/>
        <v>E2_2580</v>
      </c>
      <c r="U84" s="11" t="str">
        <f t="shared" si="34"/>
        <v>E2_2680</v>
      </c>
    </row>
    <row r="85" spans="4:21">
      <c r="D85" s="1">
        <f t="shared" si="36"/>
        <v>1081</v>
      </c>
      <c r="E85" s="1" t="str">
        <f t="shared" si="18"/>
        <v>E2_1081</v>
      </c>
      <c r="F85" s="1" t="str">
        <f t="shared" si="19"/>
        <v>E2_1181</v>
      </c>
      <c r="G85" s="1" t="str">
        <f t="shared" si="20"/>
        <v>E2_1281</v>
      </c>
      <c r="H85" s="1" t="str">
        <f t="shared" si="21"/>
        <v>E2_1381</v>
      </c>
      <c r="I85" s="11" t="str">
        <f t="shared" si="22"/>
        <v>E2_1481</v>
      </c>
      <c r="J85" s="11" t="str">
        <f t="shared" si="23"/>
        <v>E2_1581</v>
      </c>
      <c r="K85" s="1" t="str">
        <f t="shared" si="24"/>
        <v>E2_1681</v>
      </c>
      <c r="L85" s="1" t="str">
        <f t="shared" si="25"/>
        <v>E2_1781</v>
      </c>
      <c r="M85" s="11" t="str">
        <f t="shared" si="26"/>
        <v>E2_1881</v>
      </c>
      <c r="N85" s="11" t="str">
        <f t="shared" si="27"/>
        <v>E2_1981</v>
      </c>
      <c r="O85" s="1" t="str">
        <f t="shared" si="28"/>
        <v>E2_2081</v>
      </c>
      <c r="P85" s="1" t="str">
        <f t="shared" si="29"/>
        <v>E2_2181</v>
      </c>
      <c r="Q85" s="11" t="str">
        <f t="shared" si="30"/>
        <v>E2_2281</v>
      </c>
      <c r="R85" s="11" t="str">
        <f t="shared" si="31"/>
        <v>E2_2381</v>
      </c>
      <c r="S85" s="1" t="str">
        <f t="shared" si="32"/>
        <v>E2_2481</v>
      </c>
      <c r="T85" s="1" t="str">
        <f t="shared" si="33"/>
        <v>E2_2581</v>
      </c>
      <c r="U85" s="11" t="str">
        <f t="shared" si="34"/>
        <v>E2_2681</v>
      </c>
    </row>
    <row r="86" spans="4:21">
      <c r="D86" s="1">
        <f t="shared" si="36"/>
        <v>1082</v>
      </c>
      <c r="E86" s="1" t="str">
        <f t="shared" si="18"/>
        <v>E2_1082</v>
      </c>
      <c r="F86" s="1" t="str">
        <f t="shared" si="19"/>
        <v>E2_1182</v>
      </c>
      <c r="G86" s="1" t="str">
        <f t="shared" si="20"/>
        <v>E2_1282</v>
      </c>
      <c r="H86" s="1" t="str">
        <f t="shared" si="21"/>
        <v>E2_1382</v>
      </c>
      <c r="I86" s="11" t="str">
        <f t="shared" si="22"/>
        <v>E2_1482</v>
      </c>
      <c r="J86" s="11" t="str">
        <f t="shared" si="23"/>
        <v>E2_1582</v>
      </c>
      <c r="K86" s="1" t="str">
        <f t="shared" si="24"/>
        <v>E2_1682</v>
      </c>
      <c r="L86" s="1" t="str">
        <f t="shared" si="25"/>
        <v>E2_1782</v>
      </c>
      <c r="M86" s="11" t="str">
        <f t="shared" si="26"/>
        <v>E2_1882</v>
      </c>
      <c r="N86" s="11" t="str">
        <f t="shared" si="27"/>
        <v>E2_1982</v>
      </c>
      <c r="O86" s="1" t="str">
        <f t="shared" si="28"/>
        <v>E2_2082</v>
      </c>
      <c r="P86" s="1" t="str">
        <f t="shared" si="29"/>
        <v>E2_2182</v>
      </c>
      <c r="Q86" s="11" t="str">
        <f t="shared" si="30"/>
        <v>E2_2282</v>
      </c>
      <c r="R86" s="11" t="str">
        <f t="shared" si="31"/>
        <v>E2_2382</v>
      </c>
      <c r="S86" s="1" t="str">
        <f t="shared" si="32"/>
        <v>E2_2482</v>
      </c>
      <c r="T86" s="1" t="str">
        <f t="shared" si="33"/>
        <v>E2_2582</v>
      </c>
      <c r="U86" s="11" t="str">
        <f t="shared" si="34"/>
        <v>E2_2682</v>
      </c>
    </row>
    <row r="87" spans="4:21">
      <c r="D87" s="1">
        <f t="shared" si="36"/>
        <v>1083</v>
      </c>
      <c r="E87" s="1" t="str">
        <f t="shared" si="18"/>
        <v>E2_1083</v>
      </c>
      <c r="F87" s="1" t="str">
        <f t="shared" si="19"/>
        <v>E2_1183</v>
      </c>
      <c r="G87" s="1" t="str">
        <f t="shared" si="20"/>
        <v>E2_1283</v>
      </c>
      <c r="H87" s="1" t="str">
        <f t="shared" si="21"/>
        <v>E2_1383</v>
      </c>
      <c r="I87" s="11" t="str">
        <f t="shared" si="22"/>
        <v>E2_1483</v>
      </c>
      <c r="J87" s="11" t="str">
        <f t="shared" si="23"/>
        <v>E2_1583</v>
      </c>
      <c r="K87" s="1" t="str">
        <f t="shared" si="24"/>
        <v>E2_1683</v>
      </c>
      <c r="L87" s="1" t="str">
        <f t="shared" si="25"/>
        <v>E2_1783</v>
      </c>
      <c r="M87" s="11" t="str">
        <f t="shared" si="26"/>
        <v>E2_1883</v>
      </c>
      <c r="N87" s="11" t="str">
        <f t="shared" si="27"/>
        <v>E2_1983</v>
      </c>
      <c r="O87" s="1" t="str">
        <f t="shared" si="28"/>
        <v>E2_2083</v>
      </c>
      <c r="P87" s="1" t="str">
        <f t="shared" si="29"/>
        <v>E2_2183</v>
      </c>
      <c r="Q87" s="11" t="str">
        <f t="shared" si="30"/>
        <v>E2_2283</v>
      </c>
      <c r="R87" s="11" t="str">
        <f t="shared" si="31"/>
        <v>E2_2383</v>
      </c>
      <c r="S87" s="1" t="str">
        <f t="shared" si="32"/>
        <v>E2_2483</v>
      </c>
      <c r="T87" s="1" t="str">
        <f t="shared" si="33"/>
        <v>E2_2583</v>
      </c>
      <c r="U87" s="11" t="str">
        <f t="shared" si="34"/>
        <v>E2_2683</v>
      </c>
    </row>
    <row r="88" spans="4:21">
      <c r="D88" s="1">
        <f t="shared" si="36"/>
        <v>1084</v>
      </c>
      <c r="E88" s="1" t="str">
        <f t="shared" si="18"/>
        <v>E2_1084</v>
      </c>
      <c r="F88" s="1" t="str">
        <f t="shared" si="19"/>
        <v>E2_1184</v>
      </c>
      <c r="G88" s="1" t="str">
        <f t="shared" si="20"/>
        <v>E2_1284</v>
      </c>
      <c r="H88" s="1" t="str">
        <f t="shared" si="21"/>
        <v>E2_1384</v>
      </c>
      <c r="I88" s="11" t="str">
        <f t="shared" si="22"/>
        <v>E2_1484</v>
      </c>
      <c r="J88" s="11" t="str">
        <f t="shared" si="23"/>
        <v>E2_1584</v>
      </c>
      <c r="K88" s="1" t="str">
        <f t="shared" si="24"/>
        <v>E2_1684</v>
      </c>
      <c r="L88" s="1" t="str">
        <f t="shared" si="25"/>
        <v>E2_1784</v>
      </c>
      <c r="M88" s="11" t="str">
        <f t="shared" si="26"/>
        <v>E2_1884</v>
      </c>
      <c r="N88" s="11" t="str">
        <f t="shared" si="27"/>
        <v>E2_1984</v>
      </c>
      <c r="O88" s="1" t="str">
        <f t="shared" si="28"/>
        <v>E2_2084</v>
      </c>
      <c r="P88" s="1" t="str">
        <f t="shared" si="29"/>
        <v>E2_2184</v>
      </c>
      <c r="Q88" s="11" t="str">
        <f t="shared" si="30"/>
        <v>E2_2284</v>
      </c>
      <c r="R88" s="11" t="str">
        <f t="shared" si="31"/>
        <v>E2_2384</v>
      </c>
      <c r="S88" s="1" t="str">
        <f t="shared" si="32"/>
        <v>E2_2484</v>
      </c>
      <c r="T88" s="1" t="str">
        <f t="shared" si="33"/>
        <v>E2_2584</v>
      </c>
      <c r="U88" s="11" t="str">
        <f t="shared" si="34"/>
        <v>E2_2684</v>
      </c>
    </row>
    <row r="89" spans="4:21">
      <c r="D89" s="1">
        <f t="shared" si="36"/>
        <v>1085</v>
      </c>
      <c r="E89" s="1" t="str">
        <f t="shared" si="18"/>
        <v>E2_1085</v>
      </c>
      <c r="F89" s="1" t="str">
        <f t="shared" si="19"/>
        <v>E2_1185</v>
      </c>
      <c r="G89" s="1" t="str">
        <f t="shared" si="20"/>
        <v>E2_1285</v>
      </c>
      <c r="H89" s="1" t="str">
        <f t="shared" si="21"/>
        <v>E2_1385</v>
      </c>
      <c r="I89" s="11" t="str">
        <f t="shared" si="22"/>
        <v>E2_1485</v>
      </c>
      <c r="J89" s="11" t="str">
        <f t="shared" si="23"/>
        <v>E2_1585</v>
      </c>
      <c r="K89" s="1" t="str">
        <f t="shared" si="24"/>
        <v>E2_1685</v>
      </c>
      <c r="L89" s="1" t="str">
        <f t="shared" si="25"/>
        <v>E2_1785</v>
      </c>
      <c r="M89" s="11" t="str">
        <f t="shared" si="26"/>
        <v>E2_1885</v>
      </c>
      <c r="N89" s="11" t="str">
        <f t="shared" si="27"/>
        <v>E2_1985</v>
      </c>
      <c r="O89" s="1" t="str">
        <f t="shared" si="28"/>
        <v>E2_2085</v>
      </c>
      <c r="P89" s="1" t="str">
        <f t="shared" si="29"/>
        <v>E2_2185</v>
      </c>
      <c r="Q89" s="11" t="str">
        <f t="shared" si="30"/>
        <v>E2_2285</v>
      </c>
      <c r="R89" s="11" t="str">
        <f t="shared" si="31"/>
        <v>E2_2385</v>
      </c>
      <c r="S89" s="1" t="str">
        <f t="shared" si="32"/>
        <v>E2_2485</v>
      </c>
      <c r="T89" s="1" t="str">
        <f t="shared" si="33"/>
        <v>E2_2585</v>
      </c>
      <c r="U89" s="11" t="str">
        <f t="shared" si="34"/>
        <v>E2_2685</v>
      </c>
    </row>
    <row r="90" spans="4:21">
      <c r="D90" s="1">
        <f t="shared" si="36"/>
        <v>1086</v>
      </c>
      <c r="E90" s="1" t="str">
        <f t="shared" si="18"/>
        <v>E2_1086</v>
      </c>
      <c r="F90" s="1" t="str">
        <f t="shared" si="19"/>
        <v>E2_1186</v>
      </c>
      <c r="G90" s="1" t="str">
        <f t="shared" si="20"/>
        <v>E2_1286</v>
      </c>
      <c r="H90" s="1" t="str">
        <f t="shared" si="21"/>
        <v>E2_1386</v>
      </c>
      <c r="I90" s="11" t="str">
        <f t="shared" si="22"/>
        <v>E2_1486</v>
      </c>
      <c r="J90" s="11" t="str">
        <f t="shared" si="23"/>
        <v>E2_1586</v>
      </c>
      <c r="K90" s="1" t="str">
        <f t="shared" si="24"/>
        <v>E2_1686</v>
      </c>
      <c r="L90" s="1" t="str">
        <f t="shared" si="25"/>
        <v>E2_1786</v>
      </c>
      <c r="M90" s="11" t="str">
        <f t="shared" si="26"/>
        <v>E2_1886</v>
      </c>
      <c r="N90" s="11" t="str">
        <f t="shared" si="27"/>
        <v>E2_1986</v>
      </c>
      <c r="O90" s="1" t="str">
        <f t="shared" si="28"/>
        <v>E2_2086</v>
      </c>
      <c r="P90" s="1" t="str">
        <f t="shared" si="29"/>
        <v>E2_2186</v>
      </c>
      <c r="Q90" s="11" t="str">
        <f t="shared" si="30"/>
        <v>E2_2286</v>
      </c>
      <c r="R90" s="11" t="str">
        <f t="shared" si="31"/>
        <v>E2_2386</v>
      </c>
      <c r="S90" s="1" t="str">
        <f t="shared" si="32"/>
        <v>E2_2486</v>
      </c>
      <c r="T90" s="1" t="str">
        <f t="shared" si="33"/>
        <v>E2_2586</v>
      </c>
      <c r="U90" s="11" t="str">
        <f t="shared" si="34"/>
        <v>E2_2686</v>
      </c>
    </row>
    <row r="91" spans="4:21">
      <c r="D91" s="1">
        <f t="shared" si="36"/>
        <v>1087</v>
      </c>
      <c r="E91" s="1" t="str">
        <f t="shared" si="18"/>
        <v>E2_1087</v>
      </c>
      <c r="F91" s="1" t="str">
        <f t="shared" si="19"/>
        <v>E2_1187</v>
      </c>
      <c r="G91" s="1" t="str">
        <f t="shared" si="20"/>
        <v>E2_1287</v>
      </c>
      <c r="H91" s="1" t="str">
        <f t="shared" si="21"/>
        <v>E2_1387</v>
      </c>
      <c r="I91" s="11" t="str">
        <f t="shared" si="22"/>
        <v>E2_1487</v>
      </c>
      <c r="J91" s="11" t="str">
        <f t="shared" si="23"/>
        <v>E2_1587</v>
      </c>
      <c r="K91" s="1" t="str">
        <f t="shared" si="24"/>
        <v>E2_1687</v>
      </c>
      <c r="L91" s="1" t="str">
        <f t="shared" si="25"/>
        <v>E2_1787</v>
      </c>
      <c r="M91" s="11" t="str">
        <f t="shared" si="26"/>
        <v>E2_1887</v>
      </c>
      <c r="N91" s="11" t="str">
        <f t="shared" si="27"/>
        <v>E2_1987</v>
      </c>
      <c r="O91" s="1" t="str">
        <f t="shared" si="28"/>
        <v>E2_2087</v>
      </c>
      <c r="P91" s="1" t="str">
        <f t="shared" si="29"/>
        <v>E2_2187</v>
      </c>
      <c r="Q91" s="11" t="str">
        <f t="shared" si="30"/>
        <v>E2_2287</v>
      </c>
      <c r="R91" s="11" t="str">
        <f t="shared" si="31"/>
        <v>E2_2387</v>
      </c>
      <c r="S91" s="1" t="str">
        <f t="shared" si="32"/>
        <v>E2_2487</v>
      </c>
      <c r="T91" s="1" t="str">
        <f t="shared" si="33"/>
        <v>E2_2587</v>
      </c>
      <c r="U91" s="11" t="str">
        <f t="shared" si="34"/>
        <v>E2_2687</v>
      </c>
    </row>
    <row r="92" spans="4:21">
      <c r="D92" s="1">
        <f t="shared" si="36"/>
        <v>1088</v>
      </c>
      <c r="E92" s="1" t="str">
        <f t="shared" si="18"/>
        <v>E2_1088</v>
      </c>
      <c r="F92" s="1" t="str">
        <f t="shared" si="19"/>
        <v>E2_1188</v>
      </c>
      <c r="G92" s="1" t="str">
        <f t="shared" si="20"/>
        <v>E2_1288</v>
      </c>
      <c r="H92" s="1" t="str">
        <f t="shared" si="21"/>
        <v>E2_1388</v>
      </c>
      <c r="I92" s="11" t="str">
        <f t="shared" si="22"/>
        <v>E2_1488</v>
      </c>
      <c r="J92" s="11" t="str">
        <f t="shared" si="23"/>
        <v>E2_1588</v>
      </c>
      <c r="K92" s="1" t="str">
        <f t="shared" si="24"/>
        <v>E2_1688</v>
      </c>
      <c r="L92" s="1" t="str">
        <f t="shared" si="25"/>
        <v>E2_1788</v>
      </c>
      <c r="M92" s="11" t="str">
        <f t="shared" si="26"/>
        <v>E2_1888</v>
      </c>
      <c r="N92" s="11" t="str">
        <f t="shared" si="27"/>
        <v>E2_1988</v>
      </c>
      <c r="O92" s="1" t="str">
        <f t="shared" si="28"/>
        <v>E2_2088</v>
      </c>
      <c r="P92" s="1" t="str">
        <f t="shared" si="29"/>
        <v>E2_2188</v>
      </c>
      <c r="Q92" s="11" t="str">
        <f t="shared" si="30"/>
        <v>E2_2288</v>
      </c>
      <c r="R92" s="11" t="str">
        <f t="shared" si="31"/>
        <v>E2_2388</v>
      </c>
      <c r="S92" s="1" t="str">
        <f t="shared" si="32"/>
        <v>E2_2488</v>
      </c>
      <c r="T92" s="1" t="str">
        <f t="shared" si="33"/>
        <v>E2_2588</v>
      </c>
      <c r="U92" s="11" t="str">
        <f t="shared" si="34"/>
        <v>E2_2688</v>
      </c>
    </row>
    <row r="93" spans="4:21">
      <c r="D93" s="1">
        <f t="shared" si="36"/>
        <v>1089</v>
      </c>
      <c r="E93" s="1" t="str">
        <f t="shared" si="18"/>
        <v>E2_1089</v>
      </c>
      <c r="F93" s="1" t="str">
        <f t="shared" si="19"/>
        <v>E2_1189</v>
      </c>
      <c r="G93" s="1" t="str">
        <f t="shared" si="20"/>
        <v>E2_1289</v>
      </c>
      <c r="H93" s="1" t="str">
        <f t="shared" si="21"/>
        <v>E2_1389</v>
      </c>
      <c r="I93" s="11" t="str">
        <f t="shared" si="22"/>
        <v>E2_1489</v>
      </c>
      <c r="J93" s="11" t="str">
        <f t="shared" si="23"/>
        <v>E2_1589</v>
      </c>
      <c r="K93" s="1" t="str">
        <f t="shared" si="24"/>
        <v>E2_1689</v>
      </c>
      <c r="L93" s="1" t="str">
        <f t="shared" si="25"/>
        <v>E2_1789</v>
      </c>
      <c r="M93" s="11" t="str">
        <f t="shared" si="26"/>
        <v>E2_1889</v>
      </c>
      <c r="N93" s="11" t="str">
        <f t="shared" si="27"/>
        <v>E2_1989</v>
      </c>
      <c r="O93" s="1" t="str">
        <f t="shared" si="28"/>
        <v>E2_2089</v>
      </c>
      <c r="P93" s="1" t="str">
        <f t="shared" si="29"/>
        <v>E2_2189</v>
      </c>
      <c r="Q93" s="11" t="str">
        <f t="shared" si="30"/>
        <v>E2_2289</v>
      </c>
      <c r="R93" s="11" t="str">
        <f t="shared" si="31"/>
        <v>E2_2389</v>
      </c>
      <c r="S93" s="1" t="str">
        <f t="shared" si="32"/>
        <v>E2_2489</v>
      </c>
      <c r="T93" s="1" t="str">
        <f t="shared" si="33"/>
        <v>E2_2589</v>
      </c>
      <c r="U93" s="11" t="str">
        <f t="shared" si="34"/>
        <v>E2_2689</v>
      </c>
    </row>
    <row r="94" spans="4:21">
      <c r="D94" s="1">
        <f t="shared" si="36"/>
        <v>1090</v>
      </c>
      <c r="E94" s="1" t="str">
        <f t="shared" si="18"/>
        <v>E2_1090</v>
      </c>
      <c r="F94" s="1" t="str">
        <f t="shared" si="19"/>
        <v>E2_1190</v>
      </c>
      <c r="G94" s="1" t="str">
        <f t="shared" si="20"/>
        <v>E2_1290</v>
      </c>
      <c r="H94" s="1" t="str">
        <f t="shared" si="21"/>
        <v>E2_1390</v>
      </c>
      <c r="I94" s="11" t="str">
        <f t="shared" si="22"/>
        <v>E2_1490</v>
      </c>
      <c r="J94" s="11" t="str">
        <f t="shared" si="23"/>
        <v>E2_1590</v>
      </c>
      <c r="K94" s="1" t="str">
        <f t="shared" si="24"/>
        <v>E2_1690</v>
      </c>
      <c r="L94" s="1" t="str">
        <f t="shared" si="25"/>
        <v>E2_1790</v>
      </c>
      <c r="M94" s="11" t="str">
        <f t="shared" si="26"/>
        <v>E2_1890</v>
      </c>
      <c r="N94" s="11" t="str">
        <f t="shared" si="27"/>
        <v>E2_1990</v>
      </c>
      <c r="O94" s="1" t="str">
        <f t="shared" si="28"/>
        <v>E2_2090</v>
      </c>
      <c r="P94" s="1" t="str">
        <f t="shared" si="29"/>
        <v>E2_2190</v>
      </c>
      <c r="Q94" s="11" t="str">
        <f t="shared" si="30"/>
        <v>E2_2290</v>
      </c>
      <c r="R94" s="11" t="str">
        <f t="shared" si="31"/>
        <v>E2_2390</v>
      </c>
      <c r="S94" s="1" t="str">
        <f t="shared" si="32"/>
        <v>E2_2490</v>
      </c>
      <c r="T94" s="1" t="str">
        <f t="shared" si="33"/>
        <v>E2_2590</v>
      </c>
      <c r="U94" s="11" t="str">
        <f t="shared" si="34"/>
        <v>E2_2690</v>
      </c>
    </row>
    <row r="95" spans="4:21">
      <c r="D95" s="1">
        <f t="shared" si="36"/>
        <v>1091</v>
      </c>
      <c r="E95" s="1" t="str">
        <f t="shared" si="18"/>
        <v>E2_1091</v>
      </c>
      <c r="F95" s="1" t="str">
        <f t="shared" si="19"/>
        <v>E2_1191</v>
      </c>
      <c r="G95" s="1" t="str">
        <f t="shared" si="20"/>
        <v>E2_1291</v>
      </c>
      <c r="H95" s="1" t="str">
        <f t="shared" si="21"/>
        <v>E2_1391</v>
      </c>
      <c r="I95" s="11" t="str">
        <f t="shared" si="22"/>
        <v>E2_1491</v>
      </c>
      <c r="J95" s="11" t="str">
        <f t="shared" si="23"/>
        <v>E2_1591</v>
      </c>
      <c r="K95" s="1" t="str">
        <f t="shared" si="24"/>
        <v>E2_1691</v>
      </c>
      <c r="L95" s="1" t="str">
        <f t="shared" si="25"/>
        <v>E2_1791</v>
      </c>
      <c r="M95" s="11" t="str">
        <f t="shared" si="26"/>
        <v>E2_1891</v>
      </c>
      <c r="N95" s="11" t="str">
        <f t="shared" si="27"/>
        <v>E2_1991</v>
      </c>
      <c r="O95" s="1" t="str">
        <f t="shared" si="28"/>
        <v>E2_2091</v>
      </c>
      <c r="P95" s="1" t="str">
        <f t="shared" si="29"/>
        <v>E2_2191</v>
      </c>
      <c r="Q95" s="11" t="str">
        <f t="shared" si="30"/>
        <v>E2_2291</v>
      </c>
      <c r="R95" s="11" t="str">
        <f t="shared" si="31"/>
        <v>E2_2391</v>
      </c>
      <c r="S95" s="1" t="str">
        <f t="shared" si="32"/>
        <v>E2_2491</v>
      </c>
      <c r="T95" s="1" t="str">
        <f t="shared" si="33"/>
        <v>E2_2591</v>
      </c>
      <c r="U95" s="11" t="str">
        <f t="shared" si="34"/>
        <v>E2_2691</v>
      </c>
    </row>
    <row r="96" spans="4:21">
      <c r="D96" s="1">
        <f t="shared" si="36"/>
        <v>1092</v>
      </c>
      <c r="E96" s="1" t="str">
        <f t="shared" si="18"/>
        <v>E2_1092</v>
      </c>
      <c r="F96" s="1" t="str">
        <f t="shared" si="19"/>
        <v>E2_1192</v>
      </c>
      <c r="G96" s="1" t="str">
        <f t="shared" si="20"/>
        <v>E2_1292</v>
      </c>
      <c r="H96" s="1" t="str">
        <f t="shared" si="21"/>
        <v>E2_1392</v>
      </c>
      <c r="I96" s="11" t="str">
        <f t="shared" si="22"/>
        <v>E2_1492</v>
      </c>
      <c r="J96" s="11" t="str">
        <f t="shared" si="23"/>
        <v>E2_1592</v>
      </c>
      <c r="K96" s="1" t="str">
        <f t="shared" si="24"/>
        <v>E2_1692</v>
      </c>
      <c r="L96" s="1" t="str">
        <f t="shared" si="25"/>
        <v>E2_1792</v>
      </c>
      <c r="M96" s="11" t="str">
        <f t="shared" si="26"/>
        <v>E2_1892</v>
      </c>
      <c r="N96" s="11" t="str">
        <f t="shared" si="27"/>
        <v>E2_1992</v>
      </c>
      <c r="O96" s="1" t="str">
        <f t="shared" si="28"/>
        <v>E2_2092</v>
      </c>
      <c r="P96" s="1" t="str">
        <f t="shared" si="29"/>
        <v>E2_2192</v>
      </c>
      <c r="Q96" s="11" t="str">
        <f t="shared" si="30"/>
        <v>E2_2292</v>
      </c>
      <c r="R96" s="11" t="str">
        <f t="shared" si="31"/>
        <v>E2_2392</v>
      </c>
      <c r="S96" s="1" t="str">
        <f t="shared" si="32"/>
        <v>E2_2492</v>
      </c>
      <c r="T96" s="1" t="str">
        <f t="shared" si="33"/>
        <v>E2_2592</v>
      </c>
      <c r="U96" s="11" t="str">
        <f t="shared" si="34"/>
        <v>E2_2692</v>
      </c>
    </row>
    <row r="97" spans="4:21">
      <c r="D97" s="1">
        <f t="shared" si="36"/>
        <v>1093</v>
      </c>
      <c r="E97" s="1" t="str">
        <f t="shared" si="18"/>
        <v>E2_1093</v>
      </c>
      <c r="F97" s="1" t="str">
        <f t="shared" si="19"/>
        <v>E2_1193</v>
      </c>
      <c r="G97" s="1" t="str">
        <f t="shared" si="20"/>
        <v>E2_1293</v>
      </c>
      <c r="H97" s="1" t="str">
        <f t="shared" si="21"/>
        <v>E2_1393</v>
      </c>
      <c r="I97" s="11" t="str">
        <f t="shared" si="22"/>
        <v>E2_1493</v>
      </c>
      <c r="J97" s="11" t="str">
        <f t="shared" si="23"/>
        <v>E2_1593</v>
      </c>
      <c r="K97" s="1" t="str">
        <f t="shared" si="24"/>
        <v>E2_1693</v>
      </c>
      <c r="L97" s="1" t="str">
        <f t="shared" si="25"/>
        <v>E2_1793</v>
      </c>
      <c r="M97" s="11" t="str">
        <f t="shared" si="26"/>
        <v>E2_1893</v>
      </c>
      <c r="N97" s="11" t="str">
        <f t="shared" si="27"/>
        <v>E2_1993</v>
      </c>
      <c r="O97" s="1" t="str">
        <f t="shared" si="28"/>
        <v>E2_2093</v>
      </c>
      <c r="P97" s="1" t="str">
        <f t="shared" si="29"/>
        <v>E2_2193</v>
      </c>
      <c r="Q97" s="11" t="str">
        <f t="shared" si="30"/>
        <v>E2_2293</v>
      </c>
      <c r="R97" s="11" t="str">
        <f t="shared" si="31"/>
        <v>E2_2393</v>
      </c>
      <c r="S97" s="1" t="str">
        <f t="shared" si="32"/>
        <v>E2_2493</v>
      </c>
      <c r="T97" s="1" t="str">
        <f t="shared" si="33"/>
        <v>E2_2593</v>
      </c>
      <c r="U97" s="11" t="str">
        <f t="shared" si="34"/>
        <v>E2_2693</v>
      </c>
    </row>
    <row r="98" spans="4:21">
      <c r="D98" s="1">
        <f t="shared" si="36"/>
        <v>1094</v>
      </c>
      <c r="E98" s="1" t="str">
        <f t="shared" si="18"/>
        <v>E2_1094</v>
      </c>
      <c r="F98" s="1" t="str">
        <f t="shared" si="19"/>
        <v>E2_1194</v>
      </c>
      <c r="G98" s="1" t="str">
        <f t="shared" si="20"/>
        <v>E2_1294</v>
      </c>
      <c r="H98" s="1" t="str">
        <f t="shared" si="21"/>
        <v>E2_1394</v>
      </c>
      <c r="I98" s="11" t="str">
        <f t="shared" si="22"/>
        <v>E2_1494</v>
      </c>
      <c r="J98" s="11" t="str">
        <f t="shared" si="23"/>
        <v>E2_1594</v>
      </c>
      <c r="K98" s="1" t="str">
        <f t="shared" si="24"/>
        <v>E2_1694</v>
      </c>
      <c r="L98" s="1" t="str">
        <f t="shared" si="25"/>
        <v>E2_1794</v>
      </c>
      <c r="M98" s="11" t="str">
        <f t="shared" si="26"/>
        <v>E2_1894</v>
      </c>
      <c r="N98" s="11" t="str">
        <f t="shared" si="27"/>
        <v>E2_1994</v>
      </c>
      <c r="O98" s="1" t="str">
        <f t="shared" si="28"/>
        <v>E2_2094</v>
      </c>
      <c r="P98" s="1" t="str">
        <f t="shared" si="29"/>
        <v>E2_2194</v>
      </c>
      <c r="Q98" s="11" t="str">
        <f t="shared" si="30"/>
        <v>E2_2294</v>
      </c>
      <c r="R98" s="11" t="str">
        <f t="shared" si="31"/>
        <v>E2_2394</v>
      </c>
      <c r="S98" s="1" t="str">
        <f t="shared" si="32"/>
        <v>E2_2494</v>
      </c>
      <c r="T98" s="1" t="str">
        <f t="shared" si="33"/>
        <v>E2_2594</v>
      </c>
      <c r="U98" s="11" t="str">
        <f t="shared" si="34"/>
        <v>E2_2694</v>
      </c>
    </row>
    <row r="99" spans="4:21">
      <c r="D99" s="1">
        <f t="shared" si="36"/>
        <v>1095</v>
      </c>
      <c r="E99" s="1" t="str">
        <f t="shared" si="18"/>
        <v>E2_1095</v>
      </c>
      <c r="F99" s="1" t="str">
        <f t="shared" si="19"/>
        <v>E2_1195</v>
      </c>
      <c r="G99" s="1" t="str">
        <f t="shared" si="20"/>
        <v>E2_1295</v>
      </c>
      <c r="H99" s="1" t="str">
        <f t="shared" si="21"/>
        <v>E2_1395</v>
      </c>
      <c r="I99" s="11" t="str">
        <f t="shared" si="22"/>
        <v>E2_1495</v>
      </c>
      <c r="J99" s="11" t="str">
        <f t="shared" si="23"/>
        <v>E2_1595</v>
      </c>
      <c r="K99" s="1" t="str">
        <f t="shared" si="24"/>
        <v>E2_1695</v>
      </c>
      <c r="L99" s="1" t="str">
        <f t="shared" si="25"/>
        <v>E2_1795</v>
      </c>
      <c r="M99" s="11" t="str">
        <f t="shared" si="26"/>
        <v>E2_1895</v>
      </c>
      <c r="N99" s="11" t="str">
        <f t="shared" si="27"/>
        <v>E2_1995</v>
      </c>
      <c r="O99" s="1" t="str">
        <f t="shared" si="28"/>
        <v>E2_2095</v>
      </c>
      <c r="P99" s="1" t="str">
        <f t="shared" si="29"/>
        <v>E2_2195</v>
      </c>
      <c r="Q99" s="11" t="str">
        <f t="shared" si="30"/>
        <v>E2_2295</v>
      </c>
      <c r="R99" s="11" t="str">
        <f t="shared" si="31"/>
        <v>E2_2395</v>
      </c>
      <c r="S99" s="1" t="str">
        <f t="shared" si="32"/>
        <v>E2_2495</v>
      </c>
      <c r="T99" s="1" t="str">
        <f t="shared" si="33"/>
        <v>E2_2595</v>
      </c>
      <c r="U99" s="11" t="str">
        <f t="shared" si="34"/>
        <v>E2_2695</v>
      </c>
    </row>
    <row r="100" spans="4:21">
      <c r="D100" s="1">
        <f t="shared" si="36"/>
        <v>1096</v>
      </c>
      <c r="E100" s="1" t="str">
        <f t="shared" si="18"/>
        <v>E2_1096</v>
      </c>
      <c r="F100" s="1" t="str">
        <f t="shared" si="19"/>
        <v>E2_1196</v>
      </c>
      <c r="G100" s="1" t="str">
        <f t="shared" si="20"/>
        <v>E2_1296</v>
      </c>
      <c r="H100" s="1" t="str">
        <f t="shared" si="21"/>
        <v>E2_1396</v>
      </c>
      <c r="I100" s="11" t="str">
        <f t="shared" si="22"/>
        <v>E2_1496</v>
      </c>
      <c r="J100" s="11" t="str">
        <f t="shared" si="23"/>
        <v>E2_1596</v>
      </c>
      <c r="K100" s="1" t="str">
        <f t="shared" si="24"/>
        <v>E2_1696</v>
      </c>
      <c r="L100" s="1" t="str">
        <f t="shared" si="25"/>
        <v>E2_1796</v>
      </c>
      <c r="M100" s="11" t="str">
        <f t="shared" si="26"/>
        <v>E2_1896</v>
      </c>
      <c r="N100" s="11" t="str">
        <f t="shared" si="27"/>
        <v>E2_1996</v>
      </c>
      <c r="O100" s="1" t="str">
        <f t="shared" si="28"/>
        <v>E2_2096</v>
      </c>
      <c r="P100" s="1" t="str">
        <f t="shared" si="29"/>
        <v>E2_2196</v>
      </c>
      <c r="Q100" s="11" t="str">
        <f t="shared" si="30"/>
        <v>E2_2296</v>
      </c>
      <c r="R100" s="11" t="str">
        <f t="shared" si="31"/>
        <v>E2_2396</v>
      </c>
      <c r="S100" s="1" t="str">
        <f t="shared" si="32"/>
        <v>E2_2496</v>
      </c>
      <c r="T100" s="1" t="str">
        <f t="shared" si="33"/>
        <v>E2_2596</v>
      </c>
      <c r="U100" s="11" t="str">
        <f t="shared" si="34"/>
        <v>E2_2696</v>
      </c>
    </row>
    <row r="101" spans="4:21">
      <c r="D101" s="1">
        <f t="shared" si="36"/>
        <v>1097</v>
      </c>
      <c r="E101" s="1" t="str">
        <f t="shared" si="18"/>
        <v>E2_1097</v>
      </c>
      <c r="F101" s="1" t="str">
        <f t="shared" si="19"/>
        <v>E2_1197</v>
      </c>
      <c r="G101" s="1" t="str">
        <f t="shared" si="20"/>
        <v>E2_1297</v>
      </c>
      <c r="H101" s="1" t="str">
        <f t="shared" si="21"/>
        <v>E2_1397</v>
      </c>
      <c r="I101" s="11" t="str">
        <f t="shared" si="22"/>
        <v>E2_1497</v>
      </c>
      <c r="J101" s="11" t="str">
        <f t="shared" si="23"/>
        <v>E2_1597</v>
      </c>
      <c r="K101" s="1" t="str">
        <f t="shared" si="24"/>
        <v>E2_1697</v>
      </c>
      <c r="L101" s="1" t="str">
        <f t="shared" si="25"/>
        <v>E2_1797</v>
      </c>
      <c r="M101" s="11" t="str">
        <f t="shared" si="26"/>
        <v>E2_1897</v>
      </c>
      <c r="N101" s="11" t="str">
        <f t="shared" si="27"/>
        <v>E2_1997</v>
      </c>
      <c r="O101" s="1" t="str">
        <f t="shared" si="28"/>
        <v>E2_2097</v>
      </c>
      <c r="P101" s="1" t="str">
        <f t="shared" si="29"/>
        <v>E2_2197</v>
      </c>
      <c r="Q101" s="11" t="str">
        <f t="shared" si="30"/>
        <v>E2_2297</v>
      </c>
      <c r="R101" s="11" t="str">
        <f t="shared" si="31"/>
        <v>E2_2397</v>
      </c>
      <c r="S101" s="1" t="str">
        <f t="shared" si="32"/>
        <v>E2_2497</v>
      </c>
      <c r="T101" s="1" t="str">
        <f t="shared" si="33"/>
        <v>E2_2597</v>
      </c>
      <c r="U101" s="11" t="str">
        <f t="shared" si="34"/>
        <v>E2_2697</v>
      </c>
    </row>
    <row r="102" spans="4:21">
      <c r="D102" s="1">
        <f t="shared" si="36"/>
        <v>1098</v>
      </c>
      <c r="E102" s="1" t="str">
        <f t="shared" si="18"/>
        <v>E2_1098</v>
      </c>
      <c r="F102" s="1" t="str">
        <f t="shared" si="19"/>
        <v>E2_1198</v>
      </c>
      <c r="G102" s="1" t="str">
        <f t="shared" si="20"/>
        <v>E2_1298</v>
      </c>
      <c r="H102" s="1" t="str">
        <f t="shared" si="21"/>
        <v>E2_1398</v>
      </c>
      <c r="I102" s="11" t="str">
        <f t="shared" si="22"/>
        <v>E2_1498</v>
      </c>
      <c r="J102" s="11" t="str">
        <f t="shared" si="23"/>
        <v>E2_1598</v>
      </c>
      <c r="K102" s="1" t="str">
        <f t="shared" si="24"/>
        <v>E2_1698</v>
      </c>
      <c r="L102" s="1" t="str">
        <f t="shared" si="25"/>
        <v>E2_1798</v>
      </c>
      <c r="M102" s="11" t="str">
        <f t="shared" si="26"/>
        <v>E2_1898</v>
      </c>
      <c r="N102" s="11" t="str">
        <f t="shared" si="27"/>
        <v>E2_1998</v>
      </c>
      <c r="O102" s="1" t="str">
        <f t="shared" si="28"/>
        <v>E2_2098</v>
      </c>
      <c r="P102" s="1" t="str">
        <f t="shared" si="29"/>
        <v>E2_2198</v>
      </c>
      <c r="Q102" s="11" t="str">
        <f t="shared" si="30"/>
        <v>E2_2298</v>
      </c>
      <c r="R102" s="11" t="str">
        <f t="shared" si="31"/>
        <v>E2_2398</v>
      </c>
      <c r="S102" s="1" t="str">
        <f t="shared" si="32"/>
        <v>E2_2498</v>
      </c>
      <c r="T102" s="1" t="str">
        <f t="shared" si="33"/>
        <v>E2_2598</v>
      </c>
      <c r="U102" s="11" t="str">
        <f t="shared" si="34"/>
        <v>E2_2698</v>
      </c>
    </row>
    <row r="103" spans="4:21">
      <c r="D103" s="1">
        <f t="shared" si="36"/>
        <v>1099</v>
      </c>
      <c r="E103" s="1" t="str">
        <f t="shared" si="18"/>
        <v>E2_1099</v>
      </c>
      <c r="F103" s="1" t="str">
        <f t="shared" si="19"/>
        <v>E2_1199</v>
      </c>
      <c r="G103" s="1" t="str">
        <f t="shared" si="20"/>
        <v>E2_1299</v>
      </c>
      <c r="H103" s="1" t="str">
        <f t="shared" si="21"/>
        <v>E2_1399</v>
      </c>
      <c r="I103" s="11" t="str">
        <f t="shared" si="22"/>
        <v>E2_1499</v>
      </c>
      <c r="J103" s="11" t="str">
        <f t="shared" si="23"/>
        <v>E2_1599</v>
      </c>
      <c r="K103" s="1" t="str">
        <f t="shared" si="24"/>
        <v>E2_1699</v>
      </c>
      <c r="L103" s="1" t="str">
        <f t="shared" si="25"/>
        <v>E2_1799</v>
      </c>
      <c r="M103" s="11" t="str">
        <f t="shared" si="26"/>
        <v>E2_1899</v>
      </c>
      <c r="N103" s="11" t="str">
        <f t="shared" si="27"/>
        <v>E2_1999</v>
      </c>
      <c r="O103" s="1" t="str">
        <f t="shared" si="28"/>
        <v>E2_2099</v>
      </c>
      <c r="P103" s="1" t="str">
        <f t="shared" si="29"/>
        <v>E2_2199</v>
      </c>
      <c r="Q103" s="11" t="str">
        <f t="shared" si="30"/>
        <v>E2_2299</v>
      </c>
      <c r="R103" s="11" t="str">
        <f t="shared" si="31"/>
        <v>E2_2399</v>
      </c>
      <c r="S103" s="1" t="str">
        <f t="shared" si="32"/>
        <v>E2_2499</v>
      </c>
      <c r="T103" s="1" t="str">
        <f t="shared" si="33"/>
        <v>E2_2599</v>
      </c>
      <c r="U103" s="11" t="str">
        <f t="shared" si="34"/>
        <v>E2_2699</v>
      </c>
    </row>
  </sheetData>
  <mergeCells count="7">
    <mergeCell ref="E1:U1"/>
    <mergeCell ref="E2:H2"/>
    <mergeCell ref="I2:J2"/>
    <mergeCell ref="M2:N2"/>
    <mergeCell ref="O2:P2"/>
    <mergeCell ref="Q2:R2"/>
    <mergeCell ref="S2:T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http://www.xitongtiandi.com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测试参数设定</vt:lpstr>
      <vt:lpstr>腔体数据</vt:lpstr>
      <vt:lpstr>自动流程 (2)</vt:lpstr>
      <vt:lpstr>IO点表</vt:lpstr>
      <vt:lpstr>DI</vt:lpstr>
      <vt:lpstr>DO</vt:lpstr>
      <vt:lpstr>伺服参数</vt:lpstr>
      <vt:lpstr>Sheet3</vt:lpstr>
      <vt:lpstr>数据传递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2017-09-04T00:02:00Z</dcterms:created>
  <cp:lastPrinted>2018-04-23T08:51:00Z</cp:lastPrinted>
  <dcterms:modified xsi:type="dcterms:W3CDTF">2019-04-15T06:20:47Z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