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901" firstSheet="1" activeTab="10"/>
  </bookViews>
  <sheets>
    <sheet name="IO统计" sheetId="1" r:id="rId1"/>
    <sheet name="IO表" sheetId="2" r:id="rId2"/>
    <sheet name="总览" sheetId="6" r:id="rId3"/>
    <sheet name="伺服指定IO" sheetId="3" r:id="rId4"/>
    <sheet name="自动流程" sheetId="4" r:id="rId5"/>
    <sheet name="温度参数" sheetId="10" r:id="rId6"/>
    <sheet name="伺服数据" sheetId="5" r:id="rId7"/>
    <sheet name="PC数据IP地址" sheetId="7" r:id="rId8"/>
    <sheet name="热压动作流程" sheetId="8" r:id="rId9"/>
    <sheet name="EM0" sheetId="9" r:id="rId10"/>
    <sheet name="机器人交互" sheetId="11" r:id="rId11"/>
    <sheet name="状态记忆" sheetId="12" r:id="rId12"/>
    <sheet name="更改事项" sheetId="14" r:id="rId13"/>
    <sheet name="Sheet1" sheetId="13" r:id="rId14"/>
    <sheet name="Sheet2" sheetId="15" r:id="rId15"/>
  </sheets>
  <definedNames>
    <definedName name="_xlnm.Print_Area" localSheetId="0">IO统计!$A$1:$H$54</definedName>
  </definedNames>
  <calcPr calcId="144525"/>
</workbook>
</file>

<file path=xl/sharedStrings.xml><?xml version="1.0" encoding="utf-8"?>
<sst xmlns="http://schemas.openxmlformats.org/spreadsheetml/2006/main" count="7755" uniqueCount="6252">
  <si>
    <t>部件</t>
  </si>
  <si>
    <t>名称</t>
  </si>
  <si>
    <t>DI</t>
  </si>
  <si>
    <t>D0</t>
  </si>
  <si>
    <t>1#站</t>
  </si>
  <si>
    <t>扫码NG缓存</t>
  </si>
  <si>
    <t>有料检测光电</t>
  </si>
  <si>
    <t>六轴机器人上下料机构</t>
  </si>
  <si>
    <t>夹紧气缸（平行夹爪）感应</t>
  </si>
  <si>
    <t>两侧下压气缸（带导杆气缸）感应</t>
  </si>
  <si>
    <t>中间下压气缸（带导杆气缸）感应</t>
  </si>
  <si>
    <t>阻挡气缸</t>
  </si>
  <si>
    <t>阻挡光电</t>
  </si>
  <si>
    <t>热压模组1</t>
  </si>
  <si>
    <t>下压HI-POT检测气缸感应</t>
  </si>
  <si>
    <t>测距光电</t>
  </si>
  <si>
    <t>吹气</t>
  </si>
  <si>
    <t>预留气缸感应/启动/门磁/三色灯</t>
  </si>
  <si>
    <t>4+4+2+4</t>
  </si>
  <si>
    <t>2#站</t>
  </si>
  <si>
    <t>扫码机构</t>
  </si>
  <si>
    <t>扫码枪感应</t>
  </si>
  <si>
    <t>HI-POT NG,极耳错位缓存</t>
  </si>
  <si>
    <t>四轴机器人上料机构（故障需要加继电器）</t>
  </si>
  <si>
    <t>下压气缸（带导杆气缸）感应</t>
  </si>
  <si>
    <t>料柔性报警光电</t>
  </si>
  <si>
    <t>二次定位平台</t>
  </si>
  <si>
    <t>高度夹紧气缸（带导杆气缸）感应</t>
  </si>
  <si>
    <t>预压气缸（带导杆气缸）感应</t>
  </si>
  <si>
    <t>热压模组2</t>
  </si>
  <si>
    <t>预留气缸感应/输送对接/门磁</t>
  </si>
  <si>
    <t>6+6+2</t>
  </si>
  <si>
    <t>3#站</t>
  </si>
  <si>
    <t>出料平台</t>
  </si>
  <si>
    <t>极耳检测光电</t>
  </si>
  <si>
    <t>四轴机器人下料机构</t>
  </si>
  <si>
    <t>热压模组3</t>
  </si>
  <si>
    <t>预留气缸感应/输送对接/门磁/仪表选择</t>
  </si>
  <si>
    <t>6+2+6</t>
  </si>
  <si>
    <t>仪表选择</t>
  </si>
  <si>
    <t>总计：66</t>
  </si>
  <si>
    <t>4#-6#站</t>
  </si>
  <si>
    <t>加热</t>
  </si>
  <si>
    <t>加热继电器</t>
  </si>
  <si>
    <t>3*16</t>
  </si>
  <si>
    <t>预留</t>
  </si>
  <si>
    <t>PLC</t>
  </si>
  <si>
    <t>主电柜</t>
  </si>
  <si>
    <t>机器人急停/停止/启动/故障/机器人准备OK</t>
  </si>
  <si>
    <t>3*3</t>
  </si>
  <si>
    <t>按钮是预留的</t>
  </si>
  <si>
    <t>加热跳闸</t>
  </si>
  <si>
    <t>伺服刹车</t>
  </si>
  <si>
    <t>3*2</t>
  </si>
  <si>
    <t>启动</t>
  </si>
  <si>
    <t>门磁开关</t>
  </si>
  <si>
    <t>1#</t>
  </si>
  <si>
    <t>DI 3个</t>
  </si>
  <si>
    <t>主2辅1</t>
  </si>
  <si>
    <t>1-3#</t>
  </si>
  <si>
    <t>DO 3个</t>
  </si>
  <si>
    <t>主3</t>
  </si>
  <si>
    <t>光栅</t>
  </si>
  <si>
    <t>2#</t>
  </si>
  <si>
    <t>DI 4个</t>
  </si>
  <si>
    <t>主2辅2</t>
  </si>
  <si>
    <t>电磁阀</t>
  </si>
  <si>
    <t>DO 5个</t>
  </si>
  <si>
    <t>主3辅2</t>
  </si>
  <si>
    <t>加热跳闸信号</t>
  </si>
  <si>
    <t>三色灯+指示灯</t>
  </si>
  <si>
    <t>3#</t>
  </si>
  <si>
    <t>机器人</t>
  </si>
  <si>
    <t>伺服感应</t>
  </si>
  <si>
    <t>2*25</t>
  </si>
  <si>
    <t>功率</t>
  </si>
  <si>
    <t>压力传感</t>
  </si>
  <si>
    <t>2*30</t>
  </si>
  <si>
    <t>加热棒</t>
  </si>
  <si>
    <t>123工位</t>
  </si>
  <si>
    <t>3*30</t>
  </si>
  <si>
    <t>1RS232</t>
  </si>
  <si>
    <t>扫描枪/绝缘仪/</t>
  </si>
  <si>
    <t>RS485</t>
  </si>
  <si>
    <t>温控/压力采集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</si>
  <si>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2+2</t>
    </r>
  </si>
  <si>
    <t>65-115</t>
  </si>
  <si>
    <t>波特率</t>
  </si>
  <si>
    <t>57600/8/E/1</t>
  </si>
  <si>
    <t>数据区</t>
  </si>
  <si>
    <t>dm19900</t>
  </si>
  <si>
    <t>控制字</t>
  </si>
  <si>
    <t>R21.00-15</t>
  </si>
  <si>
    <t>响应</t>
  </si>
  <si>
    <t>R22.00-15</t>
  </si>
  <si>
    <t>输入</t>
  </si>
  <si>
    <t>输出</t>
  </si>
  <si>
    <t>地址</t>
  </si>
  <si>
    <r>
      <rPr>
        <sz val="10"/>
        <rFont val="宋体"/>
        <charset val="134"/>
      </rPr>
      <t>感应器S</t>
    </r>
    <r>
      <rPr>
        <sz val="10"/>
        <rFont val="宋体"/>
        <charset val="134"/>
      </rPr>
      <t>n(Sensor)</t>
    </r>
  </si>
  <si>
    <r>
      <rPr>
        <sz val="10"/>
        <rFont val="宋体"/>
        <charset val="134"/>
      </rPr>
      <t>输出注释(</t>
    </r>
    <r>
      <rPr>
        <sz val="10"/>
        <rFont val="宋体"/>
        <charset val="134"/>
      </rPr>
      <t>Soleniod)</t>
    </r>
  </si>
  <si>
    <r>
      <rPr>
        <sz val="10"/>
        <rFont val="宋体"/>
        <charset val="134"/>
      </rPr>
      <t>状态点注释(</t>
    </r>
    <r>
      <rPr>
        <sz val="10"/>
        <rFont val="宋体"/>
        <charset val="134"/>
      </rPr>
      <t>Flag)</t>
    </r>
  </si>
  <si>
    <r>
      <rPr>
        <sz val="10"/>
        <rFont val="宋体"/>
        <charset val="134"/>
      </rPr>
      <t>触发脉冲(</t>
    </r>
    <r>
      <rPr>
        <sz val="10"/>
        <rFont val="宋体"/>
        <charset val="134"/>
      </rPr>
      <t>Pulse)</t>
    </r>
  </si>
  <si>
    <r>
      <rPr>
        <sz val="10"/>
        <rFont val="宋体"/>
        <charset val="134"/>
      </rPr>
      <t>手动输出(</t>
    </r>
    <r>
      <rPr>
        <sz val="10"/>
        <rFont val="宋体"/>
        <charset val="134"/>
      </rPr>
      <t>Manual)</t>
    </r>
  </si>
  <si>
    <r>
      <rPr>
        <sz val="10"/>
        <rFont val="宋体"/>
        <charset val="134"/>
      </rPr>
      <t>自动输出(</t>
    </r>
    <r>
      <rPr>
        <sz val="10"/>
        <rFont val="宋体"/>
        <charset val="134"/>
      </rPr>
      <t>Auto)</t>
    </r>
  </si>
  <si>
    <t>触摸屏按钮(Switch)</t>
  </si>
  <si>
    <t>触摸屏指示(Pilot Lamp)</t>
  </si>
  <si>
    <t>动作允许(Allow)</t>
  </si>
  <si>
    <t>动作输出条件A(Allow)</t>
  </si>
  <si>
    <t>自动延时 (Delay)</t>
  </si>
  <si>
    <t>地址(T)</t>
  </si>
  <si>
    <t>报警延时 (Alarm)</t>
  </si>
  <si>
    <t>报警点(Alarm)</t>
  </si>
  <si>
    <t>R</t>
  </si>
  <si>
    <t>Sn</t>
  </si>
  <si>
    <t>Sol</t>
  </si>
  <si>
    <t>MR</t>
  </si>
  <si>
    <t>Flg</t>
  </si>
  <si>
    <t>Pls</t>
  </si>
  <si>
    <t>[M]</t>
  </si>
  <si>
    <t>[A]</t>
  </si>
  <si>
    <t>Sw</t>
  </si>
  <si>
    <r>
      <rPr>
        <sz val="10"/>
        <rFont val="宋体"/>
        <charset val="134"/>
      </rPr>
      <t>L</t>
    </r>
    <r>
      <rPr>
        <sz val="10"/>
        <rFont val="宋体"/>
        <charset val="134"/>
      </rPr>
      <t>amp</t>
    </r>
  </si>
  <si>
    <t>Alw</t>
  </si>
  <si>
    <t>条件[A]</t>
  </si>
  <si>
    <t>T</t>
  </si>
  <si>
    <t>延时[A]</t>
  </si>
  <si>
    <r>
      <rPr>
        <sz val="10"/>
        <rFont val="宋体"/>
        <charset val="134"/>
      </rPr>
      <t>M</t>
    </r>
    <r>
      <rPr>
        <sz val="10"/>
        <rFont val="宋体"/>
        <charset val="134"/>
      </rPr>
      <t>R</t>
    </r>
  </si>
  <si>
    <r>
      <rPr>
        <sz val="10"/>
        <rFont val="宋体"/>
        <charset val="134"/>
      </rPr>
      <t>A</t>
    </r>
    <r>
      <rPr>
        <sz val="10"/>
        <rFont val="宋体"/>
        <charset val="134"/>
      </rPr>
      <t>lm</t>
    </r>
  </si>
  <si>
    <t>手/自动选择</t>
  </si>
  <si>
    <t>备用</t>
  </si>
  <si>
    <r>
      <rPr>
        <sz val="10"/>
        <rFont val="宋体"/>
        <charset val="134"/>
      </rPr>
      <t>与P</t>
    </r>
    <r>
      <rPr>
        <sz val="10"/>
        <rFont val="宋体"/>
        <charset val="134"/>
      </rPr>
      <t>C通讯异常</t>
    </r>
  </si>
  <si>
    <t>与PC通讯异常</t>
  </si>
  <si>
    <t>启动按钮</t>
  </si>
  <si>
    <t>启动指示灯</t>
  </si>
  <si>
    <t>停止按钮</t>
  </si>
  <si>
    <t>停止指示灯</t>
  </si>
  <si>
    <t>加热器跳闸-1</t>
  </si>
  <si>
    <t>复位按钮</t>
  </si>
  <si>
    <t>复位指示灯</t>
  </si>
  <si>
    <t>加热器跳闸-2</t>
  </si>
  <si>
    <t>急停按钮</t>
  </si>
  <si>
    <t>三色灯-蜂鸣器</t>
  </si>
  <si>
    <t>加热器跳闸-3</t>
  </si>
  <si>
    <t>前门磁1</t>
  </si>
  <si>
    <t>三色灯-绿</t>
  </si>
  <si>
    <t>进料机器人急停</t>
  </si>
  <si>
    <t>前门磁2</t>
  </si>
  <si>
    <t>三色灯-黄</t>
  </si>
  <si>
    <t>搬运机器人急停</t>
  </si>
  <si>
    <t>前门磁3</t>
  </si>
  <si>
    <t>三色灯-红</t>
  </si>
  <si>
    <t>出料机器人急停</t>
  </si>
  <si>
    <t>前门磁4</t>
  </si>
  <si>
    <r>
      <rPr>
        <sz val="10"/>
        <rFont val="宋体"/>
        <charset val="134"/>
      </rPr>
      <t>A</t>
    </r>
    <r>
      <rPr>
        <sz val="10"/>
        <rFont val="宋体"/>
        <charset val="134"/>
      </rPr>
      <t>BB机器人故障</t>
    </r>
  </si>
  <si>
    <t>ABB机器人故障</t>
  </si>
  <si>
    <t>前门磁5</t>
  </si>
  <si>
    <t>ABB机器人停止中</t>
  </si>
  <si>
    <t>前门磁6</t>
  </si>
  <si>
    <t>进料机器人故障(DO03)</t>
  </si>
  <si>
    <t>后门磁1</t>
  </si>
  <si>
    <t>热压A正压刹车解除</t>
  </si>
  <si>
    <t>进料机器人自动时未运行故障(DO13)</t>
  </si>
  <si>
    <t>后门磁2</t>
  </si>
  <si>
    <t>热压B正压刹车解除</t>
  </si>
  <si>
    <t>后门磁3</t>
  </si>
  <si>
    <t>冷压C正压刹车解除</t>
  </si>
  <si>
    <t>后门磁4</t>
  </si>
  <si>
    <t>进出料升降伺服刹车解除</t>
  </si>
  <si>
    <t>后门磁5</t>
  </si>
  <si>
    <t>所有正压伺服ON</t>
  </si>
  <si>
    <t>后门磁6</t>
  </si>
  <si>
    <t>所有侧压伺服ON</t>
  </si>
  <si>
    <t>出料机器人故障(DO03)</t>
  </si>
  <si>
    <t>左门磁1</t>
  </si>
  <si>
    <t>所有进出料伺服ON</t>
  </si>
  <si>
    <t>出料机器人自动时未运行故障(DO13)</t>
  </si>
  <si>
    <t>左门磁2</t>
  </si>
  <si>
    <t>所有伺服错误报警复位</t>
  </si>
  <si>
    <t>左门磁3</t>
  </si>
  <si>
    <t>热压A正压伺服转矩模式</t>
  </si>
  <si>
    <t>左门磁4</t>
  </si>
  <si>
    <t>热压A1左右伺服转矩模式</t>
  </si>
  <si>
    <t>左门磁5</t>
  </si>
  <si>
    <t>热压A2左右伺服转矩模式</t>
  </si>
  <si>
    <t>右门磁1</t>
  </si>
  <si>
    <t>热压A3左右伺服转矩模式</t>
  </si>
  <si>
    <t>右门磁2</t>
  </si>
  <si>
    <t>热压B正压伺服转矩模式</t>
  </si>
  <si>
    <t>右门磁3</t>
  </si>
  <si>
    <t>热压B1左右伺服转矩模式</t>
  </si>
  <si>
    <t>右门磁4</t>
  </si>
  <si>
    <t>热压B2左右伺服转矩模式</t>
  </si>
  <si>
    <t>右门磁5</t>
  </si>
  <si>
    <t>热压B3左右伺服转矩模式</t>
  </si>
  <si>
    <t>安全光栅</t>
  </si>
  <si>
    <t>冷压C正压伺服转矩模式</t>
  </si>
  <si>
    <t>金属启动按钮1</t>
  </si>
  <si>
    <t>伺服定位模块未就绪</t>
  </si>
  <si>
    <t>金属启动按钮2</t>
  </si>
  <si>
    <t>入料机器人通讯未打开</t>
  </si>
  <si>
    <t>金属启动按钮1指示灯</t>
  </si>
  <si>
    <t>出料机器人通讯未打开</t>
  </si>
  <si>
    <t>金属启动按钮2指示灯</t>
  </si>
  <si>
    <t>温控器通讯异常</t>
  </si>
  <si>
    <t>上下料转移夹爪夹紧气缸张开位</t>
  </si>
  <si>
    <t>上下料转移夹爪夹紧气缸张开</t>
  </si>
  <si>
    <t>搬运机器人当前位置无法自动复位，请手动复位</t>
  </si>
  <si>
    <t>上下料转移夹爪夹紧气缸夹紧位</t>
  </si>
  <si>
    <t>上下料转移夹爪夹紧气缸夹紧</t>
  </si>
  <si>
    <t>入料位来料未扫码</t>
  </si>
  <si>
    <t>上下料转移夹爪左下压气缸上升位</t>
  </si>
  <si>
    <t>上下料转移夹爪左右下压气缸上升</t>
  </si>
  <si>
    <t>搬运机器人自动时未运行故障</t>
  </si>
  <si>
    <t>上下料转移夹爪左下压气缸下压位</t>
  </si>
  <si>
    <t>上下料转移夹爪左右下压气缸下压</t>
  </si>
  <si>
    <t>上下料转移夹爪右下压气缸上升位</t>
  </si>
  <si>
    <t>上下料转移夹爪右下压气缸下压位</t>
  </si>
  <si>
    <t>上下料转移夹爪有料感应反射</t>
  </si>
  <si>
    <t>进料端升降机构拉带电机</t>
  </si>
  <si>
    <t>出料端升降机构拉带电机</t>
  </si>
  <si>
    <t>上层进料端拉带电机</t>
  </si>
  <si>
    <t>急停按钮2（机台背面机架）</t>
  </si>
  <si>
    <t>上层出料端拉带电机</t>
  </si>
  <si>
    <t>急停按钮3（小屏）</t>
  </si>
  <si>
    <t>下层拉带电机</t>
  </si>
  <si>
    <t>小屏使用中信号</t>
  </si>
  <si>
    <t>压力传感器清零1</t>
  </si>
  <si>
    <t>压力传感器清零2</t>
  </si>
  <si>
    <t>压力传感器清零3</t>
  </si>
  <si>
    <t>上料定位1左右气缸松开位</t>
  </si>
  <si>
    <t>上料平台左右定位气缸松开</t>
  </si>
  <si>
    <t>4ST1#上热压工位Hipot测试.OF</t>
  </si>
  <si>
    <t>上料定位1左右气缸夹紧位</t>
  </si>
  <si>
    <t>上料平台左右定位气缸夹紧</t>
  </si>
  <si>
    <t>4ST1#下热压工位Hipot测试.OF</t>
  </si>
  <si>
    <t>上料定位2左右气缸松开位</t>
  </si>
  <si>
    <t>4ST2#上热压工位Hipot测试.OF</t>
  </si>
  <si>
    <t>上料定位2左右气缸夹紧位</t>
  </si>
  <si>
    <t>4ST2#下热压工位Hipot测试.OF</t>
  </si>
  <si>
    <t>上料定位3左右气缸松开位</t>
  </si>
  <si>
    <t>4ST3#上热压工位Hipot测试.OF</t>
  </si>
  <si>
    <t>上料定位3左右气缸夹紧位</t>
  </si>
  <si>
    <t>4ST3#下热压工位Hipot测试.OF</t>
  </si>
  <si>
    <t>上料定位1前后气缸松开位</t>
  </si>
  <si>
    <t>上料定位平台前后定位气缸松开</t>
  </si>
  <si>
    <r>
      <rPr>
        <sz val="10"/>
        <rFont val="宋体"/>
        <charset val="134"/>
      </rPr>
      <t>4</t>
    </r>
    <r>
      <rPr>
        <sz val="10"/>
        <rFont val="宋体"/>
        <charset val="134"/>
      </rPr>
      <t>ST1#上热压工位Hipot测试NG</t>
    </r>
  </si>
  <si>
    <t>上料定位1前后气缸夹紧位</t>
  </si>
  <si>
    <t>上料定位平台前后定位气缸夹紧</t>
  </si>
  <si>
    <t>4ST1#下热压工位Hipot测试NG</t>
  </si>
  <si>
    <t>上料定位2前后气缸松开位</t>
  </si>
  <si>
    <t>上料定位平台极耳吹气(预留）</t>
  </si>
  <si>
    <t>PC启动指示</t>
  </si>
  <si>
    <r>
      <rPr>
        <sz val="10"/>
        <rFont val="宋体"/>
        <charset val="134"/>
      </rPr>
      <t>4</t>
    </r>
    <r>
      <rPr>
        <sz val="10"/>
        <rFont val="宋体"/>
        <charset val="134"/>
      </rPr>
      <t>ST2#上热压工位Hipot测试NG</t>
    </r>
  </si>
  <si>
    <t>上料定位2前后气缸夹紧位</t>
  </si>
  <si>
    <t>启动指示</t>
  </si>
  <si>
    <t>4ST2#下热压工位Hipot测试NG</t>
  </si>
  <si>
    <t>上料定位3前后气缸松开位</t>
  </si>
  <si>
    <t>停止指示</t>
  </si>
  <si>
    <r>
      <rPr>
        <sz val="10"/>
        <rFont val="宋体"/>
        <charset val="134"/>
      </rPr>
      <t>4</t>
    </r>
    <r>
      <rPr>
        <sz val="10"/>
        <rFont val="宋体"/>
        <charset val="134"/>
      </rPr>
      <t>ST3#上热压工位Hipot测试NG</t>
    </r>
  </si>
  <si>
    <t>上料定位3前后气缸夹紧位</t>
  </si>
  <si>
    <t>复位指示</t>
  </si>
  <si>
    <t>4ST3#下热压工位Hipot测试NG</t>
  </si>
  <si>
    <t>上料定位平台1有料感应</t>
  </si>
  <si>
    <t>三色灯黄灯</t>
  </si>
  <si>
    <t>上料定位平台2有料感应</t>
  </si>
  <si>
    <t>三色灯绿灯</t>
  </si>
  <si>
    <t>上料定位平台3有料感应</t>
  </si>
  <si>
    <t>三色灯红灯</t>
  </si>
  <si>
    <t>蜂鸣器</t>
  </si>
  <si>
    <t>下料定位1左右气缸松开位</t>
  </si>
  <si>
    <t>下料定位平台左右定位气缸松开</t>
  </si>
  <si>
    <t>下料定位1左右气缸夹紧位</t>
  </si>
  <si>
    <t>下料定位平台左右定位气缸夹紧</t>
  </si>
  <si>
    <t>下料定位2左右气缸松开位</t>
  </si>
  <si>
    <t>进料拉带故障</t>
  </si>
  <si>
    <t>下料定位2左右气缸夹紧位</t>
  </si>
  <si>
    <t>下料定位3左右气缸松开位</t>
  </si>
  <si>
    <t>下料定位3左右气缸夹紧位</t>
  </si>
  <si>
    <t>下料定位1前后气缸松开位</t>
  </si>
  <si>
    <t>下料定位平台前后定位气缸松开</t>
  </si>
  <si>
    <t>下料定位1前后气缸夹紧位</t>
  </si>
  <si>
    <t>下料定位平台前后定位气缸夹紧</t>
  </si>
  <si>
    <t>下料定位2前后气缸松开位</t>
  </si>
  <si>
    <t>下料定位平台极耳吹气(预留）</t>
  </si>
  <si>
    <t>下料定位2前后气缸夹紧位</t>
  </si>
  <si>
    <t>下料定位3前后气缸松开位</t>
  </si>
  <si>
    <t>下料定位3前后气缸夹紧位</t>
  </si>
  <si>
    <t>下料定位平台1有料感应</t>
  </si>
  <si>
    <t>下料定位平台2有料感应</t>
  </si>
  <si>
    <t>下料定位平台3有料感应</t>
  </si>
  <si>
    <t>机器人R夹爪夹紧气缸松开位</t>
  </si>
  <si>
    <t>机器人R夹爪夹紧气缸松开</t>
  </si>
  <si>
    <t>机器人R夹爪夹紧气缸夹紧位</t>
  </si>
  <si>
    <t>机器人R夹爪夹紧气缸夹紧</t>
  </si>
  <si>
    <t>R夹爪两边下压气缸1左边下降位</t>
  </si>
  <si>
    <t>R夹爪两边下压气缸上升</t>
  </si>
  <si>
    <t>R夹爪两边下压气缸1右边下降位</t>
  </si>
  <si>
    <t>R夹爪两边下压气缸下压</t>
  </si>
  <si>
    <t>R夹爪两边下压气缸2左边下降位</t>
  </si>
  <si>
    <t>R夹爪两边下压气缸2右边下降位</t>
  </si>
  <si>
    <t>R夹爪两边下压气缸3左边下降位</t>
  </si>
  <si>
    <t>R夹爪两边下压气缸3右边下降位</t>
  </si>
  <si>
    <t>R夹爪中间下压气缸1下降位</t>
  </si>
  <si>
    <t>R夹爪中间下压气缸上升</t>
  </si>
  <si>
    <r>
      <rPr>
        <sz val="10"/>
        <rFont val="宋体"/>
        <charset val="134"/>
      </rPr>
      <t>L</t>
    </r>
    <r>
      <rPr>
        <sz val="10"/>
        <rFont val="宋体"/>
        <charset val="134"/>
      </rPr>
      <t>R10508</t>
    </r>
  </si>
  <si>
    <t xml:space="preserve">R夹爪中间下压气缸2下降位 </t>
  </si>
  <si>
    <t>R夹爪中间下压气缸下压</t>
  </si>
  <si>
    <t>R夹爪中间下压气缸3下降位</t>
  </si>
  <si>
    <t>R夹爪有料感应反射光电1</t>
  </si>
  <si>
    <t>R夹爪有料感应反射光电2</t>
  </si>
  <si>
    <t>R夹爪有料感应反射光电3</t>
  </si>
  <si>
    <t>热压A1抬升气缸缩回位</t>
  </si>
  <si>
    <t>热压A1抬升气缸缩回</t>
  </si>
  <si>
    <t>热压A1抬升气缸伸出位</t>
  </si>
  <si>
    <t>热压A1抬升气缸伸出</t>
  </si>
  <si>
    <t>热压A2抬升气缸左缩回位</t>
  </si>
  <si>
    <t>热压A2抬升气缸左缩回</t>
  </si>
  <si>
    <t>热压A2抬升气缸左伸出位</t>
  </si>
  <si>
    <t>热压A2抬升气缸左伸出</t>
  </si>
  <si>
    <t>热压A2抬升气缸右缩回位</t>
  </si>
  <si>
    <t>热压A2抬升气缸右缩回</t>
  </si>
  <si>
    <t>热压A2抬升气缸右伸出位</t>
  </si>
  <si>
    <t>热压A2抬升气缸右伸出</t>
  </si>
  <si>
    <t>热压A3抬升气缸左缩回位</t>
  </si>
  <si>
    <t>热压A3抬升气缸左缩回</t>
  </si>
  <si>
    <t>热压A3抬升气缸左伸出位</t>
  </si>
  <si>
    <t>热压A3抬升气缸左伸出</t>
  </si>
  <si>
    <t>热压A3抬升气缸右缩回位</t>
  </si>
  <si>
    <t>热压A3抬升气缸右缩回</t>
  </si>
  <si>
    <t>热压A3抬升气缸右伸出位</t>
  </si>
  <si>
    <t>热压A3抬升气缸右伸出</t>
  </si>
  <si>
    <t>热压A垫高平移气缸移出位</t>
  </si>
  <si>
    <t>热压A垫高平移气缸移出</t>
  </si>
  <si>
    <t>热压A垫高平移气缸热压位</t>
  </si>
  <si>
    <t>热压A垫高平移气缸伸进</t>
  </si>
  <si>
    <t>热压板A1有料感应对射</t>
  </si>
  <si>
    <t>A1上板吹气</t>
  </si>
  <si>
    <t>热压板A2有料感应对射</t>
  </si>
  <si>
    <t>A2上板吹气</t>
  </si>
  <si>
    <t>热压板A3有料感应对射</t>
  </si>
  <si>
    <t>A3上板吹气</t>
  </si>
  <si>
    <t>热压B1抬升气缸缩回位</t>
  </si>
  <si>
    <t>热压B1抬升气缸缩回</t>
  </si>
  <si>
    <t>热压B1抬升气缸伸出位</t>
  </si>
  <si>
    <t>热压B1抬升气缸伸出</t>
  </si>
  <si>
    <t>热压B2抬升气缸左缩回位</t>
  </si>
  <si>
    <t>热压B2抬升气缸左缩回</t>
  </si>
  <si>
    <t>热压B2抬升气缸左伸出位</t>
  </si>
  <si>
    <t>热压B2抬升气缸左伸出</t>
  </si>
  <si>
    <t>热压B2抬升气缸右缩回位</t>
  </si>
  <si>
    <t>热压B2抬升气缸右缩回</t>
  </si>
  <si>
    <t>热压B2抬升气缸右伸出位</t>
  </si>
  <si>
    <t>热压B2抬升气缸右伸出</t>
  </si>
  <si>
    <t>热压B3抬升气缸左缩回位</t>
  </si>
  <si>
    <t>热压B3抬升气缸左缩回</t>
  </si>
  <si>
    <t>热压B3抬升气缸左伸出位</t>
  </si>
  <si>
    <t>热压B3抬升气缸左伸出</t>
  </si>
  <si>
    <t>热压B3抬升气缸右缩回位</t>
  </si>
  <si>
    <t>热压B3抬升气缸右缩回</t>
  </si>
  <si>
    <t>热压B3抬升气缸右伸出位</t>
  </si>
  <si>
    <t>热压B3抬升气缸右伸出</t>
  </si>
  <si>
    <t>热压B垫高平移气缸移出位</t>
  </si>
  <si>
    <t>热压B垫高平移气缸移出</t>
  </si>
  <si>
    <t>热压B垫高平移气缸热压位</t>
  </si>
  <si>
    <t>热压B垫高平移气缸伸进</t>
  </si>
  <si>
    <t>热压板B1有料感应对射</t>
  </si>
  <si>
    <t>B1上板吹气</t>
  </si>
  <si>
    <t>热压板B2有料感应对射</t>
  </si>
  <si>
    <t>B2上板吹气</t>
  </si>
  <si>
    <t>热压板B3有料感应对射</t>
  </si>
  <si>
    <t>B3上板吹气</t>
  </si>
  <si>
    <t>冷压C1抬升气缸缩回位</t>
  </si>
  <si>
    <t>冷压C1抬升气缸缩回</t>
  </si>
  <si>
    <t>冷压C1抬升气缸伸出位</t>
  </si>
  <si>
    <t>冷压C1抬升气缸伸出</t>
  </si>
  <si>
    <t>冷压C2抬升气缸左缩回位</t>
  </si>
  <si>
    <t>冷压C2抬升气缸左缩回</t>
  </si>
  <si>
    <t>冷压C2抬升气缸左伸出位</t>
  </si>
  <si>
    <t>冷压C2抬升气缸左伸出</t>
  </si>
  <si>
    <t>冷压C2抬升气缸右缩回位</t>
  </si>
  <si>
    <t>冷压C2抬升气缸右缩回</t>
  </si>
  <si>
    <t>冷压C2抬升气缸右伸出位</t>
  </si>
  <si>
    <t>冷压C2抬升气缸右伸出</t>
  </si>
  <si>
    <t>冷压C3抬升气缸左缩回位</t>
  </si>
  <si>
    <t>冷压C3抬升气缸左缩回</t>
  </si>
  <si>
    <t>冷压C3抬升气缸左伸出位</t>
  </si>
  <si>
    <t>冷压C3抬升气缸左伸出</t>
  </si>
  <si>
    <t xml:space="preserve"> </t>
  </si>
  <si>
    <t>冷压C3抬升气缸右缩回位</t>
  </si>
  <si>
    <t>冷压C3抬升气缸右缩回</t>
  </si>
  <si>
    <t>冷压C3抬升气缸右伸出位</t>
  </si>
  <si>
    <t>冷压C3抬升气缸右伸出</t>
  </si>
  <si>
    <t>冷压C垫高平移气缸移出位</t>
  </si>
  <si>
    <t>冷压C垫高平移气缸移出</t>
  </si>
  <si>
    <t>冷压C垫高平移气缸热压位</t>
  </si>
  <si>
    <t>冷压C垫高平移气缸伸进</t>
  </si>
  <si>
    <t>冷压板C1有料感应对射</t>
  </si>
  <si>
    <t>C1上板吹气</t>
  </si>
  <si>
    <t>冷压板C2有料感应对射</t>
  </si>
  <si>
    <t>C2上板吹气</t>
  </si>
  <si>
    <t>冷压板C3有料感应对射</t>
  </si>
  <si>
    <t>C3上板吹气</t>
  </si>
  <si>
    <t>上下料升降机构进料托盘下降位</t>
  </si>
  <si>
    <t>升降机构进料托盘升降气缸下降</t>
  </si>
  <si>
    <t>上下料升降机构进料托盘上升位</t>
  </si>
  <si>
    <t>升降机构进料托盘升降气缸上升</t>
  </si>
  <si>
    <t>升降机构进料托盘有料感应对射</t>
  </si>
  <si>
    <t>上层拉带分料气缸缩回位</t>
  </si>
  <si>
    <t>上层拉带分料气缸缩回</t>
  </si>
  <si>
    <t>上层拉带分料气缸伸出位</t>
  </si>
  <si>
    <t>上层拉带分料气缸伸出</t>
  </si>
  <si>
    <t>上层拉带分料机构有料感应对射</t>
  </si>
  <si>
    <t>上层拉带进料端托盘感应对射光电1</t>
  </si>
  <si>
    <t>上层拉带进料端托盘感应对射光电2</t>
  </si>
  <si>
    <t>上层拉带进料端电芯感应对射光电</t>
  </si>
  <si>
    <t>上层拉带进料端托盘定位气缸松开位</t>
  </si>
  <si>
    <t>上层拉带进料端托盘定位气缸松开</t>
  </si>
  <si>
    <t>上层拉带进料端托盘定位气缸夹紧位</t>
  </si>
  <si>
    <t>上层拉带进料端托盘定位气缸夹紧</t>
  </si>
  <si>
    <t>上层拉带进料端托盘阻挡气缸缩回位</t>
  </si>
  <si>
    <t>上层拉带进料端托盘阻挡气缸缩回</t>
  </si>
  <si>
    <t>上层拉带进料端托盘阻挡气缸伸出位</t>
  </si>
  <si>
    <t>上层拉带进料端托盘阻挡气缸伸出</t>
  </si>
  <si>
    <t>上层拉带出料端托盘感应对射光电</t>
  </si>
  <si>
    <t>上层拉带出料端电芯感应对射光电</t>
  </si>
  <si>
    <t>上层拉带出料端托盘定位气缸松开位</t>
  </si>
  <si>
    <t>上层拉带出料端托盘定位气缸松开</t>
  </si>
  <si>
    <t>上层拉出料端带托盘定位气缸夹紧位</t>
  </si>
  <si>
    <t>上层拉带出料端托盘定位气缸夹紧</t>
  </si>
  <si>
    <t>上层拉带出料端托盘阻挡气缸缩回位</t>
  </si>
  <si>
    <t>上层拉带出料端托盘阻挡气缸缩回</t>
  </si>
  <si>
    <t>上层拉带出料端托盘阻挡气缸伸出位</t>
  </si>
  <si>
    <t>上层拉带出料端托盘阻挡气缸伸出</t>
  </si>
  <si>
    <t>上下料升降机构出料托盘下降位</t>
  </si>
  <si>
    <t>升降机构出料托盘升降气缸下降</t>
  </si>
  <si>
    <t>上下料升降机构出料托盘上升位</t>
  </si>
  <si>
    <t>升降机构出料托盘升降气缸上升</t>
  </si>
  <si>
    <t>升降机构出料托盘有料感应对射</t>
  </si>
  <si>
    <t>下层拉带分料气缸缩回位</t>
  </si>
  <si>
    <t>下层拉带分料气缸缩回</t>
  </si>
  <si>
    <t>下层拉带分料气缸伸出位</t>
  </si>
  <si>
    <t>下层拉带分料气缸伸出</t>
  </si>
  <si>
    <t>下层拉带分料机构有料感应对射</t>
  </si>
  <si>
    <t>可放料信号</t>
  </si>
  <si>
    <t>机器人急停(继电器)</t>
  </si>
  <si>
    <t>机器人启动&lt;一直ON&gt;(DI06)</t>
  </si>
  <si>
    <t>机器人程序启动(DI12)</t>
  </si>
  <si>
    <t>机器人程序复位(DI15)</t>
  </si>
  <si>
    <t>机器人报警复位(DI16)</t>
  </si>
  <si>
    <t>工艺NG光电异常</t>
  </si>
  <si>
    <t>上料R程序运行过程中</t>
  </si>
  <si>
    <t>PLC-上料机器人O06</t>
  </si>
  <si>
    <t>上料R程序复位中</t>
  </si>
  <si>
    <t>PLC-上料机器人O07</t>
  </si>
  <si>
    <t>上料R报警中</t>
  </si>
  <si>
    <t>PLC-上料机器人O08</t>
  </si>
  <si>
    <t>上料R位置辅助1</t>
  </si>
  <si>
    <t>PLC-上料机器人O09</t>
  </si>
  <si>
    <t>上料R位置辅助2</t>
  </si>
  <si>
    <t>PLC-上料机器人O10</t>
  </si>
  <si>
    <t>上料R位置辅助3</t>
  </si>
  <si>
    <t>PLC-上料机器人O11</t>
  </si>
  <si>
    <t>上料R位置辅助4</t>
  </si>
  <si>
    <t>PLC-上料机器人O12</t>
  </si>
  <si>
    <t>上料R位置辅助5</t>
  </si>
  <si>
    <t>PLC-上料机器人O13</t>
  </si>
  <si>
    <t>上料R备用1</t>
  </si>
  <si>
    <t>PLC-上料机器人O14</t>
  </si>
  <si>
    <t>上料R备用2</t>
  </si>
  <si>
    <t>PLC-上料机器人O15</t>
  </si>
  <si>
    <t>上料R备用3</t>
  </si>
  <si>
    <t>PLC-上料机器人O16</t>
  </si>
  <si>
    <t>上料R备用4</t>
  </si>
  <si>
    <t>PLC-上料机器人O17</t>
  </si>
  <si>
    <t>上料R不在热压A模组区域</t>
  </si>
  <si>
    <t>PLC-上料机器人O18</t>
  </si>
  <si>
    <t>上料R不在热压B模组区域</t>
  </si>
  <si>
    <t>PLC-上料机器人O19</t>
  </si>
  <si>
    <t>hipotNG缓存位门打开</t>
  </si>
  <si>
    <t>上料R不在冷压C模组区域</t>
  </si>
  <si>
    <t>PLC-上料机器人O20</t>
  </si>
  <si>
    <t>扫码NG缓存位门打开</t>
  </si>
  <si>
    <t>上料R不在上料定位区域</t>
  </si>
  <si>
    <t>异常</t>
  </si>
  <si>
    <t>上料R不在下料定位区域</t>
  </si>
  <si>
    <t>上料R不在拉带区域</t>
  </si>
  <si>
    <t>加热回路跳闸检测A1</t>
  </si>
  <si>
    <t>Hi-pot NG检测所有工位满料-5Alm</t>
  </si>
  <si>
    <t>5个位</t>
  </si>
  <si>
    <t>加热回路跳闸检测A2</t>
  </si>
  <si>
    <t>极耳错位 NG检测所有工位满料-1Alm</t>
  </si>
  <si>
    <t>4个位</t>
  </si>
  <si>
    <t>加热回路跳闸检测A3</t>
  </si>
  <si>
    <t>工艺 NG检测所有工位有料-1Alm</t>
  </si>
  <si>
    <t>1个位</t>
  </si>
  <si>
    <t>加热回路跳闸检测B1</t>
  </si>
  <si>
    <t>加热回路跳闸检测B2</t>
  </si>
  <si>
    <t>加热回路跳闸检测B3</t>
  </si>
  <si>
    <t>气源压力开关</t>
  </si>
  <si>
    <t>可取料信号</t>
  </si>
  <si>
    <t>加热探头或SSR故障Alm</t>
  </si>
  <si>
    <t>加热探头或SSR故障</t>
  </si>
  <si>
    <t>异常Alm</t>
  </si>
  <si>
    <r>
      <rPr>
        <sz val="10"/>
        <rFont val="宋体"/>
        <charset val="134"/>
      </rPr>
      <t>4ST1#热压站</t>
    </r>
    <r>
      <rPr>
        <sz val="10"/>
        <rFont val="宋体"/>
        <charset val="134"/>
      </rPr>
      <t>温度未到达</t>
    </r>
  </si>
  <si>
    <r>
      <rPr>
        <sz val="10"/>
        <rFont val="宋体"/>
        <charset val="134"/>
      </rPr>
      <t>4ST2#热压站温度未到达</t>
    </r>
  </si>
  <si>
    <r>
      <rPr>
        <sz val="10"/>
        <rFont val="宋体"/>
        <charset val="134"/>
      </rPr>
      <t>4ST3#热压站温度未到达</t>
    </r>
  </si>
  <si>
    <t>进出料升降伺服报警</t>
  </si>
  <si>
    <t>4ST1#热压站上工位TC11A</t>
  </si>
  <si>
    <t>进出料横移伺服报警</t>
  </si>
  <si>
    <t>4ST1#热压站上工位TC11B</t>
  </si>
  <si>
    <t>进出料伸缩伺服报警</t>
  </si>
  <si>
    <t>4ST1#热压站上工位TC11C</t>
  </si>
  <si>
    <t>正压伺服A报警</t>
  </si>
  <si>
    <t>4ST1#热压站上工位TC11D</t>
  </si>
  <si>
    <t>侧压A1左伺服报警</t>
  </si>
  <si>
    <t>4ST1#热压站上工位TC11F</t>
  </si>
  <si>
    <t>侧压A1右伺服报警</t>
  </si>
  <si>
    <t>4ST1#热压站上工位TC11G</t>
  </si>
  <si>
    <t>侧压A2左伺服报警</t>
  </si>
  <si>
    <t>4ST1#热压站上工位TC11H</t>
  </si>
  <si>
    <t>侧压A2右伺服报警</t>
  </si>
  <si>
    <t>4ST1#热压站上工位TC11I</t>
  </si>
  <si>
    <t>侧压A3左伺服报警</t>
  </si>
  <si>
    <t>4ST1#热压站下工位TC12A</t>
  </si>
  <si>
    <t>侧压A3右伺服报警</t>
  </si>
  <si>
    <t>4ST1#热压站下工位TC12B</t>
  </si>
  <si>
    <t>正压伺服B报警</t>
  </si>
  <si>
    <t>4ST1#热压站下工位TC12C</t>
  </si>
  <si>
    <t>侧压B1左伺服报警</t>
  </si>
  <si>
    <t>4ST1#热压站下工位TC12D</t>
  </si>
  <si>
    <t>侧压B1右伺服报警</t>
  </si>
  <si>
    <t>4ST1#热压站下工位TC12F</t>
  </si>
  <si>
    <t>侧压B2左伺服报警</t>
  </si>
  <si>
    <t>4ST1#热压站下工位TC12G</t>
  </si>
  <si>
    <t>侧压B2右伺服报警</t>
  </si>
  <si>
    <t>4ST1#热压站下工位TC12H</t>
  </si>
  <si>
    <t>侧压B3左伺服报警</t>
  </si>
  <si>
    <t>4ST1#热压站下工位TC12I</t>
  </si>
  <si>
    <t>侧压B3右伺服报警</t>
  </si>
  <si>
    <t>4ST2#热压站上工位TC21A</t>
  </si>
  <si>
    <t>正压伺服C报警</t>
  </si>
  <si>
    <t>4ST2#热压站上工位TC21B</t>
  </si>
  <si>
    <t>4ST2#热压站上工位TC21C</t>
  </si>
  <si>
    <t>R柔性报警1</t>
  </si>
  <si>
    <t>4ST2#热压站上工位TC21D</t>
  </si>
  <si>
    <t>R柔性报警2</t>
  </si>
  <si>
    <t>4ST2#热压站上工位TC21F</t>
  </si>
  <si>
    <t>R柔性报警3</t>
  </si>
  <si>
    <t>4ST2#热压站上工位TC21G</t>
  </si>
  <si>
    <t>4ST2#热压站上工位TC21H</t>
  </si>
  <si>
    <t>4ST2#热压站上工位TC21I</t>
  </si>
  <si>
    <t>4ST2#热压站下工位TC22A</t>
  </si>
  <si>
    <t>4ST2#热压站下工位TC22B</t>
  </si>
  <si>
    <t>4ST2#热压站下工位TC22C</t>
  </si>
  <si>
    <t>4ST2#热压站下工位TC22D</t>
  </si>
  <si>
    <t>4ST2#热压站下工位TC22F</t>
  </si>
  <si>
    <t>4ST2#热压站下工位TC22G</t>
  </si>
  <si>
    <t>4ST2#热压站下工位TC22H</t>
  </si>
  <si>
    <t>XH16伺服驱动器未准备就绪</t>
  </si>
  <si>
    <t>4ST2#热压站下工位TC22I</t>
  </si>
  <si>
    <t>XH04伺服驱动器未准备就绪</t>
  </si>
  <si>
    <t>4ST3#热压站上工位TC31A</t>
  </si>
  <si>
    <t>4ST3#热压站上工位TC31B</t>
  </si>
  <si>
    <t>4ST3#热压站上工位TC31C</t>
  </si>
  <si>
    <t>4ST3#热压站上工位TC31D</t>
  </si>
  <si>
    <t>4ST3#热压站上工位TC31F</t>
  </si>
  <si>
    <t>4ST3#热压站上工位TC31G</t>
  </si>
  <si>
    <t>4ST3#热压站上工位TC31H</t>
  </si>
  <si>
    <t>4ST3#热压站上工位TC31I</t>
  </si>
  <si>
    <t>4ST3#热压站下工位TC32A</t>
  </si>
  <si>
    <t>4ST3#热压站下工位TC32B</t>
  </si>
  <si>
    <t>4ST3#热压站下工位TC32C</t>
  </si>
  <si>
    <t>4ST3#热压站下工位TC32D</t>
  </si>
  <si>
    <t>4ST3#热压站下工位TC32F</t>
  </si>
  <si>
    <t>4ST3#热压站下工位TC32G</t>
  </si>
  <si>
    <t>4ST3#热压站下工位TC32H</t>
  </si>
  <si>
    <t>4ST3#热压站下工位TC32I</t>
  </si>
  <si>
    <t>4St_A温度在控制范围内</t>
  </si>
  <si>
    <t>4St_A上层上板左温度超界</t>
  </si>
  <si>
    <t>4St_A上层上板中温度超界</t>
  </si>
  <si>
    <t>4St_A上层上板右温度超界</t>
  </si>
  <si>
    <t>4St_A上层左侧板温度超界</t>
  </si>
  <si>
    <t>4St_A上层下板左温度超界</t>
  </si>
  <si>
    <t>4St_A上层下板中温度超界</t>
  </si>
  <si>
    <t>4St_A上层下板右温度超界</t>
  </si>
  <si>
    <t>4St_A上层右侧板温度超界</t>
  </si>
  <si>
    <t>4St_A中层上板左温度超界</t>
  </si>
  <si>
    <t>4St_A中层上板中温度超界</t>
  </si>
  <si>
    <t>4St_A中层上板右温度超界</t>
  </si>
  <si>
    <t>4St_A中层左侧板温度超界</t>
  </si>
  <si>
    <t>4St_A中层下板左温度超界</t>
  </si>
  <si>
    <t>4St_A中层下板中温度超界</t>
  </si>
  <si>
    <t>4St_A中层下板右温度超界</t>
  </si>
  <si>
    <t>4St_A中层右侧板温度超界</t>
  </si>
  <si>
    <t>1St_2左/右压紧上升模拟</t>
  </si>
  <si>
    <t>4ST1#热压Z轴伺服正限位</t>
  </si>
  <si>
    <t>4St_A下层上板左温度超界</t>
  </si>
  <si>
    <t>2St_1上层关气模拟</t>
  </si>
  <si>
    <t>4ST1#热压Z轴伺服负限位</t>
  </si>
  <si>
    <t>4St_A下层上板中温度超界</t>
  </si>
  <si>
    <t>2St_1上层吹气模拟</t>
  </si>
  <si>
    <t>4ST1#热压Z轴伺服驱动器报警</t>
  </si>
  <si>
    <t>4St_A下层上板右温度超界</t>
  </si>
  <si>
    <t>2St_5下层关气模拟</t>
  </si>
  <si>
    <t>4ST1#上层侧压X轴伺服正限位</t>
  </si>
  <si>
    <t>4St_A下层左侧板温度超界</t>
  </si>
  <si>
    <t>2St_5下层吹气模拟</t>
  </si>
  <si>
    <t>4ST1#上层侧压X轴伺服负限位</t>
  </si>
  <si>
    <t>4St_A下层下板左温度超界</t>
  </si>
  <si>
    <t>3St_2中间压紧下降（上+下）模拟</t>
  </si>
  <si>
    <t>4ST1#上层侧压X轴伺服驱动器报警</t>
  </si>
  <si>
    <t>4St_A下层下板中温度超界</t>
  </si>
  <si>
    <t>3St_3左右压紧下降（上）模拟</t>
  </si>
  <si>
    <t>4ST1#下层侧压X轴伺服正限位</t>
  </si>
  <si>
    <t>4St_A下层下板右温度超界</t>
  </si>
  <si>
    <t>3St_4左右压紧下降（下）模拟</t>
  </si>
  <si>
    <t>4ST1#下层侧压X轴伺服负限位</t>
  </si>
  <si>
    <t>4St_A下层右侧板温度超界</t>
  </si>
  <si>
    <t>3St_5阻挡后退（上+下）模拟</t>
  </si>
  <si>
    <t>4ST1#下层侧压X轴伺服驱动器报警</t>
  </si>
  <si>
    <t>3St_5阻挡前进（上+下）模拟</t>
  </si>
  <si>
    <t>4ST1#托举Z轴伺服正限位</t>
  </si>
  <si>
    <t>4St#1_2关气模拟</t>
  </si>
  <si>
    <t>4ST1#托举Z轴伺服负限位</t>
  </si>
  <si>
    <t>4St#1_2吹气模拟</t>
  </si>
  <si>
    <t>4ST1#托举Z轴伺服驱动器报警</t>
  </si>
  <si>
    <t>4St#2_2关气模拟</t>
  </si>
  <si>
    <t>4St#2_2吹气模拟</t>
  </si>
  <si>
    <t>4St#3_2关气模拟</t>
  </si>
  <si>
    <t>4St#3_2吹气模拟</t>
  </si>
  <si>
    <t>4St_B温度在控制范围内</t>
  </si>
  <si>
    <t>4ST2#热压Z轴伺服正限位</t>
  </si>
  <si>
    <t>4St_B上层上板左温度超界</t>
  </si>
  <si>
    <t>4ST2#热压Z轴伺服负限位</t>
  </si>
  <si>
    <t>4St_B上层上板中温度超界</t>
  </si>
  <si>
    <t>4ST2#热压Z轴伺服驱动器报警</t>
  </si>
  <si>
    <t>4St_B上层上板右温度超界</t>
  </si>
  <si>
    <t>4ST2#上层侧压X轴伺服正限位</t>
  </si>
  <si>
    <t>4St_B上层左侧板温度超界</t>
  </si>
  <si>
    <t>4St#1_2关气Delay</t>
  </si>
  <si>
    <t>4ST2#上层侧压X轴伺服负限位</t>
  </si>
  <si>
    <t>4St_B上层下板左温度超界</t>
  </si>
  <si>
    <t>4St#1_2吹气Delay</t>
  </si>
  <si>
    <t>4ST2#上层侧压X轴伺服驱动器报警</t>
  </si>
  <si>
    <t>4St_B上层下板中温度超界</t>
  </si>
  <si>
    <t>4St#2_2关气Delay</t>
  </si>
  <si>
    <t>4ST2#下层侧压X轴伺服正限位</t>
  </si>
  <si>
    <t>4St_B上层下板右温度超界</t>
  </si>
  <si>
    <t>4St#2_2吹气Delay</t>
  </si>
  <si>
    <t>4ST2#下层侧压X轴伺服负限位</t>
  </si>
  <si>
    <t>4St_B上层右侧板温度超界</t>
  </si>
  <si>
    <t>4St#3_2关气Delay</t>
  </si>
  <si>
    <t>4ST2#下层侧压X轴伺服驱动器报警</t>
  </si>
  <si>
    <t>4St#3_2吹气Delay</t>
  </si>
  <si>
    <t>4ST2#托举Z轴伺服正限位</t>
  </si>
  <si>
    <t>4ST2#托举Z轴伺服负限位</t>
  </si>
  <si>
    <t>4ST2#托举Z轴伺服驱动器报警</t>
  </si>
  <si>
    <t>4ST3#热压Z轴伺服正限位</t>
  </si>
  <si>
    <t>4St_B中层上板左温度超界</t>
  </si>
  <si>
    <t>4ST3#热压Z轴伺服负限位</t>
  </si>
  <si>
    <t>4St_B中层上板中温度超界</t>
  </si>
  <si>
    <t>4ST3#热压Z轴伺服驱动器报警</t>
  </si>
  <si>
    <t>4St_B中层上板右温度超界</t>
  </si>
  <si>
    <t>4ST3#上层侧压X轴伺服正限位</t>
  </si>
  <si>
    <t>4St_B中层左侧板温度超界</t>
  </si>
  <si>
    <t>4ST3#上层侧压X轴伺服负限位</t>
  </si>
  <si>
    <t>4St_B中层下板左温度超界</t>
  </si>
  <si>
    <t>4ST3#上层侧压X轴伺服驱动器报警</t>
  </si>
  <si>
    <t>4St_B中层下板中温度超界</t>
  </si>
  <si>
    <t>4ST3#下层侧压X轴伺服正限位</t>
  </si>
  <si>
    <t>4St_B中层下板右温度超界</t>
  </si>
  <si>
    <t>4ST3#下层侧压X轴伺服负限位</t>
  </si>
  <si>
    <t>4St_B中层右侧板温度超界</t>
  </si>
  <si>
    <t>4ST3#下层侧压X轴伺服驱动器报警</t>
  </si>
  <si>
    <t>4ST3#托举Z轴伺服正限位</t>
  </si>
  <si>
    <t>4ST3#托举Z轴伺服负限位</t>
  </si>
  <si>
    <t>4ST3#托举Z轴伺服驱动器报警</t>
  </si>
  <si>
    <t>4ST1#热压上压力异常故障</t>
  </si>
  <si>
    <t>4St_B下层上板左温度超界</t>
  </si>
  <si>
    <t>4ST1#热压上层侧压左压力异常故障</t>
  </si>
  <si>
    <t>4St_B下层上板中温度超界</t>
  </si>
  <si>
    <t>4ST1#热压上层侧压右压力异常故障</t>
  </si>
  <si>
    <t>4St_B下层上板右温度超界</t>
  </si>
  <si>
    <t>4ST1#热压下压力异常故障</t>
  </si>
  <si>
    <t>4St_B下层左侧板温度超界</t>
  </si>
  <si>
    <t>4ST1#热压下层侧压左压力异常故障</t>
  </si>
  <si>
    <t>4St_B下层下板左温度超界</t>
  </si>
  <si>
    <t>4ST1#热压下层侧压右压力异常故障</t>
  </si>
  <si>
    <t>4St_B下层下板中温度超界</t>
  </si>
  <si>
    <t>4ST2#热压上压力异常故障</t>
  </si>
  <si>
    <t>4St_B下层下板右温度超界</t>
  </si>
  <si>
    <t>4ST2#热压上层侧压左压力异常故障</t>
  </si>
  <si>
    <t>4St_B下层右侧板温度超界</t>
  </si>
  <si>
    <t>4ST2#热压上层侧压右压力异常故障</t>
  </si>
  <si>
    <t>4ST2#热压下压力异常故障</t>
  </si>
  <si>
    <t>4ST2#热压下层侧压左压力异常故障</t>
  </si>
  <si>
    <t>4ST2#热压下层侧压右压力异常故障</t>
  </si>
  <si>
    <t>4ST3#热压上压力异常故障</t>
  </si>
  <si>
    <t>4ST3#热压上层侧压左压力异常故障</t>
  </si>
  <si>
    <t>4ST3#热压上层侧压右压力异常故障</t>
  </si>
  <si>
    <t>4ST3#热压下压力异常故障</t>
  </si>
  <si>
    <t>4ST3#热压下层侧压左压力异常故障</t>
  </si>
  <si>
    <t>4ST3#热压下层侧压右压力异常故障</t>
  </si>
  <si>
    <t>R夹爪两边下压气缸1左边上升位</t>
  </si>
  <si>
    <t>R夹爪两边下压气缸1右边上升位</t>
  </si>
  <si>
    <t>R夹爪两边下压气缸2左边上升位</t>
  </si>
  <si>
    <t>R夹爪两边下压气缸2右边上升位</t>
  </si>
  <si>
    <t>R夹爪两边下压气缸3左边上升位</t>
  </si>
  <si>
    <t>R夹爪两边下压气缸3右边上升位</t>
  </si>
  <si>
    <t>R夹爪中间下压气缸1上升位</t>
  </si>
  <si>
    <t xml:space="preserve">R夹爪中间下压气缸2上升位 </t>
  </si>
  <si>
    <t>R夹爪中间下压气缸3上升位</t>
  </si>
  <si>
    <t>总览</t>
  </si>
  <si>
    <t>配方</t>
  </si>
  <si>
    <t>R0.0-R99.15</t>
  </si>
  <si>
    <t>R100.0-R199.15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</si>
  <si>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V</t>
    </r>
  </si>
  <si>
    <r>
      <rPr>
        <sz val="12"/>
        <rFont val="宋体"/>
        <charset val="134"/>
      </rPr>
      <t>S</t>
    </r>
    <r>
      <rPr>
        <sz val="12"/>
        <rFont val="宋体"/>
        <charset val="134"/>
      </rPr>
      <t>V</t>
    </r>
  </si>
  <si>
    <t>LR8.00</t>
  </si>
  <si>
    <t>R300.0-R***.15</t>
  </si>
  <si>
    <t>硬件组态</t>
  </si>
  <si>
    <t>规格</t>
  </si>
  <si>
    <r>
      <rPr>
        <sz val="12"/>
        <rFont val="宋体"/>
        <charset val="134"/>
      </rPr>
      <t>30001-</t>
    </r>
    <r>
      <rPr>
        <sz val="12"/>
        <rFont val="宋体"/>
        <charset val="134"/>
      </rPr>
      <t>3</t>
    </r>
    <r>
      <rPr>
        <sz val="12"/>
        <rFont val="宋体"/>
        <charset val="134"/>
      </rPr>
      <t>0009</t>
    </r>
  </si>
  <si>
    <t>LR0.0 配方调出方式(=0序号，=1名称)</t>
  </si>
  <si>
    <t>LR8.01</t>
  </si>
  <si>
    <t>绝缘仪</t>
  </si>
  <si>
    <t>测试电压</t>
  </si>
  <si>
    <t>LR0.1 配方调出</t>
  </si>
  <si>
    <t>LR8.02</t>
  </si>
  <si>
    <r>
      <rPr>
        <sz val="12"/>
        <rFont val="宋体"/>
        <charset val="134"/>
      </rPr>
      <t>LR4</t>
    </r>
    <r>
      <rPr>
        <sz val="12"/>
        <rFont val="宋体"/>
        <charset val="134"/>
      </rPr>
      <t>.00</t>
    </r>
    <r>
      <rPr>
        <sz val="12"/>
        <rFont val="宋体"/>
        <charset val="134"/>
      </rPr>
      <t>-4.15</t>
    </r>
  </si>
  <si>
    <t>回原点保持信号</t>
  </si>
  <si>
    <t>测试时间</t>
  </si>
  <si>
    <t>LR0.1 配方写入</t>
  </si>
  <si>
    <t>LR8.03</t>
  </si>
  <si>
    <r>
      <rPr>
        <sz val="12"/>
        <rFont val="宋体"/>
        <charset val="134"/>
      </rPr>
      <t>L</t>
    </r>
    <r>
      <rPr>
        <sz val="12"/>
        <rFont val="宋体"/>
        <charset val="134"/>
      </rPr>
      <t>R10.00-19.15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</si>
  <si>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ST状态保持</t>
    </r>
  </si>
  <si>
    <t>电阻上限</t>
  </si>
  <si>
    <t>LR8.04</t>
  </si>
  <si>
    <t>进料机器人急停屏蔽</t>
  </si>
  <si>
    <t>LR20.00-29.15</t>
  </si>
  <si>
    <r>
      <rPr>
        <sz val="12"/>
        <rFont val="宋体"/>
        <charset val="134"/>
      </rPr>
      <t>2ST状态保持</t>
    </r>
  </si>
  <si>
    <t>电阻下限</t>
  </si>
  <si>
    <t>LR8.05</t>
  </si>
  <si>
    <t>LR30.00-39.15</t>
  </si>
  <si>
    <r>
      <rPr>
        <sz val="12"/>
        <rFont val="宋体"/>
        <charset val="134"/>
      </rPr>
      <t>3ST状态保持</t>
    </r>
  </si>
  <si>
    <t>压力</t>
  </si>
  <si>
    <t>上下压力</t>
  </si>
  <si>
    <t>工艺选择</t>
  </si>
  <si>
    <t>LR8.06</t>
  </si>
  <si>
    <t>LR40.00-49.15</t>
  </si>
  <si>
    <r>
      <rPr>
        <sz val="12"/>
        <rFont val="宋体"/>
        <charset val="134"/>
      </rPr>
      <t>4ST状态保持</t>
    </r>
  </si>
  <si>
    <t>左右压力</t>
  </si>
  <si>
    <t>DM35028(PV)</t>
  </si>
  <si>
    <t>LR8.07</t>
  </si>
  <si>
    <t>强制关闭进料机器人网络连接</t>
  </si>
  <si>
    <t>LR50.00-59.15</t>
  </si>
  <si>
    <r>
      <rPr>
        <sz val="12"/>
        <rFont val="宋体"/>
        <charset val="134"/>
      </rPr>
      <t>5ST状态保持</t>
    </r>
  </si>
  <si>
    <t>上下压力偏差</t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</si>
  <si>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it0</t>
    </r>
  </si>
  <si>
    <t>侧压启用</t>
  </si>
  <si>
    <t>侧压停用</t>
  </si>
  <si>
    <t>LR8.08</t>
  </si>
  <si>
    <t>进料机器人强制开启连接</t>
  </si>
  <si>
    <t>LR60.00-69.15</t>
  </si>
  <si>
    <r>
      <rPr>
        <sz val="12"/>
        <rFont val="宋体"/>
        <charset val="134"/>
      </rPr>
      <t>6ST状态保持</t>
    </r>
  </si>
  <si>
    <t>左右压力偏差</t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</si>
  <si>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it1</t>
    </r>
  </si>
  <si>
    <t>预压启用</t>
  </si>
  <si>
    <t>预压停用</t>
  </si>
  <si>
    <t>LR8.09</t>
  </si>
  <si>
    <t>关闭出料机器人网络连接</t>
  </si>
  <si>
    <t>LR70.00-79.15</t>
  </si>
  <si>
    <r>
      <rPr>
        <sz val="12"/>
        <rFont val="宋体"/>
        <charset val="134"/>
      </rPr>
      <t>7ST状态保持</t>
    </r>
  </si>
  <si>
    <t>时间</t>
  </si>
  <si>
    <t>预压时间</t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</si>
  <si>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it2</t>
    </r>
  </si>
  <si>
    <t>拨料启用</t>
  </si>
  <si>
    <t>拨料停用</t>
  </si>
  <si>
    <t>LR8.10</t>
  </si>
  <si>
    <t>出料机器人强制开启连接</t>
  </si>
  <si>
    <t>LR80.00-89.15</t>
  </si>
  <si>
    <r>
      <rPr>
        <sz val="12"/>
        <rFont val="宋体"/>
        <charset val="134"/>
      </rPr>
      <t>8ST状态保持</t>
    </r>
  </si>
  <si>
    <t>热压时间</t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</si>
  <si>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it3</t>
    </r>
  </si>
  <si>
    <t>热压等压力</t>
  </si>
  <si>
    <t>热压等距离</t>
  </si>
  <si>
    <t>LR8.11</t>
  </si>
  <si>
    <t>LR90.00-90.15</t>
  </si>
  <si>
    <t>PC使用0/扫码启用1/重扫码启动2/MES启用3/绝缘测试启用4/加热启动5/极耳错位6/1#热启动10/2#热压启动11/3#热压启动12/清料光电屏蔽15</t>
  </si>
  <si>
    <t>高度/宽度</t>
  </si>
  <si>
    <t>电池高度</t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</si>
  <si>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it4</t>
    </r>
  </si>
  <si>
    <t>侧压等压力</t>
  </si>
  <si>
    <t>侧压等距离</t>
  </si>
  <si>
    <t>LR8.12</t>
  </si>
  <si>
    <t>LR91.00-91.15</t>
  </si>
  <si>
    <t>入料robot手动速度写入0/出料robot手动速度写入1/强制进料4/强制出料5/搬运机器人速度L 10/搬运机器人速度ML 11/搬运机器人速度MH 12/搬运机器人速度H 13</t>
  </si>
  <si>
    <t>电池高度偏差</t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</si>
  <si>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it5</t>
    </r>
  </si>
  <si>
    <t>LR8.13</t>
  </si>
  <si>
    <t>LR92</t>
  </si>
  <si>
    <t>入料robot手动速度</t>
  </si>
  <si>
    <t>电池宽度</t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</si>
  <si>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it6</t>
    </r>
  </si>
  <si>
    <t>LR8.14</t>
  </si>
  <si>
    <t>LR93</t>
  </si>
  <si>
    <t>入料robot自动速度</t>
  </si>
  <si>
    <t>电池宽度偏差</t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</si>
  <si>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it7</t>
    </r>
  </si>
  <si>
    <t>LR8.15</t>
  </si>
  <si>
    <t>LR94</t>
  </si>
  <si>
    <t>出料robot手动速度</t>
  </si>
  <si>
    <t>温度</t>
  </si>
  <si>
    <t>上板温度</t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</si>
  <si>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it8</t>
    </r>
  </si>
  <si>
    <t>LR9.00</t>
  </si>
  <si>
    <t>LR95</t>
  </si>
  <si>
    <t>出料robot自动速度</t>
  </si>
  <si>
    <t>下板温度</t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</si>
  <si>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it9</t>
    </r>
  </si>
  <si>
    <t>LR9.01</t>
  </si>
  <si>
    <t>阻挡器屏蔽</t>
  </si>
  <si>
    <t>侧板温度</t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</si>
  <si>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it10</t>
    </r>
  </si>
  <si>
    <t>LR9.02</t>
  </si>
  <si>
    <t>温度偏差</t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</si>
  <si>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it11</t>
    </r>
  </si>
  <si>
    <t>LR9.03</t>
  </si>
  <si>
    <t>MR0.0-MR99.15</t>
  </si>
  <si>
    <t>气缸/伺服输出状态标志</t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</si>
  <si>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it12</t>
    </r>
  </si>
  <si>
    <t>LR9.04</t>
  </si>
  <si>
    <t>MR100.0-MR199.15</t>
  </si>
  <si>
    <t>气缸/伺服触发脉冲</t>
  </si>
  <si>
    <t>LR9.05</t>
  </si>
  <si>
    <t>MR200.0-MR299.15</t>
  </si>
  <si>
    <t>气缸/伺服手动输出</t>
  </si>
  <si>
    <t>LR9.06</t>
  </si>
  <si>
    <t>MR300.0-MR399.15</t>
  </si>
  <si>
    <t>气缸/伺服自动输出</t>
  </si>
  <si>
    <t>LR9.07</t>
  </si>
  <si>
    <t>MR400.0-MR499.15</t>
  </si>
  <si>
    <t>气缸/伺服触摸屏按钮</t>
  </si>
  <si>
    <t>LR9.08</t>
  </si>
  <si>
    <t>MR500.0-MR599.15</t>
  </si>
  <si>
    <t>气缸/伺服触摸屏指示灯</t>
  </si>
  <si>
    <t>PV</t>
  </si>
  <si>
    <r>
      <rPr>
        <sz val="12"/>
        <rFont val="宋体"/>
        <charset val="134"/>
      </rPr>
      <t>DM3511</t>
    </r>
    <r>
      <rPr>
        <sz val="12"/>
        <rFont val="宋体"/>
        <charset val="134"/>
      </rPr>
      <t>9</t>
    </r>
  </si>
  <si>
    <t>LR9.09</t>
  </si>
  <si>
    <t>复位时执行程序复位 0执行 1不执行</t>
  </si>
  <si>
    <t>MR600.0-MR699.15</t>
  </si>
  <si>
    <t>气缸/伺服动作允许</t>
  </si>
  <si>
    <t>测试模式</t>
  </si>
  <si>
    <t>DM35100</t>
  </si>
  <si>
    <t>DM35110</t>
  </si>
  <si>
    <t>DM35119.0启动测试</t>
  </si>
  <si>
    <t>DM35119.8</t>
  </si>
  <si>
    <t>LR9.10</t>
  </si>
  <si>
    <t>MR1000.0-MR1099.15</t>
  </si>
  <si>
    <t>气缸/伺服报警输出</t>
  </si>
  <si>
    <t>测试量程</t>
  </si>
  <si>
    <t>DM35101</t>
  </si>
  <si>
    <t>DM35111</t>
  </si>
  <si>
    <t>DM35119.1写入绝缘仪</t>
  </si>
  <si>
    <t>DM35119.9超标</t>
  </si>
  <si>
    <t>LR9.11</t>
  </si>
  <si>
    <t>响应时间</t>
  </si>
  <si>
    <t>DM35102</t>
  </si>
  <si>
    <t>DM35112</t>
  </si>
  <si>
    <t>DM35119.2读出绝缘仪</t>
  </si>
  <si>
    <t>DM35119.10请检查线路</t>
  </si>
  <si>
    <t>LR9.12</t>
  </si>
  <si>
    <r>
      <rPr>
        <sz val="12"/>
        <rFont val="宋体"/>
        <charset val="134"/>
      </rPr>
      <t>MR1</t>
    </r>
    <r>
      <rPr>
        <sz val="12"/>
        <rFont val="宋体"/>
        <charset val="134"/>
      </rPr>
      <t>3</t>
    </r>
    <r>
      <rPr>
        <sz val="12"/>
        <rFont val="宋体"/>
        <charset val="134"/>
      </rPr>
      <t>00.0-MR1</t>
    </r>
    <r>
      <rPr>
        <sz val="12"/>
        <rFont val="宋体"/>
        <charset val="134"/>
      </rPr>
      <t>3</t>
    </r>
    <r>
      <rPr>
        <sz val="12"/>
        <rFont val="宋体"/>
        <charset val="134"/>
      </rPr>
      <t>99.15</t>
    </r>
  </si>
  <si>
    <t>PID整定</t>
  </si>
  <si>
    <t>响应速度</t>
  </si>
  <si>
    <t>DM35103</t>
  </si>
  <si>
    <t>DM35113</t>
  </si>
  <si>
    <t>DM35119.3绝缘仪复位</t>
  </si>
  <si>
    <t>DM35119.11短路</t>
  </si>
  <si>
    <t>LR9.13</t>
  </si>
  <si>
    <t>DM35104</t>
  </si>
  <si>
    <t>DM35114</t>
  </si>
  <si>
    <t>DM35119.4测试完成SET</t>
  </si>
  <si>
    <t>DM35119.12参数写入异常</t>
  </si>
  <si>
    <t>LR9.14</t>
  </si>
  <si>
    <t>DM35105</t>
  </si>
  <si>
    <t>DM35115</t>
  </si>
  <si>
    <t>DM35119.5</t>
  </si>
  <si>
    <t>DM35119.13通信异常</t>
  </si>
  <si>
    <t>LR9.15</t>
  </si>
  <si>
    <t>LR0.0-0.15</t>
  </si>
  <si>
    <t>配方操作</t>
  </si>
  <si>
    <t>测试阻值(浮点)</t>
  </si>
  <si>
    <t>DM35106</t>
  </si>
  <si>
    <t>DM35119.6</t>
  </si>
  <si>
    <t>DM35119.14忙碌中触发</t>
  </si>
  <si>
    <t>LR  .15</t>
  </si>
  <si>
    <t>扫码NG位１有料记忆</t>
  </si>
  <si>
    <t>T100-T999</t>
  </si>
  <si>
    <t>气缸报警延时</t>
  </si>
  <si>
    <t>DM35107</t>
  </si>
  <si>
    <t>DM35119.7</t>
  </si>
  <si>
    <t>DM35119.15</t>
  </si>
  <si>
    <t>扫码NG位２有料记忆</t>
  </si>
  <si>
    <t>写入状态</t>
  </si>
  <si>
    <t>扫码NG位３有料记忆</t>
  </si>
  <si>
    <t>测试阻值(ASC)</t>
  </si>
  <si>
    <t>DM35116</t>
  </si>
  <si>
    <t>扫码NG位４有料记忆</t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</si>
  <si>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M60-79</t>
    </r>
  </si>
  <si>
    <t>扫码用</t>
  </si>
  <si>
    <t>DM35117</t>
  </si>
  <si>
    <t>N扫码NG位５有料记忆</t>
  </si>
  <si>
    <t>DM80-DM89</t>
  </si>
  <si>
    <t>良品/不良品/总计/合格率/PPM</t>
  </si>
  <si>
    <t>DM35118</t>
  </si>
  <si>
    <t>1ST机器人(2-3）安全位置</t>
  </si>
  <si>
    <t>DM90-DM91</t>
  </si>
  <si>
    <t>HMI设定与画面显示编号地址</t>
  </si>
  <si>
    <t>1ST进料机器人夹爪有扫码OK料</t>
  </si>
  <si>
    <t>DM100</t>
  </si>
  <si>
    <t>中间变量/上下压板上温度</t>
  </si>
  <si>
    <t>1ST进料机器人夹爪有扫码NG料</t>
  </si>
  <si>
    <t>DM104</t>
  </si>
  <si>
    <t>吹气时间</t>
  </si>
  <si>
    <t>1ST进料夹爪有料</t>
  </si>
  <si>
    <t>DM110-DM119</t>
  </si>
  <si>
    <t>1ST自动流程用</t>
  </si>
  <si>
    <t>传完清本站数据使用</t>
  </si>
  <si>
    <t>DM120-DM129</t>
  </si>
  <si>
    <t>2ST自动流程用</t>
  </si>
  <si>
    <t>压力传感器</t>
  </si>
  <si>
    <t>1A#上压力(当前值)</t>
  </si>
  <si>
    <t>1A#上压力(增益)</t>
  </si>
  <si>
    <t>DM130-DM139</t>
  </si>
  <si>
    <t>3ST自动流程用</t>
  </si>
  <si>
    <r>
      <rPr>
        <sz val="10"/>
        <rFont val="宋体"/>
        <charset val="134"/>
      </rPr>
      <t>1A#上左压力(</t>
    </r>
    <r>
      <rPr>
        <sz val="12"/>
        <rFont val="宋体"/>
        <charset val="134"/>
      </rPr>
      <t>当前值</t>
    </r>
    <r>
      <rPr>
        <sz val="12"/>
        <rFont val="宋体"/>
        <charset val="134"/>
      </rPr>
      <t>)</t>
    </r>
  </si>
  <si>
    <r>
      <rPr>
        <sz val="10"/>
        <rFont val="宋体"/>
        <charset val="134"/>
      </rPr>
      <t>1A#上左压力(</t>
    </r>
    <r>
      <rPr>
        <sz val="12"/>
        <rFont val="宋体"/>
        <charset val="134"/>
      </rPr>
      <t>增益</t>
    </r>
    <r>
      <rPr>
        <sz val="12"/>
        <rFont val="宋体"/>
        <charset val="134"/>
      </rPr>
      <t>)</t>
    </r>
  </si>
  <si>
    <t>DM140-DM149</t>
  </si>
  <si>
    <t>4ST1自动流程用</t>
  </si>
  <si>
    <t>增益</t>
  </si>
  <si>
    <t>偏差</t>
  </si>
  <si>
    <r>
      <rPr>
        <sz val="10"/>
        <rFont val="宋体"/>
        <charset val="134"/>
      </rPr>
      <t>1A#上右压力(</t>
    </r>
    <r>
      <rPr>
        <sz val="12"/>
        <rFont val="宋体"/>
        <charset val="134"/>
      </rPr>
      <t>当前值</t>
    </r>
    <r>
      <rPr>
        <sz val="12"/>
        <rFont val="宋体"/>
        <charset val="134"/>
      </rPr>
      <t>)</t>
    </r>
  </si>
  <si>
    <r>
      <rPr>
        <sz val="10"/>
        <rFont val="宋体"/>
        <charset val="134"/>
      </rPr>
      <t>1A#上右压力(</t>
    </r>
    <r>
      <rPr>
        <sz val="12"/>
        <rFont val="宋体"/>
        <charset val="134"/>
      </rPr>
      <t>增益</t>
    </r>
    <r>
      <rPr>
        <sz val="12"/>
        <rFont val="宋体"/>
        <charset val="134"/>
      </rPr>
      <t>)</t>
    </r>
  </si>
  <si>
    <t>DM150-DM159</t>
  </si>
  <si>
    <t>4ST2自动流程用</t>
  </si>
  <si>
    <t>PV（10000）</t>
  </si>
  <si>
    <t>A(0-2.00)</t>
  </si>
  <si>
    <t>B(+-9999)</t>
  </si>
  <si>
    <r>
      <rPr>
        <sz val="10"/>
        <rFont val="宋体"/>
        <charset val="134"/>
      </rPr>
      <t>1B#下压力(</t>
    </r>
    <r>
      <rPr>
        <sz val="12"/>
        <rFont val="宋体"/>
        <charset val="134"/>
      </rPr>
      <t>当前值</t>
    </r>
    <r>
      <rPr>
        <sz val="12"/>
        <rFont val="宋体"/>
        <charset val="134"/>
      </rPr>
      <t>)</t>
    </r>
  </si>
  <si>
    <r>
      <rPr>
        <sz val="10"/>
        <rFont val="宋体"/>
        <charset val="134"/>
      </rPr>
      <t>1B#下压力(</t>
    </r>
    <r>
      <rPr>
        <sz val="12"/>
        <rFont val="宋体"/>
        <charset val="134"/>
      </rPr>
      <t>增益</t>
    </r>
    <r>
      <rPr>
        <sz val="12"/>
        <rFont val="宋体"/>
        <charset val="134"/>
      </rPr>
      <t>)</t>
    </r>
  </si>
  <si>
    <t>DM160-DM169</t>
  </si>
  <si>
    <t>4ST3自动流程用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</si>
  <si>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A</t>
    </r>
    <r>
      <rPr>
        <sz val="12"/>
        <rFont val="宋体"/>
        <charset val="134"/>
      </rPr>
      <t>#上压力</t>
    </r>
  </si>
  <si>
    <t>DM35200</t>
  </si>
  <si>
    <r>
      <rPr>
        <sz val="12"/>
        <rFont val="宋体"/>
        <charset val="134"/>
      </rPr>
      <t>DM352</t>
    </r>
    <r>
      <rPr>
        <sz val="12"/>
        <rFont val="宋体"/>
        <charset val="134"/>
      </rPr>
      <t>20</t>
    </r>
  </si>
  <si>
    <t>DM35240</t>
  </si>
  <si>
    <t>PV=X*A+B</t>
  </si>
  <si>
    <r>
      <rPr>
        <sz val="10"/>
        <rFont val="宋体"/>
        <charset val="134"/>
      </rPr>
      <t>1B#下左压力(</t>
    </r>
    <r>
      <rPr>
        <sz val="12"/>
        <rFont val="宋体"/>
        <charset val="134"/>
      </rPr>
      <t>当前值</t>
    </r>
    <r>
      <rPr>
        <sz val="12"/>
        <rFont val="宋体"/>
        <charset val="134"/>
      </rPr>
      <t>)</t>
    </r>
  </si>
  <si>
    <r>
      <rPr>
        <sz val="10"/>
        <rFont val="宋体"/>
        <charset val="134"/>
      </rPr>
      <t>1B#下左压力(</t>
    </r>
    <r>
      <rPr>
        <sz val="12"/>
        <rFont val="宋体"/>
        <charset val="134"/>
      </rPr>
      <t>增益</t>
    </r>
    <r>
      <rPr>
        <sz val="12"/>
        <rFont val="宋体"/>
        <charset val="134"/>
      </rPr>
      <t>)</t>
    </r>
  </si>
  <si>
    <t>DM170-DM179</t>
  </si>
  <si>
    <t>5ST自动流程用</t>
  </si>
  <si>
    <t>1A#上左压力</t>
  </si>
  <si>
    <t>DM35201</t>
  </si>
  <si>
    <r>
      <rPr>
        <sz val="12"/>
        <rFont val="宋体"/>
        <charset val="134"/>
      </rPr>
      <t>DM35221</t>
    </r>
  </si>
  <si>
    <t>DM35241</t>
  </si>
  <si>
    <r>
      <rPr>
        <sz val="10"/>
        <rFont val="宋体"/>
        <charset val="134"/>
      </rPr>
      <t>1B#下右压力(</t>
    </r>
    <r>
      <rPr>
        <sz val="12"/>
        <rFont val="宋体"/>
        <charset val="134"/>
      </rPr>
      <t>当前值</t>
    </r>
    <r>
      <rPr>
        <sz val="12"/>
        <rFont val="宋体"/>
        <charset val="134"/>
      </rPr>
      <t>)</t>
    </r>
  </si>
  <si>
    <r>
      <rPr>
        <sz val="10"/>
        <rFont val="宋体"/>
        <charset val="134"/>
      </rPr>
      <t>1B#下右压力(</t>
    </r>
    <r>
      <rPr>
        <sz val="12"/>
        <rFont val="宋体"/>
        <charset val="134"/>
      </rPr>
      <t>增益</t>
    </r>
    <r>
      <rPr>
        <sz val="12"/>
        <rFont val="宋体"/>
        <charset val="134"/>
      </rPr>
      <t>)</t>
    </r>
  </si>
  <si>
    <t>DM180-DM189</t>
  </si>
  <si>
    <t>6ST自动流程用</t>
  </si>
  <si>
    <t>1A#上右压力</t>
  </si>
  <si>
    <t>DM35202</t>
  </si>
  <si>
    <r>
      <rPr>
        <sz val="12"/>
        <rFont val="宋体"/>
        <charset val="134"/>
      </rPr>
      <t>DM35222</t>
    </r>
  </si>
  <si>
    <t>DM35242</t>
  </si>
  <si>
    <t>2A#上压力(当前值)</t>
  </si>
  <si>
    <t>2A#上压力(增益)</t>
  </si>
  <si>
    <t>1ST放料记忆设置完成</t>
  </si>
  <si>
    <t>DM200-DM219</t>
  </si>
  <si>
    <t>master测试Hipot值(1-6)</t>
  </si>
  <si>
    <t>1B#下压力</t>
  </si>
  <si>
    <t>DM35203</t>
  </si>
  <si>
    <r>
      <rPr>
        <sz val="12"/>
        <rFont val="宋体"/>
        <charset val="134"/>
      </rPr>
      <t>DM35223</t>
    </r>
  </si>
  <si>
    <t>DM35243</t>
  </si>
  <si>
    <r>
      <rPr>
        <sz val="10"/>
        <rFont val="宋体"/>
        <charset val="134"/>
      </rPr>
      <t>2A#上左压力(当前值)</t>
    </r>
  </si>
  <si>
    <r>
      <rPr>
        <sz val="10"/>
        <rFont val="宋体"/>
        <charset val="134"/>
      </rPr>
      <t>2A#上左压力(增益)</t>
    </r>
  </si>
  <si>
    <t>2ST热压机器人可取料标志（位置无干涉）</t>
  </si>
  <si>
    <t>DM220-DM239</t>
  </si>
  <si>
    <t>高度传感器0位距离(1-6)</t>
  </si>
  <si>
    <t>1B#下左压力</t>
  </si>
  <si>
    <t>DM35204</t>
  </si>
  <si>
    <r>
      <rPr>
        <sz val="12"/>
        <rFont val="宋体"/>
        <charset val="134"/>
      </rPr>
      <t>DM35224</t>
    </r>
  </si>
  <si>
    <t>DM35244</t>
  </si>
  <si>
    <r>
      <rPr>
        <sz val="10"/>
        <rFont val="宋体"/>
        <charset val="134"/>
      </rPr>
      <t>2A#上右压力(当前值)</t>
    </r>
  </si>
  <si>
    <r>
      <rPr>
        <sz val="10"/>
        <rFont val="宋体"/>
        <charset val="134"/>
      </rPr>
      <t>2A#上右压力(增益)</t>
    </r>
  </si>
  <si>
    <r>
      <rPr>
        <sz val="12"/>
        <rFont val="宋体"/>
        <charset val="134"/>
      </rPr>
      <t>DM1000-DM</t>
    </r>
    <r>
      <rPr>
        <sz val="12"/>
        <rFont val="宋体"/>
        <charset val="134"/>
      </rPr>
      <t>1009</t>
    </r>
  </si>
  <si>
    <t>自动流程用</t>
  </si>
  <si>
    <t>1B#下右压力</t>
  </si>
  <si>
    <t>DM35205</t>
  </si>
  <si>
    <r>
      <rPr>
        <sz val="12"/>
        <rFont val="宋体"/>
        <charset val="134"/>
      </rPr>
      <t>DM35225</t>
    </r>
  </si>
  <si>
    <t>DM35245</t>
  </si>
  <si>
    <r>
      <rPr>
        <sz val="10"/>
        <rFont val="宋体"/>
        <charset val="134"/>
      </rPr>
      <t>2B#下压力(当前值)</t>
    </r>
  </si>
  <si>
    <r>
      <rPr>
        <sz val="10"/>
        <rFont val="宋体"/>
        <charset val="134"/>
      </rPr>
      <t>2B#下压力(增益)</t>
    </r>
  </si>
  <si>
    <t>DM1010-DM1019</t>
  </si>
  <si>
    <r>
      <rPr>
        <sz val="12"/>
        <rFont val="宋体"/>
        <charset val="134"/>
      </rPr>
      <t>2A#上压力</t>
    </r>
  </si>
  <si>
    <t>DM35206</t>
  </si>
  <si>
    <r>
      <rPr>
        <sz val="12"/>
        <rFont val="宋体"/>
        <charset val="134"/>
      </rPr>
      <t>DM35226</t>
    </r>
  </si>
  <si>
    <t>DM35246</t>
  </si>
  <si>
    <r>
      <rPr>
        <sz val="10"/>
        <rFont val="宋体"/>
        <charset val="134"/>
      </rPr>
      <t>2B#下左压力(当前值)</t>
    </r>
  </si>
  <si>
    <r>
      <rPr>
        <sz val="10"/>
        <rFont val="宋体"/>
        <charset val="134"/>
      </rPr>
      <t>2B#下左压力(增益)</t>
    </r>
  </si>
  <si>
    <t>DM1020-DM1029</t>
  </si>
  <si>
    <t>2A#上左压力</t>
  </si>
  <si>
    <t>DM35207</t>
  </si>
  <si>
    <r>
      <rPr>
        <sz val="12"/>
        <rFont val="宋体"/>
        <charset val="134"/>
      </rPr>
      <t>DM35227</t>
    </r>
  </si>
  <si>
    <t>DM35247</t>
  </si>
  <si>
    <r>
      <rPr>
        <sz val="10"/>
        <rFont val="宋体"/>
        <charset val="134"/>
      </rPr>
      <t>2B#下右压力(当前值)</t>
    </r>
  </si>
  <si>
    <r>
      <rPr>
        <sz val="10"/>
        <rFont val="宋体"/>
        <charset val="134"/>
      </rPr>
      <t>2B#下右压力(增益)</t>
    </r>
  </si>
  <si>
    <t>DM1030-DM1039</t>
  </si>
  <si>
    <t>2A#上右压力</t>
  </si>
  <si>
    <t>DM35208</t>
  </si>
  <si>
    <r>
      <rPr>
        <sz val="12"/>
        <rFont val="宋体"/>
        <charset val="134"/>
      </rPr>
      <t>DM35228</t>
    </r>
  </si>
  <si>
    <t>DM35248</t>
  </si>
  <si>
    <t>3A#上压力(当前值)</t>
  </si>
  <si>
    <t>3A#上压力(增益)</t>
  </si>
  <si>
    <t>DM1040-DM1049</t>
  </si>
  <si>
    <t>2B#下压力</t>
  </si>
  <si>
    <t>DM35209</t>
  </si>
  <si>
    <r>
      <rPr>
        <sz val="12"/>
        <rFont val="宋体"/>
        <charset val="134"/>
      </rPr>
      <t>DM35229</t>
    </r>
  </si>
  <si>
    <t>DM35249</t>
  </si>
  <si>
    <r>
      <rPr>
        <sz val="10"/>
        <rFont val="宋体"/>
        <charset val="134"/>
      </rPr>
      <t>3A#上左压力(当前值)</t>
    </r>
  </si>
  <si>
    <r>
      <rPr>
        <sz val="10"/>
        <rFont val="宋体"/>
        <charset val="134"/>
      </rPr>
      <t>3A#上左压力(增益)</t>
    </r>
  </si>
  <si>
    <t>DM1050-DM1059</t>
  </si>
  <si>
    <t>2B#下左压力</t>
  </si>
  <si>
    <t>DM35210</t>
  </si>
  <si>
    <r>
      <rPr>
        <sz val="12"/>
        <rFont val="宋体"/>
        <charset val="134"/>
      </rPr>
      <t>DM35230</t>
    </r>
  </si>
  <si>
    <t>DM35250</t>
  </si>
  <si>
    <r>
      <rPr>
        <sz val="10"/>
        <rFont val="宋体"/>
        <charset val="134"/>
      </rPr>
      <t>3A#上右压力(当前值)</t>
    </r>
  </si>
  <si>
    <r>
      <rPr>
        <sz val="10"/>
        <rFont val="宋体"/>
        <charset val="134"/>
      </rPr>
      <t>3A#上右压力(增益)</t>
    </r>
  </si>
  <si>
    <t>DM1060-DM1069</t>
  </si>
  <si>
    <t>2B#下右压力</t>
  </si>
  <si>
    <t>DM35211</t>
  </si>
  <si>
    <r>
      <rPr>
        <sz val="12"/>
        <rFont val="宋体"/>
        <charset val="134"/>
      </rPr>
      <t>DM35231</t>
    </r>
  </si>
  <si>
    <t>DM35251</t>
  </si>
  <si>
    <r>
      <rPr>
        <sz val="10"/>
        <rFont val="宋体"/>
        <charset val="134"/>
      </rPr>
      <t>3B#下压力(当前值)</t>
    </r>
  </si>
  <si>
    <r>
      <rPr>
        <sz val="10"/>
        <rFont val="宋体"/>
        <charset val="134"/>
      </rPr>
      <t>3B#下压力(增益)</t>
    </r>
  </si>
  <si>
    <t>DM1070-DM1079</t>
  </si>
  <si>
    <r>
      <rPr>
        <sz val="12"/>
        <rFont val="宋体"/>
        <charset val="134"/>
      </rPr>
      <t>3A#上压力</t>
    </r>
  </si>
  <si>
    <t>DM35212</t>
  </si>
  <si>
    <r>
      <rPr>
        <sz val="12"/>
        <rFont val="宋体"/>
        <charset val="134"/>
      </rPr>
      <t>DM35232</t>
    </r>
  </si>
  <si>
    <t>DM35252</t>
  </si>
  <si>
    <r>
      <rPr>
        <sz val="10"/>
        <rFont val="宋体"/>
        <charset val="134"/>
      </rPr>
      <t>3B#下左压力(当前值)</t>
    </r>
  </si>
  <si>
    <r>
      <rPr>
        <sz val="10"/>
        <rFont val="宋体"/>
        <charset val="134"/>
      </rPr>
      <t>3B#下左压力(增益)</t>
    </r>
  </si>
  <si>
    <t>DM1080-DM1089</t>
  </si>
  <si>
    <t>3A#上左压力</t>
  </si>
  <si>
    <t>DM35213</t>
  </si>
  <si>
    <r>
      <rPr>
        <sz val="12"/>
        <rFont val="宋体"/>
        <charset val="134"/>
      </rPr>
      <t>DM35233</t>
    </r>
  </si>
  <si>
    <t>DM35253</t>
  </si>
  <si>
    <r>
      <rPr>
        <sz val="10"/>
        <rFont val="宋体"/>
        <charset val="134"/>
      </rPr>
      <t>3B#下右压力(当前值)</t>
    </r>
  </si>
  <si>
    <r>
      <rPr>
        <sz val="10"/>
        <rFont val="宋体"/>
        <charset val="134"/>
      </rPr>
      <t>3B#下右压力(增益)</t>
    </r>
  </si>
  <si>
    <r>
      <rPr>
        <sz val="12"/>
        <rFont val="宋体"/>
        <charset val="134"/>
      </rPr>
      <t>DM2</t>
    </r>
    <r>
      <rPr>
        <sz val="12"/>
        <rFont val="宋体"/>
        <charset val="134"/>
      </rPr>
      <t>000-DM</t>
    </r>
    <r>
      <rPr>
        <sz val="12"/>
        <rFont val="宋体"/>
        <charset val="134"/>
      </rPr>
      <t>2049</t>
    </r>
  </si>
  <si>
    <t>轴1功能块用</t>
  </si>
  <si>
    <t>3A#上右压力</t>
  </si>
  <si>
    <t>DM35214</t>
  </si>
  <si>
    <r>
      <rPr>
        <sz val="12"/>
        <rFont val="宋体"/>
        <charset val="134"/>
      </rPr>
      <t>DM35234</t>
    </r>
  </si>
  <si>
    <t>DM35254</t>
  </si>
  <si>
    <r>
      <rPr>
        <sz val="12"/>
        <rFont val="宋体"/>
        <charset val="134"/>
      </rPr>
      <t>DM2</t>
    </r>
    <r>
      <rPr>
        <sz val="12"/>
        <rFont val="宋体"/>
        <charset val="134"/>
      </rPr>
      <t>0</t>
    </r>
    <r>
      <rPr>
        <sz val="12"/>
        <rFont val="宋体"/>
        <charset val="134"/>
      </rPr>
      <t>50</t>
    </r>
    <r>
      <rPr>
        <sz val="12"/>
        <rFont val="宋体"/>
        <charset val="134"/>
      </rPr>
      <t>-DM</t>
    </r>
    <r>
      <rPr>
        <sz val="12"/>
        <rFont val="宋体"/>
        <charset val="134"/>
      </rPr>
      <t>2099</t>
    </r>
  </si>
  <si>
    <t>轴2功能块用</t>
  </si>
  <si>
    <t>3B#下压力</t>
  </si>
  <si>
    <t>DM35215</t>
  </si>
  <si>
    <r>
      <rPr>
        <sz val="12"/>
        <rFont val="宋体"/>
        <charset val="134"/>
      </rPr>
      <t>DM35235</t>
    </r>
  </si>
  <si>
    <t>DM35255</t>
  </si>
  <si>
    <r>
      <rPr>
        <sz val="12"/>
        <rFont val="宋体"/>
        <charset val="134"/>
      </rPr>
      <t>DM21</t>
    </r>
    <r>
      <rPr>
        <sz val="12"/>
        <rFont val="宋体"/>
        <charset val="134"/>
      </rPr>
      <t>00-DM</t>
    </r>
    <r>
      <rPr>
        <sz val="12"/>
        <rFont val="宋体"/>
        <charset val="134"/>
      </rPr>
      <t>2149</t>
    </r>
  </si>
  <si>
    <t>轴3功能块用</t>
  </si>
  <si>
    <t>3B#下左压力</t>
  </si>
  <si>
    <t>DM35216</t>
  </si>
  <si>
    <r>
      <rPr>
        <sz val="12"/>
        <rFont val="宋体"/>
        <charset val="134"/>
      </rPr>
      <t>DM35236</t>
    </r>
  </si>
  <si>
    <t>DM35256</t>
  </si>
  <si>
    <t xml:space="preserve">1ST </t>
  </si>
  <si>
    <r>
      <rPr>
        <sz val="12"/>
        <rFont val="宋体"/>
        <charset val="134"/>
      </rPr>
      <t>LR1000</t>
    </r>
    <r>
      <rPr>
        <sz val="12"/>
        <rFont val="宋体"/>
        <charset val="134"/>
      </rPr>
      <t>-</t>
    </r>
    <r>
      <rPr>
        <sz val="12"/>
        <rFont val="宋体"/>
        <charset val="134"/>
      </rPr>
      <t>1915</t>
    </r>
  </si>
  <si>
    <r>
      <rPr>
        <sz val="12"/>
        <rFont val="宋体"/>
        <charset val="134"/>
      </rPr>
      <t>DM2150</t>
    </r>
    <r>
      <rPr>
        <sz val="12"/>
        <rFont val="宋体"/>
        <charset val="134"/>
      </rPr>
      <t>-DM</t>
    </r>
    <r>
      <rPr>
        <sz val="12"/>
        <rFont val="宋体"/>
        <charset val="134"/>
      </rPr>
      <t>2199</t>
    </r>
  </si>
  <si>
    <t>轴4功能块用</t>
  </si>
  <si>
    <t>3B#下右压力</t>
  </si>
  <si>
    <t>DM35217</t>
  </si>
  <si>
    <r>
      <rPr>
        <sz val="12"/>
        <rFont val="宋体"/>
        <charset val="134"/>
      </rPr>
      <t>DM35237</t>
    </r>
  </si>
  <si>
    <t>DM35257</t>
  </si>
  <si>
    <t xml:space="preserve">2ST </t>
  </si>
  <si>
    <r>
      <rPr>
        <sz val="12"/>
        <rFont val="宋体"/>
        <charset val="134"/>
      </rPr>
      <t>LR2000</t>
    </r>
    <r>
      <rPr>
        <sz val="12"/>
        <rFont val="宋体"/>
        <charset val="134"/>
      </rPr>
      <t>-</t>
    </r>
    <r>
      <rPr>
        <sz val="12"/>
        <rFont val="宋体"/>
        <charset val="134"/>
      </rPr>
      <t>2915</t>
    </r>
  </si>
  <si>
    <r>
      <rPr>
        <sz val="12"/>
        <rFont val="宋体"/>
        <charset val="134"/>
      </rPr>
      <t>DM22</t>
    </r>
    <r>
      <rPr>
        <sz val="12"/>
        <rFont val="宋体"/>
        <charset val="134"/>
      </rPr>
      <t>00-DM</t>
    </r>
    <r>
      <rPr>
        <sz val="12"/>
        <rFont val="宋体"/>
        <charset val="134"/>
      </rPr>
      <t>2249</t>
    </r>
  </si>
  <si>
    <t>轴5功能块用</t>
  </si>
  <si>
    <t xml:space="preserve">3ST </t>
  </si>
  <si>
    <r>
      <rPr>
        <sz val="12"/>
        <rFont val="宋体"/>
        <charset val="134"/>
      </rPr>
      <t>DM2250</t>
    </r>
    <r>
      <rPr>
        <sz val="12"/>
        <rFont val="宋体"/>
        <charset val="134"/>
      </rPr>
      <t>-DM</t>
    </r>
    <r>
      <rPr>
        <sz val="12"/>
        <rFont val="宋体"/>
        <charset val="134"/>
      </rPr>
      <t>2299</t>
    </r>
  </si>
  <si>
    <t>轴6功能块用</t>
  </si>
  <si>
    <t>出料机器人在出料输送位回原点有问题</t>
  </si>
  <si>
    <t>4ST(单步)</t>
  </si>
  <si>
    <r>
      <rPr>
        <sz val="12"/>
        <rFont val="宋体"/>
        <charset val="134"/>
      </rPr>
      <t>LR500</t>
    </r>
    <r>
      <rPr>
        <sz val="12"/>
        <rFont val="宋体"/>
        <charset val="134"/>
      </rPr>
      <t>-</t>
    </r>
    <r>
      <rPr>
        <sz val="12"/>
        <rFont val="宋体"/>
        <charset val="134"/>
      </rPr>
      <t>715</t>
    </r>
  </si>
  <si>
    <r>
      <rPr>
        <sz val="12"/>
        <rFont val="宋体"/>
        <charset val="134"/>
      </rPr>
      <t>DM23</t>
    </r>
    <r>
      <rPr>
        <sz val="12"/>
        <rFont val="宋体"/>
        <charset val="134"/>
      </rPr>
      <t>00-DM</t>
    </r>
    <r>
      <rPr>
        <sz val="12"/>
        <rFont val="宋体"/>
        <charset val="134"/>
      </rPr>
      <t>2349</t>
    </r>
  </si>
  <si>
    <t>轴7功能块用</t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</si>
  <si>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M90/91</t>
    </r>
  </si>
  <si>
    <t>规划触摸屏的画面显示与控制地址</t>
  </si>
  <si>
    <t>MR1300.00</t>
  </si>
  <si>
    <r>
      <rPr>
        <sz val="12"/>
        <rFont val="宋体"/>
        <charset val="134"/>
      </rPr>
      <t>DM2350</t>
    </r>
    <r>
      <rPr>
        <sz val="12"/>
        <rFont val="宋体"/>
        <charset val="134"/>
      </rPr>
      <t>-DM</t>
    </r>
    <r>
      <rPr>
        <sz val="12"/>
        <rFont val="宋体"/>
        <charset val="134"/>
      </rPr>
      <t>2399</t>
    </r>
  </si>
  <si>
    <t>轴8功能块用</t>
  </si>
  <si>
    <r>
      <rPr>
        <sz val="12"/>
        <rFont val="宋体"/>
        <charset val="134"/>
      </rPr>
      <t>0</t>
    </r>
    <r>
      <rPr>
        <sz val="12"/>
        <rFont val="宋体"/>
        <charset val="134"/>
      </rPr>
      <t>501/0601</t>
    </r>
  </si>
  <si>
    <t>入料机器人的转角速度设定</t>
  </si>
  <si>
    <t>FM200-210</t>
  </si>
  <si>
    <r>
      <rPr>
        <sz val="12"/>
        <rFont val="宋体"/>
        <charset val="134"/>
      </rPr>
      <t>DM24</t>
    </r>
    <r>
      <rPr>
        <sz val="12"/>
        <rFont val="宋体"/>
        <charset val="134"/>
      </rPr>
      <t>00-DM</t>
    </r>
    <r>
      <rPr>
        <sz val="12"/>
        <rFont val="宋体"/>
        <charset val="134"/>
      </rPr>
      <t>2449</t>
    </r>
  </si>
  <si>
    <t>轴9功能块用</t>
  </si>
  <si>
    <t>机器人速度设定</t>
  </si>
  <si>
    <t>FM5000-8000</t>
  </si>
  <si>
    <r>
      <rPr>
        <sz val="12"/>
        <rFont val="宋体"/>
        <charset val="134"/>
      </rPr>
      <t>DM2450</t>
    </r>
    <r>
      <rPr>
        <sz val="12"/>
        <rFont val="宋体"/>
        <charset val="134"/>
      </rPr>
      <t>-DM</t>
    </r>
    <r>
      <rPr>
        <sz val="12"/>
        <rFont val="宋体"/>
        <charset val="134"/>
      </rPr>
      <t>2499</t>
    </r>
  </si>
  <si>
    <t>轴10功能块用</t>
  </si>
  <si>
    <r>
      <rPr>
        <sz val="12"/>
        <rFont val="宋体"/>
        <charset val="134"/>
      </rPr>
      <t>DM25</t>
    </r>
    <r>
      <rPr>
        <sz val="12"/>
        <rFont val="宋体"/>
        <charset val="134"/>
      </rPr>
      <t>00-DM</t>
    </r>
    <r>
      <rPr>
        <sz val="12"/>
        <rFont val="宋体"/>
        <charset val="134"/>
      </rPr>
      <t>2549</t>
    </r>
  </si>
  <si>
    <t>轴11功能块用</t>
  </si>
  <si>
    <r>
      <rPr>
        <sz val="12"/>
        <rFont val="宋体"/>
        <charset val="134"/>
      </rPr>
      <t>DM2550</t>
    </r>
    <r>
      <rPr>
        <sz val="12"/>
        <rFont val="宋体"/>
        <charset val="134"/>
      </rPr>
      <t>-DM</t>
    </r>
    <r>
      <rPr>
        <sz val="12"/>
        <rFont val="宋体"/>
        <charset val="134"/>
      </rPr>
      <t>2599</t>
    </r>
  </si>
  <si>
    <t>轴12功能块用</t>
  </si>
  <si>
    <t>扫描枪</t>
  </si>
  <si>
    <r>
      <rPr>
        <sz val="12"/>
        <rFont val="宋体"/>
        <charset val="134"/>
      </rPr>
      <t>DM2950</t>
    </r>
    <r>
      <rPr>
        <sz val="12"/>
        <rFont val="宋体"/>
        <charset val="134"/>
      </rPr>
      <t>-DM</t>
    </r>
    <r>
      <rPr>
        <sz val="12"/>
        <rFont val="宋体"/>
        <charset val="134"/>
      </rPr>
      <t>2999</t>
    </r>
  </si>
  <si>
    <t>轴20功能块用</t>
  </si>
  <si>
    <r>
      <rPr>
        <sz val="12"/>
        <rFont val="宋体"/>
        <charset val="134"/>
      </rPr>
      <t>DM3950</t>
    </r>
    <r>
      <rPr>
        <sz val="12"/>
        <rFont val="宋体"/>
        <charset val="134"/>
      </rPr>
      <t>-DM</t>
    </r>
    <r>
      <rPr>
        <sz val="12"/>
        <rFont val="宋体"/>
        <charset val="134"/>
      </rPr>
      <t>3999</t>
    </r>
  </si>
  <si>
    <t>轴40功能块用</t>
  </si>
  <si>
    <r>
      <rPr>
        <sz val="12"/>
        <rFont val="宋体"/>
        <charset val="134"/>
      </rPr>
      <t>DM4</t>
    </r>
    <r>
      <rPr>
        <sz val="12"/>
        <rFont val="宋体"/>
        <charset val="134"/>
      </rPr>
      <t>000-DM</t>
    </r>
    <r>
      <rPr>
        <sz val="12"/>
        <rFont val="宋体"/>
        <charset val="134"/>
      </rPr>
      <t>4099</t>
    </r>
  </si>
  <si>
    <t>轴1设定值</t>
  </si>
  <si>
    <r>
      <rPr>
        <sz val="12"/>
        <rFont val="宋体"/>
        <charset val="134"/>
      </rPr>
      <t>DM41</t>
    </r>
    <r>
      <rPr>
        <sz val="12"/>
        <rFont val="宋体"/>
        <charset val="134"/>
      </rPr>
      <t>00-DM</t>
    </r>
    <r>
      <rPr>
        <sz val="12"/>
        <rFont val="宋体"/>
        <charset val="134"/>
      </rPr>
      <t>4199</t>
    </r>
  </si>
  <si>
    <t>轴2设定值</t>
  </si>
  <si>
    <r>
      <rPr>
        <sz val="12"/>
        <rFont val="宋体"/>
        <charset val="134"/>
      </rPr>
      <t>DM42</t>
    </r>
    <r>
      <rPr>
        <sz val="12"/>
        <rFont val="宋体"/>
        <charset val="134"/>
      </rPr>
      <t>00-DM</t>
    </r>
    <r>
      <rPr>
        <sz val="12"/>
        <rFont val="宋体"/>
        <charset val="134"/>
      </rPr>
      <t>4299</t>
    </r>
  </si>
  <si>
    <t>轴3设定值</t>
  </si>
  <si>
    <r>
      <rPr>
        <sz val="12"/>
        <rFont val="宋体"/>
        <charset val="134"/>
      </rPr>
      <t>DM43</t>
    </r>
    <r>
      <rPr>
        <sz val="12"/>
        <rFont val="宋体"/>
        <charset val="134"/>
      </rPr>
      <t>00-DM</t>
    </r>
    <r>
      <rPr>
        <sz val="12"/>
        <rFont val="宋体"/>
        <charset val="134"/>
      </rPr>
      <t>4399</t>
    </r>
  </si>
  <si>
    <t>轴4设定值</t>
  </si>
  <si>
    <r>
      <rPr>
        <sz val="12"/>
        <rFont val="宋体"/>
        <charset val="134"/>
      </rPr>
      <t>DM44</t>
    </r>
    <r>
      <rPr>
        <sz val="12"/>
        <rFont val="宋体"/>
        <charset val="134"/>
      </rPr>
      <t>00-DM</t>
    </r>
    <r>
      <rPr>
        <sz val="12"/>
        <rFont val="宋体"/>
        <charset val="134"/>
      </rPr>
      <t>4499</t>
    </r>
  </si>
  <si>
    <t>轴5设定值</t>
  </si>
  <si>
    <r>
      <rPr>
        <sz val="12"/>
        <rFont val="宋体"/>
        <charset val="134"/>
      </rPr>
      <t>DM45</t>
    </r>
    <r>
      <rPr>
        <sz val="12"/>
        <rFont val="宋体"/>
        <charset val="134"/>
      </rPr>
      <t>00-DM</t>
    </r>
    <r>
      <rPr>
        <sz val="12"/>
        <rFont val="宋体"/>
        <charset val="134"/>
      </rPr>
      <t>4599</t>
    </r>
  </si>
  <si>
    <t>轴6设定值</t>
  </si>
  <si>
    <r>
      <rPr>
        <sz val="12"/>
        <rFont val="宋体"/>
        <charset val="134"/>
      </rPr>
      <t>DM46</t>
    </r>
    <r>
      <rPr>
        <sz val="12"/>
        <rFont val="宋体"/>
        <charset val="134"/>
      </rPr>
      <t>00-DM</t>
    </r>
    <r>
      <rPr>
        <sz val="12"/>
        <rFont val="宋体"/>
        <charset val="134"/>
      </rPr>
      <t>4699</t>
    </r>
  </si>
  <si>
    <t>轴7设定值</t>
  </si>
  <si>
    <r>
      <rPr>
        <sz val="12"/>
        <rFont val="宋体"/>
        <charset val="134"/>
      </rPr>
      <t>DM47</t>
    </r>
    <r>
      <rPr>
        <sz val="12"/>
        <rFont val="宋体"/>
        <charset val="134"/>
      </rPr>
      <t>00-DM</t>
    </r>
    <r>
      <rPr>
        <sz val="12"/>
        <rFont val="宋体"/>
        <charset val="134"/>
      </rPr>
      <t>4799</t>
    </r>
  </si>
  <si>
    <t>轴8设定值</t>
  </si>
  <si>
    <r>
      <rPr>
        <sz val="12"/>
        <rFont val="宋体"/>
        <charset val="134"/>
      </rPr>
      <t>DM48</t>
    </r>
    <r>
      <rPr>
        <sz val="12"/>
        <rFont val="宋体"/>
        <charset val="134"/>
      </rPr>
      <t>00-DM</t>
    </r>
    <r>
      <rPr>
        <sz val="12"/>
        <rFont val="宋体"/>
        <charset val="134"/>
      </rPr>
      <t>4899</t>
    </r>
  </si>
  <si>
    <t>轴9设定值</t>
  </si>
  <si>
    <r>
      <rPr>
        <sz val="12"/>
        <rFont val="宋体"/>
        <charset val="134"/>
      </rPr>
      <t>DM49</t>
    </r>
    <r>
      <rPr>
        <sz val="12"/>
        <rFont val="宋体"/>
        <charset val="134"/>
      </rPr>
      <t>00-DM</t>
    </r>
    <r>
      <rPr>
        <sz val="12"/>
        <rFont val="宋体"/>
        <charset val="134"/>
      </rPr>
      <t>4999</t>
    </r>
  </si>
  <si>
    <t>轴10设定值</t>
  </si>
  <si>
    <r>
      <rPr>
        <sz val="12"/>
        <rFont val="宋体"/>
        <charset val="134"/>
      </rPr>
      <t>DM5</t>
    </r>
    <r>
      <rPr>
        <sz val="12"/>
        <rFont val="宋体"/>
        <charset val="134"/>
      </rPr>
      <t>000-DM</t>
    </r>
    <r>
      <rPr>
        <sz val="12"/>
        <rFont val="宋体"/>
        <charset val="134"/>
      </rPr>
      <t>5099</t>
    </r>
  </si>
  <si>
    <t>轴11设定值</t>
  </si>
  <si>
    <r>
      <rPr>
        <sz val="12"/>
        <rFont val="宋体"/>
        <charset val="134"/>
      </rPr>
      <t>DM51</t>
    </r>
    <r>
      <rPr>
        <sz val="12"/>
        <rFont val="宋体"/>
        <charset val="134"/>
      </rPr>
      <t>00-DM</t>
    </r>
    <r>
      <rPr>
        <sz val="12"/>
        <rFont val="宋体"/>
        <charset val="134"/>
      </rPr>
      <t>5199</t>
    </r>
  </si>
  <si>
    <t>轴12设定值</t>
  </si>
  <si>
    <r>
      <rPr>
        <sz val="12"/>
        <rFont val="宋体"/>
        <charset val="134"/>
      </rPr>
      <t>DM52</t>
    </r>
    <r>
      <rPr>
        <sz val="12"/>
        <rFont val="宋体"/>
        <charset val="134"/>
      </rPr>
      <t>00-DM</t>
    </r>
    <r>
      <rPr>
        <sz val="12"/>
        <rFont val="宋体"/>
        <charset val="134"/>
      </rPr>
      <t>5299</t>
    </r>
  </si>
  <si>
    <t>轴13设定值</t>
  </si>
  <si>
    <r>
      <rPr>
        <sz val="12"/>
        <rFont val="宋体"/>
        <charset val="134"/>
      </rPr>
      <t>DM53</t>
    </r>
    <r>
      <rPr>
        <sz val="12"/>
        <rFont val="宋体"/>
        <charset val="134"/>
      </rPr>
      <t>00-DM</t>
    </r>
    <r>
      <rPr>
        <sz val="12"/>
        <rFont val="宋体"/>
        <charset val="134"/>
      </rPr>
      <t>5399</t>
    </r>
  </si>
  <si>
    <t>轴14设定值</t>
  </si>
  <si>
    <r>
      <rPr>
        <sz val="12"/>
        <rFont val="宋体"/>
        <charset val="134"/>
      </rPr>
      <t>DM59</t>
    </r>
    <r>
      <rPr>
        <sz val="12"/>
        <rFont val="宋体"/>
        <charset val="134"/>
      </rPr>
      <t>00-DM</t>
    </r>
    <r>
      <rPr>
        <sz val="12"/>
        <rFont val="宋体"/>
        <charset val="134"/>
      </rPr>
      <t>5999</t>
    </r>
  </si>
  <si>
    <t>轴20设定值</t>
  </si>
  <si>
    <r>
      <rPr>
        <sz val="12"/>
        <rFont val="宋体"/>
        <charset val="134"/>
      </rPr>
      <t>DM69</t>
    </r>
    <r>
      <rPr>
        <sz val="12"/>
        <rFont val="宋体"/>
        <charset val="134"/>
      </rPr>
      <t>00-DM</t>
    </r>
    <r>
      <rPr>
        <sz val="12"/>
        <rFont val="宋体"/>
        <charset val="134"/>
      </rPr>
      <t>6999</t>
    </r>
  </si>
  <si>
    <t>轴30设定值</t>
  </si>
  <si>
    <r>
      <rPr>
        <sz val="12"/>
        <rFont val="宋体"/>
        <charset val="134"/>
      </rPr>
      <t>DM79</t>
    </r>
    <r>
      <rPr>
        <sz val="12"/>
        <rFont val="宋体"/>
        <charset val="134"/>
      </rPr>
      <t>00-DM</t>
    </r>
    <r>
      <rPr>
        <sz val="12"/>
        <rFont val="宋体"/>
        <charset val="134"/>
      </rPr>
      <t>7999</t>
    </r>
  </si>
  <si>
    <t>轴40设定值</t>
  </si>
  <si>
    <r>
      <rPr>
        <sz val="12"/>
        <rFont val="宋体"/>
        <charset val="134"/>
      </rPr>
      <t>DM80</t>
    </r>
    <r>
      <rPr>
        <sz val="12"/>
        <rFont val="宋体"/>
        <charset val="134"/>
      </rPr>
      <t>00-DM</t>
    </r>
    <r>
      <rPr>
        <sz val="12"/>
        <rFont val="宋体"/>
        <charset val="134"/>
      </rPr>
      <t>9999</t>
    </r>
  </si>
  <si>
    <t>温度PV</t>
  </si>
  <si>
    <r>
      <rPr>
        <sz val="12"/>
        <rFont val="宋体"/>
        <charset val="134"/>
      </rPr>
      <t>DM10000-DM</t>
    </r>
    <r>
      <rPr>
        <sz val="12"/>
        <rFont val="宋体"/>
        <charset val="134"/>
      </rPr>
      <t>19999</t>
    </r>
  </si>
  <si>
    <r>
      <rPr>
        <sz val="12"/>
        <rFont val="宋体"/>
        <charset val="134"/>
      </rPr>
      <t>DM19900</t>
    </r>
    <r>
      <rPr>
        <sz val="12"/>
        <rFont val="宋体"/>
        <charset val="134"/>
      </rPr>
      <t>-19949</t>
    </r>
  </si>
  <si>
    <t>扫码枪调用</t>
  </si>
  <si>
    <t>DM20000-DM29999</t>
  </si>
  <si>
    <t>数据转移（100*100字）</t>
  </si>
  <si>
    <t>DM29800-DM29809</t>
  </si>
  <si>
    <t>数据转移清0</t>
  </si>
  <si>
    <t>DM29900</t>
  </si>
  <si>
    <t>mes交互</t>
  </si>
  <si>
    <t>DM30000-DM34999</t>
  </si>
  <si>
    <t>配方（100*50字）</t>
  </si>
  <si>
    <t>DM35000-DM35049</t>
  </si>
  <si>
    <t>配方（50字）PV</t>
  </si>
  <si>
    <t>DM35050-DM35099</t>
  </si>
  <si>
    <t>配方（50字）SV</t>
  </si>
  <si>
    <t>DM35100-DM35119</t>
  </si>
  <si>
    <r>
      <rPr>
        <sz val="12"/>
        <rFont val="宋体"/>
        <charset val="134"/>
      </rPr>
      <t>DM35</t>
    </r>
    <r>
      <rPr>
        <sz val="12"/>
        <rFont val="宋体"/>
        <charset val="134"/>
      </rPr>
      <t>2</t>
    </r>
    <r>
      <rPr>
        <sz val="12"/>
        <rFont val="宋体"/>
        <charset val="134"/>
      </rPr>
      <t>00-DM35</t>
    </r>
    <r>
      <rPr>
        <sz val="12"/>
        <rFont val="宋体"/>
        <charset val="134"/>
      </rPr>
      <t>29</t>
    </r>
    <r>
      <rPr>
        <sz val="12"/>
        <rFont val="宋体"/>
        <charset val="134"/>
      </rPr>
      <t>9</t>
    </r>
  </si>
  <si>
    <t>压力计算</t>
  </si>
  <si>
    <r>
      <rPr>
        <sz val="12"/>
        <rFont val="宋体"/>
        <charset val="134"/>
      </rPr>
      <t>DM35</t>
    </r>
    <r>
      <rPr>
        <sz val="12"/>
        <rFont val="宋体"/>
        <charset val="134"/>
      </rPr>
      <t>300-DM35299</t>
    </r>
  </si>
  <si>
    <t>DM40000-DM40009</t>
  </si>
  <si>
    <t>清0记忆保持的时间</t>
  </si>
  <si>
    <t>DM40010-DM40009</t>
  </si>
  <si>
    <t>首件测试保持的时间</t>
  </si>
  <si>
    <t>U0-动作使能</t>
  </si>
  <si>
    <t>U0-""</t>
  </si>
  <si>
    <t>U0-强制停止</t>
  </si>
  <si>
    <t>U0-写入闪存请求</t>
  </si>
  <si>
    <t>U0-同步节点输出参数更改请求</t>
  </si>
  <si>
    <t>U0-凸轮自动生成读取请求</t>
  </si>
  <si>
    <t>U0-凸轮自动生成写入请求</t>
  </si>
  <si>
    <t>U0-单元程序错误清除</t>
  </si>
  <si>
    <t>U0-1定位控制开始</t>
  </si>
  <si>
    <t>U0-1定位指令输出完成清除</t>
  </si>
  <si>
    <t>U0-1定位完成清除继电器</t>
  </si>
  <si>
    <t>U0-1当前坐标更改请求</t>
  </si>
  <si>
    <t>U0-1定位目标坐标更改请求</t>
  </si>
  <si>
    <t>U0-1定位速度更改请求</t>
  </si>
  <si>
    <t>U0-1定位运转重新运转</t>
  </si>
  <si>
    <t>U0-1定位M代码OFF指令</t>
  </si>
  <si>
    <t>U0-1定位强制下一点执行请求</t>
  </si>
  <si>
    <t>U0-1定位连续运转中断请求</t>
  </si>
  <si>
    <t>U0-1定位指定角停止请求</t>
  </si>
  <si>
    <t>U0-1定位停止传感器请求</t>
  </si>
  <si>
    <t>U0-1""</t>
  </si>
  <si>
    <t>U0-1轴错误清除</t>
  </si>
  <si>
    <t>U0-1减速停止</t>
  </si>
  <si>
    <t>U0-1定位待机解除</t>
  </si>
  <si>
    <t>U0-1圆弧插补示教</t>
  </si>
  <si>
    <t>U0-1伺服ON</t>
  </si>
  <si>
    <t>U0-1驱动器报警复位</t>
  </si>
  <si>
    <t>U0-1特殊功能开始请求</t>
  </si>
  <si>
    <t>U0-1特殊功能解除请求</t>
  </si>
  <si>
    <t>U0-1示教请求</t>
  </si>
  <si>
    <t>U0-1原点复归请求</t>
  </si>
  <si>
    <t>U0-1初始位置移动请求</t>
  </si>
  <si>
    <t>U0-1高速原点移动请求</t>
  </si>
  <si>
    <t>U0-1JOG+方向</t>
  </si>
  <si>
    <t>U0-1JOG-方向</t>
  </si>
  <si>
    <t>U0-1高速JOG</t>
  </si>
  <si>
    <t>U0-1同步控制开始请求</t>
  </si>
  <si>
    <t>U0-1同步控制解除请求</t>
  </si>
  <si>
    <t>U0-1同步主离合器控制</t>
  </si>
  <si>
    <t>U0-1同步主离合器ON禁止</t>
  </si>
  <si>
    <t>U0-1同步主离合器OFF禁止</t>
  </si>
  <si>
    <t>U0-1同步主离合器ON请求</t>
  </si>
  <si>
    <t>U0-1同步主离合器OFF请求</t>
  </si>
  <si>
    <t>U0-1同步辅离合器控制</t>
  </si>
  <si>
    <t>U0-1同步辅离合器ON禁止</t>
  </si>
  <si>
    <t>U0-1同步辅离合器OFF禁止</t>
  </si>
  <si>
    <t>U0-1同步辅离合器ON请求</t>
  </si>
  <si>
    <t>U0-1同步辅离合器OFF请求</t>
  </si>
  <si>
    <t>U0-1同步凸轮切换请求</t>
  </si>
  <si>
    <t>U0-1同步转矩限制离合器重新连接请求</t>
  </si>
  <si>
    <t>U0-1同步转矩限制离合器输出JOG+方向</t>
  </si>
  <si>
    <t>U0-1同步转矩限制离合器输出JOG-方向</t>
  </si>
  <si>
    <t>U0-1同步仿真机械同步停止</t>
  </si>
  <si>
    <t>U0-1停止传感器检测屏蔽</t>
  </si>
  <si>
    <t>U0-1控制模式更改请求</t>
  </si>
  <si>
    <t>U0-1增益切换</t>
  </si>
  <si>
    <t>U0-1点参数转矩限制有效</t>
  </si>
  <si>
    <t>U0-1伺服参数读取请求</t>
  </si>
  <si>
    <t>U0-1伺服参数写入请求</t>
  </si>
  <si>
    <t>U0-1伺服参数1点读取请求</t>
  </si>
  <si>
    <t>U0-1伺服参数1点写入请求</t>
  </si>
  <si>
    <t>U0-1从站重启请求</t>
  </si>
  <si>
    <t>U0-1ML-III指令通讯请求</t>
  </si>
  <si>
    <t>U0-2定位控制开始</t>
  </si>
  <si>
    <t>U0-2定位指令输出完成清除</t>
  </si>
  <si>
    <t>U0-2定位完成清除继电器</t>
  </si>
  <si>
    <t>U0-2当前坐标更改请求</t>
  </si>
  <si>
    <t>U0-2定位目标坐标更改请求</t>
  </si>
  <si>
    <t>U0-2定位速度更改请求</t>
  </si>
  <si>
    <t>U0-2定位运转重新运转</t>
  </si>
  <si>
    <t>U0-2定位M代码OFF指令</t>
  </si>
  <si>
    <t>U0-2定位强制下一点执行请求</t>
  </si>
  <si>
    <t>U0-2定位连续运转中断请求</t>
  </si>
  <si>
    <t>U0-2定位指定角停止请求</t>
  </si>
  <si>
    <t>U0-2定位停止传感器请求</t>
  </si>
  <si>
    <t>U0-2""</t>
  </si>
  <si>
    <t>U0-2轴错误清除</t>
  </si>
  <si>
    <t>U0-2减速停止</t>
  </si>
  <si>
    <t>U0-2定位待机解除</t>
  </si>
  <si>
    <t>U0-2圆弧插补示教</t>
  </si>
  <si>
    <t>U0-2伺服ON</t>
  </si>
  <si>
    <t>U0-2驱动器报警复位</t>
  </si>
  <si>
    <t>U0-2特殊功能开始请求</t>
  </si>
  <si>
    <t>U0-2特殊功能解除请求</t>
  </si>
  <si>
    <t>U0-2示教请求</t>
  </si>
  <si>
    <t>U0-2原点复归请求</t>
  </si>
  <si>
    <t>U0-2初始位置移动请求</t>
  </si>
  <si>
    <t>U0-2高速原点移动请求</t>
  </si>
  <si>
    <t>U0-2JOG+方向</t>
  </si>
  <si>
    <t>U0-2JOG-方向</t>
  </si>
  <si>
    <t>U0-2高速JOG</t>
  </si>
  <si>
    <t>U0-2同步控制开始请求</t>
  </si>
  <si>
    <t>U0-2同步控制解除请求</t>
  </si>
  <si>
    <t>U0-2同步主离合器控制</t>
  </si>
  <si>
    <t>U0-2同步主离合器ON禁止</t>
  </si>
  <si>
    <t>U0-2同步主离合器OFF禁止</t>
  </si>
  <si>
    <t>U0-2同步主离合器ON请求</t>
  </si>
  <si>
    <t>U0-2同步主离合器OFF请求</t>
  </si>
  <si>
    <t>U0-2同步辅离合器控制</t>
  </si>
  <si>
    <t>U0-2同步辅离合器ON禁止</t>
  </si>
  <si>
    <t>U0-2同步辅离合器OFF禁止</t>
  </si>
  <si>
    <t>U0-2同步辅离合器ON请求</t>
  </si>
  <si>
    <t>U0-2同步辅离合器OFF请求</t>
  </si>
  <si>
    <t>U0-2同步凸轮切换请求</t>
  </si>
  <si>
    <t>U0-2同步转矩限制离合器重新连接请求</t>
  </si>
  <si>
    <t>U0-2同步转矩限制离合器输出JOG+方向</t>
  </si>
  <si>
    <t>U0-2同步转矩限制离合器输出JOG-方向</t>
  </si>
  <si>
    <t>U0-2同步仿真机械同步停止</t>
  </si>
  <si>
    <t>U0-2停止传感器检测屏蔽</t>
  </si>
  <si>
    <t>U0-2控制模式更改请求</t>
  </si>
  <si>
    <t>U0-2增益切换</t>
  </si>
  <si>
    <t>U0-2点参数转矩限制有效</t>
  </si>
  <si>
    <t>U0-2伺服参数读取请求</t>
  </si>
  <si>
    <t>U0-2伺服参数写入请求</t>
  </si>
  <si>
    <t>U0-2伺服参数1点读取请求</t>
  </si>
  <si>
    <t>U0-2伺服参数1点写入请求</t>
  </si>
  <si>
    <t>U0-2从站重启请求</t>
  </si>
  <si>
    <t>U0-2ML-III指令通讯请求</t>
  </si>
  <si>
    <t>U0-3定位控制开始</t>
  </si>
  <si>
    <t>U0-3定位指令输出完成清除</t>
  </si>
  <si>
    <t>U0-3定位完成清除继电器</t>
  </si>
  <si>
    <t>U0-3当前坐标更改请求</t>
  </si>
  <si>
    <t>U0-3定位目标坐标更改请求</t>
  </si>
  <si>
    <t>U0-3定位速度更改请求</t>
  </si>
  <si>
    <t>U0-3定位运转重新运转</t>
  </si>
  <si>
    <t>U0-3定位M代码OFF指令</t>
  </si>
  <si>
    <t>U0-3定位强制下一点执行请求</t>
  </si>
  <si>
    <t>U0-3定位连续运转中断请求</t>
  </si>
  <si>
    <t>U0-3定位指定角停止请求</t>
  </si>
  <si>
    <t>U0-3定位停止传感器请求</t>
  </si>
  <si>
    <t>U0-3""</t>
  </si>
  <si>
    <t>U0-3轴错误清除</t>
  </si>
  <si>
    <t>U0-3减速停止</t>
  </si>
  <si>
    <t>U0-3定位待机解除</t>
  </si>
  <si>
    <t>U0-3圆弧插补示教</t>
  </si>
  <si>
    <t>U0-3伺服ON</t>
  </si>
  <si>
    <t>U0-3驱动器报警复位</t>
  </si>
  <si>
    <t>U0-3特殊功能开始请求</t>
  </si>
  <si>
    <t>U0-3特殊功能解除请求</t>
  </si>
  <si>
    <t>U0-3示教请求</t>
  </si>
  <si>
    <t>U0-3原点复归请求</t>
  </si>
  <si>
    <t>U0-3初始位置移动请求</t>
  </si>
  <si>
    <t>U0-3高速原点移动请求</t>
  </si>
  <si>
    <t>U0-3JOG+方向</t>
  </si>
  <si>
    <t>U0-3JOG-方向</t>
  </si>
  <si>
    <t>U0-3高速JOG</t>
  </si>
  <si>
    <t>U0-3同步控制开始请求</t>
  </si>
  <si>
    <t>U0-3同步控制解除请求</t>
  </si>
  <si>
    <t>U0-3同步主离合器控制</t>
  </si>
  <si>
    <t>U0-3同步主离合器ON禁止</t>
  </si>
  <si>
    <t>U0-3同步主离合器OFF禁止</t>
  </si>
  <si>
    <t>U0-3同步主离合器ON请求</t>
  </si>
  <si>
    <t>U0-3同步主离合器OFF请求</t>
  </si>
  <si>
    <t>U0-3同步辅离合器控制</t>
  </si>
  <si>
    <t>U0-3同步辅离合器ON禁止</t>
  </si>
  <si>
    <t>U0-3同步辅离合器OFF禁止</t>
  </si>
  <si>
    <t>U0-3同步辅离合器ON请求</t>
  </si>
  <si>
    <t>U0-3同步辅离合器OFF请求</t>
  </si>
  <si>
    <t>U0-3同步凸轮切换请求</t>
  </si>
  <si>
    <t>U0-3同步转矩限制离合器重新连接请求</t>
  </si>
  <si>
    <t>U0-3同步转矩限制离合器输出JOG+方向</t>
  </si>
  <si>
    <t>U0-3同步转矩限制离合器输出JOG-方向</t>
  </si>
  <si>
    <t>U0-3同步仿真机械同步停止</t>
  </si>
  <si>
    <t>U0-3停止传感器检测屏蔽</t>
  </si>
  <si>
    <t>U0-3控制模式更改请求</t>
  </si>
  <si>
    <t>U0-3增益切换</t>
  </si>
  <si>
    <t>U0-3点参数转矩限制有效</t>
  </si>
  <si>
    <t>U0-3伺服参数读取请求</t>
  </si>
  <si>
    <t>U0-3伺服参数写入请求</t>
  </si>
  <si>
    <t>U0-3伺服参数1点读取请求</t>
  </si>
  <si>
    <t>U0-3伺服参数1点写入请求</t>
  </si>
  <si>
    <t>U0-3从站重启请求</t>
  </si>
  <si>
    <t>U0-3ML-III指令通讯请求</t>
  </si>
  <si>
    <t>U0-4定位控制开始</t>
  </si>
  <si>
    <t>U0-4定位指令输出完成清除</t>
  </si>
  <si>
    <t>U0-4定位完成清除继电器</t>
  </si>
  <si>
    <t>U0-4当前坐标更改请求</t>
  </si>
  <si>
    <t>U0-4定位目标坐标更改请求</t>
  </si>
  <si>
    <t>U0-4定位速度更改请求</t>
  </si>
  <si>
    <t>U0-4定位运转重新运转</t>
  </si>
  <si>
    <t>U0-4定位M代码OFF指令</t>
  </si>
  <si>
    <t>U0-4定位强制下一点执行请求</t>
  </si>
  <si>
    <t>U0-4定位连续运转中断请求</t>
  </si>
  <si>
    <t>U0-4定位指定角停止请求</t>
  </si>
  <si>
    <t>U0-4定位停止传感器请求</t>
  </si>
  <si>
    <t>U0-4""</t>
  </si>
  <si>
    <t>U0-4轴错误清除</t>
  </si>
  <si>
    <t>U0-4减速停止</t>
  </si>
  <si>
    <t>U0-4定位待机解除</t>
  </si>
  <si>
    <t>U0-4圆弧插补示教</t>
  </si>
  <si>
    <t>U0-4伺服ON</t>
  </si>
  <si>
    <t>U0-4驱动器报警复位</t>
  </si>
  <si>
    <t>U0-4特殊功能开始请求</t>
  </si>
  <si>
    <t>U0-4特殊功能解除请求</t>
  </si>
  <si>
    <t>U0-4示教请求</t>
  </si>
  <si>
    <t>U0-4原点复归请求</t>
  </si>
  <si>
    <t>U0-4初始位置移动请求</t>
  </si>
  <si>
    <t>U0-4高速原点移动请求</t>
  </si>
  <si>
    <t>U0-4JOG+方向</t>
  </si>
  <si>
    <t>U0-4JOG-方向</t>
  </si>
  <si>
    <t>U0-4高速JOG</t>
  </si>
  <si>
    <t>U0-4同步控制开始请求</t>
  </si>
  <si>
    <t>U0-4同步控制解除请求</t>
  </si>
  <si>
    <t>U0-4同步主离合器控制</t>
  </si>
  <si>
    <t>U0-4同步主离合器ON禁止</t>
  </si>
  <si>
    <t>U0-4同步主离合器OFF禁止</t>
  </si>
  <si>
    <t>U0-4同步主离合器ON请求</t>
  </si>
  <si>
    <t>U0-4同步主离合器OFF请求</t>
  </si>
  <si>
    <t>U0-4同步辅离合器控制</t>
  </si>
  <si>
    <t>U0-4同步辅离合器ON禁止</t>
  </si>
  <si>
    <t>U0-4同步辅离合器OFF禁止</t>
  </si>
  <si>
    <t>U0-4同步辅离合器ON请求</t>
  </si>
  <si>
    <t>U0-4同步辅离合器OFF请求</t>
  </si>
  <si>
    <t>U0-4同步凸轮切换请求</t>
  </si>
  <si>
    <t>U0-4同步转矩限制离合器重新连接请求</t>
  </si>
  <si>
    <t>U0-4同步转矩限制离合器输出JOG+方向</t>
  </si>
  <si>
    <t>U0-4同步转矩限制离合器输出JOG-方向</t>
  </si>
  <si>
    <t>U0-4同步仿真机械同步停止</t>
  </si>
  <si>
    <t>U0-4停止传感器检测屏蔽</t>
  </si>
  <si>
    <t>U0-4控制模式更改请求</t>
  </si>
  <si>
    <t>U0-4增益切换</t>
  </si>
  <si>
    <t>U0-4点参数转矩限制有效</t>
  </si>
  <si>
    <t>U0-4伺服参数读取请求</t>
  </si>
  <si>
    <t>U0-4伺服参数写入请求</t>
  </si>
  <si>
    <t>U0-4伺服参数1点读取请求</t>
  </si>
  <si>
    <t>U0-4伺服参数1点写入请求</t>
  </si>
  <si>
    <t>U0-4从站重启请求</t>
  </si>
  <si>
    <t>U0-4ML-III指令通讯请求</t>
  </si>
  <si>
    <t>U0-5定位控制开始</t>
  </si>
  <si>
    <t>U0-5定位指令输出完成清除</t>
  </si>
  <si>
    <t>U0-5定位完成清除继电器</t>
  </si>
  <si>
    <t>U0-5当前坐标更改请求</t>
  </si>
  <si>
    <t>U0-5定位目标坐标更改请求</t>
  </si>
  <si>
    <t>U0-5定位速度更改请求</t>
  </si>
  <si>
    <t>U0-5定位运转重新运转</t>
  </si>
  <si>
    <t>U0-5定位M代码OFF指令</t>
  </si>
  <si>
    <t>U0-5定位强制下一点执行请求</t>
  </si>
  <si>
    <t>U0-5定位连续运转中断请求</t>
  </si>
  <si>
    <t>U0-5定位指定角停止请求</t>
  </si>
  <si>
    <t>U0-5定位停止传感器请求</t>
  </si>
  <si>
    <t>U0-5""</t>
  </si>
  <si>
    <t>U0-5轴错误清除</t>
  </si>
  <si>
    <t>U0-5减速停止</t>
  </si>
  <si>
    <t>U0-5定位待机解除</t>
  </si>
  <si>
    <t>U0-5圆弧插补示教</t>
  </si>
  <si>
    <t>U0-5伺服ON</t>
  </si>
  <si>
    <t>U0-5驱动器报警复位</t>
  </si>
  <si>
    <t>U0-5特殊功能开始请求</t>
  </si>
  <si>
    <t>U0-5特殊功能解除请求</t>
  </si>
  <si>
    <t>U0-5示教请求</t>
  </si>
  <si>
    <t>U0-5原点复归请求</t>
  </si>
  <si>
    <t>U0-5初始位置移动请求</t>
  </si>
  <si>
    <t>U0-5高速原点移动请求</t>
  </si>
  <si>
    <t>U0-5JOG+方向</t>
  </si>
  <si>
    <t>U0-5JOG-方向</t>
  </si>
  <si>
    <t>U0-5高速JOG</t>
  </si>
  <si>
    <t>U0-5同步控制开始请求</t>
  </si>
  <si>
    <t>U0-5同步控制解除请求</t>
  </si>
  <si>
    <t>U0-5同步主离合器控制</t>
  </si>
  <si>
    <t>U0-5同步主离合器ON禁止</t>
  </si>
  <si>
    <t>U0-5同步主离合器OFF禁止</t>
  </si>
  <si>
    <t>U0-5同步主离合器ON请求</t>
  </si>
  <si>
    <t>U0-5同步主离合器OFF请求</t>
  </si>
  <si>
    <t>U0-5同步辅离合器控制</t>
  </si>
  <si>
    <t>U0-5同步辅离合器ON禁止</t>
  </si>
  <si>
    <t>U0-5同步辅离合器OFF禁止</t>
  </si>
  <si>
    <t>U0-5同步辅离合器ON请求</t>
  </si>
  <si>
    <t>U0-5同步辅离合器OFF请求</t>
  </si>
  <si>
    <t>U0-5同步凸轮切换请求</t>
  </si>
  <si>
    <t>U0-5同步转矩限制离合器重新连接请求</t>
  </si>
  <si>
    <t>U0-5同步转矩限制离合器输出JOG+方向</t>
  </si>
  <si>
    <t>U0-5同步转矩限制离合器输出JOG-方向</t>
  </si>
  <si>
    <t>U0-5同步仿真机械同步停止</t>
  </si>
  <si>
    <t>U0-5停止传感器检测屏蔽</t>
  </si>
  <si>
    <t>U0-5控制模式更改请求</t>
  </si>
  <si>
    <t>U0-5增益切换</t>
  </si>
  <si>
    <t>U0-5点参数转矩限制有效</t>
  </si>
  <si>
    <t>U0-5伺服参数读取请求</t>
  </si>
  <si>
    <t>U0-5伺服参数写入请求</t>
  </si>
  <si>
    <t>U0-5伺服参数1点读取请求</t>
  </si>
  <si>
    <t>U0-5伺服参数1点写入请求</t>
  </si>
  <si>
    <t>U0-5从站重启请求</t>
  </si>
  <si>
    <t>U0-5ML-III指令通讯请求</t>
  </si>
  <si>
    <t>U0-6定位控制开始</t>
  </si>
  <si>
    <t>U0-6定位指令输出完成清除</t>
  </si>
  <si>
    <t>U0-6定位完成清除继电器</t>
  </si>
  <si>
    <t>U0-6当前坐标更改请求</t>
  </si>
  <si>
    <t>U0-6定位目标坐标更改请求</t>
  </si>
  <si>
    <t>U0-6定位速度更改请求</t>
  </si>
  <si>
    <t>U0-6定位运转重新运转</t>
  </si>
  <si>
    <t>U0-6定位M代码OFF指令</t>
  </si>
  <si>
    <t>U0-6定位强制下一点执行请求</t>
  </si>
  <si>
    <t>U0-6定位连续运转中断请求</t>
  </si>
  <si>
    <t>U0-6定位指定角停止请求</t>
  </si>
  <si>
    <t>U0-6定位停止传感器请求</t>
  </si>
  <si>
    <t>U0-6""</t>
  </si>
  <si>
    <t>U0-6轴错误清除</t>
  </si>
  <si>
    <t>U0-6减速停止</t>
  </si>
  <si>
    <t>U0-6定位待机解除</t>
  </si>
  <si>
    <t>U0-6圆弧插补示教</t>
  </si>
  <si>
    <t>U0-6伺服ON</t>
  </si>
  <si>
    <t>U0-6驱动器报警复位</t>
  </si>
  <si>
    <t>U0-6特殊功能开始请求</t>
  </si>
  <si>
    <t>U0-6特殊功能解除请求</t>
  </si>
  <si>
    <t>U0-6示教请求</t>
  </si>
  <si>
    <t>U0-6原点复归请求</t>
  </si>
  <si>
    <t>U0-6初始位置移动请求</t>
  </si>
  <si>
    <t>U0-6高速原点移动请求</t>
  </si>
  <si>
    <t>U0-6JOG+方向</t>
  </si>
  <si>
    <t>U0-6JOG-方向</t>
  </si>
  <si>
    <t>U0-6高速JOG</t>
  </si>
  <si>
    <t>U0-6同步控制开始请求</t>
  </si>
  <si>
    <t>U0-6同步控制解除请求</t>
  </si>
  <si>
    <t>U0-6同步主离合器控制</t>
  </si>
  <si>
    <t>U0-6同步主离合器ON禁止</t>
  </si>
  <si>
    <t>U0-6同步主离合器OFF禁止</t>
  </si>
  <si>
    <t>U0-6同步主离合器ON请求</t>
  </si>
  <si>
    <t>U0-6同步主离合器OFF请求</t>
  </si>
  <si>
    <t>U0-6同步辅离合器控制</t>
  </si>
  <si>
    <t>U0-6同步辅离合器ON禁止</t>
  </si>
  <si>
    <t>U0-6同步辅离合器OFF禁止</t>
  </si>
  <si>
    <t>U0-6同步辅离合器ON请求</t>
  </si>
  <si>
    <t>U0-6同步辅离合器OFF请求</t>
  </si>
  <si>
    <t>U0-6同步凸轮切换请求</t>
  </si>
  <si>
    <t>U0-6同步转矩限制离合器重新连接请求</t>
  </si>
  <si>
    <t>U0-6同步转矩限制离合器输出JOG+方向</t>
  </si>
  <si>
    <t>U0-6同步转矩限制离合器输出JOG-方向</t>
  </si>
  <si>
    <t>U0-6同步仿真机械同步停止</t>
  </si>
  <si>
    <t>U0-6停止传感器检测屏蔽</t>
  </si>
  <si>
    <t>U0-6控制模式更改请求</t>
  </si>
  <si>
    <t>U0-6增益切换</t>
  </si>
  <si>
    <t>U0-6点参数转矩限制有效</t>
  </si>
  <si>
    <t>U0-6伺服参数读取请求</t>
  </si>
  <si>
    <t>U0-6伺服参数写入请求</t>
  </si>
  <si>
    <t>U0-6伺服参数1点读取请求</t>
  </si>
  <si>
    <t>U0-6伺服参数1点写入请求</t>
  </si>
  <si>
    <t>U0-6从站重启请求</t>
  </si>
  <si>
    <t>U0-6ML-III指令通讯请求</t>
  </si>
  <si>
    <t>U0-7定位控制开始</t>
  </si>
  <si>
    <t>U0-7定位指令输出完成清除</t>
  </si>
  <si>
    <t>U0-7定位完成清除继电器</t>
  </si>
  <si>
    <t>U0-7当前坐标更改请求</t>
  </si>
  <si>
    <t>U0-7定位目标坐标更改请求</t>
  </si>
  <si>
    <t>U0-7定位速度更改请求</t>
  </si>
  <si>
    <t>U0-7定位运转重新运转</t>
  </si>
  <si>
    <t>U0-7定位M代码OFF指令</t>
  </si>
  <si>
    <t>U0-7定位强制下一点执行请求</t>
  </si>
  <si>
    <t>U0-7定位连续运转中断请求</t>
  </si>
  <si>
    <t>U0-7定位指定角停止请求</t>
  </si>
  <si>
    <t>U0-7定位停止传感器请求</t>
  </si>
  <si>
    <t>U0-7""</t>
  </si>
  <si>
    <t>U0-7轴错误清除</t>
  </si>
  <si>
    <t>U0-7减速停止</t>
  </si>
  <si>
    <t>U0-7定位待机解除</t>
  </si>
  <si>
    <t>U0-7圆弧插补示教</t>
  </si>
  <si>
    <t>U0-7伺服ON</t>
  </si>
  <si>
    <t>U0-7驱动器报警复位</t>
  </si>
  <si>
    <t>U0-7特殊功能开始请求</t>
  </si>
  <si>
    <t>U0-7特殊功能解除请求</t>
  </si>
  <si>
    <t>U0-7示教请求</t>
  </si>
  <si>
    <t>U0-7原点复归请求</t>
  </si>
  <si>
    <t>U0-7初始位置移动请求</t>
  </si>
  <si>
    <t>U0-7高速原点移动请求</t>
  </si>
  <si>
    <t>U0-7JOG+方向</t>
  </si>
  <si>
    <t>U0-7JOG-方向</t>
  </si>
  <si>
    <t>U0-7高速JOG</t>
  </si>
  <si>
    <t>U0-7同步控制开始请求</t>
  </si>
  <si>
    <t>U0-7同步控制解除请求</t>
  </si>
  <si>
    <t>U0-7同步主离合器控制</t>
  </si>
  <si>
    <t>U0-7同步主离合器ON禁止</t>
  </si>
  <si>
    <t>U0-7同步主离合器OFF禁止</t>
  </si>
  <si>
    <t>U0-7同步主离合器ON请求</t>
  </si>
  <si>
    <t>U0-7同步主离合器OFF请求</t>
  </si>
  <si>
    <t>U0-7同步辅离合器控制</t>
  </si>
  <si>
    <t>U0-7同步辅离合器ON禁止</t>
  </si>
  <si>
    <t>U0-7同步辅离合器OFF禁止</t>
  </si>
  <si>
    <t>U0-7同步辅离合器ON请求</t>
  </si>
  <si>
    <t>U0-7同步辅离合器OFF请求</t>
  </si>
  <si>
    <t>U0-7同步凸轮切换请求</t>
  </si>
  <si>
    <t>U0-7同步转矩限制离合器重新连接请求</t>
  </si>
  <si>
    <t>U0-7同步转矩限制离合器输出JOG+方向</t>
  </si>
  <si>
    <t>U0-7同步转矩限制离合器输出JOG-方向</t>
  </si>
  <si>
    <t>U0-7同步仿真机械同步停止</t>
  </si>
  <si>
    <t>U0-7停止传感器检测屏蔽</t>
  </si>
  <si>
    <t>U0-7控制模式更改请求</t>
  </si>
  <si>
    <t>U0-7增益切换</t>
  </si>
  <si>
    <t>U0-7点参数转矩限制有效</t>
  </si>
  <si>
    <t>U0-7伺服参数读取请求</t>
  </si>
  <si>
    <t>U0-7伺服参数写入请求</t>
  </si>
  <si>
    <t>U0-7伺服参数1点读取请求</t>
  </si>
  <si>
    <t>U0-7伺服参数1点写入请求</t>
  </si>
  <si>
    <t>U0-7从站重启请求</t>
  </si>
  <si>
    <t>U0-7ML-III指令通讯请求</t>
  </si>
  <si>
    <t>U0-8定位控制开始</t>
  </si>
  <si>
    <t>U0-8定位指令输出完成清除</t>
  </si>
  <si>
    <t>U0-8定位完成清除继电器</t>
  </si>
  <si>
    <t>U0-8当前坐标更改请求</t>
  </si>
  <si>
    <t>U0-8定位目标坐标更改请求</t>
  </si>
  <si>
    <t>U0-8定位速度更改请求</t>
  </si>
  <si>
    <t>U0-8定位运转重新运转</t>
  </si>
  <si>
    <t>U0-8定位M代码OFF指令</t>
  </si>
  <si>
    <t>U0-8定位强制下一点执行请求</t>
  </si>
  <si>
    <t>U0-8定位连续运转中断请求</t>
  </si>
  <si>
    <t>U0-8定位指定角停止请求</t>
  </si>
  <si>
    <t>U0-8定位停止传感器请求</t>
  </si>
  <si>
    <t>U0-8""</t>
  </si>
  <si>
    <t>U0-8轴错误清除</t>
  </si>
  <si>
    <t>U0-8减速停止</t>
  </si>
  <si>
    <t>U0-8定位待机解除</t>
  </si>
  <si>
    <t>U0-8圆弧插补示教</t>
  </si>
  <si>
    <t>U0-8伺服ON</t>
  </si>
  <si>
    <t>U0-8驱动器报警复位</t>
  </si>
  <si>
    <t>U0-8特殊功能开始请求</t>
  </si>
  <si>
    <t>U0-8特殊功能解除请求</t>
  </si>
  <si>
    <t>U0-8示教请求</t>
  </si>
  <si>
    <t>U0-8原点复归请求</t>
  </si>
  <si>
    <t>U0-8初始位置移动请求</t>
  </si>
  <si>
    <t>U0-8高速原点移动请求</t>
  </si>
  <si>
    <t>U0-8JOG+方向</t>
  </si>
  <si>
    <t>U0-8JOG-方向</t>
  </si>
  <si>
    <t>U0-8高速JOG</t>
  </si>
  <si>
    <t>U0-8同步控制开始请求</t>
  </si>
  <si>
    <t>U0-8同步控制解除请求</t>
  </si>
  <si>
    <t>U0-8同步主离合器控制</t>
  </si>
  <si>
    <t>U0-8同步主离合器ON禁止</t>
  </si>
  <si>
    <t>U0-8同步主离合器OFF禁止</t>
  </si>
  <si>
    <t>U0-8同步主离合器ON请求</t>
  </si>
  <si>
    <t>U0-8同步主离合器OFF请求</t>
  </si>
  <si>
    <t>U0-8同步辅离合器控制</t>
  </si>
  <si>
    <t>U0-8同步辅离合器ON禁止</t>
  </si>
  <si>
    <t>U0-8同步辅离合器OFF禁止</t>
  </si>
  <si>
    <t>U0-8同步辅离合器ON请求</t>
  </si>
  <si>
    <t>U0-8同步辅离合器OFF请求</t>
  </si>
  <si>
    <t>U0-8同步凸轮切换请求</t>
  </si>
  <si>
    <t>U0-8同步转矩限制离合器重新连接请求</t>
  </si>
  <si>
    <t>U0-8同步转矩限制离合器输出JOG+方向</t>
  </si>
  <si>
    <t>U0-8同步转矩限制离合器输出JOG-方向</t>
  </si>
  <si>
    <t>U0-8同步仿真机械同步停止</t>
  </si>
  <si>
    <t>U0-8停止传感器检测屏蔽</t>
  </si>
  <si>
    <t>U0-8控制模式更改请求</t>
  </si>
  <si>
    <t>U0-8增益切换</t>
  </si>
  <si>
    <t>U0-8点参数转矩限制有效</t>
  </si>
  <si>
    <t>U0-8伺服参数读取请求</t>
  </si>
  <si>
    <t>U0-8伺服参数写入请求</t>
  </si>
  <si>
    <t>U0-8伺服参数1点读取请求</t>
  </si>
  <si>
    <t>U0-8伺服参数1点写入请求</t>
  </si>
  <si>
    <t>U0-8从站重启请求</t>
  </si>
  <si>
    <t>U0-8ML-III指令通讯请求</t>
  </si>
  <si>
    <t>U0-9定位控制开始</t>
  </si>
  <si>
    <t>U0-9定位指令输出完成清除</t>
  </si>
  <si>
    <t>U0-9定位完成清除继电器</t>
  </si>
  <si>
    <t>U0-9当前坐标更改请求</t>
  </si>
  <si>
    <t>U0-9定位目标坐标更改请求</t>
  </si>
  <si>
    <t>U0-9定位速度更改请求</t>
  </si>
  <si>
    <t>U0-9定位运转重新运转</t>
  </si>
  <si>
    <t>U0-9定位M代码OFF指令</t>
  </si>
  <si>
    <t>U0-9定位强制下一点执行请求</t>
  </si>
  <si>
    <t>U0-9定位连续运转中断请求</t>
  </si>
  <si>
    <t>U0-9定位指定角停止请求</t>
  </si>
  <si>
    <t>U0-9定位停止传感器请求</t>
  </si>
  <si>
    <t>U0-9""</t>
  </si>
  <si>
    <t>U0-9轴错误清除</t>
  </si>
  <si>
    <t>U0-9减速停止</t>
  </si>
  <si>
    <t>U0-9定位待机解除</t>
  </si>
  <si>
    <t>U0-9圆弧插补示教</t>
  </si>
  <si>
    <t>U0-9伺服ON</t>
  </si>
  <si>
    <t>U0-9驱动器报警复位</t>
  </si>
  <si>
    <t>U0-9特殊功能开始请求</t>
  </si>
  <si>
    <t>U0-9特殊功能解除请求</t>
  </si>
  <si>
    <t>U0-9示教请求</t>
  </si>
  <si>
    <t>U0-9原点复归请求</t>
  </si>
  <si>
    <t>U0-9初始位置移动请求</t>
  </si>
  <si>
    <t>U0-9高速原点移动请求</t>
  </si>
  <si>
    <t>U0-9JOG+方向</t>
  </si>
  <si>
    <t>U0-9JOG-方向</t>
  </si>
  <si>
    <t>U0-9高速JOG</t>
  </si>
  <si>
    <t>U0-9同步控制开始请求</t>
  </si>
  <si>
    <t>U0-9同步控制解除请求</t>
  </si>
  <si>
    <t>U0-9同步主离合器控制</t>
  </si>
  <si>
    <t>U0-9同步主离合器ON禁止</t>
  </si>
  <si>
    <t>U0-9同步主离合器OFF禁止</t>
  </si>
  <si>
    <t>U0-9同步主离合器ON请求</t>
  </si>
  <si>
    <t>U0-9同步主离合器OFF请求</t>
  </si>
  <si>
    <t>U0-9同步辅离合器控制</t>
  </si>
  <si>
    <t>U0-9同步辅离合器ON禁止</t>
  </si>
  <si>
    <t>U0-9同步辅离合器OFF禁止</t>
  </si>
  <si>
    <t>U0-9同步辅离合器ON请求</t>
  </si>
  <si>
    <t>U0-9同步辅离合器OFF请求</t>
  </si>
  <si>
    <t>U0-9同步凸轮切换请求</t>
  </si>
  <si>
    <t>U0-9同步转矩限制离合器重新连接请求</t>
  </si>
  <si>
    <t>U0-9同步转矩限制离合器输出JOG+方向</t>
  </si>
  <si>
    <t>U0-9同步转矩限制离合器输出JOG-方向</t>
  </si>
  <si>
    <t>U0-9同步仿真机械同步停止</t>
  </si>
  <si>
    <t>U0-9停止传感器检测屏蔽</t>
  </si>
  <si>
    <t>U0-9控制模式更改请求</t>
  </si>
  <si>
    <t>U0-9增益切换</t>
  </si>
  <si>
    <t>U0-9点参数转矩限制有效</t>
  </si>
  <si>
    <t>U0-9伺服参数读取请求</t>
  </si>
  <si>
    <t>U0-9伺服参数写入请求</t>
  </si>
  <si>
    <t>U0-9伺服参数1点读取请求</t>
  </si>
  <si>
    <t>U0-9伺服参数1点写入请求</t>
  </si>
  <si>
    <t>U0-9从站重启请求</t>
  </si>
  <si>
    <t>U0-9ML-III指令通讯请求</t>
  </si>
  <si>
    <t>U0-10定位控制开始</t>
  </si>
  <si>
    <t>U0-10定位指令输出完成清除</t>
  </si>
  <si>
    <t>U0-10定位完成清除继电器</t>
  </si>
  <si>
    <t>U0-10当前坐标更改请求</t>
  </si>
  <si>
    <t>U0-10定位目标坐标更改请求</t>
  </si>
  <si>
    <t>U0-10定位速度更改请求</t>
  </si>
  <si>
    <t>U0-10定位运转重新运转</t>
  </si>
  <si>
    <t>U0-10定位M代码OFF指令</t>
  </si>
  <si>
    <t>U0-10定位强制下一点执行请求</t>
  </si>
  <si>
    <t>U0-10定位连续运转中断请求</t>
  </si>
  <si>
    <t>U0-10定位指定角停止请求</t>
  </si>
  <si>
    <t>U0-10定位停止传感器请求</t>
  </si>
  <si>
    <t>U0-10""</t>
  </si>
  <si>
    <t>U0-10轴错误清除</t>
  </si>
  <si>
    <t>U0-10减速停止</t>
  </si>
  <si>
    <t>U0-10定位待机解除</t>
  </si>
  <si>
    <t>U0-10圆弧插补示教</t>
  </si>
  <si>
    <t>U0-10伺服ON</t>
  </si>
  <si>
    <t>U0-10驱动器报警复位</t>
  </si>
  <si>
    <t>U0-10特殊功能开始请求</t>
  </si>
  <si>
    <t>U0-10特殊功能解除请求</t>
  </si>
  <si>
    <t>U0-10示教请求</t>
  </si>
  <si>
    <t>U0-10原点复归请求</t>
  </si>
  <si>
    <t>U0-10初始位置移动请求</t>
  </si>
  <si>
    <t>U0-10高速原点移动请求</t>
  </si>
  <si>
    <t>U0-10JOG+方向</t>
  </si>
  <si>
    <t>U0-10JOG-方向</t>
  </si>
  <si>
    <t>U0-10高速JOG</t>
  </si>
  <si>
    <t>U0-10同步控制开始请求</t>
  </si>
  <si>
    <t>U0-10同步控制解除请求</t>
  </si>
  <si>
    <t>U0-10同步主离合器控制</t>
  </si>
  <si>
    <t>U0-10同步主离合器ON禁止</t>
  </si>
  <si>
    <t>U0-10同步主离合器OFF禁止</t>
  </si>
  <si>
    <t>U0-10同步主离合器ON请求</t>
  </si>
  <si>
    <t>U0-10同步主离合器OFF请求</t>
  </si>
  <si>
    <t>U0-10同步辅离合器控制</t>
  </si>
  <si>
    <t>U0-10同步辅离合器ON禁止</t>
  </si>
  <si>
    <t>U0-10同步辅离合器OFF禁止</t>
  </si>
  <si>
    <t>U0-10同步辅离合器ON请求</t>
  </si>
  <si>
    <t>U0-10同步辅离合器OFF请求</t>
  </si>
  <si>
    <t>U0-10同步凸轮切换请求</t>
  </si>
  <si>
    <t>U0-10同步转矩限制离合器重新连接请求</t>
  </si>
  <si>
    <t>U0-10同步转矩限制离合器输出JOG+方向</t>
  </si>
  <si>
    <t>U0-10同步转矩限制离合器输出JOG-方向</t>
  </si>
  <si>
    <t>U0-10同步仿真机械同步停止</t>
  </si>
  <si>
    <t>U0-10停止传感器检测屏蔽</t>
  </si>
  <si>
    <t>U0-10控制模式更改请求</t>
  </si>
  <si>
    <t>U0-10增益切换</t>
  </si>
  <si>
    <t>U0-10点参数转矩限制有效</t>
  </si>
  <si>
    <t>U0-10伺服参数读取请求</t>
  </si>
  <si>
    <t>U0-10伺服参数写入请求</t>
  </si>
  <si>
    <t>U0-10伺服参数1点读取请求</t>
  </si>
  <si>
    <t>U0-10伺服参数1点写入请求</t>
  </si>
  <si>
    <t>U0-10从站重启请求</t>
  </si>
  <si>
    <t>U0-10ML-III指令通讯请求</t>
  </si>
  <si>
    <t>U0-11定位控制开始</t>
  </si>
  <si>
    <t>U0-11定位指令输出完成清除</t>
  </si>
  <si>
    <t>U0-11定位完成清除继电器</t>
  </si>
  <si>
    <t>U0-11当前坐标更改请求</t>
  </si>
  <si>
    <t>U0-11定位目标坐标更改请求</t>
  </si>
  <si>
    <t>U0-11定位速度更改请求</t>
  </si>
  <si>
    <t>U0-11定位运转重新运转</t>
  </si>
  <si>
    <t>U0-11定位M代码OFF指令</t>
  </si>
  <si>
    <t>U0-11定位强制下一点执行请求</t>
  </si>
  <si>
    <t>U0-11定位连续运转中断请求</t>
  </si>
  <si>
    <t>U0-11定位指定角停止请求</t>
  </si>
  <si>
    <t>U0-11定位停止传感器请求</t>
  </si>
  <si>
    <t>U0-11""</t>
  </si>
  <si>
    <t>U0-11轴错误清除</t>
  </si>
  <si>
    <t>U0-11减速停止</t>
  </si>
  <si>
    <t>U0-11定位待机解除</t>
  </si>
  <si>
    <t>U0-11圆弧插补示教</t>
  </si>
  <si>
    <t>U0-11伺服ON</t>
  </si>
  <si>
    <t>U0-11驱动器报警复位</t>
  </si>
  <si>
    <t>U0-11特殊功能开始请求</t>
  </si>
  <si>
    <t>U0-11特殊功能解除请求</t>
  </si>
  <si>
    <t>U0-11示教请求</t>
  </si>
  <si>
    <t>U0-11原点复归请求</t>
  </si>
  <si>
    <t>U0-11初始位置移动请求</t>
  </si>
  <si>
    <t>U0-11高速原点移动请求</t>
  </si>
  <si>
    <t>U0-11JOG+方向</t>
  </si>
  <si>
    <t>U0-11JOG-方向</t>
  </si>
  <si>
    <t>U0-11高速JOG</t>
  </si>
  <si>
    <t>U0-11同步控制开始请求</t>
  </si>
  <si>
    <t>U0-11同步控制解除请求</t>
  </si>
  <si>
    <t>U0-11同步主离合器控制</t>
  </si>
  <si>
    <t>U0-11同步主离合器ON禁止</t>
  </si>
  <si>
    <t>U0-11同步主离合器OFF禁止</t>
  </si>
  <si>
    <t>U0-11同步主离合器ON请求</t>
  </si>
  <si>
    <t>U0-11同步主离合器OFF请求</t>
  </si>
  <si>
    <t>U0-11同步辅离合器控制</t>
  </si>
  <si>
    <t>U0-11同步辅离合器ON禁止</t>
  </si>
  <si>
    <t>U0-11同步辅离合器OFF禁止</t>
  </si>
  <si>
    <t>U0-11同步辅离合器ON请求</t>
  </si>
  <si>
    <t>U0-11同步辅离合器OFF请求</t>
  </si>
  <si>
    <t>U0-11同步凸轮切换请求</t>
  </si>
  <si>
    <t>U0-11同步转矩限制离合器重新连接请求</t>
  </si>
  <si>
    <t>U0-11同步转矩限制离合器输出JOG+方向</t>
  </si>
  <si>
    <t>U0-11同步转矩限制离合器输出JOG-方向</t>
  </si>
  <si>
    <t>U0-11同步仿真机械同步停止</t>
  </si>
  <si>
    <t>U0-11</t>
  </si>
  <si>
    <t>U0-11停止传感器检测屏蔽</t>
  </si>
  <si>
    <t>U0-11控制模式更改请求</t>
  </si>
  <si>
    <t>U0-11增益切换</t>
  </si>
  <si>
    <t>U0-11点参数转矩限制有效</t>
  </si>
  <si>
    <t>U0-11伺服参数读取请求</t>
  </si>
  <si>
    <t>U0-11伺服参数写入请求</t>
  </si>
  <si>
    <t>U0-11伺服参数1点读取请求</t>
  </si>
  <si>
    <t>U0-11伺服参数1点写入请求</t>
  </si>
  <si>
    <t>U0-11从站重启请求</t>
  </si>
  <si>
    <t>U0-11ML-III指令通讯请求</t>
  </si>
  <si>
    <t>U0-12定位控制开始</t>
  </si>
  <si>
    <t>U0-12定位指令输出完成清除</t>
  </si>
  <si>
    <t>U0-12定位完成清除继电器</t>
  </si>
  <si>
    <t>U0-12当前坐标更改请求</t>
  </si>
  <si>
    <t>U0-12定位目标坐标更改请求</t>
  </si>
  <si>
    <t>U0-12定位速度更改请求</t>
  </si>
  <si>
    <t>U0-12定位运转重新运转</t>
  </si>
  <si>
    <t>U0-12定位M代码OFF指令</t>
  </si>
  <si>
    <t>U0-12定位强制下一点执行请求</t>
  </si>
  <si>
    <t>U0-12定位连续运转中断请求</t>
  </si>
  <si>
    <t>U0-12定位指定角停止请求</t>
  </si>
  <si>
    <t>U0-12定位停止传感器请求</t>
  </si>
  <si>
    <t>U0-12""</t>
  </si>
  <si>
    <t>U0-12轴错误清除</t>
  </si>
  <si>
    <t>U0-12减速停止</t>
  </si>
  <si>
    <t>U0-12定位待机解除</t>
  </si>
  <si>
    <t>U0-12圆弧插补示教</t>
  </si>
  <si>
    <t>U0-12伺服ON</t>
  </si>
  <si>
    <t>U0-12驱动器报警复位</t>
  </si>
  <si>
    <t>U0-12特殊功能开始请求</t>
  </si>
  <si>
    <t>U0-12特殊功能解除请求</t>
  </si>
  <si>
    <t>U0-12示教请求</t>
  </si>
  <si>
    <t>U0-12原点复归请求</t>
  </si>
  <si>
    <t>U0-12初始位置移动请求</t>
  </si>
  <si>
    <t>U0-12高速原点移动请求</t>
  </si>
  <si>
    <t>U0-12JOG+方向</t>
  </si>
  <si>
    <t>U0-12JOG-方向</t>
  </si>
  <si>
    <t>U0-12高速JOG</t>
  </si>
  <si>
    <t>U0-12同步控制开始请求</t>
  </si>
  <si>
    <t>U0-12同步控制解除请求</t>
  </si>
  <si>
    <t>U0-12同步主离合器控制</t>
  </si>
  <si>
    <t>U0-12同步主离合器ON禁止</t>
  </si>
  <si>
    <t>U0-12同步主离合器OFF禁止</t>
  </si>
  <si>
    <t>U0-12同步主离合器ON请求</t>
  </si>
  <si>
    <t>U0-12同步主离合器OFF请求</t>
  </si>
  <si>
    <t>U0-12同步辅离合器控制</t>
  </si>
  <si>
    <t>U0-12同步辅离合器ON禁止</t>
  </si>
  <si>
    <t>U0-12同步辅离合器OFF禁止</t>
  </si>
  <si>
    <t>U0-12同步辅离合器ON请求</t>
  </si>
  <si>
    <t>U0-12同步辅离合器OFF请求</t>
  </si>
  <si>
    <t>U0-12同步凸轮切换请求</t>
  </si>
  <si>
    <t>U0-12同步转矩限制离合器重新连接请求</t>
  </si>
  <si>
    <t>U0-12同步转矩限制离合器输出JOG+方向</t>
  </si>
  <si>
    <t>U0-12同步转矩限制离合器输出JOG-方向</t>
  </si>
  <si>
    <t>U0-12同步仿真机械同步停止</t>
  </si>
  <si>
    <t>U0-12停止传感器检测屏蔽</t>
  </si>
  <si>
    <t>U0-12控制模式更改请求</t>
  </si>
  <si>
    <t>U0-12增益切换</t>
  </si>
  <si>
    <t>U0-12点参数转矩限制有效</t>
  </si>
  <si>
    <t>U0-12伺服参数读取请求</t>
  </si>
  <si>
    <t>U0-12伺服参数写入请求</t>
  </si>
  <si>
    <t>U0-12伺服参数1点读取请求</t>
  </si>
  <si>
    <t>U0-12伺服参数1点写入请求</t>
  </si>
  <si>
    <t>U0-12从站重启请求</t>
  </si>
  <si>
    <t>U0-12ML-III指令通讯请求</t>
  </si>
  <si>
    <t>U0-13定位控制开始</t>
  </si>
  <si>
    <t>U0-13定位指令输出完成清除</t>
  </si>
  <si>
    <t>U0-13定位完成清除继电器</t>
  </si>
  <si>
    <t>U0-13当前坐标更改请求</t>
  </si>
  <si>
    <t>U0-13定位目标坐标更改请求</t>
  </si>
  <si>
    <t>U0-13定位速度更改请求</t>
  </si>
  <si>
    <t>U0-13定位运转重新运转</t>
  </si>
  <si>
    <t>U0-13定位M代码OFF指令</t>
  </si>
  <si>
    <t>U0-13定位强制下一点执行请求</t>
  </si>
  <si>
    <t>U0-13定位连续运转中断请求</t>
  </si>
  <si>
    <t>U0-13定位指定角停止请求</t>
  </si>
  <si>
    <t>U0-13定位停止传感器请求</t>
  </si>
  <si>
    <t>U0-13""</t>
  </si>
  <si>
    <t>U0-13轴错误清除</t>
  </si>
  <si>
    <t>U0-13减速停止</t>
  </si>
  <si>
    <t>U0-13定位待机解除</t>
  </si>
  <si>
    <t>U0-13圆弧插补示教</t>
  </si>
  <si>
    <t>U0-13伺服ON</t>
  </si>
  <si>
    <t>U0-13驱动器报警复位</t>
  </si>
  <si>
    <t>U0-13特殊功能开始请求</t>
  </si>
  <si>
    <t>U0-13特殊功能解除请求</t>
  </si>
  <si>
    <t>U0-13示教请求</t>
  </si>
  <si>
    <t>U0-13原点复归请求</t>
  </si>
  <si>
    <t>U0-13初始位置移动请求</t>
  </si>
  <si>
    <t>U0-13高速原点移动请求</t>
  </si>
  <si>
    <t>U0-13JOG+方向</t>
  </si>
  <si>
    <t>U0-13JOG-方向</t>
  </si>
  <si>
    <t>U0-13高速JOG</t>
  </si>
  <si>
    <t>U0-13同步控制开始请求</t>
  </si>
  <si>
    <t>U0-13同步控制解除请求</t>
  </si>
  <si>
    <t>U0-13同步主离合器控制</t>
  </si>
  <si>
    <t>U0-13同步主离合器ON禁止</t>
  </si>
  <si>
    <t>U0-13同步主离合器OFF禁止</t>
  </si>
  <si>
    <t>U0-13同步主离合器ON请求</t>
  </si>
  <si>
    <t>U0-13同步主离合器OFF请求</t>
  </si>
  <si>
    <t>U0-13同步辅离合器控制</t>
  </si>
  <si>
    <t>U0-13同步辅离合器ON禁止</t>
  </si>
  <si>
    <t>U0-13同步辅离合器OFF禁止</t>
  </si>
  <si>
    <t>U0-13同步辅离合器ON请求</t>
  </si>
  <si>
    <t>U0-13同步辅离合器OFF请求</t>
  </si>
  <si>
    <t>U0-13同步凸轮切换请求</t>
  </si>
  <si>
    <t>U0-13同步转矩限制离合器重新连接请求</t>
  </si>
  <si>
    <t>U0-13同步转矩限制离合器输出JOG+方向</t>
  </si>
  <si>
    <t>U0-13同步转矩限制离合器输出JOG-方向</t>
  </si>
  <si>
    <t>U0-13同步仿真机械同步停止</t>
  </si>
  <si>
    <t>U0-13停止传感器检测屏蔽</t>
  </si>
  <si>
    <t>U0-13控制模式更改请求</t>
  </si>
  <si>
    <t>U0-13增益切换</t>
  </si>
  <si>
    <t>U0-13点参数转矩限制有效</t>
  </si>
  <si>
    <t>U0-13伺服参数读取请求</t>
  </si>
  <si>
    <t>U0-13伺服参数写入请求</t>
  </si>
  <si>
    <t>U0-13伺服参数1点读取请求</t>
  </si>
  <si>
    <t>U0-13伺服参数1点写入请求</t>
  </si>
  <si>
    <t>U0-13从站重启请求</t>
  </si>
  <si>
    <t>U0-13ML-III指令通讯请求</t>
  </si>
  <si>
    <t>U0-14定位控制开始</t>
  </si>
  <si>
    <t>U0-14定位指令输出完成清除</t>
  </si>
  <si>
    <t>U0-14定位完成清除继电器</t>
  </si>
  <si>
    <t>U0-14当前坐标更改请求</t>
  </si>
  <si>
    <t>U0-14定位目标坐标更改请求</t>
  </si>
  <si>
    <t>U0-14定位速度更改请求</t>
  </si>
  <si>
    <t>U0-14定位运转重新运转</t>
  </si>
  <si>
    <t>U0-14定位M代码OFF指令</t>
  </si>
  <si>
    <t>U0-14定位强制下一点执行请求</t>
  </si>
  <si>
    <t>U0-14定位连续运转中断请求</t>
  </si>
  <si>
    <t>U0-14定位指定角停止请求</t>
  </si>
  <si>
    <t>U0-14定位停止传感器请求</t>
  </si>
  <si>
    <t>U0-14""</t>
  </si>
  <si>
    <t>U0-14轴错误清除</t>
  </si>
  <si>
    <t>U0-14减速停止</t>
  </si>
  <si>
    <t>U0-14定位待机解除</t>
  </si>
  <si>
    <t>U0-14圆弧插补示教</t>
  </si>
  <si>
    <t>U0-14伺服ON</t>
  </si>
  <si>
    <t>U0-14驱动器报警复位</t>
  </si>
  <si>
    <t>U0-14特殊功能开始请求</t>
  </si>
  <si>
    <t>U0-14特殊功能解除请求</t>
  </si>
  <si>
    <t>U0-14示教请求</t>
  </si>
  <si>
    <t>U0-14原点复归请求</t>
  </si>
  <si>
    <t>U0-14初始位置移动请求</t>
  </si>
  <si>
    <t>U0-14高速原点移动请求</t>
  </si>
  <si>
    <t>U0-14JOG+方向</t>
  </si>
  <si>
    <t>U0-14JOG-方向</t>
  </si>
  <si>
    <t>U0-14高速JOG</t>
  </si>
  <si>
    <t>U0-14同步控制开始请求</t>
  </si>
  <si>
    <t>U0-14同步控制解除请求</t>
  </si>
  <si>
    <t>U0-14同步主离合器控制</t>
  </si>
  <si>
    <t>U0-14同步主离合器ON禁止</t>
  </si>
  <si>
    <t>U0-14同步主离合器OFF禁止</t>
  </si>
  <si>
    <t>U0-14同步主离合器ON请求</t>
  </si>
  <si>
    <t>U0-14同步主离合器OFF请求</t>
  </si>
  <si>
    <t>U0-14同步辅离合器控制</t>
  </si>
  <si>
    <t>U0-14同步辅离合器ON禁止</t>
  </si>
  <si>
    <t>U0-14同步辅离合器OFF禁止</t>
  </si>
  <si>
    <t>U0-14同步辅离合器ON请求</t>
  </si>
  <si>
    <t>U0-14同步辅离合器OFF请求</t>
  </si>
  <si>
    <t>U0-14同步凸轮切换请求</t>
  </si>
  <si>
    <t>U0-14同步转矩限制离合器重新连接请求</t>
  </si>
  <si>
    <t>U0-14同步转矩限制离合器输出JOG+方向</t>
  </si>
  <si>
    <t>U0-14同步转矩限制离合器输出JOG-方向</t>
  </si>
  <si>
    <t>U0-14同步仿真机械同步停止</t>
  </si>
  <si>
    <t>U0-14停止传感器检测屏蔽</t>
  </si>
  <si>
    <t>U0-14控制模式更改请求</t>
  </si>
  <si>
    <t>U0-14增益切换</t>
  </si>
  <si>
    <t>U0-14点参数转矩限制有效</t>
  </si>
  <si>
    <t>U0-14伺服参数读取请求</t>
  </si>
  <si>
    <t>U0-14伺服参数写入请求</t>
  </si>
  <si>
    <t>U0-14伺服参数1点读取请求</t>
  </si>
  <si>
    <t>U0-14伺服参数1点写入请求</t>
  </si>
  <si>
    <t>U0-14从站重启请求</t>
  </si>
  <si>
    <t>U0-14ML-III指令通讯请求</t>
  </si>
  <si>
    <t>U0-15定位控制开始</t>
  </si>
  <si>
    <t>U0-15定位指令输出完成清除</t>
  </si>
  <si>
    <t>U0-15定位完成清除继电器</t>
  </si>
  <si>
    <t>U0-15当前坐标更改请求</t>
  </si>
  <si>
    <t>U0-15定位目标坐标更改请求</t>
  </si>
  <si>
    <t>U0-15定位速度更改请求</t>
  </si>
  <si>
    <t>U0-15定位运转重新运转</t>
  </si>
  <si>
    <t>U0-15定位M代码OFF指令</t>
  </si>
  <si>
    <t>U0-15定位强制下一点执行请求</t>
  </si>
  <si>
    <t>U0-15定位连续运转中断请求</t>
  </si>
  <si>
    <t>U0-15定位指定角停止请求</t>
  </si>
  <si>
    <t>U0-15定位停止传感器请求</t>
  </si>
  <si>
    <t>U0-15""</t>
  </si>
  <si>
    <t>U0-15轴错误清除</t>
  </si>
  <si>
    <t>U0-15减速停止</t>
  </si>
  <si>
    <t>U0-15定位待机解除</t>
  </si>
  <si>
    <t>U0-15圆弧插补示教</t>
  </si>
  <si>
    <t>U0-15伺服ON</t>
  </si>
  <si>
    <t>U0-15驱动器报警复位</t>
  </si>
  <si>
    <t>U0-15特殊功能开始请求</t>
  </si>
  <si>
    <t>U0-15特殊功能解除请求</t>
  </si>
  <si>
    <t>U0-15示教请求</t>
  </si>
  <si>
    <t>U0-15原点复归请求</t>
  </si>
  <si>
    <t>U0-15初始位置移动请求</t>
  </si>
  <si>
    <t>U0-15高速原点移动请求</t>
  </si>
  <si>
    <t>U0-15JOG+方向</t>
  </si>
  <si>
    <t>U0-15JOG-方向</t>
  </si>
  <si>
    <t>U0-15高速JOG</t>
  </si>
  <si>
    <t>U0-15同步控制开始请求</t>
  </si>
  <si>
    <t>U0-15同步控制解除请求</t>
  </si>
  <si>
    <t>U0-15同步主离合器控制</t>
  </si>
  <si>
    <t>U0-15同步主离合器ON禁止</t>
  </si>
  <si>
    <t>U0-15同步主离合器OFF禁止</t>
  </si>
  <si>
    <t>U0-15同步主离合器ON请求</t>
  </si>
  <si>
    <t>U0-15同步主离合器OFF请求</t>
  </si>
  <si>
    <t>U0-15同步辅离合器控制</t>
  </si>
  <si>
    <t>U0-15同步辅离合器ON禁止</t>
  </si>
  <si>
    <t>U0-15同步辅离合器OFF禁止</t>
  </si>
  <si>
    <t>U0-15同步辅离合器ON请求</t>
  </si>
  <si>
    <t>U0-15同步辅离合器OFF请求</t>
  </si>
  <si>
    <t>U0-15同步凸轮切换请求</t>
  </si>
  <si>
    <t>U0-15同步转矩限制离合器重新连接请求</t>
  </si>
  <si>
    <t>U0-15同步转矩限制离合器输出JOG+方向</t>
  </si>
  <si>
    <t>U0-15同步转矩限制离合器输出JOG-方向</t>
  </si>
  <si>
    <t>U0-15同步仿真机械同步停止</t>
  </si>
  <si>
    <t>U0-15停止传感器检测屏蔽</t>
  </si>
  <si>
    <t>U0-15控制模式更改请求</t>
  </si>
  <si>
    <t>U0-15增益切换</t>
  </si>
  <si>
    <t>U0-15点参数转矩限制有效</t>
  </si>
  <si>
    <t>U0-15伺服参数读取请求</t>
  </si>
  <si>
    <t>U0-15伺服参数写入请求</t>
  </si>
  <si>
    <t>U0-15伺服参数1点读取请求</t>
  </si>
  <si>
    <t>U0-15伺服参数1点写入请求</t>
  </si>
  <si>
    <t>U0-15从站重启请求</t>
  </si>
  <si>
    <t>U0-15ML-III指令通讯请求</t>
  </si>
  <si>
    <t>U0-16定位控制开始</t>
  </si>
  <si>
    <t>U0-16定位指令输出完成清除</t>
  </si>
  <si>
    <t>U0-16定位完成清除继电器</t>
  </si>
  <si>
    <t>U0-16当前坐标更改请求</t>
  </si>
  <si>
    <t>U0-16定位目标坐标更改请求</t>
  </si>
  <si>
    <t>U0-16定位速度更改请求</t>
  </si>
  <si>
    <t>U0-16定位运转重新运转</t>
  </si>
  <si>
    <t>U0-16定位M代码OFF指令</t>
  </si>
  <si>
    <t>U0-16定位强制下一点执行请求</t>
  </si>
  <si>
    <t>U0-16定位连续运转中断请求</t>
  </si>
  <si>
    <t>U0-16定位指定角停止请求</t>
  </si>
  <si>
    <t>U0-16定位停止传感器请求</t>
  </si>
  <si>
    <t>U0-16""</t>
  </si>
  <si>
    <t>U0-16轴错误清除</t>
  </si>
  <si>
    <t>U0-16减速停止</t>
  </si>
  <si>
    <t>U0-16定位待机解除</t>
  </si>
  <si>
    <t>U0-16圆弧插补示教</t>
  </si>
  <si>
    <t>U0-16伺服ON</t>
  </si>
  <si>
    <t>U0-16驱动器报警复位</t>
  </si>
  <si>
    <t>U0-16特殊功能开始请求</t>
  </si>
  <si>
    <t>U0-16特殊功能解除请求</t>
  </si>
  <si>
    <t>U0-16示教请求</t>
  </si>
  <si>
    <t>U0-16原点复归请求</t>
  </si>
  <si>
    <t>U0-16初始位置移动请求</t>
  </si>
  <si>
    <t>U0-16高速原点移动请求</t>
  </si>
  <si>
    <t>U0-16JOG+方向</t>
  </si>
  <si>
    <t>U0-16JOG-方向</t>
  </si>
  <si>
    <t>U0-16高速JOG</t>
  </si>
  <si>
    <t>U0-16同步控制开始请求</t>
  </si>
  <si>
    <t>U0-16同步控制解除请求</t>
  </si>
  <si>
    <t>U0-16同步主离合器控制</t>
  </si>
  <si>
    <t>U0-16同步主离合器ON禁止</t>
  </si>
  <si>
    <t>U0-16同步主离合器OFF禁止</t>
  </si>
  <si>
    <t>U0-16同步主离合器ON请求</t>
  </si>
  <si>
    <t>U0-16同步主离合器OFF请求</t>
  </si>
  <si>
    <t>U0-16同步辅离合器控制</t>
  </si>
  <si>
    <t>U0-16同步辅离合器ON禁止</t>
  </si>
  <si>
    <t>U0-16同步辅离合器OFF禁止</t>
  </si>
  <si>
    <t>U0-16同步辅离合器ON请求</t>
  </si>
  <si>
    <t>U0-16同步辅离合器OFF请求</t>
  </si>
  <si>
    <t>U0-16同步凸轮切换请求</t>
  </si>
  <si>
    <t>U0-16同步转矩限制离合器重新连接请求</t>
  </si>
  <si>
    <t>U0-16同步转矩限制离合器输出JOG+方向</t>
  </si>
  <si>
    <t>U0-16同步转矩限制离合器输出JOG-方向</t>
  </si>
  <si>
    <t>U0-16同步仿真机械同步停止</t>
  </si>
  <si>
    <t>U0-16停止传感器检测屏蔽</t>
  </si>
  <si>
    <t>U0-16控制模式更改请求</t>
  </si>
  <si>
    <t>U0-16增益切换</t>
  </si>
  <si>
    <t>U0-16点参数转矩限制有效</t>
  </si>
  <si>
    <t>U0-16伺服参数读取请求</t>
  </si>
  <si>
    <t>U0-16伺服参数写入请求</t>
  </si>
  <si>
    <t>U0-16伺服参数1点读取请求</t>
  </si>
  <si>
    <t>U0-16伺服参数1点写入请求</t>
  </si>
  <si>
    <t>U0-16从站重启请求</t>
  </si>
  <si>
    <t>U0-16ML-III指令通讯请求</t>
  </si>
  <si>
    <t>U0_动作就绪</t>
  </si>
  <si>
    <t>U0_动作使能错误</t>
  </si>
  <si>
    <t>U0_""</t>
  </si>
  <si>
    <t>U0_单元错误中</t>
  </si>
  <si>
    <t>U0_轴错误中</t>
  </si>
  <si>
    <t>U0_轴警告中</t>
  </si>
  <si>
    <t>U0_试运转中</t>
  </si>
  <si>
    <t>U0_闪存写入完成</t>
  </si>
  <si>
    <t>U0_同步接点输出参数更改完成</t>
  </si>
  <si>
    <t>U0_凸轮自动生成读取完成</t>
  </si>
  <si>
    <t>U0_凸轮自动生成写入完成</t>
  </si>
  <si>
    <t>U0_单元程序错误中</t>
  </si>
  <si>
    <t>U0_单元程序警告中</t>
  </si>
  <si>
    <t>U0_1定位控制开始完成</t>
  </si>
  <si>
    <t>U0_1定位脉冲输出完成</t>
  </si>
  <si>
    <t>U0_1定位完成</t>
  </si>
  <si>
    <t>U0_1更改当前坐标完成</t>
  </si>
  <si>
    <t>U0_1更改定位目标坐标完成</t>
  </si>
  <si>
    <t>U0_1定位速度更改完成</t>
  </si>
  <si>
    <t>U0_1定位运转重启完成</t>
  </si>
  <si>
    <t>U0_1定位M代码输出中</t>
  </si>
  <si>
    <t>U0_1定位强制下一点执行完成</t>
  </si>
  <si>
    <t>U0_1定位连续运转中断完成</t>
  </si>
  <si>
    <t>U0_1定位指定角停止完成</t>
  </si>
  <si>
    <t>U0_1""</t>
  </si>
  <si>
    <t>U0_1轴错误中</t>
  </si>
  <si>
    <t>U0_1轴警告中</t>
  </si>
  <si>
    <t>U0_1减速停止开始完成</t>
  </si>
  <si>
    <t>U0_1轴控制中</t>
  </si>
  <si>
    <t>U0_1伺服结束</t>
  </si>
  <si>
    <t>U0_1伺服就绪</t>
  </si>
  <si>
    <t>U0_1驱动器报警</t>
  </si>
  <si>
    <t>U0_1特殊功能开始完成</t>
  </si>
  <si>
    <t>U0_1特殊功能解除完成</t>
  </si>
  <si>
    <t>U0_1示教完成</t>
  </si>
  <si>
    <t>U0_1原点复归完成</t>
  </si>
  <si>
    <t>U0_1初始位置移动完成</t>
  </si>
  <si>
    <t>U0_1高速原点移动完成</t>
  </si>
  <si>
    <t>U0_1JOG中</t>
  </si>
  <si>
    <t>U0_1同步控制开始完成</t>
  </si>
  <si>
    <t>U0_1同步控制解除完成</t>
  </si>
  <si>
    <t>U0_1同步控制运转中</t>
  </si>
  <si>
    <t>U0_1同步主离合器连接状态</t>
  </si>
  <si>
    <t>U0_1同步主轴相位补偿量更改中</t>
  </si>
  <si>
    <t>U0_1同步主离合器直接连接</t>
  </si>
  <si>
    <t>U0_1同步辅助离合器连接状态</t>
  </si>
  <si>
    <t>U0_1同步辅助轴相位补偿量更改中</t>
  </si>
  <si>
    <t>U0_1同步辅助离合器直接连接</t>
  </si>
  <si>
    <t>U0_1同步可变齿轮更改中</t>
  </si>
  <si>
    <t>U0_1同步凸轮切换完成</t>
  </si>
  <si>
    <t>U0_1同步转矩限制离合器重新连接完成</t>
  </si>
  <si>
    <t>U0_1同步转矩限制离合器断开中</t>
  </si>
  <si>
    <t>U0_1零速度检测</t>
  </si>
  <si>
    <t>U0_1SV功能执行中</t>
  </si>
  <si>
    <t>U0_1更改控制模式完成</t>
  </si>
  <si>
    <t>U0_1驱动警告</t>
  </si>
  <si>
    <t>U0_1速度指令匹配</t>
  </si>
  <si>
    <t>U0_1速度限制中</t>
  </si>
  <si>
    <t>U0_1转矩限制中</t>
  </si>
  <si>
    <t>U0_1伺服参数读取完成</t>
  </si>
  <si>
    <t>U0_1伺服参数写入完成</t>
  </si>
  <si>
    <t>U0_1伺服参数1点读取完成</t>
  </si>
  <si>
    <t>U0_1伺服参数1点写入完成</t>
  </si>
  <si>
    <t>U0_1重启从站设备完成</t>
  </si>
  <si>
    <t>U0_1ML III指令通信完成</t>
  </si>
  <si>
    <t>U0_2定位控制开始完成</t>
  </si>
  <si>
    <t>U0_2定位脉冲输出完成</t>
  </si>
  <si>
    <t>U0_2定位完成</t>
  </si>
  <si>
    <t>U0_2更改当前坐标完成</t>
  </si>
  <si>
    <t>U0_2更改定位目标坐标完成</t>
  </si>
  <si>
    <t>U0_2定位速度更改完成</t>
  </si>
  <si>
    <t>U0_2定位运转重启完成</t>
  </si>
  <si>
    <t>U0_2定位M代码输出中</t>
  </si>
  <si>
    <t>U0_2定位强制下一点执行完成</t>
  </si>
  <si>
    <t>U0_2定位连续运转中断完成</t>
  </si>
  <si>
    <t>U0_2定位指定角停止完成</t>
  </si>
  <si>
    <t>U0_2""</t>
  </si>
  <si>
    <t>U0_2轴错误中</t>
  </si>
  <si>
    <t>U0_2轴警告中</t>
  </si>
  <si>
    <t>U0_2减速停止开始完成</t>
  </si>
  <si>
    <t>U0_2轴控制中</t>
  </si>
  <si>
    <t>U0_2伺服结束</t>
  </si>
  <si>
    <t>U0_2伺服就绪</t>
  </si>
  <si>
    <t>U0_2驱动器报警</t>
  </si>
  <si>
    <t>U0_2特殊功能开始完成</t>
  </si>
  <si>
    <t>U0_2特殊功能解除完成</t>
  </si>
  <si>
    <t>U0_2示教完成</t>
  </si>
  <si>
    <t>U0_2原点复归完成</t>
  </si>
  <si>
    <t>U0_2初始位置移动完成</t>
  </si>
  <si>
    <t>U0_2高速原点移动完成</t>
  </si>
  <si>
    <t>U0_2JOG中</t>
  </si>
  <si>
    <t>U0_2同步控制开始完成</t>
  </si>
  <si>
    <t>U0_2同步控制解除完成</t>
  </si>
  <si>
    <t>U0_2同步控制运转中</t>
  </si>
  <si>
    <t>U0_2同步主离合器连接状态</t>
  </si>
  <si>
    <t>U0_2同步主轴相位补偿量更改中</t>
  </si>
  <si>
    <t>U0_2同步主离合器直接连接</t>
  </si>
  <si>
    <t>U0_2同步辅助离合器连接状态</t>
  </si>
  <si>
    <t>U0_2同步辅助轴相位补偿量更改中</t>
  </si>
  <si>
    <t>U0_2同步辅助离合器直接连接</t>
  </si>
  <si>
    <t>U0_2同步可变齿轮更改中</t>
  </si>
  <si>
    <t>U0_2同步凸轮切换完成</t>
  </si>
  <si>
    <t>U0_2同步转矩限制离合器重新连接完成</t>
  </si>
  <si>
    <t>U0_2同步转矩限制离合器断开中</t>
  </si>
  <si>
    <t>U0_2零速度检测</t>
  </si>
  <si>
    <t>U0_2SV功能执行中</t>
  </si>
  <si>
    <t>U0_2更改控制模式完成</t>
  </si>
  <si>
    <t>U0_2驱动警告</t>
  </si>
  <si>
    <t>U0_2速度指令匹配</t>
  </si>
  <si>
    <t>U0_2速度限制中</t>
  </si>
  <si>
    <t>U0_2转矩限制中</t>
  </si>
  <si>
    <t>U0_2伺服参数读取完成</t>
  </si>
  <si>
    <t>U0_2伺服参数写入完成</t>
  </si>
  <si>
    <t>U0_2伺服参数1点读取完成</t>
  </si>
  <si>
    <t>U0_2伺服参数1点写入完成</t>
  </si>
  <si>
    <t>U0_2重启从站设备完成</t>
  </si>
  <si>
    <t>U0_2ML III指令通信完成</t>
  </si>
  <si>
    <t>U0_3定位控制开始完成</t>
  </si>
  <si>
    <t>U0_3定位脉冲输出完成</t>
  </si>
  <si>
    <t>U0_3定位完成</t>
  </si>
  <si>
    <t>U0_3更改当前坐标完成</t>
  </si>
  <si>
    <t>U0_3更改定位目标坐标完成</t>
  </si>
  <si>
    <t>U0_3定位速度更改完成</t>
  </si>
  <si>
    <t>U0_3定位运转重启完成</t>
  </si>
  <si>
    <t>U0_3定位M代码输出中</t>
  </si>
  <si>
    <t>U0_3定位强制下一点执行完成</t>
  </si>
  <si>
    <t>U0_3定位连续运转中断完成</t>
  </si>
  <si>
    <t>U0_3定位指定角停止完成</t>
  </si>
  <si>
    <t>U0_3""</t>
  </si>
  <si>
    <t>U0_3轴错误中</t>
  </si>
  <si>
    <t>U0_3轴警告中</t>
  </si>
  <si>
    <t>U0_3减速停止开始完成</t>
  </si>
  <si>
    <t>U0_3轴控制中</t>
  </si>
  <si>
    <t>U0_3伺服结束</t>
  </si>
  <si>
    <t>U0_3伺服就绪</t>
  </si>
  <si>
    <t>U0_3驱动器报警</t>
  </si>
  <si>
    <t>U0_3特殊功能开始完成</t>
  </si>
  <si>
    <t>U0_3特殊功能解除完成</t>
  </si>
  <si>
    <t>U0_3示教完成</t>
  </si>
  <si>
    <t>U0_3原点复归完成</t>
  </si>
  <si>
    <t>U0_3初始位置移动完成</t>
  </si>
  <si>
    <t>U0_3高速原点移动完成</t>
  </si>
  <si>
    <t>U0_3JOG中</t>
  </si>
  <si>
    <t>U0_3同步控制开始完成</t>
  </si>
  <si>
    <t>U0_3同步控制解除完成</t>
  </si>
  <si>
    <t>U0_3同步控制运转中</t>
  </si>
  <si>
    <t>U0_3同步主离合器连接状态</t>
  </si>
  <si>
    <t>U0_3同步主轴相位补偿量更改中</t>
  </si>
  <si>
    <t>U0_3同步主离合器直接连接</t>
  </si>
  <si>
    <t>U0_3同步辅助离合器连接状态</t>
  </si>
  <si>
    <t>U0_3同步辅助轴相位补偿量更改中</t>
  </si>
  <si>
    <t>U0_3同步辅助离合器直接连接</t>
  </si>
  <si>
    <t>U0_3同步可变齿轮更改中</t>
  </si>
  <si>
    <t>U0_3同步凸轮切换完成</t>
  </si>
  <si>
    <t>U0_3同步转矩限制离合器重新连接完成</t>
  </si>
  <si>
    <t>U0_3同步转矩限制离合器断开中</t>
  </si>
  <si>
    <t>U0_3零速度检测</t>
  </si>
  <si>
    <t>U0_3SV功能执行中</t>
  </si>
  <si>
    <t>U0_3更改控制模式完成</t>
  </si>
  <si>
    <t>U0_3驱动警告</t>
  </si>
  <si>
    <t>U0_3速度指令匹配</t>
  </si>
  <si>
    <t>U0_3速度限制中</t>
  </si>
  <si>
    <t>U0_3转矩限制中</t>
  </si>
  <si>
    <t>U0_3伺服参数读取完成</t>
  </si>
  <si>
    <t>U0_3伺服参数写入完成</t>
  </si>
  <si>
    <t>U0_3伺服参数1点读取完成</t>
  </si>
  <si>
    <t>U0_3伺服参数1点写入完成</t>
  </si>
  <si>
    <t>U0_3重启从站设备完成</t>
  </si>
  <si>
    <t>U0_3ML III指令通信完成</t>
  </si>
  <si>
    <t>U0_4定位控制开始完成</t>
  </si>
  <si>
    <t>U0_4定位脉冲输出完成</t>
  </si>
  <si>
    <t>U0_4定位完成</t>
  </si>
  <si>
    <t>U0_4更改当前坐标完成</t>
  </si>
  <si>
    <t>U0_4更改定位目标坐标完成</t>
  </si>
  <si>
    <t>U0_4定位速度更改完成</t>
  </si>
  <si>
    <t>U0_4定位运转重启完成</t>
  </si>
  <si>
    <t>U0_4定位M代码输出中</t>
  </si>
  <si>
    <t>U0_4定位强制下一点执行完成</t>
  </si>
  <si>
    <t>U0_4定位连续运转中断完成</t>
  </si>
  <si>
    <t>U0_4定位指定角停止完成</t>
  </si>
  <si>
    <t>U0_4""</t>
  </si>
  <si>
    <t>U0_4轴错误中</t>
  </si>
  <si>
    <t>U0_4轴警告中</t>
  </si>
  <si>
    <t>U0_4减速停止开始完成</t>
  </si>
  <si>
    <t>U0_4轴控制中</t>
  </si>
  <si>
    <t>U0_4伺服结束</t>
  </si>
  <si>
    <t>U0_4伺服就绪</t>
  </si>
  <si>
    <t>U0_4驱动器报警</t>
  </si>
  <si>
    <t>U0_4特殊功能开始完成</t>
  </si>
  <si>
    <t>U0_4特殊功能解除完成</t>
  </si>
  <si>
    <t>U0_4示教完成</t>
  </si>
  <si>
    <t>U0_4原点复归完成</t>
  </si>
  <si>
    <t>U0_4初始位置移动完成</t>
  </si>
  <si>
    <t>U0_4高速原点移动完成</t>
  </si>
  <si>
    <t>U0_4JOG中</t>
  </si>
  <si>
    <t>U0_4同步控制开始完成</t>
  </si>
  <si>
    <t>U0_4同步控制解除完成</t>
  </si>
  <si>
    <t>U0_4同步控制运转中</t>
  </si>
  <si>
    <t>U0_4同步主离合器连接状态</t>
  </si>
  <si>
    <t>U0_4同步主轴相位补偿量更改中</t>
  </si>
  <si>
    <t>U0_4同步主离合器直接连接</t>
  </si>
  <si>
    <t>U0_4同步辅助离合器连接状态</t>
  </si>
  <si>
    <t>U0_4同步辅助轴相位补偿量更改中</t>
  </si>
  <si>
    <t>U0_4同步辅助离合器直接连接</t>
  </si>
  <si>
    <t>U0_4同步可变齿轮更改中</t>
  </si>
  <si>
    <t>U0_4同步凸轮切换完成</t>
  </si>
  <si>
    <t>U0_4同步转矩限制离合器重新连接完成</t>
  </si>
  <si>
    <t>U0_4同步转矩限制离合器断开中</t>
  </si>
  <si>
    <t>U0_4零速度检测</t>
  </si>
  <si>
    <t>U0_4SV功能执行中</t>
  </si>
  <si>
    <t>U0_4更改控制模式完成</t>
  </si>
  <si>
    <t>U0_4驱动警告</t>
  </si>
  <si>
    <t>U0_4速度指令匹配</t>
  </si>
  <si>
    <t>U0_4速度限制中</t>
  </si>
  <si>
    <t>U0_4转矩限制中</t>
  </si>
  <si>
    <t>U0_4伺服参数读取完成</t>
  </si>
  <si>
    <t>U0_4伺服参数写入完成</t>
  </si>
  <si>
    <t>U0_4伺服参数1点读取完成</t>
  </si>
  <si>
    <t>U0_4伺服参数1点写入完成</t>
  </si>
  <si>
    <t>U0_4重启从站设备完成</t>
  </si>
  <si>
    <t>U0_4ML III指令通信完成</t>
  </si>
  <si>
    <t>U0_5定位控制开始完成</t>
  </si>
  <si>
    <t>U0_5定位脉冲输出完成</t>
  </si>
  <si>
    <t>U0_5定位完成</t>
  </si>
  <si>
    <t>U0_5更改当前坐标完成</t>
  </si>
  <si>
    <t>U0_5更改定位目标坐标完成</t>
  </si>
  <si>
    <t>U0_5定位速度更改完成</t>
  </si>
  <si>
    <t>U0_5定位运转重启完成</t>
  </si>
  <si>
    <t>U0_5定位M代码输出中</t>
  </si>
  <si>
    <t>U0_5定位强制下一点执行完成</t>
  </si>
  <si>
    <t>U0_5定位连续运转中断完成</t>
  </si>
  <si>
    <t>U0_5定位指定角停止完成</t>
  </si>
  <si>
    <t>U0_5""</t>
  </si>
  <si>
    <t>U0_5轴错误中</t>
  </si>
  <si>
    <t>U0_5轴警告中</t>
  </si>
  <si>
    <t>U0_5减速停止开始完成</t>
  </si>
  <si>
    <t>U0_5轴控制中</t>
  </si>
  <si>
    <t>U0_5伺服结束</t>
  </si>
  <si>
    <t>U0_5伺服就绪</t>
  </si>
  <si>
    <t>U0_5驱动器报警</t>
  </si>
  <si>
    <t>U0_5特殊功能开始完成</t>
  </si>
  <si>
    <t>U0_5特殊功能解除完成</t>
  </si>
  <si>
    <t>U0_5示教完成</t>
  </si>
  <si>
    <t>U0_5原点复归完成</t>
  </si>
  <si>
    <t>U0_5初始位置移动完成</t>
  </si>
  <si>
    <t>U0_5高速原点移动完成</t>
  </si>
  <si>
    <t>U0_5JOG中</t>
  </si>
  <si>
    <t>U0_5同步控制开始完成</t>
  </si>
  <si>
    <t>U0_5同步控制解除完成</t>
  </si>
  <si>
    <t>U0_5同步控制运转中</t>
  </si>
  <si>
    <t>U0_5同步主离合器连接状态</t>
  </si>
  <si>
    <t>U0_5同步主轴相位补偿量更改中</t>
  </si>
  <si>
    <t>U0_5同步主离合器直接连接</t>
  </si>
  <si>
    <t>U0_5同步辅助离合器连接状态</t>
  </si>
  <si>
    <t>U0_5同步辅助轴相位补偿量更改中</t>
  </si>
  <si>
    <t>U0_5同步辅助离合器直接连接</t>
  </si>
  <si>
    <t>U0_5同步可变齿轮更改中</t>
  </si>
  <si>
    <t>U0_5同步凸轮切换完成</t>
  </si>
  <si>
    <t>U0_5同步转矩限制离合器重新连接完成</t>
  </si>
  <si>
    <t>U0_5同步转矩限制离合器断开中</t>
  </si>
  <si>
    <t>U0_5零速度检测</t>
  </si>
  <si>
    <t>U0_5SV功能执行中</t>
  </si>
  <si>
    <t>U0_5更改控制模式完成</t>
  </si>
  <si>
    <t>U0_5驱动警告</t>
  </si>
  <si>
    <t>U0_5速度指令匹配</t>
  </si>
  <si>
    <t>U0_5速度限制中</t>
  </si>
  <si>
    <t>U0_5转矩限制中</t>
  </si>
  <si>
    <t>U0_5伺服参数读取完成</t>
  </si>
  <si>
    <t>U0_5伺服参数写入完成</t>
  </si>
  <si>
    <t>U0_5伺服参数1点读取完成</t>
  </si>
  <si>
    <t>U0_5伺服参数1点写入完成</t>
  </si>
  <si>
    <t>U0_5重启从站设备完成</t>
  </si>
  <si>
    <t>U0_5ML III指令通信完成</t>
  </si>
  <si>
    <t>U0_6定位控制开始完成</t>
  </si>
  <si>
    <t>U0_6定位脉冲输出完成</t>
  </si>
  <si>
    <t>U0_6定位完成</t>
  </si>
  <si>
    <t>U0_6更改当前坐标完成</t>
  </si>
  <si>
    <t>U0_6更改定位目标坐标完成</t>
  </si>
  <si>
    <t>U0_6定位速度更改完成</t>
  </si>
  <si>
    <t>U0_6定位运转重启完成</t>
  </si>
  <si>
    <t>U0_6定位M代码输出中</t>
  </si>
  <si>
    <t>U0_6定位强制下一点执行完成</t>
  </si>
  <si>
    <t>U0_6定位连续运转中断完成</t>
  </si>
  <si>
    <t>U0_6定位指定角停止完成</t>
  </si>
  <si>
    <t>U0_6""</t>
  </si>
  <si>
    <t>U0_6轴错误中</t>
  </si>
  <si>
    <t>U0_6轴警告中</t>
  </si>
  <si>
    <t>U0_6减速停止开始完成</t>
  </si>
  <si>
    <t>U0_6轴控制中</t>
  </si>
  <si>
    <t>U0_6伺服结束</t>
  </si>
  <si>
    <t>U0_6伺服就绪</t>
  </si>
  <si>
    <t>U0_6驱动器报警</t>
  </si>
  <si>
    <t>U0_6特殊功能开始完成</t>
  </si>
  <si>
    <t>U0_6特殊功能解除完成</t>
  </si>
  <si>
    <t>U0_6示教完成</t>
  </si>
  <si>
    <t>U0_6原点复归完成</t>
  </si>
  <si>
    <t>U0_6初始位置移动完成</t>
  </si>
  <si>
    <t>U0_6高速原点移动完成</t>
  </si>
  <si>
    <t>U0_6JOG中</t>
  </si>
  <si>
    <t>U0_6同步控制开始完成</t>
  </si>
  <si>
    <t>U0_6同步控制解除完成</t>
  </si>
  <si>
    <t>U0_6同步控制运转中</t>
  </si>
  <si>
    <t>U0_6同步主离合器连接状态</t>
  </si>
  <si>
    <t>U0_6同步主轴相位补偿量更改中</t>
  </si>
  <si>
    <t>U0_6同步主离合器直接连接</t>
  </si>
  <si>
    <t>U0_6同步辅助离合器连接状态</t>
  </si>
  <si>
    <t>U0_6同步辅助轴相位补偿量更改中</t>
  </si>
  <si>
    <t>U0_6同步辅助离合器直接连接</t>
  </si>
  <si>
    <t>U0_6同步可变齿轮更改中</t>
  </si>
  <si>
    <t>U0_6同步凸轮切换完成</t>
  </si>
  <si>
    <t>U0_6同步转矩限制离合器重新连接完成</t>
  </si>
  <si>
    <t>U0_6同步转矩限制离合器断开中</t>
  </si>
  <si>
    <t>U0_6零速度检测</t>
  </si>
  <si>
    <t>U0_6SV功能执行中</t>
  </si>
  <si>
    <t>U0_6更改控制模式完成</t>
  </si>
  <si>
    <t>U0_6驱动警告</t>
  </si>
  <si>
    <t>U0_6速度指令匹配</t>
  </si>
  <si>
    <t>U0_6速度限制中</t>
  </si>
  <si>
    <t>U0_6转矩限制中</t>
  </si>
  <si>
    <t>U0_6伺服参数读取完成</t>
  </si>
  <si>
    <t>U0_6伺服参数写入完成</t>
  </si>
  <si>
    <t>U0_6伺服参数1点读取完成</t>
  </si>
  <si>
    <t>U0_6伺服参数1点写入完成</t>
  </si>
  <si>
    <t>U0_6重启从站设备完成</t>
  </si>
  <si>
    <t>U0_6ML III指令通信完成</t>
  </si>
  <si>
    <t>U0_7定位控制开始完成</t>
  </si>
  <si>
    <t>U0_7定位脉冲输出完成</t>
  </si>
  <si>
    <t>U0_7定位完成</t>
  </si>
  <si>
    <t>U0_7更改当前坐标完成</t>
  </si>
  <si>
    <t>U0_7更改定位目标坐标完成</t>
  </si>
  <si>
    <t>U0_7定位速度更改完成</t>
  </si>
  <si>
    <t>U0_7定位运转重启完成</t>
  </si>
  <si>
    <t>U0_7定位M代码输出中</t>
  </si>
  <si>
    <t>U0_7定位强制下一点执行完成</t>
  </si>
  <si>
    <t>U0_7定位连续运转中断完成</t>
  </si>
  <si>
    <t>U0_7定位指定角停止完成</t>
  </si>
  <si>
    <t>U0_7""</t>
  </si>
  <si>
    <t>U0_7轴错误中</t>
  </si>
  <si>
    <t>U0_7轴警告中</t>
  </si>
  <si>
    <t>U0_7减速停止开始完成</t>
  </si>
  <si>
    <t>U0_7轴控制中</t>
  </si>
  <si>
    <t>U0_7伺服结束</t>
  </si>
  <si>
    <t>U0_7伺服就绪</t>
  </si>
  <si>
    <t>U0_7驱动器报警</t>
  </si>
  <si>
    <t>U0_7特殊功能开始完成</t>
  </si>
  <si>
    <t>U0_7特殊功能解除完成</t>
  </si>
  <si>
    <t>U0_7示教完成</t>
  </si>
  <si>
    <t>U0_7原点复归完成</t>
  </si>
  <si>
    <t>U0_7初始位置移动完成</t>
  </si>
  <si>
    <t>U0_7高速原点移动完成</t>
  </si>
  <si>
    <t>U0_7JOG中</t>
  </si>
  <si>
    <t>U0_7同步控制开始完成</t>
  </si>
  <si>
    <t>U0_7同步控制解除完成</t>
  </si>
  <si>
    <t>U0_7同步控制运转中</t>
  </si>
  <si>
    <t>U0_7同步主离合器连接状态</t>
  </si>
  <si>
    <t>U0_7同步主轴相位补偿量更改中</t>
  </si>
  <si>
    <t>U0_7同步主离合器直接连接</t>
  </si>
  <si>
    <t>U0_7同步辅助离合器连接状态</t>
  </si>
  <si>
    <t>U0_7同步辅助轴相位补偿量更改中</t>
  </si>
  <si>
    <t>U0_7同步辅助离合器直接连接</t>
  </si>
  <si>
    <t>U0_7同步可变齿轮更改中</t>
  </si>
  <si>
    <t>U0_7同步凸轮切换完成</t>
  </si>
  <si>
    <t>U0_7同步转矩限制离合器重新连接完成</t>
  </si>
  <si>
    <t>U0_7同步转矩限制离合器断开中</t>
  </si>
  <si>
    <t>U0_7零速度检测</t>
  </si>
  <si>
    <t>U0_7SV功能执行中</t>
  </si>
  <si>
    <t>U0_7更改控制模式完成</t>
  </si>
  <si>
    <t>U0_7驱动警告</t>
  </si>
  <si>
    <t>U0_7速度指令匹配</t>
  </si>
  <si>
    <t>U0_7速度限制中</t>
  </si>
  <si>
    <t>U0_7转矩限制中</t>
  </si>
  <si>
    <t>U0_7伺服参数读取完成</t>
  </si>
  <si>
    <t>U0_7伺服参数写入完成</t>
  </si>
  <si>
    <t>U0_7伺服参数1点读取完成</t>
  </si>
  <si>
    <t>U0_7伺服参数1点写入完成</t>
  </si>
  <si>
    <t>U0_7重启从站设备完成</t>
  </si>
  <si>
    <t>U0_7ML III指令通信完成</t>
  </si>
  <si>
    <t>U0_8定位控制开始完成</t>
  </si>
  <si>
    <t>U0_8定位脉冲输出完成</t>
  </si>
  <si>
    <t>U0_8定位完成</t>
  </si>
  <si>
    <t>U0_8更改当前坐标完成</t>
  </si>
  <si>
    <t>U0_8更改定位目标坐标完成</t>
  </si>
  <si>
    <t>U0_8定位速度更改完成</t>
  </si>
  <si>
    <t>U0_8定位运转重启完成</t>
  </si>
  <si>
    <t>U0_8定位M代码输出中</t>
  </si>
  <si>
    <t>U0_8定位强制下一点执行完成</t>
  </si>
  <si>
    <t>U0_8定位连续运转中断完成</t>
  </si>
  <si>
    <t>U0_8定位指定角停止完成</t>
  </si>
  <si>
    <t>U0_8""</t>
  </si>
  <si>
    <t>U0_8轴错误中</t>
  </si>
  <si>
    <t>U0_8轴警告中</t>
  </si>
  <si>
    <t>U0_8减速停止开始完成</t>
  </si>
  <si>
    <t>U0_8轴控制中</t>
  </si>
  <si>
    <t>U0_8伺服结束</t>
  </si>
  <si>
    <t>U0_8伺服就绪</t>
  </si>
  <si>
    <t>U0_8驱动器报警</t>
  </si>
  <si>
    <t>U0_8特殊功能开始完成</t>
  </si>
  <si>
    <t>U0_8特殊功能解除完成</t>
  </si>
  <si>
    <t>U0_8示教完成</t>
  </si>
  <si>
    <t>U0_8原点复归完成</t>
  </si>
  <si>
    <t>U0_8初始位置移动完成</t>
  </si>
  <si>
    <t>U0_8高速原点移动完成</t>
  </si>
  <si>
    <t>U0_8JOG中</t>
  </si>
  <si>
    <t>U0_8同步控制开始完成</t>
  </si>
  <si>
    <t>U0_8同步控制解除完成</t>
  </si>
  <si>
    <t>U0_8同步控制运转中</t>
  </si>
  <si>
    <t>U0_8同步主离合器连接状态</t>
  </si>
  <si>
    <t>U0_8同步主轴相位补偿量更改中</t>
  </si>
  <si>
    <t>U0_8同步主离合器直接连接</t>
  </si>
  <si>
    <t>U0_8同步辅助离合器连接状态</t>
  </si>
  <si>
    <t>U0_8同步辅助轴相位补偿量更改中</t>
  </si>
  <si>
    <t>U0_8同步辅助离合器直接连接</t>
  </si>
  <si>
    <t>U0_8同步可变齿轮更改中</t>
  </si>
  <si>
    <t>U0_8同步凸轮切换完成</t>
  </si>
  <si>
    <t>U0_8同步转矩限制离合器重新连接完成</t>
  </si>
  <si>
    <t>U0_8同步转矩限制离合器断开中</t>
  </si>
  <si>
    <t>U0_8零速度检测</t>
  </si>
  <si>
    <t>U0_8SV功能执行中</t>
  </si>
  <si>
    <t>U0_8更改控制模式完成</t>
  </si>
  <si>
    <t>U0_8驱动警告</t>
  </si>
  <si>
    <t>U0_8速度指令匹配</t>
  </si>
  <si>
    <t>U0_8速度限制中</t>
  </si>
  <si>
    <t>U0_8转矩限制中</t>
  </si>
  <si>
    <t>U0_8伺服参数读取完成</t>
  </si>
  <si>
    <t>U0_8伺服参数写入完成</t>
  </si>
  <si>
    <t>U0_8伺服参数1点读取完成</t>
  </si>
  <si>
    <t>U0_8伺服参数1点写入完成</t>
  </si>
  <si>
    <t>U0_8重启从站设备完成</t>
  </si>
  <si>
    <t>U0_8ML III指令通信完成</t>
  </si>
  <si>
    <t>U0_9定位控制开始完成</t>
  </si>
  <si>
    <t>U0_9定位脉冲输出完成</t>
  </si>
  <si>
    <t>U0_9定位完成</t>
  </si>
  <si>
    <t>U0_9更改当前坐标完成</t>
  </si>
  <si>
    <t>U0_9更改定位目标坐标完成</t>
  </si>
  <si>
    <t>U0_9定位速度更改完成</t>
  </si>
  <si>
    <t>U0_9定位运转重启完成</t>
  </si>
  <si>
    <t>U0_9定位M代码输出中</t>
  </si>
  <si>
    <t>U0_9定位强制下一点执行完成</t>
  </si>
  <si>
    <t>U0_9定位连续运转中断完成</t>
  </si>
  <si>
    <t>U0_9定位指定角停止完成</t>
  </si>
  <si>
    <t>U0_9""</t>
  </si>
  <si>
    <t>U0_9轴错误中</t>
  </si>
  <si>
    <t>U0_9轴警告中</t>
  </si>
  <si>
    <t>U0_9减速停止开始完成</t>
  </si>
  <si>
    <t>U0_9轴控制中</t>
  </si>
  <si>
    <t>U0_9伺服结束</t>
  </si>
  <si>
    <t>U0_9伺服就绪</t>
  </si>
  <si>
    <t>U0_9驱动器报警</t>
  </si>
  <si>
    <t>U0_9特殊功能开始完成</t>
  </si>
  <si>
    <t>U0_9特殊功能解除完成</t>
  </si>
  <si>
    <t>U0_9示教完成</t>
  </si>
  <si>
    <t>U0_9原点复归完成</t>
  </si>
  <si>
    <t>U0_9初始位置移动完成</t>
  </si>
  <si>
    <t>U0_9高速原点移动完成</t>
  </si>
  <si>
    <t>U0_9JOG中</t>
  </si>
  <si>
    <t>U0_9同步控制开始完成</t>
  </si>
  <si>
    <t>U0_9同步控制解除完成</t>
  </si>
  <si>
    <t>U0_9同步控制运转中</t>
  </si>
  <si>
    <t>U0_9同步主离合器连接状态</t>
  </si>
  <si>
    <t>U0_9同步主轴相位补偿量更改中</t>
  </si>
  <si>
    <t>U0_9同步主离合器直接连接</t>
  </si>
  <si>
    <t>U0_9同步辅助离合器连接状态</t>
  </si>
  <si>
    <t>U0_9同步辅助轴相位补偿量更改中</t>
  </si>
  <si>
    <t>U0_9同步辅助离合器直接连接</t>
  </si>
  <si>
    <t>U0_9同步可变齿轮更改中</t>
  </si>
  <si>
    <t>U0_9同步凸轮切换完成</t>
  </si>
  <si>
    <t>U0_9同步转矩限制离合器重新连接完成</t>
  </si>
  <si>
    <t>U0_9同步转矩限制离合器断开中</t>
  </si>
  <si>
    <t>U0_9零速度检测</t>
  </si>
  <si>
    <t>U0_9SV功能执行中</t>
  </si>
  <si>
    <t>U0_9更改控制模式完成</t>
  </si>
  <si>
    <t>U0_9驱动警告</t>
  </si>
  <si>
    <t>U0_9速度指令匹配</t>
  </si>
  <si>
    <t>U0_9速度限制中</t>
  </si>
  <si>
    <t>U0_9转矩限制中</t>
  </si>
  <si>
    <t>U0_9伺服参数读取完成</t>
  </si>
  <si>
    <t>U0_9伺服参数写入完成</t>
  </si>
  <si>
    <t>U0_9伺服参数1点读取完成</t>
  </si>
  <si>
    <t>U0_9伺服参数1点写入完成</t>
  </si>
  <si>
    <t>U0_9重启从站设备完成</t>
  </si>
  <si>
    <t>U0_9ML III指令通信完成</t>
  </si>
  <si>
    <t>U0_10定位控制开始完成</t>
  </si>
  <si>
    <t>U0_10定位脉冲输出完成</t>
  </si>
  <si>
    <t>U0_10定位完成</t>
  </si>
  <si>
    <t>U0_10更改当前坐标完成</t>
  </si>
  <si>
    <t>U0_10更改定位目标坐标完成</t>
  </si>
  <si>
    <t>U0_10定位速度更改完成</t>
  </si>
  <si>
    <t>U0_10定位运转重启完成</t>
  </si>
  <si>
    <t>U0_10定位M代码输出中</t>
  </si>
  <si>
    <t>U0_10定位强制下一点执行完成</t>
  </si>
  <si>
    <t>U0_10定位连续运转中断完成</t>
  </si>
  <si>
    <t>U0_10定位指定角停止完成</t>
  </si>
  <si>
    <t>U0_10""</t>
  </si>
  <si>
    <t>U0_10轴错误中</t>
  </si>
  <si>
    <t>U0_10轴警告中</t>
  </si>
  <si>
    <t>U0_10减速停止开始完成</t>
  </si>
  <si>
    <t>U0_10轴控制中</t>
  </si>
  <si>
    <t>U0_10伺服结束</t>
  </si>
  <si>
    <t>U0_10伺服就绪</t>
  </si>
  <si>
    <t>U0_10驱动器报警</t>
  </si>
  <si>
    <t>U0_10特殊功能开始完成</t>
  </si>
  <si>
    <t>U0_10特殊功能解除完成</t>
  </si>
  <si>
    <t>U0_10示教完成</t>
  </si>
  <si>
    <t>U0_10原点复归完成</t>
  </si>
  <si>
    <t>U0_10初始位置移动完成</t>
  </si>
  <si>
    <t>U0_10高速原点移动完成</t>
  </si>
  <si>
    <t>U0_10JOG中</t>
  </si>
  <si>
    <t>U0_10同步控制开始完成</t>
  </si>
  <si>
    <t>U0_10同步控制解除完成</t>
  </si>
  <si>
    <t>U0_10同步控制运转中</t>
  </si>
  <si>
    <t>U0_10同步主离合器连接状态</t>
  </si>
  <si>
    <t>U0_10同步主轴相位补偿量更改中</t>
  </si>
  <si>
    <t>U0_10同步主离合器直接连接</t>
  </si>
  <si>
    <t>U0_10同步辅助离合器连接状态</t>
  </si>
  <si>
    <t>U0_10同步辅助轴相位补偿量更改中</t>
  </si>
  <si>
    <t>U0_10同步辅助离合器直接连接</t>
  </si>
  <si>
    <t>U0_10同步可变齿轮更改中</t>
  </si>
  <si>
    <t>U0_10同步凸轮切换完成</t>
  </si>
  <si>
    <t>U0_10同步转矩限制离合器重新连接完成</t>
  </si>
  <si>
    <t>U0_10同步转矩限制离合器断开中</t>
  </si>
  <si>
    <t>U0_10零速度检测</t>
  </si>
  <si>
    <t>U0_10SV功能执行中</t>
  </si>
  <si>
    <t>U0_10更改控制模式完成</t>
  </si>
  <si>
    <t>U0_10驱动警告</t>
  </si>
  <si>
    <t>U0_10速度指令匹配</t>
  </si>
  <si>
    <t>U0_10速度限制中</t>
  </si>
  <si>
    <t>U0_10转矩限制中</t>
  </si>
  <si>
    <t>U0_10伺服参数读取完成</t>
  </si>
  <si>
    <t>U0_10伺服参数写入完成</t>
  </si>
  <si>
    <t>U0_10伺服参数1点读取完成</t>
  </si>
  <si>
    <t>U0_10伺服参数1点写入完成</t>
  </si>
  <si>
    <t>U0_10重启从站设备完成</t>
  </si>
  <si>
    <t>U0_10ML III指令通信完成</t>
  </si>
  <si>
    <t>U0_11定位控制开始完成</t>
  </si>
  <si>
    <t>U0_11定位脉冲输出完成</t>
  </si>
  <si>
    <t>U0_11定位完成</t>
  </si>
  <si>
    <t>U0_11更改当前坐标完成</t>
  </si>
  <si>
    <t>U0_11更改定位目标坐标完成</t>
  </si>
  <si>
    <t>U0_11定位速度更改完成</t>
  </si>
  <si>
    <t>U0_11定位运转重启完成</t>
  </si>
  <si>
    <t>U0_11定位M代码输出中</t>
  </si>
  <si>
    <t>U0_11定位强制下一点执行完成</t>
  </si>
  <si>
    <t>U0_11定位连续运转中断完成</t>
  </si>
  <si>
    <t>U0_11定位指定角停止完成</t>
  </si>
  <si>
    <t>U0_11""</t>
  </si>
  <si>
    <t>U0_11轴错误中</t>
  </si>
  <si>
    <t>U0_11轴警告中</t>
  </si>
  <si>
    <t>U0_11减速停止开始完成</t>
  </si>
  <si>
    <t>U0_11轴控制中</t>
  </si>
  <si>
    <t>U0_11伺服结束</t>
  </si>
  <si>
    <t>U0_11伺服就绪</t>
  </si>
  <si>
    <t>U0_11驱动器报警</t>
  </si>
  <si>
    <t>U0_11特殊功能开始完成</t>
  </si>
  <si>
    <t>U0_11特殊功能解除完成</t>
  </si>
  <si>
    <t>U0_11示教完成</t>
  </si>
  <si>
    <t>U0_11原点复归完成</t>
  </si>
  <si>
    <t>U0_11初始位置移动完成</t>
  </si>
  <si>
    <t>U0_11高速原点移动完成</t>
  </si>
  <si>
    <t>U0_11JOG中</t>
  </si>
  <si>
    <t>U0_11同步控制开始完成</t>
  </si>
  <si>
    <t>U0_11同步控制解除完成</t>
  </si>
  <si>
    <t>U0_11同步控制运转中</t>
  </si>
  <si>
    <t>U0_11同步主离合器连接状态</t>
  </si>
  <si>
    <t>U0_11同步主轴相位补偿量更改中</t>
  </si>
  <si>
    <t>U0_11同步主离合器直接连接</t>
  </si>
  <si>
    <t>U0_11同步辅助离合器连接状态</t>
  </si>
  <si>
    <t>U0_11同步辅助轴相位补偿量更改中</t>
  </si>
  <si>
    <t>U0_11同步辅助离合器直接连接</t>
  </si>
  <si>
    <t>U0_11同步可变齿轮更改中</t>
  </si>
  <si>
    <t>U0_11同步凸轮切换完成</t>
  </si>
  <si>
    <t>U0_11同步转矩限制离合器重新连接完成</t>
  </si>
  <si>
    <t>U0_11同步转矩限制离合器断开中</t>
  </si>
  <si>
    <t>U0_11零速度检测</t>
  </si>
  <si>
    <t>U0_11SV功能执行中</t>
  </si>
  <si>
    <t>U0_11更改控制模式完成</t>
  </si>
  <si>
    <t>U0_11驱动警告</t>
  </si>
  <si>
    <t>U0_11速度指令匹配</t>
  </si>
  <si>
    <t>U0_11速度限制中</t>
  </si>
  <si>
    <t>U0_11转矩限制中</t>
  </si>
  <si>
    <t>U0_11伺服参数读取完成</t>
  </si>
  <si>
    <t>U0_11伺服参数写入完成</t>
  </si>
  <si>
    <t>U0_11伺服参数1点读取完成</t>
  </si>
  <si>
    <t>U0_11伺服参数1点写入完成</t>
  </si>
  <si>
    <t>U0_11重启从站设备完成</t>
  </si>
  <si>
    <t>U0_11ML III指令通信完成</t>
  </si>
  <si>
    <t>U0_12定位控制开始完成</t>
  </si>
  <si>
    <t>U0_12定位脉冲输出完成</t>
  </si>
  <si>
    <t>U0_12定位完成</t>
  </si>
  <si>
    <t>U0_12更改当前坐标完成</t>
  </si>
  <si>
    <t>U0_12更改定位目标坐标完成</t>
  </si>
  <si>
    <t>U0_12定位速度更改完成</t>
  </si>
  <si>
    <t>U0_12定位运转重启完成</t>
  </si>
  <si>
    <t>U0_12定位M代码输出中</t>
  </si>
  <si>
    <t>U0_12定位强制下一点执行完成</t>
  </si>
  <si>
    <t>U0_12定位连续运转中断完成</t>
  </si>
  <si>
    <t>U0_12定位指定角停止完成</t>
  </si>
  <si>
    <t>U0_12""</t>
  </si>
  <si>
    <t>U0_12轴错误中</t>
  </si>
  <si>
    <t>U0_12轴警告中</t>
  </si>
  <si>
    <t>U0_12减速停止开始完成</t>
  </si>
  <si>
    <t>U0_12轴控制中</t>
  </si>
  <si>
    <t>U0_12伺服结束</t>
  </si>
  <si>
    <t>U0_12伺服就绪</t>
  </si>
  <si>
    <t>U0_12驱动器报警</t>
  </si>
  <si>
    <t>U0_12特殊功能开始完成</t>
  </si>
  <si>
    <t>U0_12特殊功能解除完成</t>
  </si>
  <si>
    <t>U0_12示教完成</t>
  </si>
  <si>
    <t>U0_12原点复归完成</t>
  </si>
  <si>
    <t>U0_12初始位置移动完成</t>
  </si>
  <si>
    <t>U0_12高速原点移动完成</t>
  </si>
  <si>
    <t>U0_12JOG中</t>
  </si>
  <si>
    <t>U0_12同步控制开始完成</t>
  </si>
  <si>
    <t>U0_12同步控制解除完成</t>
  </si>
  <si>
    <t>U0_12同步控制运转中</t>
  </si>
  <si>
    <t>U0_12同步主离合器连接状态</t>
  </si>
  <si>
    <t>U0_12同步主轴相位补偿量更改中</t>
  </si>
  <si>
    <t>U0_12同步主离合器直接连接</t>
  </si>
  <si>
    <t>U0_12同步辅助离合器连接状态</t>
  </si>
  <si>
    <t>U0_12同步辅助轴相位补偿量更改中</t>
  </si>
  <si>
    <t>U0_12同步辅助离合器直接连接</t>
  </si>
  <si>
    <t>U0_12同步可变齿轮更改中</t>
  </si>
  <si>
    <t>U0_12同步凸轮切换完成</t>
  </si>
  <si>
    <t>U0_12同步转矩限制离合器重新连接完成</t>
  </si>
  <si>
    <t>U0_12同步转矩限制离合器断开中</t>
  </si>
  <si>
    <t>U0_12零速度检测</t>
  </si>
  <si>
    <t>U0_12SV功能执行中</t>
  </si>
  <si>
    <t>U0_12更改控制模式完成</t>
  </si>
  <si>
    <t>U0_12驱动警告</t>
  </si>
  <si>
    <t>U0_12速度指令匹配</t>
  </si>
  <si>
    <t>U0_12速度限制中</t>
  </si>
  <si>
    <t>U0_12转矩限制中</t>
  </si>
  <si>
    <t>U0_12伺服参数读取完成</t>
  </si>
  <si>
    <t>U0_12伺服参数写入完成</t>
  </si>
  <si>
    <t>U0_12伺服参数1点读取完成</t>
  </si>
  <si>
    <t>U0_12伺服参数1点写入完成</t>
  </si>
  <si>
    <t>U0_12重启从站设备完成</t>
  </si>
  <si>
    <t>U0_12ML III指令通信完成</t>
  </si>
  <si>
    <t>U0_13定位控制开始完成</t>
  </si>
  <si>
    <t>U0_13定位脉冲输出完成</t>
  </si>
  <si>
    <t>U0_13定位完成</t>
  </si>
  <si>
    <t>U0_13更改当前坐标完成</t>
  </si>
  <si>
    <t>U0_13更改定位目标坐标完成</t>
  </si>
  <si>
    <t>U0_13定位速度更改完成</t>
  </si>
  <si>
    <t>U0_13定位运转重启完成</t>
  </si>
  <si>
    <t>U0_13定位M代码输出中</t>
  </si>
  <si>
    <t>U0_13定位强制下一点执行完成</t>
  </si>
  <si>
    <t>U0_13定位连续运转中断完成</t>
  </si>
  <si>
    <t>U0_13定位指定角停止完成</t>
  </si>
  <si>
    <t>U0_13""</t>
  </si>
  <si>
    <t>U0_13轴错误中</t>
  </si>
  <si>
    <t>U0_13轴警告中</t>
  </si>
  <si>
    <t>U0_13减速停止开始完成</t>
  </si>
  <si>
    <t>U0_13轴控制中</t>
  </si>
  <si>
    <t>U0_13伺服结束</t>
  </si>
  <si>
    <t>U0_13伺服就绪</t>
  </si>
  <si>
    <t>U0_13驱动器报警</t>
  </si>
  <si>
    <t>U0_13特殊功能开始完成</t>
  </si>
  <si>
    <t>U0_13特殊功能解除完成</t>
  </si>
  <si>
    <t>U0_13示教完成</t>
  </si>
  <si>
    <t>U0_13原点复归完成</t>
  </si>
  <si>
    <t>U0_13初始位置移动完成</t>
  </si>
  <si>
    <t>U0_13高速原点移动完成</t>
  </si>
  <si>
    <t>U0_13JOG中</t>
  </si>
  <si>
    <t>U0_13同步控制开始完成</t>
  </si>
  <si>
    <t>U0_13同步控制解除完成</t>
  </si>
  <si>
    <t>U0_13同步控制运转中</t>
  </si>
  <si>
    <t>U0_13同步主离合器连接状态</t>
  </si>
  <si>
    <t>U0_13同步主轴相位补偿量更改中</t>
  </si>
  <si>
    <t>U0_13同步主离合器直接连接</t>
  </si>
  <si>
    <t>U0_13同步辅助离合器连接状态</t>
  </si>
  <si>
    <t>U0_13同步辅助轴相位补偿量更改中</t>
  </si>
  <si>
    <t>U0_13同步辅助离合器直接连接</t>
  </si>
  <si>
    <t>U0_13同步可变齿轮更改中</t>
  </si>
  <si>
    <t>U0_13同步凸轮切换完成</t>
  </si>
  <si>
    <t>U0_13同步转矩限制离合器重新连接完成</t>
  </si>
  <si>
    <t>U0_13同步转矩限制离合器断开中</t>
  </si>
  <si>
    <t>U0_13零速度检测</t>
  </si>
  <si>
    <t>U0_13SV功能执行中</t>
  </si>
  <si>
    <t>U0_13更改控制模式完成</t>
  </si>
  <si>
    <t>U0_13驱动警告</t>
  </si>
  <si>
    <t>U0_13速度指令匹配</t>
  </si>
  <si>
    <t>U0_13速度限制中</t>
  </si>
  <si>
    <t>U0_13转矩限制中</t>
  </si>
  <si>
    <t>U0_13伺服参数读取完成</t>
  </si>
  <si>
    <t>U0_13伺服参数写入完成</t>
  </si>
  <si>
    <t>U0_13伺服参数1点读取完成</t>
  </si>
  <si>
    <t>U0_13伺服参数1点写入完成</t>
  </si>
  <si>
    <t>U0_13重启从站设备完成</t>
  </si>
  <si>
    <t>U0_13ML III指令通信完成</t>
  </si>
  <si>
    <t>U0_14定位控制开始完成</t>
  </si>
  <si>
    <t>U0_14定位脉冲输出完成</t>
  </si>
  <si>
    <t>U0_14定位完成</t>
  </si>
  <si>
    <t>U0_14更改当前坐标完成</t>
  </si>
  <si>
    <t>U0_14更改定位目标坐标完成</t>
  </si>
  <si>
    <t>U0_14定位速度更改完成</t>
  </si>
  <si>
    <t>U0_14定位运转重启完成</t>
  </si>
  <si>
    <t>U0_14定位M代码输出中</t>
  </si>
  <si>
    <t>U0_14定位强制下一点执行完成</t>
  </si>
  <si>
    <t>U0_14定位连续运转中断完成</t>
  </si>
  <si>
    <t>U0_14定位指定角停止完成</t>
  </si>
  <si>
    <t>U0_14""</t>
  </si>
  <si>
    <t>U0_14轴错误中</t>
  </si>
  <si>
    <t>U0_14轴警告中</t>
  </si>
  <si>
    <t>U0_14减速停止开始完成</t>
  </si>
  <si>
    <t>U0_14轴控制中</t>
  </si>
  <si>
    <t>U0_14伺服结束</t>
  </si>
  <si>
    <t>U0_14伺服就绪</t>
  </si>
  <si>
    <t>U0_14驱动器报警</t>
  </si>
  <si>
    <t>U0_14特殊功能开始完成</t>
  </si>
  <si>
    <t>U0_14特殊功能解除完成</t>
  </si>
  <si>
    <t>U0_14示教完成</t>
  </si>
  <si>
    <t>U0_14原点复归完成</t>
  </si>
  <si>
    <t>U0_14初始位置移动完成</t>
  </si>
  <si>
    <t>U0_14高速原点移动完成</t>
  </si>
  <si>
    <t>U0_14JOG中</t>
  </si>
  <si>
    <t>U0_14同步控制开始完成</t>
  </si>
  <si>
    <t>U0_14同步控制解除完成</t>
  </si>
  <si>
    <t>U0_14同步控制运转中</t>
  </si>
  <si>
    <t>U0_14同步主离合器连接状态</t>
  </si>
  <si>
    <t>U0_14同步主轴相位补偿量更改中</t>
  </si>
  <si>
    <t>U0_14同步主离合器直接连接</t>
  </si>
  <si>
    <t>U0_14同步辅助离合器连接状态</t>
  </si>
  <si>
    <t>U0_14同步辅助轴相位补偿量更改中</t>
  </si>
  <si>
    <t>U0_14同步辅助离合器直接连接</t>
  </si>
  <si>
    <t>U0_14同步可变齿轮更改中</t>
  </si>
  <si>
    <t>U0_14同步凸轮切换完成</t>
  </si>
  <si>
    <t>U0_14同步转矩限制离合器重新连接完成</t>
  </si>
  <si>
    <t>U0_14同步转矩限制离合器断开中</t>
  </si>
  <si>
    <t>U0_14零速度检测</t>
  </si>
  <si>
    <t>U0_14SV功能执行中</t>
  </si>
  <si>
    <t>U0_14更改控制模式完成</t>
  </si>
  <si>
    <t>U0_14驱动警告</t>
  </si>
  <si>
    <t>U0_14速度指令匹配</t>
  </si>
  <si>
    <t>U0_14速度限制中</t>
  </si>
  <si>
    <t>U0_14转矩限制中</t>
  </si>
  <si>
    <t>U0_14伺服参数读取完成</t>
  </si>
  <si>
    <t>U0_14伺服参数写入完成</t>
  </si>
  <si>
    <t>U0_14伺服参数1点读取完成</t>
  </si>
  <si>
    <t>U0_14伺服参数1点写入完成</t>
  </si>
  <si>
    <t>U0_14重启从站设备完成</t>
  </si>
  <si>
    <t>U0_14ML III指令通信完成</t>
  </si>
  <si>
    <t>U0_15定位控制开始完成</t>
  </si>
  <si>
    <t>U0_15定位脉冲输出完成</t>
  </si>
  <si>
    <t>U0_15定位完成</t>
  </si>
  <si>
    <t>U0_15更改当前坐标完成</t>
  </si>
  <si>
    <t>U0_15更改定位目标坐标完成</t>
  </si>
  <si>
    <t>U0_15定位速度更改完成</t>
  </si>
  <si>
    <t>U0_15定位运转重启完成</t>
  </si>
  <si>
    <t>U0_15定位M代码输出中</t>
  </si>
  <si>
    <t>U0_15定位强制下一点执行完成</t>
  </si>
  <si>
    <t>U0_15定位连续运转中断完成</t>
  </si>
  <si>
    <t>U0_15定位指定角停止完成</t>
  </si>
  <si>
    <t>U0_15""</t>
  </si>
  <si>
    <t>U0_15轴错误中</t>
  </si>
  <si>
    <t>U0_15轴警告中</t>
  </si>
  <si>
    <t>U0_15减速停止开始完成</t>
  </si>
  <si>
    <t>U0_15轴控制中</t>
  </si>
  <si>
    <t>U0_15伺服结束</t>
  </si>
  <si>
    <t>U0_15伺服就绪</t>
  </si>
  <si>
    <t>U0_15驱动器报警</t>
  </si>
  <si>
    <t>U0_15特殊功能开始完成</t>
  </si>
  <si>
    <t>U0_15特殊功能解除完成</t>
  </si>
  <si>
    <t>U0_15示教完成</t>
  </si>
  <si>
    <t>U0_15原点复归完成</t>
  </si>
  <si>
    <t>U0_15初始位置移动完成</t>
  </si>
  <si>
    <t>U0_15高速原点移动完成</t>
  </si>
  <si>
    <t>U0_15JOG中</t>
  </si>
  <si>
    <t>U0_15同步控制开始完成</t>
  </si>
  <si>
    <t>U0_15同步控制解除完成</t>
  </si>
  <si>
    <t>U0_15同步控制运转中</t>
  </si>
  <si>
    <t>U0_15同步主离合器连接状态</t>
  </si>
  <si>
    <t>U0_15同步主轴相位补偿量更改中</t>
  </si>
  <si>
    <t>U0_15同步主离合器直接连接</t>
  </si>
  <si>
    <t>U0_15同步辅助离合器连接状态</t>
  </si>
  <si>
    <t>U0_15同步辅助轴相位补偿量更改中</t>
  </si>
  <si>
    <t>U0_15同步辅助离合器直接连接</t>
  </si>
  <si>
    <t>U0_15同步可变齿轮更改中</t>
  </si>
  <si>
    <t>U0_15同步凸轮切换完成</t>
  </si>
  <si>
    <t>U0_15同步转矩限制离合器重新连接完成</t>
  </si>
  <si>
    <t>U0_15同步转矩限制离合器断开中</t>
  </si>
  <si>
    <t>U0_15零速度检测</t>
  </si>
  <si>
    <t>U0_15SV功能执行中</t>
  </si>
  <si>
    <t>U0_15更改控制模式完成</t>
  </si>
  <si>
    <t>U0_15驱动警告</t>
  </si>
  <si>
    <t>U0_15速度指令匹配</t>
  </si>
  <si>
    <t>U0_15速度限制中</t>
  </si>
  <si>
    <t>U0_15转矩限制中</t>
  </si>
  <si>
    <t>U0_15伺服参数读取完成</t>
  </si>
  <si>
    <t>U0_15伺服参数写入完成</t>
  </si>
  <si>
    <t>U0_15伺服参数1点读取完成</t>
  </si>
  <si>
    <t>U0_15伺服参数1点写入完成</t>
  </si>
  <si>
    <t>U0_15重启从站设备完成</t>
  </si>
  <si>
    <t>U0_15ML III指令通信完成</t>
  </si>
  <si>
    <t>U0_16定位控制开始完成</t>
  </si>
  <si>
    <t>U0_16定位脉冲输出完成</t>
  </si>
  <si>
    <t>U0_16定位完成</t>
  </si>
  <si>
    <t>U0_16更改当前坐标完成</t>
  </si>
  <si>
    <t>U0_16更改定位目标坐标完成</t>
  </si>
  <si>
    <t>U0_16定位速度更改完成</t>
  </si>
  <si>
    <t>U0_16定位运转重启完成</t>
  </si>
  <si>
    <t>U0_16定位M代码输出中</t>
  </si>
  <si>
    <t>U0_16定位强制下一点执行完成</t>
  </si>
  <si>
    <t>U0_16定位连续运转中断完成</t>
  </si>
  <si>
    <t>U0_16定位指定角停止完成</t>
  </si>
  <si>
    <t>U0_16""</t>
  </si>
  <si>
    <t>U0_16轴错误中</t>
  </si>
  <si>
    <t>U0_16轴警告中</t>
  </si>
  <si>
    <t>U0_16减速停止开始完成</t>
  </si>
  <si>
    <t>U0_16轴控制中</t>
  </si>
  <si>
    <t>U0_16伺服结束</t>
  </si>
  <si>
    <t>U0_16伺服就绪</t>
  </si>
  <si>
    <t>U0_16驱动器报警</t>
  </si>
  <si>
    <t>U0_16特殊功能开始完成</t>
  </si>
  <si>
    <t>U0_16特殊功能解除完成</t>
  </si>
  <si>
    <t>U0_16示教完成</t>
  </si>
  <si>
    <t>U0_16原点复归完成</t>
  </si>
  <si>
    <t>U0_16初始位置移动完成</t>
  </si>
  <si>
    <t>U0_16高速原点移动完成</t>
  </si>
  <si>
    <t>U0_16JOG中</t>
  </si>
  <si>
    <t>U0_16同步控制开始完成</t>
  </si>
  <si>
    <t>U0_16同步控制解除完成</t>
  </si>
  <si>
    <t>U0_16同步控制运转中</t>
  </si>
  <si>
    <t>U0_16同步主离合器连接状态</t>
  </si>
  <si>
    <t>U0_16同步主轴相位补偿量更改中</t>
  </si>
  <si>
    <t>U0_16同步主离合器直接连接</t>
  </si>
  <si>
    <t>U0_16同步辅助离合器连接状态</t>
  </si>
  <si>
    <t>U0_16同步辅助轴相位补偿量更改中</t>
  </si>
  <si>
    <t>U0_16同步辅助离合器直接连接</t>
  </si>
  <si>
    <t>U0_16同步可变齿轮更改中</t>
  </si>
  <si>
    <t>U0_16同步凸轮切换完成</t>
  </si>
  <si>
    <t>U0_16同步转矩限制离合器重新连接完成</t>
  </si>
  <si>
    <t>U0_16同步转矩限制离合器断开中</t>
  </si>
  <si>
    <t>U0_16零速度检测</t>
  </si>
  <si>
    <t>U0_16SV功能执行中</t>
  </si>
  <si>
    <t>U0_16更改控制模式完成</t>
  </si>
  <si>
    <t>U0_16驱动警告</t>
  </si>
  <si>
    <t>U0_16速度指令匹配</t>
  </si>
  <si>
    <t>U0_16速度限制中</t>
  </si>
  <si>
    <t>U0_16转矩限制中</t>
  </si>
  <si>
    <t>U0_16伺服参数读取完成</t>
  </si>
  <si>
    <t>U0_16伺服参数写入完成</t>
  </si>
  <si>
    <t>U0_16伺服参数1点读取完成</t>
  </si>
  <si>
    <t>U0_16伺服参数1点写入完成</t>
  </si>
  <si>
    <t>U0_16重启从站设备完成</t>
  </si>
  <si>
    <t>U0_16ML III指令通信完成</t>
  </si>
  <si>
    <t>1St进料机器人</t>
  </si>
  <si>
    <t>2St二次定位平台</t>
  </si>
  <si>
    <t>3St搬运机器人</t>
  </si>
  <si>
    <t>4St#1热压站</t>
  </si>
  <si>
    <t>4St#2热压站</t>
  </si>
  <si>
    <t>4St#3热压站</t>
  </si>
  <si>
    <t>5St出料定位平台</t>
  </si>
  <si>
    <t>6St出料机器人</t>
  </si>
  <si>
    <t>D</t>
  </si>
  <si>
    <t>工站就绪</t>
  </si>
  <si>
    <t>Auto Running</t>
  </si>
  <si>
    <t>工站错误</t>
  </si>
  <si>
    <t>Auto Mode</t>
  </si>
  <si>
    <t>工站警告</t>
  </si>
  <si>
    <t>Manual Mode</t>
  </si>
  <si>
    <t>工站运行</t>
  </si>
  <si>
    <t>Inital Cmd</t>
  </si>
  <si>
    <t>初始化完成</t>
  </si>
  <si>
    <t>"</t>
  </si>
  <si>
    <t>End Stop Cmd</t>
  </si>
  <si>
    <t>Auto Stop Cmd</t>
  </si>
  <si>
    <t>Auto Stop Complete</t>
  </si>
  <si>
    <t>Buzzer Stop</t>
  </si>
  <si>
    <t>All Work Empty</t>
  </si>
  <si>
    <t>All Work Sensor Empty</t>
  </si>
  <si>
    <t>All Cycle Stop Check</t>
  </si>
  <si>
    <t>All Home Stop Check</t>
  </si>
  <si>
    <t>原位</t>
  </si>
  <si>
    <t>辅助原位</t>
  </si>
  <si>
    <t>停止</t>
  </si>
  <si>
    <t>工站原位all</t>
  </si>
  <si>
    <t>复位</t>
  </si>
  <si>
    <t>BKT Enable</t>
  </si>
  <si>
    <t>All Home Check</t>
  </si>
  <si>
    <t>Emergency Stop</t>
  </si>
  <si>
    <t>Safety Plug</t>
  </si>
  <si>
    <t>Cp/Nfb Trip（跳闸）</t>
  </si>
  <si>
    <t>Total Error</t>
  </si>
  <si>
    <t>Total Warning</t>
  </si>
  <si>
    <t>All Total Error</t>
  </si>
  <si>
    <t xml:space="preserve"> 初始化Cmd</t>
  </si>
  <si>
    <t xml:space="preserve"> 初始化Cmd(T)</t>
  </si>
  <si>
    <t xml:space="preserve"> 自动停止CMD</t>
  </si>
  <si>
    <t xml:space="preserve"> 自动停止Cmplt</t>
  </si>
  <si>
    <t xml:space="preserve"> 联锁</t>
  </si>
  <si>
    <t xml:space="preserve"> 单步CMD</t>
  </si>
  <si>
    <t xml:space="preserve"> 周期CMD</t>
  </si>
  <si>
    <t xml:space="preserve"> 周期End</t>
  </si>
  <si>
    <t xml:space="preserve"> 任务开始</t>
  </si>
  <si>
    <t xml:space="preserve"> 任务开始条件</t>
  </si>
  <si>
    <t xml:space="preserve"> 任务递进</t>
  </si>
  <si>
    <t xml:space="preserve"> 任务Cmplt</t>
  </si>
  <si>
    <t>启动HMI</t>
  </si>
  <si>
    <t xml:space="preserve"> 回原点[T]</t>
  </si>
  <si>
    <t>停止HMI</t>
  </si>
  <si>
    <t xml:space="preserve"> 单步[T]</t>
  </si>
  <si>
    <t>复位HMI</t>
  </si>
  <si>
    <t xml:space="preserve"> 周期[T]</t>
  </si>
  <si>
    <t>清料按钮T</t>
  </si>
  <si>
    <t xml:space="preserve"> 任务停止[T]</t>
  </si>
  <si>
    <t>蜂鸣器消音</t>
  </si>
  <si>
    <t xml:space="preserve"> 工站完成置位[T]</t>
  </si>
  <si>
    <t xml:space="preserve"> 工站完成复位[T]</t>
  </si>
  <si>
    <t>上游就绪-0</t>
  </si>
  <si>
    <t>1St←扫码准备就绪-0</t>
  </si>
  <si>
    <t>使能上游-0</t>
  </si>
  <si>
    <t>1St→扫码完成-0</t>
  </si>
  <si>
    <t>上游就绪-1</t>
  </si>
  <si>
    <t>1St←取料准备就绪</t>
  </si>
  <si>
    <t>使能上游-1</t>
  </si>
  <si>
    <t>1St→取料执行中</t>
  </si>
  <si>
    <t>上游就绪-2</t>
  </si>
  <si>
    <t>1St←取料完成确认</t>
  </si>
  <si>
    <t>使能上游-2</t>
  </si>
  <si>
    <t>1St→取料完成</t>
  </si>
  <si>
    <t>上游就绪-3</t>
  </si>
  <si>
    <t>1St←拉带故障信号</t>
  </si>
  <si>
    <t>使能上游-3</t>
  </si>
  <si>
    <t>1St→热压机故障信号</t>
  </si>
  <si>
    <t>下游就绪-0</t>
  </si>
  <si>
    <t>1St←下游2nd上层卸载就绪-0</t>
  </si>
  <si>
    <t>使能下游-0</t>
  </si>
  <si>
    <t>1St→下游2nd上层卸载完成-0</t>
  </si>
  <si>
    <t>下游就绪-1</t>
  </si>
  <si>
    <t>1St←下游2nd下层卸载就绪-0</t>
  </si>
  <si>
    <t>使能下游-1</t>
  </si>
  <si>
    <t>1St→下游2nd下层卸载完成-0</t>
  </si>
  <si>
    <t>下游就绪-2</t>
  </si>
  <si>
    <t>1St进料机器人下游就绪-2</t>
  </si>
  <si>
    <t>使能下游-2</t>
  </si>
  <si>
    <t>1St进料机器人使能下游-2</t>
  </si>
  <si>
    <t>下游就绪-3</t>
  </si>
  <si>
    <t>1St进料机器人下游就绪-3</t>
  </si>
  <si>
    <t>使能下游-3</t>
  </si>
  <si>
    <t>1St进料机器人使能下游-3</t>
  </si>
  <si>
    <t>步号</t>
  </si>
  <si>
    <t>递进启动</t>
  </si>
  <si>
    <t>1St进料机器人递进启动</t>
  </si>
  <si>
    <t xml:space="preserve">Stp001 </t>
  </si>
  <si>
    <t xml:space="preserve">1StStp001至装载位（拉带）请求 </t>
  </si>
  <si>
    <t>Stp002</t>
  </si>
  <si>
    <t>1StStp002夹取</t>
  </si>
  <si>
    <t xml:space="preserve">Stp003 </t>
  </si>
  <si>
    <t>1StStp003预留</t>
  </si>
  <si>
    <t xml:space="preserve">Stp004 </t>
  </si>
  <si>
    <t>1StStp004至待机位（2nd平台）请求</t>
  </si>
  <si>
    <t xml:space="preserve">Stp005 </t>
  </si>
  <si>
    <t>1StStp005至卸载位请求</t>
  </si>
  <si>
    <t>Stp006</t>
  </si>
  <si>
    <t>1StStp006松开</t>
  </si>
  <si>
    <t>Stp007</t>
  </si>
  <si>
    <t>1StStp007预留</t>
  </si>
  <si>
    <t>Stp008</t>
  </si>
  <si>
    <t>1StStp008至待机位（拉带）请求</t>
  </si>
  <si>
    <t>Stp009</t>
  </si>
  <si>
    <t>Stp010</t>
  </si>
  <si>
    <t>Stp011</t>
  </si>
  <si>
    <t>Stp012</t>
  </si>
  <si>
    <t>Stp013</t>
  </si>
  <si>
    <t>Stp014</t>
  </si>
  <si>
    <t>Stp015</t>
  </si>
  <si>
    <t>Stp016</t>
  </si>
  <si>
    <t>Stp017</t>
  </si>
  <si>
    <t>Stp018</t>
  </si>
  <si>
    <t>Stp019</t>
  </si>
  <si>
    <t>Stp020</t>
  </si>
  <si>
    <t>Stp021</t>
  </si>
  <si>
    <t>Stp022</t>
  </si>
  <si>
    <t>Stp023</t>
  </si>
  <si>
    <t>Stp024</t>
  </si>
  <si>
    <t>Stp025</t>
  </si>
  <si>
    <t>Stp026</t>
  </si>
  <si>
    <t>Stp027</t>
  </si>
  <si>
    <t>Stp028</t>
  </si>
  <si>
    <t>Stp029</t>
  </si>
  <si>
    <t>Stp030</t>
  </si>
  <si>
    <t>Stp031</t>
  </si>
  <si>
    <t>1ST进料机器人夹爪打开（复位）</t>
  </si>
  <si>
    <t>1st进料机器人夹爪左右上升（复位）</t>
  </si>
  <si>
    <t>1ST进料机器人夹爪夹紧（复位）</t>
  </si>
  <si>
    <t>1st进料机器人夹爪左右下降（复位）</t>
  </si>
  <si>
    <t>1st进料机器人复位</t>
  </si>
  <si>
    <t>进料机器人复位</t>
  </si>
  <si>
    <t>温控器通讯参数</t>
  </si>
  <si>
    <t>读出</t>
  </si>
  <si>
    <t>PV=0</t>
  </si>
  <si>
    <t>4#站</t>
  </si>
  <si>
    <t>5#站</t>
  </si>
  <si>
    <t>6#站</t>
  </si>
  <si>
    <t>7#站</t>
  </si>
  <si>
    <t>8#站</t>
  </si>
  <si>
    <t>9#站</t>
  </si>
  <si>
    <t>10#站</t>
  </si>
  <si>
    <t>11#站</t>
  </si>
  <si>
    <t>12#站</t>
  </si>
  <si>
    <t>断开SSR电源与检测探头温度平衡</t>
  </si>
  <si>
    <t>温度异常</t>
  </si>
  <si>
    <r>
      <rPr>
        <sz val="12"/>
        <rFont val="宋体"/>
        <charset val="134"/>
      </rPr>
      <t>0</t>
    </r>
    <r>
      <rPr>
        <sz val="12"/>
        <rFont val="宋体"/>
        <charset val="134"/>
      </rPr>
      <t>0H</t>
    </r>
  </si>
  <si>
    <t>1#通道</t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</si>
  <si>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</t>
    </r>
    <r>
      <rPr>
        <sz val="12"/>
        <rFont val="宋体"/>
        <charset val="134"/>
      </rPr>
      <t>000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</si>
  <si>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</t>
    </r>
    <r>
      <rPr>
        <sz val="12"/>
        <rFont val="宋体"/>
        <charset val="134"/>
      </rPr>
      <t>100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</si>
  <si>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</t>
    </r>
    <r>
      <rPr>
        <sz val="12"/>
        <rFont val="宋体"/>
        <charset val="134"/>
      </rPr>
      <t>200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</si>
  <si>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</t>
    </r>
    <r>
      <rPr>
        <sz val="12"/>
        <rFont val="宋体"/>
        <charset val="134"/>
      </rPr>
      <t>300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</si>
  <si>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</t>
    </r>
    <r>
      <rPr>
        <sz val="12"/>
        <rFont val="宋体"/>
        <charset val="134"/>
      </rPr>
      <t>400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</si>
  <si>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</t>
    </r>
    <r>
      <rPr>
        <sz val="12"/>
        <rFont val="宋体"/>
        <charset val="134"/>
      </rPr>
      <t>500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</si>
  <si>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</t>
    </r>
    <r>
      <rPr>
        <sz val="12"/>
        <rFont val="宋体"/>
        <charset val="134"/>
      </rPr>
      <t>600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</si>
  <si>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</t>
    </r>
    <r>
      <rPr>
        <sz val="12"/>
        <rFont val="宋体"/>
        <charset val="134"/>
      </rPr>
      <t>700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</si>
  <si>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</t>
    </r>
    <r>
      <rPr>
        <sz val="12"/>
        <rFont val="宋体"/>
        <charset val="134"/>
      </rPr>
      <t>800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</si>
  <si>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</t>
    </r>
    <r>
      <rPr>
        <sz val="12"/>
        <rFont val="宋体"/>
        <charset val="134"/>
      </rPr>
      <t>900</t>
    </r>
  </si>
  <si>
    <r>
      <rPr>
        <sz val="12"/>
        <rFont val="宋体"/>
        <charset val="134"/>
      </rPr>
      <t>D90</t>
    </r>
    <r>
      <rPr>
        <sz val="12"/>
        <rFont val="宋体"/>
        <charset val="134"/>
      </rPr>
      <t>00</t>
    </r>
  </si>
  <si>
    <r>
      <rPr>
        <sz val="12"/>
        <rFont val="宋体"/>
        <charset val="134"/>
      </rPr>
      <t>D91</t>
    </r>
    <r>
      <rPr>
        <sz val="12"/>
        <rFont val="宋体"/>
        <charset val="134"/>
      </rPr>
      <t>00</t>
    </r>
  </si>
  <si>
    <t>DM9980</t>
  </si>
  <si>
    <t>上压板温度上限SV+DM9999(DM35024+DM9986)</t>
  </si>
  <si>
    <t>DM9990</t>
  </si>
  <si>
    <t>上压板温度上限SV+上偏差(DM35024+DM35027)</t>
  </si>
  <si>
    <r>
      <rPr>
        <sz val="12"/>
        <rFont val="宋体"/>
        <charset val="134"/>
      </rPr>
      <t>1H</t>
    </r>
  </si>
  <si>
    <t>2#通道</t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</si>
  <si>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8001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</si>
  <si>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8101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</si>
  <si>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8201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</si>
  <si>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8301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</si>
  <si>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8401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</si>
  <si>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8501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</si>
  <si>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8601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</si>
  <si>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8701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</si>
  <si>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8801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</si>
  <si>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8901</t>
    </r>
  </si>
  <si>
    <r>
      <rPr>
        <sz val="12"/>
        <rFont val="宋体"/>
        <charset val="134"/>
      </rPr>
      <t>D9001</t>
    </r>
  </si>
  <si>
    <r>
      <rPr>
        <sz val="12"/>
        <rFont val="宋体"/>
        <charset val="134"/>
      </rPr>
      <t>D9101</t>
    </r>
  </si>
  <si>
    <t>DM9981</t>
  </si>
  <si>
    <t>上压板温度下限SV-DM9999(DM35024-DM9986)</t>
  </si>
  <si>
    <t>DM9991</t>
  </si>
  <si>
    <t>上压板温度下限SV-下偏差(DM35024-DM35027)</t>
  </si>
  <si>
    <r>
      <rPr>
        <sz val="12"/>
        <rFont val="宋体"/>
        <charset val="134"/>
      </rPr>
      <t>2H</t>
    </r>
  </si>
  <si>
    <t>3#通道</t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</si>
  <si>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8002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</si>
  <si>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8102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</si>
  <si>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8202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</si>
  <si>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8302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</si>
  <si>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8402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</si>
  <si>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8502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</si>
  <si>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8602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</si>
  <si>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8702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</si>
  <si>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8802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</si>
  <si>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8902</t>
    </r>
  </si>
  <si>
    <r>
      <rPr>
        <sz val="12"/>
        <rFont val="宋体"/>
        <charset val="134"/>
      </rPr>
      <t>D9002</t>
    </r>
  </si>
  <si>
    <r>
      <rPr>
        <sz val="12"/>
        <rFont val="宋体"/>
        <charset val="134"/>
      </rPr>
      <t>D9102</t>
    </r>
  </si>
  <si>
    <t>DM9982</t>
  </si>
  <si>
    <t>下压板温度上限SV+DM9999(DM35025+DM9986)</t>
  </si>
  <si>
    <t>DM9992</t>
  </si>
  <si>
    <t>下压板温度上限SV+上偏差(DM35025+DM35027)</t>
  </si>
  <si>
    <r>
      <rPr>
        <sz val="12"/>
        <rFont val="宋体"/>
        <charset val="134"/>
      </rPr>
      <t>3H</t>
    </r>
  </si>
  <si>
    <t>4#通道</t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</si>
  <si>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8003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</si>
  <si>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8103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</si>
  <si>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8203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</si>
  <si>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8303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</si>
  <si>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8403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</si>
  <si>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8503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</si>
  <si>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8603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</si>
  <si>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8703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</si>
  <si>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8803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</si>
  <si>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8903</t>
    </r>
  </si>
  <si>
    <r>
      <rPr>
        <sz val="12"/>
        <rFont val="宋体"/>
        <charset val="134"/>
      </rPr>
      <t>D9003</t>
    </r>
  </si>
  <si>
    <r>
      <rPr>
        <sz val="12"/>
        <rFont val="宋体"/>
        <charset val="134"/>
      </rPr>
      <t>D9103</t>
    </r>
  </si>
  <si>
    <t>DM9983</t>
  </si>
  <si>
    <t>下压板温度下限SV-DM9999(DM35025-DM9986)</t>
  </si>
  <si>
    <t>DM9993</t>
  </si>
  <si>
    <t>下压板温度下限SV-下偏差(DM35025-DM35027)</t>
  </si>
  <si>
    <r>
      <rPr>
        <sz val="12"/>
        <rFont val="宋体"/>
        <charset val="134"/>
      </rPr>
      <t>4H</t>
    </r>
  </si>
  <si>
    <t>5#通道</t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</si>
  <si>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8004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</si>
  <si>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8104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</si>
  <si>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8204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</si>
  <si>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8304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</si>
  <si>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8404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</si>
  <si>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8504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</si>
  <si>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8604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</si>
  <si>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8704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</si>
  <si>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8804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</si>
  <si>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8904</t>
    </r>
  </si>
  <si>
    <r>
      <rPr>
        <sz val="12"/>
        <rFont val="宋体"/>
        <charset val="134"/>
      </rPr>
      <t>D9004</t>
    </r>
  </si>
  <si>
    <r>
      <rPr>
        <sz val="12"/>
        <rFont val="宋体"/>
        <charset val="134"/>
      </rPr>
      <t>D9104</t>
    </r>
  </si>
  <si>
    <t>DM9984</t>
  </si>
  <si>
    <t>侧压板温度上限SV+DM9999(DM35026+DM9986)</t>
  </si>
  <si>
    <t>DM9994</t>
  </si>
  <si>
    <t>侧压板温度上限SV+上偏差(DM35026+DM35027)</t>
  </si>
  <si>
    <r>
      <rPr>
        <sz val="12"/>
        <rFont val="宋体"/>
        <charset val="134"/>
      </rPr>
      <t>5H</t>
    </r>
  </si>
  <si>
    <t>6#通道</t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</si>
  <si>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8005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</si>
  <si>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8105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</si>
  <si>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8205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</si>
  <si>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8305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</si>
  <si>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8405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</si>
  <si>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8505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</si>
  <si>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8605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</si>
  <si>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8705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</si>
  <si>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8805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</si>
  <si>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8905</t>
    </r>
  </si>
  <si>
    <r>
      <rPr>
        <sz val="12"/>
        <rFont val="宋体"/>
        <charset val="134"/>
      </rPr>
      <t>D9005</t>
    </r>
  </si>
  <si>
    <r>
      <rPr>
        <sz val="12"/>
        <rFont val="宋体"/>
        <charset val="134"/>
      </rPr>
      <t>D9105</t>
    </r>
  </si>
  <si>
    <t>DM9985</t>
  </si>
  <si>
    <t>侧压板温度下限SV-DM9999(DM35026-DM9986)</t>
  </si>
  <si>
    <t>DM9995</t>
  </si>
  <si>
    <t>侧压板温度下限SV-下偏差(DM35026-DM35027)</t>
  </si>
  <si>
    <r>
      <rPr>
        <sz val="12"/>
        <rFont val="宋体"/>
        <charset val="134"/>
      </rPr>
      <t>6H</t>
    </r>
  </si>
  <si>
    <t>7#通道</t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</si>
  <si>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8006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</si>
  <si>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8106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</si>
  <si>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8206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</si>
  <si>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8306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</si>
  <si>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8406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</si>
  <si>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8506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</si>
  <si>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8606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</si>
  <si>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8706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</si>
  <si>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8806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</si>
  <si>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8906</t>
    </r>
  </si>
  <si>
    <r>
      <rPr>
        <sz val="12"/>
        <rFont val="宋体"/>
        <charset val="134"/>
      </rPr>
      <t>D9006</t>
    </r>
  </si>
  <si>
    <r>
      <rPr>
        <sz val="12"/>
        <rFont val="宋体"/>
        <charset val="134"/>
      </rPr>
      <t>D9106</t>
    </r>
  </si>
  <si>
    <t>DM9986</t>
  </si>
  <si>
    <t>探头断线与SSR故障时间</t>
  </si>
  <si>
    <t>DM9996</t>
  </si>
  <si>
    <r>
      <rPr>
        <sz val="12"/>
        <rFont val="宋体"/>
        <charset val="134"/>
      </rPr>
      <t>7H</t>
    </r>
  </si>
  <si>
    <t>8#通道</t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</si>
  <si>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8007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</si>
  <si>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8107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</si>
  <si>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8207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</si>
  <si>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8307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</si>
  <si>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8407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</si>
  <si>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8507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</si>
  <si>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8607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</si>
  <si>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8707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</si>
  <si>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8807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</si>
  <si>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8907</t>
    </r>
  </si>
  <si>
    <r>
      <rPr>
        <sz val="12"/>
        <rFont val="宋体"/>
        <charset val="134"/>
      </rPr>
      <t>D9007</t>
    </r>
  </si>
  <si>
    <r>
      <rPr>
        <sz val="12"/>
        <rFont val="宋体"/>
        <charset val="134"/>
      </rPr>
      <t>D9107</t>
    </r>
  </si>
  <si>
    <t>DM9987</t>
  </si>
  <si>
    <t>DM9997</t>
  </si>
  <si>
    <t>SV=1</t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</si>
  <si>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0H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</si>
  <si>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8008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</si>
  <si>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8108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</si>
  <si>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8208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</si>
  <si>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8308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</si>
  <si>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8408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</si>
  <si>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8508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</si>
  <si>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8608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</si>
  <si>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8708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</si>
  <si>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8808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</si>
  <si>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8908</t>
    </r>
  </si>
  <si>
    <r>
      <rPr>
        <sz val="12"/>
        <rFont val="宋体"/>
        <charset val="134"/>
      </rPr>
      <t>D9008</t>
    </r>
  </si>
  <si>
    <r>
      <rPr>
        <sz val="12"/>
        <rFont val="宋体"/>
        <charset val="134"/>
      </rPr>
      <t>D9108</t>
    </r>
  </si>
  <si>
    <t>DM9988</t>
  </si>
  <si>
    <t>探头断线与SSR故障温差</t>
  </si>
  <si>
    <t>DM9998</t>
  </si>
  <si>
    <r>
      <rPr>
        <sz val="12"/>
        <rFont val="宋体"/>
        <charset val="134"/>
      </rPr>
      <t>41H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</si>
  <si>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8009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</si>
  <si>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8109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</si>
  <si>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8209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</si>
  <si>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8309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</si>
  <si>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8409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</si>
  <si>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8509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</si>
  <si>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8609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</si>
  <si>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8709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</si>
  <si>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8809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</si>
  <si>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8909</t>
    </r>
  </si>
  <si>
    <r>
      <rPr>
        <sz val="12"/>
        <rFont val="宋体"/>
        <charset val="134"/>
      </rPr>
      <t>D9009</t>
    </r>
  </si>
  <si>
    <r>
      <rPr>
        <sz val="12"/>
        <rFont val="宋体"/>
        <charset val="134"/>
      </rPr>
      <t>D9109</t>
    </r>
  </si>
  <si>
    <t>DM9989</t>
  </si>
  <si>
    <t>DM9999</t>
  </si>
  <si>
    <r>
      <rPr>
        <sz val="12"/>
        <rFont val="宋体"/>
        <charset val="134"/>
      </rPr>
      <t>42H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</si>
  <si>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8010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</si>
  <si>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8110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</si>
  <si>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8210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</si>
  <si>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8310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</si>
  <si>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8410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</si>
  <si>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8510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</si>
  <si>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8610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</si>
  <si>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8710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</si>
  <si>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8810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</si>
  <si>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8910</t>
    </r>
  </si>
  <si>
    <r>
      <rPr>
        <sz val="12"/>
        <rFont val="宋体"/>
        <charset val="134"/>
      </rPr>
      <t>D9010</t>
    </r>
  </si>
  <si>
    <r>
      <rPr>
        <sz val="12"/>
        <rFont val="宋体"/>
        <charset val="134"/>
      </rPr>
      <t>D9110</t>
    </r>
  </si>
  <si>
    <r>
      <rPr>
        <sz val="12"/>
        <rFont val="宋体"/>
        <charset val="134"/>
      </rPr>
      <t>43H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</si>
  <si>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8011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</si>
  <si>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8111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</si>
  <si>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8211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</si>
  <si>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8311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</si>
  <si>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8411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</si>
  <si>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8511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</si>
  <si>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8611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</si>
  <si>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8711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</si>
  <si>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8811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</si>
  <si>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8911</t>
    </r>
  </si>
  <si>
    <r>
      <rPr>
        <sz val="12"/>
        <rFont val="宋体"/>
        <charset val="134"/>
      </rPr>
      <t>D9011</t>
    </r>
  </si>
  <si>
    <r>
      <rPr>
        <sz val="12"/>
        <rFont val="宋体"/>
        <charset val="134"/>
      </rPr>
      <t>D9111</t>
    </r>
  </si>
  <si>
    <r>
      <rPr>
        <sz val="12"/>
        <rFont val="宋体"/>
        <charset val="134"/>
      </rPr>
      <t>44H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</si>
  <si>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8012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</si>
  <si>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8112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</si>
  <si>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8212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</si>
  <si>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8312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</si>
  <si>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8412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</si>
  <si>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8512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</si>
  <si>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8612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</si>
  <si>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8712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</si>
  <si>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8812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</si>
  <si>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8912</t>
    </r>
  </si>
  <si>
    <r>
      <rPr>
        <sz val="12"/>
        <rFont val="宋体"/>
        <charset val="134"/>
      </rPr>
      <t>D9012</t>
    </r>
  </si>
  <si>
    <r>
      <rPr>
        <sz val="12"/>
        <rFont val="宋体"/>
        <charset val="134"/>
      </rPr>
      <t>D9112</t>
    </r>
  </si>
  <si>
    <r>
      <rPr>
        <sz val="12"/>
        <rFont val="宋体"/>
        <charset val="134"/>
      </rPr>
      <t>45H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</si>
  <si>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8013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</si>
  <si>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8113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</si>
  <si>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8213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</si>
  <si>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8313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</si>
  <si>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8413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</si>
  <si>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8513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</si>
  <si>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8613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</si>
  <si>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8713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</si>
  <si>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8813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</si>
  <si>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8913</t>
    </r>
  </si>
  <si>
    <r>
      <rPr>
        <sz val="12"/>
        <rFont val="宋体"/>
        <charset val="134"/>
      </rPr>
      <t>D9013</t>
    </r>
  </si>
  <si>
    <r>
      <rPr>
        <sz val="12"/>
        <rFont val="宋体"/>
        <charset val="134"/>
      </rPr>
      <t>D9113</t>
    </r>
  </si>
  <si>
    <r>
      <rPr>
        <sz val="12"/>
        <rFont val="宋体"/>
        <charset val="134"/>
      </rPr>
      <t>46H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</si>
  <si>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8014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</si>
  <si>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8114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</si>
  <si>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8214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</si>
  <si>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8314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</si>
  <si>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8414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</si>
  <si>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8514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</si>
  <si>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8614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</si>
  <si>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8714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</si>
  <si>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8814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</si>
  <si>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8914</t>
    </r>
  </si>
  <si>
    <r>
      <rPr>
        <sz val="12"/>
        <rFont val="宋体"/>
        <charset val="134"/>
      </rPr>
      <t>D9014</t>
    </r>
  </si>
  <si>
    <r>
      <rPr>
        <sz val="12"/>
        <rFont val="宋体"/>
        <charset val="134"/>
      </rPr>
      <t>D9114</t>
    </r>
  </si>
  <si>
    <r>
      <rPr>
        <sz val="12"/>
        <rFont val="宋体"/>
        <charset val="134"/>
      </rPr>
      <t>47H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</si>
  <si>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8015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</si>
  <si>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8115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</si>
  <si>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8215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</si>
  <si>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8315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</si>
  <si>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8415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</si>
  <si>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8515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</si>
  <si>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8615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</si>
  <si>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8715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</si>
  <si>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8815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</si>
  <si>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8915</t>
    </r>
  </si>
  <si>
    <r>
      <rPr>
        <sz val="12"/>
        <rFont val="宋体"/>
        <charset val="134"/>
      </rPr>
      <t>D9015</t>
    </r>
  </si>
  <si>
    <r>
      <rPr>
        <sz val="12"/>
        <rFont val="宋体"/>
        <charset val="134"/>
      </rPr>
      <t>D9115</t>
    </r>
  </si>
  <si>
    <t>状态字=2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</si>
  <si>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00H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</si>
  <si>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-8#</t>
    </r>
    <r>
      <rPr>
        <sz val="12"/>
        <rFont val="宋体"/>
        <charset val="134"/>
      </rPr>
      <t>通道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</si>
  <si>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8016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</si>
  <si>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8116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</si>
  <si>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8216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</si>
  <si>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8316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</si>
  <si>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8416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</si>
  <si>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8516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</si>
  <si>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8616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</si>
  <si>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8716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</si>
  <si>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8816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</si>
  <si>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8916</t>
    </r>
  </si>
  <si>
    <r>
      <rPr>
        <sz val="12"/>
        <rFont val="宋体"/>
        <charset val="134"/>
      </rPr>
      <t>D9016</t>
    </r>
  </si>
  <si>
    <r>
      <rPr>
        <sz val="12"/>
        <rFont val="宋体"/>
        <charset val="134"/>
      </rPr>
      <t>D9116</t>
    </r>
  </si>
  <si>
    <t>启动字=3</t>
  </si>
  <si>
    <t>106H</t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</si>
  <si>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8017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</si>
  <si>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8117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</si>
  <si>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8217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</si>
  <si>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8317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</si>
  <si>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8417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</si>
  <si>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8517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</si>
  <si>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8617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</si>
  <si>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8717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</si>
  <si>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8817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</si>
  <si>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8917</t>
    </r>
  </si>
  <si>
    <r>
      <rPr>
        <sz val="12"/>
        <rFont val="宋体"/>
        <charset val="134"/>
      </rPr>
      <t>D9017</t>
    </r>
  </si>
  <si>
    <r>
      <rPr>
        <sz val="12"/>
        <rFont val="宋体"/>
        <charset val="134"/>
      </rPr>
      <t>D9117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</si>
  <si>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8018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</si>
  <si>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8118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</si>
  <si>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8218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</si>
  <si>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8318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</si>
  <si>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8418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</si>
  <si>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8518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</si>
  <si>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8618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</si>
  <si>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8718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</si>
  <si>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8818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</si>
  <si>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8918</t>
    </r>
  </si>
  <si>
    <r>
      <rPr>
        <sz val="12"/>
        <rFont val="宋体"/>
        <charset val="134"/>
      </rPr>
      <t>D9018</t>
    </r>
  </si>
  <si>
    <r>
      <rPr>
        <sz val="12"/>
        <rFont val="宋体"/>
        <charset val="134"/>
      </rPr>
      <t>D9118</t>
    </r>
  </si>
  <si>
    <t>下报警保持</t>
  </si>
  <si>
    <t>辅助继电器</t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</si>
  <si>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8019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</si>
  <si>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8119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</si>
  <si>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8219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</si>
  <si>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8319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</si>
  <si>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8419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</si>
  <si>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8519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</si>
  <si>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8619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</si>
  <si>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8719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</si>
  <si>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8819</t>
    </r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</si>
  <si>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8919</t>
    </r>
  </si>
  <si>
    <r>
      <rPr>
        <sz val="12"/>
        <rFont val="宋体"/>
        <charset val="134"/>
      </rPr>
      <t>D9019</t>
    </r>
  </si>
  <si>
    <r>
      <rPr>
        <sz val="12"/>
        <rFont val="宋体"/>
        <charset val="134"/>
      </rPr>
      <t>D9119</t>
    </r>
  </si>
  <si>
    <t>OFFSET=4</t>
  </si>
  <si>
    <t>30H</t>
  </si>
  <si>
    <t>D8020</t>
  </si>
  <si>
    <t>D8120</t>
  </si>
  <si>
    <t>D8220</t>
  </si>
  <si>
    <t>D8320</t>
  </si>
  <si>
    <t>D8420</t>
  </si>
  <si>
    <t>D8520</t>
  </si>
  <si>
    <t>D8620</t>
  </si>
  <si>
    <t>D8720</t>
  </si>
  <si>
    <t>D8820</t>
  </si>
  <si>
    <t>D8920</t>
  </si>
  <si>
    <t>D9020</t>
  </si>
  <si>
    <t>D9120</t>
  </si>
  <si>
    <t>31H</t>
  </si>
  <si>
    <t>D8021</t>
  </si>
  <si>
    <r>
      <rPr>
        <sz val="12"/>
        <rFont val="宋体"/>
        <charset val="134"/>
      </rPr>
      <t>D8159</t>
    </r>
  </si>
  <si>
    <r>
      <rPr>
        <sz val="12"/>
        <rFont val="宋体"/>
        <charset val="134"/>
      </rPr>
      <t>D8259</t>
    </r>
  </si>
  <si>
    <r>
      <rPr>
        <sz val="12"/>
        <rFont val="宋体"/>
        <charset val="134"/>
      </rPr>
      <t>D8359</t>
    </r>
  </si>
  <si>
    <t>D8421</t>
  </si>
  <si>
    <t>D8521</t>
  </si>
  <si>
    <t>D8621</t>
  </si>
  <si>
    <t>D8721</t>
  </si>
  <si>
    <t>D8821</t>
  </si>
  <si>
    <t>D8921</t>
  </si>
  <si>
    <t>D9021</t>
  </si>
  <si>
    <t>D9121</t>
  </si>
  <si>
    <t>32H</t>
  </si>
  <si>
    <t>D8022</t>
  </si>
  <si>
    <r>
      <rPr>
        <sz val="12"/>
        <rFont val="宋体"/>
        <charset val="134"/>
      </rPr>
      <t>D8160</t>
    </r>
  </si>
  <si>
    <r>
      <rPr>
        <sz val="12"/>
        <rFont val="宋体"/>
        <charset val="134"/>
      </rPr>
      <t>D8260</t>
    </r>
  </si>
  <si>
    <r>
      <rPr>
        <sz val="12"/>
        <rFont val="宋体"/>
        <charset val="134"/>
      </rPr>
      <t>D8360</t>
    </r>
  </si>
  <si>
    <t>D8422</t>
  </si>
  <si>
    <t>D8522</t>
  </si>
  <si>
    <t>D8622</t>
  </si>
  <si>
    <t>D8722</t>
  </si>
  <si>
    <t>D8822</t>
  </si>
  <si>
    <t>D8922</t>
  </si>
  <si>
    <t>D9022</t>
  </si>
  <si>
    <t>D9122</t>
  </si>
  <si>
    <t>33H</t>
  </si>
  <si>
    <t>D8023</t>
  </si>
  <si>
    <r>
      <rPr>
        <sz val="12"/>
        <rFont val="宋体"/>
        <charset val="134"/>
      </rPr>
      <t>D8161</t>
    </r>
  </si>
  <si>
    <r>
      <rPr>
        <sz val="12"/>
        <rFont val="宋体"/>
        <charset val="134"/>
      </rPr>
      <t>D8261</t>
    </r>
  </si>
  <si>
    <r>
      <rPr>
        <sz val="12"/>
        <rFont val="宋体"/>
        <charset val="134"/>
      </rPr>
      <t>D8361</t>
    </r>
  </si>
  <si>
    <t>D8423</t>
  </si>
  <si>
    <t>D8523</t>
  </si>
  <si>
    <t>D8623</t>
  </si>
  <si>
    <t>D8723</t>
  </si>
  <si>
    <t>D8823</t>
  </si>
  <si>
    <t>D8923</t>
  </si>
  <si>
    <t>D9023</t>
  </si>
  <si>
    <t>D9123</t>
  </si>
  <si>
    <t>34H</t>
  </si>
  <si>
    <t>D8024</t>
  </si>
  <si>
    <r>
      <rPr>
        <sz val="12"/>
        <rFont val="宋体"/>
        <charset val="134"/>
      </rPr>
      <t>D8162</t>
    </r>
  </si>
  <si>
    <r>
      <rPr>
        <sz val="12"/>
        <rFont val="宋体"/>
        <charset val="134"/>
      </rPr>
      <t>D8262</t>
    </r>
  </si>
  <si>
    <r>
      <rPr>
        <sz val="12"/>
        <rFont val="宋体"/>
        <charset val="134"/>
      </rPr>
      <t>D8362</t>
    </r>
  </si>
  <si>
    <t>D8424</t>
  </si>
  <si>
    <t>D8524</t>
  </si>
  <si>
    <t>D8624</t>
  </si>
  <si>
    <t>D8724</t>
  </si>
  <si>
    <t>D8824</t>
  </si>
  <si>
    <t>D8924</t>
  </si>
  <si>
    <t>D9024</t>
  </si>
  <si>
    <t>D9124</t>
  </si>
  <si>
    <t>35H</t>
  </si>
  <si>
    <t>D8025</t>
  </si>
  <si>
    <r>
      <rPr>
        <sz val="12"/>
        <rFont val="宋体"/>
        <charset val="134"/>
      </rPr>
      <t>D8163</t>
    </r>
  </si>
  <si>
    <r>
      <rPr>
        <sz val="12"/>
        <rFont val="宋体"/>
        <charset val="134"/>
      </rPr>
      <t>D8263</t>
    </r>
  </si>
  <si>
    <r>
      <rPr>
        <sz val="12"/>
        <rFont val="宋体"/>
        <charset val="134"/>
      </rPr>
      <t>D8363</t>
    </r>
  </si>
  <si>
    <t>D8425</t>
  </si>
  <si>
    <t>D8525</t>
  </si>
  <si>
    <t>D8625</t>
  </si>
  <si>
    <t>D8725</t>
  </si>
  <si>
    <t>D8825</t>
  </si>
  <si>
    <t>D8925</t>
  </si>
  <si>
    <t>D9025</t>
  </si>
  <si>
    <t>D9125</t>
  </si>
  <si>
    <t>36H</t>
  </si>
  <si>
    <t>D8026</t>
  </si>
  <si>
    <r>
      <rPr>
        <sz val="12"/>
        <rFont val="宋体"/>
        <charset val="134"/>
      </rPr>
      <t>D8164</t>
    </r>
  </si>
  <si>
    <r>
      <rPr>
        <sz val="12"/>
        <rFont val="宋体"/>
        <charset val="134"/>
      </rPr>
      <t>D8264</t>
    </r>
  </si>
  <si>
    <r>
      <rPr>
        <sz val="12"/>
        <rFont val="宋体"/>
        <charset val="134"/>
      </rPr>
      <t>D8364</t>
    </r>
  </si>
  <si>
    <t>D8426</t>
  </si>
  <si>
    <t>D8526</t>
  </si>
  <si>
    <t>D8626</t>
  </si>
  <si>
    <t>D8726</t>
  </si>
  <si>
    <t>D8826</t>
  </si>
  <si>
    <t>D8926</t>
  </si>
  <si>
    <t>D9026</t>
  </si>
  <si>
    <t>D9126</t>
  </si>
  <si>
    <t>37H</t>
  </si>
  <si>
    <t>D8027</t>
  </si>
  <si>
    <r>
      <rPr>
        <sz val="12"/>
        <rFont val="宋体"/>
        <charset val="134"/>
      </rPr>
      <t>D8165</t>
    </r>
  </si>
  <si>
    <r>
      <rPr>
        <sz val="12"/>
        <rFont val="宋体"/>
        <charset val="134"/>
      </rPr>
      <t>D8265</t>
    </r>
  </si>
  <si>
    <r>
      <rPr>
        <sz val="12"/>
        <rFont val="宋体"/>
        <charset val="134"/>
      </rPr>
      <t>D8365</t>
    </r>
  </si>
  <si>
    <t>D8427</t>
  </si>
  <si>
    <t>D8527</t>
  </si>
  <si>
    <t>D8627</t>
  </si>
  <si>
    <t>D8727</t>
  </si>
  <si>
    <t>D8827</t>
  </si>
  <si>
    <t>D8927</t>
  </si>
  <si>
    <t>D9027</t>
  </si>
  <si>
    <t>D9127</t>
  </si>
  <si>
    <t>上模</t>
  </si>
  <si>
    <t>下模</t>
  </si>
  <si>
    <t>写入</t>
  </si>
  <si>
    <t>SV=50</t>
  </si>
  <si>
    <t>D8050</t>
  </si>
  <si>
    <r>
      <rPr>
        <sz val="12"/>
        <rFont val="宋体"/>
        <charset val="134"/>
      </rPr>
      <t>D8</t>
    </r>
    <r>
      <rPr>
        <sz val="12"/>
        <rFont val="宋体"/>
        <charset val="134"/>
      </rPr>
      <t>1</t>
    </r>
    <r>
      <rPr>
        <sz val="12"/>
        <rFont val="宋体"/>
        <charset val="134"/>
      </rPr>
      <t>5</t>
    </r>
    <r>
      <rPr>
        <sz val="12"/>
        <rFont val="宋体"/>
        <charset val="134"/>
      </rPr>
      <t>0</t>
    </r>
  </si>
  <si>
    <r>
      <rPr>
        <sz val="12"/>
        <rFont val="宋体"/>
        <charset val="134"/>
      </rPr>
      <t>D8</t>
    </r>
    <r>
      <rPr>
        <sz val="12"/>
        <rFont val="宋体"/>
        <charset val="134"/>
      </rPr>
      <t>2</t>
    </r>
    <r>
      <rPr>
        <sz val="12"/>
        <rFont val="宋体"/>
        <charset val="134"/>
      </rPr>
      <t>5</t>
    </r>
    <r>
      <rPr>
        <sz val="12"/>
        <rFont val="宋体"/>
        <charset val="134"/>
      </rPr>
      <t>0</t>
    </r>
  </si>
  <si>
    <r>
      <rPr>
        <sz val="12"/>
        <rFont val="宋体"/>
        <charset val="134"/>
      </rPr>
      <t>D8</t>
    </r>
    <r>
      <rPr>
        <sz val="12"/>
        <rFont val="宋体"/>
        <charset val="134"/>
      </rPr>
      <t>3</t>
    </r>
    <r>
      <rPr>
        <sz val="12"/>
        <rFont val="宋体"/>
        <charset val="134"/>
      </rPr>
      <t>5</t>
    </r>
    <r>
      <rPr>
        <sz val="12"/>
        <rFont val="宋体"/>
        <charset val="134"/>
      </rPr>
      <t>0</t>
    </r>
  </si>
  <si>
    <r>
      <rPr>
        <sz val="12"/>
        <rFont val="宋体"/>
        <charset val="134"/>
      </rPr>
      <t>D8</t>
    </r>
    <r>
      <rPr>
        <sz val="12"/>
        <rFont val="宋体"/>
        <charset val="134"/>
      </rPr>
      <t>4</t>
    </r>
    <r>
      <rPr>
        <sz val="12"/>
        <rFont val="宋体"/>
        <charset val="134"/>
      </rPr>
      <t>5</t>
    </r>
    <r>
      <rPr>
        <sz val="12"/>
        <rFont val="宋体"/>
        <charset val="134"/>
      </rPr>
      <t>0</t>
    </r>
  </si>
  <si>
    <r>
      <rPr>
        <sz val="12"/>
        <rFont val="宋体"/>
        <charset val="134"/>
      </rPr>
      <t>D8</t>
    </r>
    <r>
      <rPr>
        <sz val="12"/>
        <rFont val="宋体"/>
        <charset val="134"/>
      </rPr>
      <t>5</t>
    </r>
    <r>
      <rPr>
        <sz val="12"/>
        <rFont val="宋体"/>
        <charset val="134"/>
      </rPr>
      <t>5</t>
    </r>
    <r>
      <rPr>
        <sz val="12"/>
        <rFont val="宋体"/>
        <charset val="134"/>
      </rPr>
      <t>0</t>
    </r>
  </si>
  <si>
    <r>
      <rPr>
        <sz val="12"/>
        <rFont val="宋体"/>
        <charset val="134"/>
      </rPr>
      <t>D8</t>
    </r>
    <r>
      <rPr>
        <sz val="12"/>
        <rFont val="宋体"/>
        <charset val="134"/>
      </rPr>
      <t>6</t>
    </r>
    <r>
      <rPr>
        <sz val="12"/>
        <rFont val="宋体"/>
        <charset val="134"/>
      </rPr>
      <t>5</t>
    </r>
    <r>
      <rPr>
        <sz val="12"/>
        <rFont val="宋体"/>
        <charset val="134"/>
      </rPr>
      <t>0</t>
    </r>
  </si>
  <si>
    <r>
      <rPr>
        <sz val="12"/>
        <rFont val="宋体"/>
        <charset val="134"/>
      </rPr>
      <t>D8</t>
    </r>
    <r>
      <rPr>
        <sz val="12"/>
        <rFont val="宋体"/>
        <charset val="134"/>
      </rPr>
      <t>7</t>
    </r>
    <r>
      <rPr>
        <sz val="12"/>
        <rFont val="宋体"/>
        <charset val="134"/>
      </rPr>
      <t>5</t>
    </r>
    <r>
      <rPr>
        <sz val="12"/>
        <rFont val="宋体"/>
        <charset val="134"/>
      </rPr>
      <t>0</t>
    </r>
  </si>
  <si>
    <r>
      <rPr>
        <sz val="12"/>
        <rFont val="宋体"/>
        <charset val="134"/>
      </rPr>
      <t>D8</t>
    </r>
    <r>
      <rPr>
        <sz val="12"/>
        <rFont val="宋体"/>
        <charset val="134"/>
      </rPr>
      <t>8</t>
    </r>
    <r>
      <rPr>
        <sz val="12"/>
        <rFont val="宋体"/>
        <charset val="134"/>
      </rPr>
      <t>5</t>
    </r>
    <r>
      <rPr>
        <sz val="12"/>
        <rFont val="宋体"/>
        <charset val="134"/>
      </rPr>
      <t>0</t>
    </r>
  </si>
  <si>
    <r>
      <rPr>
        <sz val="12"/>
        <rFont val="宋体"/>
        <charset val="134"/>
      </rPr>
      <t>D8</t>
    </r>
    <r>
      <rPr>
        <sz val="12"/>
        <rFont val="宋体"/>
        <charset val="134"/>
      </rPr>
      <t>9</t>
    </r>
    <r>
      <rPr>
        <sz val="12"/>
        <rFont val="宋体"/>
        <charset val="134"/>
      </rPr>
      <t>5</t>
    </r>
    <r>
      <rPr>
        <sz val="12"/>
        <rFont val="宋体"/>
        <charset val="134"/>
      </rPr>
      <t>0</t>
    </r>
  </si>
  <si>
    <r>
      <rPr>
        <sz val="12"/>
        <rFont val="宋体"/>
        <charset val="134"/>
      </rPr>
      <t>D905</t>
    </r>
    <r>
      <rPr>
        <sz val="12"/>
        <rFont val="宋体"/>
        <charset val="134"/>
      </rPr>
      <t>0</t>
    </r>
  </si>
  <si>
    <r>
      <rPr>
        <sz val="12"/>
        <rFont val="宋体"/>
        <charset val="134"/>
      </rPr>
      <t>D915</t>
    </r>
    <r>
      <rPr>
        <sz val="12"/>
        <rFont val="宋体"/>
        <charset val="134"/>
      </rPr>
      <t>0</t>
    </r>
  </si>
  <si>
    <t>D8051</t>
  </si>
  <si>
    <r>
      <rPr>
        <sz val="12"/>
        <rFont val="宋体"/>
        <charset val="134"/>
      </rPr>
      <t>D8151</t>
    </r>
  </si>
  <si>
    <r>
      <rPr>
        <sz val="12"/>
        <rFont val="宋体"/>
        <charset val="134"/>
      </rPr>
      <t>D8251</t>
    </r>
  </si>
  <si>
    <r>
      <rPr>
        <sz val="12"/>
        <rFont val="宋体"/>
        <charset val="134"/>
      </rPr>
      <t>D8351</t>
    </r>
  </si>
  <si>
    <r>
      <rPr>
        <sz val="12"/>
        <rFont val="宋体"/>
        <charset val="134"/>
      </rPr>
      <t>D8451</t>
    </r>
  </si>
  <si>
    <r>
      <rPr>
        <sz val="12"/>
        <rFont val="宋体"/>
        <charset val="134"/>
      </rPr>
      <t>D8551</t>
    </r>
  </si>
  <si>
    <r>
      <rPr>
        <sz val="12"/>
        <rFont val="宋体"/>
        <charset val="134"/>
      </rPr>
      <t>D8651</t>
    </r>
  </si>
  <si>
    <r>
      <rPr>
        <sz val="12"/>
        <rFont val="宋体"/>
        <charset val="134"/>
      </rPr>
      <t>D8751</t>
    </r>
  </si>
  <si>
    <r>
      <rPr>
        <sz val="12"/>
        <rFont val="宋体"/>
        <charset val="134"/>
      </rPr>
      <t>D8851</t>
    </r>
  </si>
  <si>
    <r>
      <rPr>
        <sz val="12"/>
        <rFont val="宋体"/>
        <charset val="134"/>
      </rPr>
      <t>D8951</t>
    </r>
  </si>
  <si>
    <r>
      <rPr>
        <sz val="12"/>
        <rFont val="宋体"/>
        <charset val="134"/>
      </rPr>
      <t>D9051</t>
    </r>
  </si>
  <si>
    <r>
      <rPr>
        <sz val="12"/>
        <rFont val="宋体"/>
        <charset val="134"/>
      </rPr>
      <t>D9151</t>
    </r>
  </si>
  <si>
    <t>D8052</t>
  </si>
  <si>
    <r>
      <rPr>
        <sz val="12"/>
        <rFont val="宋体"/>
        <charset val="134"/>
      </rPr>
      <t>D8152</t>
    </r>
  </si>
  <si>
    <r>
      <rPr>
        <sz val="12"/>
        <rFont val="宋体"/>
        <charset val="134"/>
      </rPr>
      <t>D8252</t>
    </r>
  </si>
  <si>
    <r>
      <rPr>
        <sz val="12"/>
        <rFont val="宋体"/>
        <charset val="134"/>
      </rPr>
      <t>D8352</t>
    </r>
  </si>
  <si>
    <r>
      <rPr>
        <sz val="12"/>
        <rFont val="宋体"/>
        <charset val="134"/>
      </rPr>
      <t>D8452</t>
    </r>
  </si>
  <si>
    <r>
      <rPr>
        <sz val="12"/>
        <rFont val="宋体"/>
        <charset val="134"/>
      </rPr>
      <t>D8552</t>
    </r>
  </si>
  <si>
    <r>
      <rPr>
        <sz val="12"/>
        <rFont val="宋体"/>
        <charset val="134"/>
      </rPr>
      <t>D8652</t>
    </r>
  </si>
  <si>
    <r>
      <rPr>
        <sz val="12"/>
        <rFont val="宋体"/>
        <charset val="134"/>
      </rPr>
      <t>D8752</t>
    </r>
  </si>
  <si>
    <r>
      <rPr>
        <sz val="12"/>
        <rFont val="宋体"/>
        <charset val="134"/>
      </rPr>
      <t>D8852</t>
    </r>
  </si>
  <si>
    <r>
      <rPr>
        <sz val="12"/>
        <rFont val="宋体"/>
        <charset val="134"/>
      </rPr>
      <t>D8952</t>
    </r>
  </si>
  <si>
    <r>
      <rPr>
        <sz val="12"/>
        <rFont val="宋体"/>
        <charset val="134"/>
      </rPr>
      <t>D9052</t>
    </r>
  </si>
  <si>
    <r>
      <rPr>
        <sz val="12"/>
        <rFont val="宋体"/>
        <charset val="134"/>
      </rPr>
      <t>D9152</t>
    </r>
  </si>
  <si>
    <t>D8053</t>
  </si>
  <si>
    <r>
      <rPr>
        <sz val="12"/>
        <rFont val="宋体"/>
        <charset val="134"/>
      </rPr>
      <t>D8153</t>
    </r>
  </si>
  <si>
    <r>
      <rPr>
        <sz val="12"/>
        <rFont val="宋体"/>
        <charset val="134"/>
      </rPr>
      <t>D8253</t>
    </r>
  </si>
  <si>
    <r>
      <rPr>
        <sz val="12"/>
        <rFont val="宋体"/>
        <charset val="134"/>
      </rPr>
      <t>D8353</t>
    </r>
  </si>
  <si>
    <r>
      <rPr>
        <sz val="12"/>
        <rFont val="宋体"/>
        <charset val="134"/>
      </rPr>
      <t>D8453</t>
    </r>
  </si>
  <si>
    <r>
      <rPr>
        <sz val="12"/>
        <rFont val="宋体"/>
        <charset val="134"/>
      </rPr>
      <t>D8553</t>
    </r>
  </si>
  <si>
    <r>
      <rPr>
        <sz val="12"/>
        <rFont val="宋体"/>
        <charset val="134"/>
      </rPr>
      <t>D8653</t>
    </r>
  </si>
  <si>
    <r>
      <rPr>
        <sz val="12"/>
        <rFont val="宋体"/>
        <charset val="134"/>
      </rPr>
      <t>D8753</t>
    </r>
  </si>
  <si>
    <r>
      <rPr>
        <sz val="12"/>
        <rFont val="宋体"/>
        <charset val="134"/>
      </rPr>
      <t>D8853</t>
    </r>
  </si>
  <si>
    <r>
      <rPr>
        <sz val="12"/>
        <rFont val="宋体"/>
        <charset val="134"/>
      </rPr>
      <t>D8953</t>
    </r>
  </si>
  <si>
    <r>
      <rPr>
        <sz val="12"/>
        <rFont val="宋体"/>
        <charset val="134"/>
      </rPr>
      <t>D9053</t>
    </r>
  </si>
  <si>
    <r>
      <rPr>
        <sz val="12"/>
        <rFont val="宋体"/>
        <charset val="134"/>
      </rPr>
      <t>D9153</t>
    </r>
  </si>
  <si>
    <t>D8054</t>
  </si>
  <si>
    <r>
      <rPr>
        <sz val="12"/>
        <rFont val="宋体"/>
        <charset val="134"/>
      </rPr>
      <t>D8154</t>
    </r>
  </si>
  <si>
    <r>
      <rPr>
        <sz val="12"/>
        <rFont val="宋体"/>
        <charset val="134"/>
      </rPr>
      <t>D8254</t>
    </r>
  </si>
  <si>
    <r>
      <rPr>
        <sz val="12"/>
        <rFont val="宋体"/>
        <charset val="134"/>
      </rPr>
      <t>D8354</t>
    </r>
  </si>
  <si>
    <r>
      <rPr>
        <sz val="12"/>
        <rFont val="宋体"/>
        <charset val="134"/>
      </rPr>
      <t>D8454</t>
    </r>
  </si>
  <si>
    <r>
      <rPr>
        <sz val="12"/>
        <rFont val="宋体"/>
        <charset val="134"/>
      </rPr>
      <t>D8554</t>
    </r>
  </si>
  <si>
    <r>
      <rPr>
        <sz val="12"/>
        <rFont val="宋体"/>
        <charset val="134"/>
      </rPr>
      <t>D8654</t>
    </r>
  </si>
  <si>
    <r>
      <rPr>
        <sz val="12"/>
        <rFont val="宋体"/>
        <charset val="134"/>
      </rPr>
      <t>D8754</t>
    </r>
  </si>
  <si>
    <r>
      <rPr>
        <sz val="12"/>
        <rFont val="宋体"/>
        <charset val="134"/>
      </rPr>
      <t>D8854</t>
    </r>
  </si>
  <si>
    <r>
      <rPr>
        <sz val="12"/>
        <rFont val="宋体"/>
        <charset val="134"/>
      </rPr>
      <t>D8954</t>
    </r>
  </si>
  <si>
    <r>
      <rPr>
        <sz val="12"/>
        <rFont val="宋体"/>
        <charset val="134"/>
      </rPr>
      <t>D9054</t>
    </r>
  </si>
  <si>
    <r>
      <rPr>
        <sz val="12"/>
        <rFont val="宋体"/>
        <charset val="134"/>
      </rPr>
      <t>D9154</t>
    </r>
  </si>
  <si>
    <t>D8055</t>
  </si>
  <si>
    <r>
      <rPr>
        <sz val="12"/>
        <rFont val="宋体"/>
        <charset val="134"/>
      </rPr>
      <t>D8155</t>
    </r>
  </si>
  <si>
    <r>
      <rPr>
        <sz val="12"/>
        <rFont val="宋体"/>
        <charset val="134"/>
      </rPr>
      <t>D8255</t>
    </r>
  </si>
  <si>
    <r>
      <rPr>
        <sz val="12"/>
        <rFont val="宋体"/>
        <charset val="134"/>
      </rPr>
      <t>D8355</t>
    </r>
  </si>
  <si>
    <r>
      <rPr>
        <sz val="12"/>
        <rFont val="宋体"/>
        <charset val="134"/>
      </rPr>
      <t>D8455</t>
    </r>
  </si>
  <si>
    <r>
      <rPr>
        <sz val="12"/>
        <rFont val="宋体"/>
        <charset val="134"/>
      </rPr>
      <t>D8555</t>
    </r>
  </si>
  <si>
    <r>
      <rPr>
        <sz val="12"/>
        <rFont val="宋体"/>
        <charset val="134"/>
      </rPr>
      <t>D8655</t>
    </r>
  </si>
  <si>
    <r>
      <rPr>
        <sz val="12"/>
        <rFont val="宋体"/>
        <charset val="134"/>
      </rPr>
      <t>D8755</t>
    </r>
  </si>
  <si>
    <r>
      <rPr>
        <sz val="12"/>
        <rFont val="宋体"/>
        <charset val="134"/>
      </rPr>
      <t>D8855</t>
    </r>
  </si>
  <si>
    <r>
      <rPr>
        <sz val="12"/>
        <rFont val="宋体"/>
        <charset val="134"/>
      </rPr>
      <t>D8955</t>
    </r>
  </si>
  <si>
    <r>
      <rPr>
        <sz val="12"/>
        <rFont val="宋体"/>
        <charset val="134"/>
      </rPr>
      <t>D9055</t>
    </r>
  </si>
  <si>
    <r>
      <rPr>
        <sz val="12"/>
        <rFont val="宋体"/>
        <charset val="134"/>
      </rPr>
      <t>D9155</t>
    </r>
  </si>
  <si>
    <t>D8056</t>
  </si>
  <si>
    <r>
      <rPr>
        <sz val="12"/>
        <rFont val="宋体"/>
        <charset val="134"/>
      </rPr>
      <t>D8156</t>
    </r>
  </si>
  <si>
    <r>
      <rPr>
        <sz val="12"/>
        <rFont val="宋体"/>
        <charset val="134"/>
      </rPr>
      <t>D8256</t>
    </r>
  </si>
  <si>
    <r>
      <rPr>
        <sz val="12"/>
        <rFont val="宋体"/>
        <charset val="134"/>
      </rPr>
      <t>D8356</t>
    </r>
  </si>
  <si>
    <r>
      <rPr>
        <sz val="12"/>
        <rFont val="宋体"/>
        <charset val="134"/>
      </rPr>
      <t>D8456</t>
    </r>
  </si>
  <si>
    <r>
      <rPr>
        <sz val="12"/>
        <rFont val="宋体"/>
        <charset val="134"/>
      </rPr>
      <t>D8556</t>
    </r>
  </si>
  <si>
    <r>
      <rPr>
        <sz val="12"/>
        <rFont val="宋体"/>
        <charset val="134"/>
      </rPr>
      <t>D8656</t>
    </r>
  </si>
  <si>
    <r>
      <rPr>
        <sz val="12"/>
        <rFont val="宋体"/>
        <charset val="134"/>
      </rPr>
      <t>D8756</t>
    </r>
  </si>
  <si>
    <r>
      <rPr>
        <sz val="12"/>
        <rFont val="宋体"/>
        <charset val="134"/>
      </rPr>
      <t>D8856</t>
    </r>
  </si>
  <si>
    <r>
      <rPr>
        <sz val="12"/>
        <rFont val="宋体"/>
        <charset val="134"/>
      </rPr>
      <t>D8956</t>
    </r>
  </si>
  <si>
    <r>
      <rPr>
        <sz val="12"/>
        <rFont val="宋体"/>
        <charset val="134"/>
      </rPr>
      <t>D9056</t>
    </r>
  </si>
  <si>
    <r>
      <rPr>
        <sz val="12"/>
        <rFont val="宋体"/>
        <charset val="134"/>
      </rPr>
      <t>D9156</t>
    </r>
  </si>
  <si>
    <t>D8057</t>
  </si>
  <si>
    <r>
      <rPr>
        <sz val="12"/>
        <rFont val="宋体"/>
        <charset val="134"/>
      </rPr>
      <t>D8157</t>
    </r>
  </si>
  <si>
    <r>
      <rPr>
        <sz val="12"/>
        <rFont val="宋体"/>
        <charset val="134"/>
      </rPr>
      <t>D8257</t>
    </r>
  </si>
  <si>
    <r>
      <rPr>
        <sz val="12"/>
        <rFont val="宋体"/>
        <charset val="134"/>
      </rPr>
      <t>D8357</t>
    </r>
  </si>
  <si>
    <r>
      <rPr>
        <sz val="12"/>
        <rFont val="宋体"/>
        <charset val="134"/>
      </rPr>
      <t>D8457</t>
    </r>
  </si>
  <si>
    <r>
      <rPr>
        <sz val="12"/>
        <rFont val="宋体"/>
        <charset val="134"/>
      </rPr>
      <t>D8557</t>
    </r>
  </si>
  <si>
    <r>
      <rPr>
        <sz val="12"/>
        <rFont val="宋体"/>
        <charset val="134"/>
      </rPr>
      <t>D8657</t>
    </r>
  </si>
  <si>
    <r>
      <rPr>
        <sz val="12"/>
        <rFont val="宋体"/>
        <charset val="134"/>
      </rPr>
      <t>D8757</t>
    </r>
  </si>
  <si>
    <r>
      <rPr>
        <sz val="12"/>
        <rFont val="宋体"/>
        <charset val="134"/>
      </rPr>
      <t>D8857</t>
    </r>
  </si>
  <si>
    <r>
      <rPr>
        <sz val="12"/>
        <rFont val="宋体"/>
        <charset val="134"/>
      </rPr>
      <t>D8957</t>
    </r>
  </si>
  <si>
    <r>
      <rPr>
        <sz val="12"/>
        <rFont val="宋体"/>
        <charset val="134"/>
      </rPr>
      <t>D9057</t>
    </r>
  </si>
  <si>
    <r>
      <rPr>
        <sz val="12"/>
        <rFont val="宋体"/>
        <charset val="134"/>
      </rPr>
      <t>D9157</t>
    </r>
  </si>
  <si>
    <t>OFFSET=51</t>
  </si>
  <si>
    <t>D8058</t>
  </si>
  <si>
    <r>
      <rPr>
        <sz val="12"/>
        <rFont val="宋体"/>
        <charset val="134"/>
      </rPr>
      <t>D8158</t>
    </r>
  </si>
  <si>
    <r>
      <rPr>
        <sz val="12"/>
        <rFont val="宋体"/>
        <charset val="134"/>
      </rPr>
      <t>D8258</t>
    </r>
  </si>
  <si>
    <r>
      <rPr>
        <sz val="12"/>
        <rFont val="宋体"/>
        <charset val="134"/>
      </rPr>
      <t>D8358</t>
    </r>
  </si>
  <si>
    <r>
      <rPr>
        <sz val="12"/>
        <rFont val="宋体"/>
        <charset val="134"/>
      </rPr>
      <t>D8458</t>
    </r>
  </si>
  <si>
    <r>
      <rPr>
        <sz val="12"/>
        <rFont val="宋体"/>
        <charset val="134"/>
      </rPr>
      <t>D8558</t>
    </r>
  </si>
  <si>
    <r>
      <rPr>
        <sz val="12"/>
        <rFont val="宋体"/>
        <charset val="134"/>
      </rPr>
      <t>D8658</t>
    </r>
  </si>
  <si>
    <r>
      <rPr>
        <sz val="12"/>
        <rFont val="宋体"/>
        <charset val="134"/>
      </rPr>
      <t>D8758</t>
    </r>
  </si>
  <si>
    <r>
      <rPr>
        <sz val="12"/>
        <rFont val="宋体"/>
        <charset val="134"/>
      </rPr>
      <t>D8858</t>
    </r>
  </si>
  <si>
    <r>
      <rPr>
        <sz val="12"/>
        <rFont val="宋体"/>
        <charset val="134"/>
      </rPr>
      <t>D8958</t>
    </r>
  </si>
  <si>
    <r>
      <rPr>
        <sz val="12"/>
        <rFont val="宋体"/>
        <charset val="134"/>
      </rPr>
      <t>D9058</t>
    </r>
  </si>
  <si>
    <r>
      <rPr>
        <sz val="12"/>
        <rFont val="宋体"/>
        <charset val="134"/>
      </rPr>
      <t>D9158</t>
    </r>
  </si>
  <si>
    <t>D8059</t>
  </si>
  <si>
    <r>
      <rPr>
        <sz val="12"/>
        <rFont val="宋体"/>
        <charset val="134"/>
      </rPr>
      <t>D8459</t>
    </r>
  </si>
  <si>
    <r>
      <rPr>
        <sz val="12"/>
        <rFont val="宋体"/>
        <charset val="134"/>
      </rPr>
      <t>D8559</t>
    </r>
  </si>
  <si>
    <r>
      <rPr>
        <sz val="12"/>
        <rFont val="宋体"/>
        <charset val="134"/>
      </rPr>
      <t>D8659</t>
    </r>
  </si>
  <si>
    <r>
      <rPr>
        <sz val="12"/>
        <rFont val="宋体"/>
        <charset val="134"/>
      </rPr>
      <t>D8759</t>
    </r>
  </si>
  <si>
    <r>
      <rPr>
        <sz val="12"/>
        <rFont val="宋体"/>
        <charset val="134"/>
      </rPr>
      <t>D8859</t>
    </r>
  </si>
  <si>
    <r>
      <rPr>
        <sz val="12"/>
        <rFont val="宋体"/>
        <charset val="134"/>
      </rPr>
      <t>D8959</t>
    </r>
  </si>
  <si>
    <r>
      <rPr>
        <sz val="12"/>
        <rFont val="宋体"/>
        <charset val="134"/>
      </rPr>
      <t>D9059</t>
    </r>
  </si>
  <si>
    <r>
      <rPr>
        <sz val="12"/>
        <rFont val="宋体"/>
        <charset val="134"/>
      </rPr>
      <t>D9159</t>
    </r>
  </si>
  <si>
    <t>D8060</t>
  </si>
  <si>
    <r>
      <rPr>
        <sz val="12"/>
        <rFont val="宋体"/>
        <charset val="134"/>
      </rPr>
      <t>D8460</t>
    </r>
  </si>
  <si>
    <r>
      <rPr>
        <sz val="12"/>
        <rFont val="宋体"/>
        <charset val="134"/>
      </rPr>
      <t>D8560</t>
    </r>
  </si>
  <si>
    <r>
      <rPr>
        <sz val="12"/>
        <rFont val="宋体"/>
        <charset val="134"/>
      </rPr>
      <t>D8660</t>
    </r>
  </si>
  <si>
    <r>
      <rPr>
        <sz val="12"/>
        <rFont val="宋体"/>
        <charset val="134"/>
      </rPr>
      <t>D8760</t>
    </r>
  </si>
  <si>
    <r>
      <rPr>
        <sz val="12"/>
        <rFont val="宋体"/>
        <charset val="134"/>
      </rPr>
      <t>D8860</t>
    </r>
  </si>
  <si>
    <r>
      <rPr>
        <sz val="12"/>
        <rFont val="宋体"/>
        <charset val="134"/>
      </rPr>
      <t>D8960</t>
    </r>
  </si>
  <si>
    <r>
      <rPr>
        <sz val="12"/>
        <rFont val="宋体"/>
        <charset val="134"/>
      </rPr>
      <t>D9060</t>
    </r>
  </si>
  <si>
    <r>
      <rPr>
        <sz val="12"/>
        <rFont val="宋体"/>
        <charset val="134"/>
      </rPr>
      <t>D9160</t>
    </r>
  </si>
  <si>
    <t>D8061</t>
  </si>
  <si>
    <r>
      <rPr>
        <sz val="12"/>
        <rFont val="宋体"/>
        <charset val="134"/>
      </rPr>
      <t>D8461</t>
    </r>
  </si>
  <si>
    <r>
      <rPr>
        <sz val="12"/>
        <rFont val="宋体"/>
        <charset val="134"/>
      </rPr>
      <t>D8561</t>
    </r>
  </si>
  <si>
    <r>
      <rPr>
        <sz val="12"/>
        <rFont val="宋体"/>
        <charset val="134"/>
      </rPr>
      <t>D8661</t>
    </r>
  </si>
  <si>
    <r>
      <rPr>
        <sz val="12"/>
        <rFont val="宋体"/>
        <charset val="134"/>
      </rPr>
      <t>D8761</t>
    </r>
  </si>
  <si>
    <r>
      <rPr>
        <sz val="12"/>
        <rFont val="宋体"/>
        <charset val="134"/>
      </rPr>
      <t>D8861</t>
    </r>
  </si>
  <si>
    <r>
      <rPr>
        <sz val="12"/>
        <rFont val="宋体"/>
        <charset val="134"/>
      </rPr>
      <t>D8961</t>
    </r>
  </si>
  <si>
    <r>
      <rPr>
        <sz val="12"/>
        <rFont val="宋体"/>
        <charset val="134"/>
      </rPr>
      <t>D9061</t>
    </r>
  </si>
  <si>
    <r>
      <rPr>
        <sz val="12"/>
        <rFont val="宋体"/>
        <charset val="134"/>
      </rPr>
      <t>D9161</t>
    </r>
  </si>
  <si>
    <t>D8062</t>
  </si>
  <si>
    <r>
      <rPr>
        <sz val="12"/>
        <rFont val="宋体"/>
        <charset val="134"/>
      </rPr>
      <t>D8462</t>
    </r>
  </si>
  <si>
    <r>
      <rPr>
        <sz val="12"/>
        <rFont val="宋体"/>
        <charset val="134"/>
      </rPr>
      <t>D8562</t>
    </r>
  </si>
  <si>
    <r>
      <rPr>
        <sz val="12"/>
        <rFont val="宋体"/>
        <charset val="134"/>
      </rPr>
      <t>D8662</t>
    </r>
  </si>
  <si>
    <r>
      <rPr>
        <sz val="12"/>
        <rFont val="宋体"/>
        <charset val="134"/>
      </rPr>
      <t>D8762</t>
    </r>
  </si>
  <si>
    <r>
      <rPr>
        <sz val="12"/>
        <rFont val="宋体"/>
        <charset val="134"/>
      </rPr>
      <t>D8862</t>
    </r>
  </si>
  <si>
    <r>
      <rPr>
        <sz val="12"/>
        <rFont val="宋体"/>
        <charset val="134"/>
      </rPr>
      <t>D8962</t>
    </r>
  </si>
  <si>
    <r>
      <rPr>
        <sz val="12"/>
        <rFont val="宋体"/>
        <charset val="134"/>
      </rPr>
      <t>D9062</t>
    </r>
  </si>
  <si>
    <r>
      <rPr>
        <sz val="12"/>
        <rFont val="宋体"/>
        <charset val="134"/>
      </rPr>
      <t>D9162</t>
    </r>
  </si>
  <si>
    <t>D8063</t>
  </si>
  <si>
    <r>
      <rPr>
        <sz val="12"/>
        <rFont val="宋体"/>
        <charset val="134"/>
      </rPr>
      <t>D8463</t>
    </r>
  </si>
  <si>
    <r>
      <rPr>
        <sz val="12"/>
        <rFont val="宋体"/>
        <charset val="134"/>
      </rPr>
      <t>D8563</t>
    </r>
  </si>
  <si>
    <r>
      <rPr>
        <sz val="12"/>
        <rFont val="宋体"/>
        <charset val="134"/>
      </rPr>
      <t>D8663</t>
    </r>
  </si>
  <si>
    <r>
      <rPr>
        <sz val="12"/>
        <rFont val="宋体"/>
        <charset val="134"/>
      </rPr>
      <t>D8763</t>
    </r>
  </si>
  <si>
    <r>
      <rPr>
        <sz val="12"/>
        <rFont val="宋体"/>
        <charset val="134"/>
      </rPr>
      <t>D8863</t>
    </r>
  </si>
  <si>
    <r>
      <rPr>
        <sz val="12"/>
        <rFont val="宋体"/>
        <charset val="134"/>
      </rPr>
      <t>D8963</t>
    </r>
  </si>
  <si>
    <r>
      <rPr>
        <sz val="12"/>
        <rFont val="宋体"/>
        <charset val="134"/>
      </rPr>
      <t>D9063</t>
    </r>
  </si>
  <si>
    <r>
      <rPr>
        <sz val="12"/>
        <rFont val="宋体"/>
        <charset val="134"/>
      </rPr>
      <t>D9163</t>
    </r>
  </si>
  <si>
    <t>D8064</t>
  </si>
  <si>
    <r>
      <rPr>
        <sz val="12"/>
        <rFont val="宋体"/>
        <charset val="134"/>
      </rPr>
      <t>D8464</t>
    </r>
  </si>
  <si>
    <r>
      <rPr>
        <sz val="12"/>
        <rFont val="宋体"/>
        <charset val="134"/>
      </rPr>
      <t>D8564</t>
    </r>
  </si>
  <si>
    <r>
      <rPr>
        <sz val="12"/>
        <rFont val="宋体"/>
        <charset val="134"/>
      </rPr>
      <t>D8664</t>
    </r>
  </si>
  <si>
    <r>
      <rPr>
        <sz val="12"/>
        <rFont val="宋体"/>
        <charset val="134"/>
      </rPr>
      <t>D8764</t>
    </r>
  </si>
  <si>
    <r>
      <rPr>
        <sz val="12"/>
        <rFont val="宋体"/>
        <charset val="134"/>
      </rPr>
      <t>D8864</t>
    </r>
  </si>
  <si>
    <r>
      <rPr>
        <sz val="12"/>
        <rFont val="宋体"/>
        <charset val="134"/>
      </rPr>
      <t>D8964</t>
    </r>
  </si>
  <si>
    <r>
      <rPr>
        <sz val="12"/>
        <rFont val="宋体"/>
        <charset val="134"/>
      </rPr>
      <t>D9064</t>
    </r>
  </si>
  <si>
    <r>
      <rPr>
        <sz val="12"/>
        <rFont val="宋体"/>
        <charset val="134"/>
      </rPr>
      <t>D9164</t>
    </r>
  </si>
  <si>
    <t>D8065</t>
  </si>
  <si>
    <r>
      <rPr>
        <sz val="12"/>
        <rFont val="宋体"/>
        <charset val="134"/>
      </rPr>
      <t>D8465</t>
    </r>
  </si>
  <si>
    <r>
      <rPr>
        <sz val="12"/>
        <rFont val="宋体"/>
        <charset val="134"/>
      </rPr>
      <t>D8565</t>
    </r>
  </si>
  <si>
    <r>
      <rPr>
        <sz val="12"/>
        <rFont val="宋体"/>
        <charset val="134"/>
      </rPr>
      <t>D8665</t>
    </r>
  </si>
  <si>
    <r>
      <rPr>
        <sz val="12"/>
        <rFont val="宋体"/>
        <charset val="134"/>
      </rPr>
      <t>D8765</t>
    </r>
  </si>
  <si>
    <r>
      <rPr>
        <sz val="12"/>
        <rFont val="宋体"/>
        <charset val="134"/>
      </rPr>
      <t>D8865</t>
    </r>
  </si>
  <si>
    <r>
      <rPr>
        <sz val="12"/>
        <rFont val="宋体"/>
        <charset val="134"/>
      </rPr>
      <t>D8965</t>
    </r>
  </si>
  <si>
    <r>
      <rPr>
        <sz val="12"/>
        <rFont val="宋体"/>
        <charset val="134"/>
      </rPr>
      <t>D9065</t>
    </r>
  </si>
  <si>
    <r>
      <rPr>
        <sz val="12"/>
        <rFont val="宋体"/>
        <charset val="134"/>
      </rPr>
      <t>D9165</t>
    </r>
  </si>
  <si>
    <t>启动=52</t>
  </si>
  <si>
    <t>1-8#通道</t>
  </si>
  <si>
    <t>D8066</t>
  </si>
  <si>
    <r>
      <rPr>
        <sz val="12"/>
        <rFont val="宋体"/>
        <charset val="134"/>
      </rPr>
      <t>D8166</t>
    </r>
  </si>
  <si>
    <r>
      <rPr>
        <sz val="12"/>
        <rFont val="宋体"/>
        <charset val="134"/>
      </rPr>
      <t>D8266</t>
    </r>
  </si>
  <si>
    <r>
      <rPr>
        <sz val="12"/>
        <rFont val="宋体"/>
        <charset val="134"/>
      </rPr>
      <t>D8366</t>
    </r>
  </si>
  <si>
    <r>
      <rPr>
        <sz val="12"/>
        <rFont val="宋体"/>
        <charset val="134"/>
      </rPr>
      <t>D8466</t>
    </r>
  </si>
  <si>
    <r>
      <rPr>
        <sz val="12"/>
        <rFont val="宋体"/>
        <charset val="134"/>
      </rPr>
      <t>D8566</t>
    </r>
  </si>
  <si>
    <r>
      <rPr>
        <sz val="12"/>
        <rFont val="宋体"/>
        <charset val="134"/>
      </rPr>
      <t>D8666</t>
    </r>
  </si>
  <si>
    <r>
      <rPr>
        <sz val="12"/>
        <rFont val="宋体"/>
        <charset val="134"/>
      </rPr>
      <t>D8766</t>
    </r>
  </si>
  <si>
    <r>
      <rPr>
        <sz val="12"/>
        <rFont val="宋体"/>
        <charset val="134"/>
      </rPr>
      <t>D8866</t>
    </r>
  </si>
  <si>
    <r>
      <rPr>
        <sz val="12"/>
        <rFont val="宋体"/>
        <charset val="134"/>
      </rPr>
      <t>D8966</t>
    </r>
  </si>
  <si>
    <r>
      <rPr>
        <sz val="12"/>
        <rFont val="宋体"/>
        <charset val="134"/>
      </rPr>
      <t>D9066</t>
    </r>
  </si>
  <si>
    <r>
      <rPr>
        <sz val="12"/>
        <rFont val="宋体"/>
        <charset val="134"/>
      </rPr>
      <t>D9166</t>
    </r>
  </si>
  <si>
    <t>功能块IO地址</t>
  </si>
  <si>
    <t>块IO引脚</t>
  </si>
  <si>
    <t>U2_1</t>
  </si>
  <si>
    <t>A1#上层左侧压伺服</t>
  </si>
  <si>
    <t>A1#上层右侧压伺服</t>
  </si>
  <si>
    <t>A2#中层左侧压伺服</t>
  </si>
  <si>
    <t>A2#中层右侧压伺服</t>
  </si>
  <si>
    <t>A3#下层左侧压伺服</t>
  </si>
  <si>
    <t>A3#下层右侧压伺服</t>
  </si>
  <si>
    <t>B1#上层左侧压伺服</t>
  </si>
  <si>
    <t>B1#上层右侧压伺服</t>
  </si>
  <si>
    <t>B2#中层左侧压伺服</t>
  </si>
  <si>
    <t>B2#中层右侧压伺服</t>
  </si>
  <si>
    <t>B3#下层左侧压伺服</t>
  </si>
  <si>
    <t>B3#下层右侧压伺服</t>
  </si>
  <si>
    <t>A1#上热压伺服</t>
  </si>
  <si>
    <t>B1#上热压伺服</t>
  </si>
  <si>
    <t>C1#上冷压伺服</t>
  </si>
  <si>
    <t>当前坐标</t>
  </si>
  <si>
    <t>入料机器人反馈位置代码</t>
  </si>
  <si>
    <t>搬运机器人反馈位置代码</t>
  </si>
  <si>
    <t>出料机器人反馈位置代码</t>
  </si>
  <si>
    <t>PLC发送位置代码</t>
  </si>
  <si>
    <t>当前速度</t>
  </si>
  <si>
    <t>当前转矩</t>
  </si>
  <si>
    <t>当前模式SV(0=待机,=1位置，=2力矩)</t>
  </si>
  <si>
    <t>轴错误代码</t>
  </si>
  <si>
    <t>加速时间</t>
  </si>
  <si>
    <t>减速时间</t>
  </si>
  <si>
    <t>目标速度</t>
  </si>
  <si>
    <t>目标位置</t>
  </si>
  <si>
    <t>目标转矩</t>
  </si>
  <si>
    <t>转矩模式最大速度</t>
  </si>
  <si>
    <t>速度倍率</t>
  </si>
  <si>
    <t>运动模式（块读出）</t>
  </si>
  <si>
    <t>指令坐标</t>
  </si>
  <si>
    <t>压力PV</t>
  </si>
  <si>
    <t>运动模式（块读出后运算0=待机,=1位置，=2力矩</t>
  </si>
  <si>
    <t>预压压力SV</t>
  </si>
  <si>
    <t>热压压力SV</t>
  </si>
  <si>
    <t>保存位置</t>
  </si>
  <si>
    <t>位置跟踪</t>
  </si>
  <si>
    <r>
      <rPr>
        <sz val="10"/>
        <rFont val="宋体"/>
        <charset val="134"/>
      </rPr>
      <t>预压计时P</t>
    </r>
    <r>
      <rPr>
        <sz val="10"/>
        <rFont val="宋体"/>
        <charset val="134"/>
      </rPr>
      <t>V</t>
    </r>
  </si>
  <si>
    <t>热压计时PV</t>
  </si>
  <si>
    <t>预压计时SV</t>
  </si>
  <si>
    <t>热压计时SV</t>
  </si>
  <si>
    <t>伺服设定测试</t>
  </si>
  <si>
    <t>A#上热压伺服</t>
  </si>
  <si>
    <t>B#上热压伺服</t>
  </si>
  <si>
    <t>B#上冷压伺服</t>
  </si>
  <si>
    <t>当前配方</t>
  </si>
  <si>
    <t>（减速位）</t>
  </si>
  <si>
    <t>U0_1_Pos1（减速位）</t>
  </si>
  <si>
    <t>U0-2_Pos1（减速点）</t>
  </si>
  <si>
    <t>U0-3_Pos1（减速点）</t>
  </si>
  <si>
    <t>U0-4_Pos1（减速位）</t>
  </si>
  <si>
    <t>U0-5_Pos1（减速位）</t>
  </si>
  <si>
    <t>U0-6_Pos1（减速位）</t>
  </si>
  <si>
    <t>U0-7_Pos1（减速位）</t>
  </si>
  <si>
    <t>U0-8_Pos1（减速位）</t>
  </si>
  <si>
    <t>U0-9_Pos1（减速位）</t>
  </si>
  <si>
    <t>U0-10_Pos1（减速位）</t>
  </si>
  <si>
    <t>U0-11_Pos1（减速位）</t>
  </si>
  <si>
    <t>U0-12_Pos1（减速位）</t>
  </si>
  <si>
    <t>U0-13_Pos1（减速位）</t>
  </si>
  <si>
    <t>U0-14_Pos1（减速位）</t>
  </si>
  <si>
    <t>U0-15_Pos1（减速位）</t>
  </si>
  <si>
    <t>U0-16_Pos1</t>
  </si>
  <si>
    <t>U2-1_Pos1（预压减速位）</t>
  </si>
  <si>
    <t>U2-2_Pos1（预压减速位）</t>
  </si>
  <si>
    <t>U2-3_Pos1（减速位）</t>
  </si>
  <si>
    <t>U2-4_Pos1</t>
  </si>
  <si>
    <t>U2-5_Pos1</t>
  </si>
  <si>
    <t>U2-6_Pos1</t>
  </si>
  <si>
    <t>U2-7_Pos1</t>
  </si>
  <si>
    <t>U2-8_Pos1</t>
  </si>
  <si>
    <t>U2-9_Pos1</t>
  </si>
  <si>
    <t>U2-10_Pos1</t>
  </si>
  <si>
    <t>U2-11_Pos1</t>
  </si>
  <si>
    <t>U2-12_Pos1</t>
  </si>
  <si>
    <t>U2-13_Pos1</t>
  </si>
  <si>
    <t>U2-14_Pos1</t>
  </si>
  <si>
    <t>U2-15_Pos1</t>
  </si>
  <si>
    <t>（等距热压位）</t>
  </si>
  <si>
    <t>U0_1_Pos2</t>
  </si>
  <si>
    <t>U0-2_Pos2</t>
  </si>
  <si>
    <t>U0-3_Pos2</t>
  </si>
  <si>
    <t>U0-4_Pos2</t>
  </si>
  <si>
    <t>U0-5_Pos2</t>
  </si>
  <si>
    <t>U0-6_Pos2</t>
  </si>
  <si>
    <t>U0-7_Pos2</t>
  </si>
  <si>
    <t>U0-8_Pos2</t>
  </si>
  <si>
    <t>U0-9_Pos2</t>
  </si>
  <si>
    <t>U0-10_Pos2</t>
  </si>
  <si>
    <t>U0-11_Pos2</t>
  </si>
  <si>
    <t>U0-12_Pos2</t>
  </si>
  <si>
    <t>U0-13_Pos2</t>
  </si>
  <si>
    <t>U0-14_Pos2</t>
  </si>
  <si>
    <t>U0-15_Pos2</t>
  </si>
  <si>
    <t>U0-16_Pos2</t>
  </si>
  <si>
    <t>U2-1_Pos2（热压减速位）</t>
  </si>
  <si>
    <t>U2-2_Pos2（热压减速位）</t>
  </si>
  <si>
    <t>U2-3_Pos2</t>
  </si>
  <si>
    <t>U2-4_Pos2</t>
  </si>
  <si>
    <t>U2-5_Pos2</t>
  </si>
  <si>
    <t>U2-6_Pos2</t>
  </si>
  <si>
    <t>U2-7_Pos2</t>
  </si>
  <si>
    <t>U2-8_Pos2</t>
  </si>
  <si>
    <t>U2-9_Pos2</t>
  </si>
  <si>
    <t>U2-10_Pos2</t>
  </si>
  <si>
    <t>U2-11_Pos2</t>
  </si>
  <si>
    <t>U2-12_Pos2</t>
  </si>
  <si>
    <t>U2-13_Pos2</t>
  </si>
  <si>
    <t>U2-14_Pos2</t>
  </si>
  <si>
    <t>U2-15_Pos2</t>
  </si>
  <si>
    <t>（预压完成退回位）</t>
  </si>
  <si>
    <t>U0_1_Pos3（拨料位置）</t>
  </si>
  <si>
    <t>U0-2_Pos3（拨料位置）</t>
  </si>
  <si>
    <t>U0-3_Pos3（拨料位置）</t>
  </si>
  <si>
    <t>U0-4_Pos3（拨料位置）</t>
  </si>
  <si>
    <t>U0-5_Pos3（拨料位置）</t>
  </si>
  <si>
    <t>U0-6_Pos3（拨料位置）</t>
  </si>
  <si>
    <t>U0-7_Pos3（拨料位置）</t>
  </si>
  <si>
    <t>U0-8_Pos3（拨料位置）</t>
  </si>
  <si>
    <t>U0-9_Pos3（拨料位置）</t>
  </si>
  <si>
    <t>U0-10_Pos3（拨料位置）</t>
  </si>
  <si>
    <t>U0-11_Pos3（拨料位置）</t>
  </si>
  <si>
    <t>U0-12_Pos3（拨料位置）</t>
  </si>
  <si>
    <t>U0-13_Pos3（预压完成退回位）</t>
  </si>
  <si>
    <t>U0-14_Pos3（预压完成退回位）</t>
  </si>
  <si>
    <t>U0-15_Pos3（预压完成退回位）</t>
  </si>
  <si>
    <t>U0-16_Pos3</t>
  </si>
  <si>
    <t>U2-1_Pos3（预压完成退回位）</t>
  </si>
  <si>
    <t>U2-2_Pos3（预压完成退回位）</t>
  </si>
  <si>
    <t>U2-3_Pos3</t>
  </si>
  <si>
    <t>U2-4_Pos3</t>
  </si>
  <si>
    <t>U2-5_Pos3</t>
  </si>
  <si>
    <t>U2-6_Pos3</t>
  </si>
  <si>
    <t>U2-7_Pos3</t>
  </si>
  <si>
    <t>U2-8_Pos3</t>
  </si>
  <si>
    <t>U2-9_Pos3</t>
  </si>
  <si>
    <t>U2-10_Pos3</t>
  </si>
  <si>
    <t>U2-11_Pos3</t>
  </si>
  <si>
    <t>U2-12_Pos3</t>
  </si>
  <si>
    <t>U2-13_Pos3</t>
  </si>
  <si>
    <t>U2-14_Pos3</t>
  </si>
  <si>
    <t>U2-15_Pos3</t>
  </si>
  <si>
    <t>（Master测试高度）</t>
  </si>
  <si>
    <t>U0_1_Pos4（拨料完成退回位）</t>
  </si>
  <si>
    <t>U0-2_Pos4（拨料完成退回位）</t>
  </si>
  <si>
    <t>U0-3_Pos4（拨料完成退回位）</t>
  </si>
  <si>
    <t>U0-4_Pos4（拨料完成退回位）</t>
  </si>
  <si>
    <t>U0-5_Pos4（拨料完成退回位）</t>
  </si>
  <si>
    <t>U0-6_Pos4（拨料完成退回位）</t>
  </si>
  <si>
    <t>U0-7_Pos4（拨料完成退回位）</t>
  </si>
  <si>
    <t>U0-8_Pos4（拨料完成退回位）</t>
  </si>
  <si>
    <t>U0-9_Pos4（拨料完成退回位）</t>
  </si>
  <si>
    <t>U0-10_Pos4（拨料完成退回位）</t>
  </si>
  <si>
    <t>U0-11_Pos4（拨料完成退回位）</t>
  </si>
  <si>
    <t>U0-12_Pos4（拨料完成退回位）</t>
  </si>
  <si>
    <t>U0-13_Pos4（Master测试高度）</t>
  </si>
  <si>
    <t>U0-14_Pos4（Master测试高度）</t>
  </si>
  <si>
    <t>U0-15_Pos4</t>
  </si>
  <si>
    <t>U0-16_Pos4</t>
  </si>
  <si>
    <t>U2-1_Pos4</t>
  </si>
  <si>
    <t>U2-2_Pos4</t>
  </si>
  <si>
    <t>U2-3_Pos4</t>
  </si>
  <si>
    <t>U2-4_Pos4</t>
  </si>
  <si>
    <t>U2-5_Pos4</t>
  </si>
  <si>
    <t>U2-6_Pos4</t>
  </si>
  <si>
    <t>U2-7_Pos4</t>
  </si>
  <si>
    <t>U2-8_Pos4</t>
  </si>
  <si>
    <t>U2-9_Pos4</t>
  </si>
  <si>
    <t>U2-10_Pos4</t>
  </si>
  <si>
    <t>U2-11_Pos4</t>
  </si>
  <si>
    <t>U2-12_Pos4</t>
  </si>
  <si>
    <t>U2-13_Pos4</t>
  </si>
  <si>
    <t>U2-14_Pos4</t>
  </si>
  <si>
    <t>U2-15_Pos4</t>
  </si>
  <si>
    <t>U0_1_Pos5（初始位）</t>
  </si>
  <si>
    <t>U0-2_Pos5（初始位）</t>
  </si>
  <si>
    <t>U0-3_Pos5（初始位）</t>
  </si>
  <si>
    <t>U0-4_Pos5（初始位）</t>
  </si>
  <si>
    <t>U0-5_Pos5（初始位）</t>
  </si>
  <si>
    <t>U0-6_Pos5（初始位）</t>
  </si>
  <si>
    <t>U0-7_Pos5（初始位）</t>
  </si>
  <si>
    <t>U0-8_Pos5（初始位）</t>
  </si>
  <si>
    <t>U0-9_Pos5（初始位）</t>
  </si>
  <si>
    <t>U0-10_Pos5（初始位）</t>
  </si>
  <si>
    <t>U0-11_Pos5（初始位）</t>
  </si>
  <si>
    <t>U0-12_Pos5（初始位）</t>
  </si>
  <si>
    <t>U0-13_Pos5</t>
  </si>
  <si>
    <t>U0-14_Pos5</t>
  </si>
  <si>
    <t>U0-15_Pos5</t>
  </si>
  <si>
    <t>U0-16_Pos5</t>
  </si>
  <si>
    <t>U2-1_Pos5（初始位）</t>
  </si>
  <si>
    <t>U2-2_Pos5（初始位）</t>
  </si>
  <si>
    <t>U2-3_Pos5（初始位）</t>
  </si>
  <si>
    <t>U2-4_Pos5</t>
  </si>
  <si>
    <t>U2-5_Pos5</t>
  </si>
  <si>
    <t>U2-6_Pos5</t>
  </si>
  <si>
    <t>U2-7_Pos5</t>
  </si>
  <si>
    <t>U2-8_Pos5</t>
  </si>
  <si>
    <t>U2-9_Pos5</t>
  </si>
  <si>
    <t>U2-10_Pos5</t>
  </si>
  <si>
    <t>U2-11_Pos5</t>
  </si>
  <si>
    <t>U2-12_Pos5</t>
  </si>
  <si>
    <t>U2-13_Pos5</t>
  </si>
  <si>
    <t>U2-14_Pos5</t>
  </si>
  <si>
    <t>U2-15_Pos5</t>
  </si>
  <si>
    <r>
      <rPr>
        <sz val="10"/>
        <rFont val="宋体"/>
        <charset val="134"/>
      </rPr>
      <t>U0_1_Pos</t>
    </r>
    <r>
      <rPr>
        <sz val="10"/>
        <rFont val="宋体"/>
        <charset val="134"/>
      </rPr>
      <t>6</t>
    </r>
  </si>
  <si>
    <t>U0-2_Pos6</t>
  </si>
  <si>
    <t>U0-3_Pos6</t>
  </si>
  <si>
    <t>U0-4_Pos6</t>
  </si>
  <si>
    <t>U0-5_Pos6</t>
  </si>
  <si>
    <t>U0-6_Pos6</t>
  </si>
  <si>
    <t>U0-7_Pos6</t>
  </si>
  <si>
    <t>U0-8_Pos6</t>
  </si>
  <si>
    <t>U0-9_Pos6</t>
  </si>
  <si>
    <t>U0-10_Pos6</t>
  </si>
  <si>
    <t>U0-11_Pos6</t>
  </si>
  <si>
    <t>U0-12_Pos6</t>
  </si>
  <si>
    <t>U0-13_Pos6</t>
  </si>
  <si>
    <t>U0-14_Pos6</t>
  </si>
  <si>
    <t>U0-15_Pos6</t>
  </si>
  <si>
    <t>U0-16_Pos6</t>
  </si>
  <si>
    <t>U2-1_Pos6</t>
  </si>
  <si>
    <t>U2-2_Pos6</t>
  </si>
  <si>
    <t>U2-3_Pos6</t>
  </si>
  <si>
    <t>U2-4_Pos6</t>
  </si>
  <si>
    <t>U2-5_Pos6</t>
  </si>
  <si>
    <t>U2-6_Pos6</t>
  </si>
  <si>
    <t>U2-7_Pos6</t>
  </si>
  <si>
    <t>U2-8_Pos6</t>
  </si>
  <si>
    <t>U2-9_Pos6</t>
  </si>
  <si>
    <t>U2-10_Pos6</t>
  </si>
  <si>
    <t>U2-11_Pos6</t>
  </si>
  <si>
    <t>U2-12_Pos6</t>
  </si>
  <si>
    <t>U2-13_Pos6</t>
  </si>
  <si>
    <t>U2-14_Pos6</t>
  </si>
  <si>
    <t>U2-15_Pos6</t>
  </si>
  <si>
    <r>
      <rPr>
        <sz val="10"/>
        <rFont val="宋体"/>
        <charset val="134"/>
      </rPr>
      <t>U0_1_Pos</t>
    </r>
    <r>
      <rPr>
        <sz val="10"/>
        <rFont val="宋体"/>
        <charset val="134"/>
      </rPr>
      <t>7</t>
    </r>
  </si>
  <si>
    <t>U0-2_Pos7</t>
  </si>
  <si>
    <t>U0-3_Pos7</t>
  </si>
  <si>
    <t>U0-4_Pos7</t>
  </si>
  <si>
    <t>U0-5_Pos7</t>
  </si>
  <si>
    <t>U0-6_Pos7</t>
  </si>
  <si>
    <t>U0-7_Pos7</t>
  </si>
  <si>
    <t>U0-8_Pos7</t>
  </si>
  <si>
    <t>U0-9_Pos7</t>
  </si>
  <si>
    <t>U0-10_Pos7</t>
  </si>
  <si>
    <t>U0-11_Pos7</t>
  </si>
  <si>
    <t>U0-12_Pos7</t>
  </si>
  <si>
    <t>U0-13_Pos7</t>
  </si>
  <si>
    <t>U0-14_Pos7</t>
  </si>
  <si>
    <t>U0-15_Pos7</t>
  </si>
  <si>
    <t>U0-16_Pos7</t>
  </si>
  <si>
    <t>U2-1_Pos7</t>
  </si>
  <si>
    <t>U2-2_Pos7</t>
  </si>
  <si>
    <t>U2-3_Pos7</t>
  </si>
  <si>
    <t>U2-4_Pos7</t>
  </si>
  <si>
    <t>U2-5_Pos7</t>
  </si>
  <si>
    <t>U2-6_Pos7</t>
  </si>
  <si>
    <t>U2-7_Pos7</t>
  </si>
  <si>
    <t>U2-8_Pos7</t>
  </si>
  <si>
    <t>U2-9_Pos7</t>
  </si>
  <si>
    <t>U2-10_Pos7</t>
  </si>
  <si>
    <t>U2-11_Pos7</t>
  </si>
  <si>
    <t>U2-12_Pos7</t>
  </si>
  <si>
    <t>U2-13_Pos7</t>
  </si>
  <si>
    <t>U2-14_Pos7</t>
  </si>
  <si>
    <t>U2-15_Pos7</t>
  </si>
  <si>
    <r>
      <rPr>
        <sz val="10"/>
        <rFont val="宋体"/>
        <charset val="134"/>
      </rPr>
      <t>U0_1_Pos</t>
    </r>
    <r>
      <rPr>
        <sz val="10"/>
        <rFont val="宋体"/>
        <charset val="134"/>
      </rPr>
      <t>8</t>
    </r>
  </si>
  <si>
    <t>U0-2_Pos8</t>
  </si>
  <si>
    <t>U0-3_Pos8</t>
  </si>
  <si>
    <t>U0-4_Pos8</t>
  </si>
  <si>
    <t>U0-5_Pos8</t>
  </si>
  <si>
    <t>U0-6_Pos8</t>
  </si>
  <si>
    <t>U0-7_Pos8</t>
  </si>
  <si>
    <t>U0-8_Pos8</t>
  </si>
  <si>
    <t>U0-9_Pos8</t>
  </si>
  <si>
    <t>U0-10_Pos8</t>
  </si>
  <si>
    <t>U0-11_Pos8</t>
  </si>
  <si>
    <t>U0-12_Pos8</t>
  </si>
  <si>
    <t>U0-13_Pos8</t>
  </si>
  <si>
    <t>U0-14_Pos8</t>
  </si>
  <si>
    <t>U0-15_Pos8</t>
  </si>
  <si>
    <t>U0-16_Pos8</t>
  </si>
  <si>
    <t>U2-1_Pos8</t>
  </si>
  <si>
    <t>U2-2_Pos8</t>
  </si>
  <si>
    <t>U2-3_Pos8</t>
  </si>
  <si>
    <t>U2-4_Pos8</t>
  </si>
  <si>
    <t>U2-5_Pos8</t>
  </si>
  <si>
    <t>U2-6_Pos8</t>
  </si>
  <si>
    <t>U2-7_Pos8</t>
  </si>
  <si>
    <t>U2-8_Pos8</t>
  </si>
  <si>
    <t>U2-9_Pos8</t>
  </si>
  <si>
    <t>U2-10_Pos8</t>
  </si>
  <si>
    <t>U2-11_Pos8</t>
  </si>
  <si>
    <t>U2-12_Pos8</t>
  </si>
  <si>
    <t>U2-13_Pos8</t>
  </si>
  <si>
    <t>U2-14_Pos8</t>
  </si>
  <si>
    <t>U2-15_Pos8</t>
  </si>
  <si>
    <t>U0_1_Pos9（拨料完成退回长度）相对距离</t>
  </si>
  <si>
    <t>U0-2_Pos9（拨料完成退回长度）相对距离</t>
  </si>
  <si>
    <t>U0-3_Pos9（拨料完成退回长度）相对距离</t>
  </si>
  <si>
    <t>U0-4_Pos9（拨料完成退回长度）相对距离</t>
  </si>
  <si>
    <t>U0-5_Pos9（拨料完成退回长度）相对距离</t>
  </si>
  <si>
    <t>U0-6_Pos9（拨料完成退回长度）相对距离</t>
  </si>
  <si>
    <t>U0-7_Pos9（拨料完成退回长度）相对距离</t>
  </si>
  <si>
    <t>U0-8_Pos9（拨料完成退回长度）相对距离</t>
  </si>
  <si>
    <t>U0-9_Pos9（拨料完成退回长度）相对距离</t>
  </si>
  <si>
    <t>U0-10_Pos9（拨料完成退回长度）相对距离</t>
  </si>
  <si>
    <t>U0-11_Pos9（拨料完成退回长度）相对距离</t>
  </si>
  <si>
    <t>U0-12_Pos9（拨料完成退回长度）相对距离</t>
  </si>
  <si>
    <t>U0-13_Pos9</t>
  </si>
  <si>
    <t>U0-14_Pos9</t>
  </si>
  <si>
    <t>U0-15_Pos9</t>
  </si>
  <si>
    <t>U0-16_Pos9</t>
  </si>
  <si>
    <t>U2-1_Pos9</t>
  </si>
  <si>
    <t>U2-2_Pos9</t>
  </si>
  <si>
    <t>U2-3_Pos9</t>
  </si>
  <si>
    <t>U2-4_Pos9</t>
  </si>
  <si>
    <t>U2-5_Pos9</t>
  </si>
  <si>
    <t>U2-6_Pos9</t>
  </si>
  <si>
    <t>U2-7_Pos9</t>
  </si>
  <si>
    <t>U2-8_Pos9</t>
  </si>
  <si>
    <t>U2-9_Pos9</t>
  </si>
  <si>
    <t>U2-10_Pos9</t>
  </si>
  <si>
    <t>U2-11_Pos9</t>
  </si>
  <si>
    <t>U2-12_Pos9</t>
  </si>
  <si>
    <t>U2-13_Pos9</t>
  </si>
  <si>
    <t>U2-14_Pos9</t>
  </si>
  <si>
    <t>U2-15_Pos9</t>
  </si>
  <si>
    <t>初始位(针对保存与跟踪用)</t>
  </si>
  <si>
    <t>U0_1_Pos10</t>
  </si>
  <si>
    <t>U0-2_Pos10</t>
  </si>
  <si>
    <t>U0-3_Pos10</t>
  </si>
  <si>
    <t>U0-4_Pos10</t>
  </si>
  <si>
    <t>U0-5_Pos10</t>
  </si>
  <si>
    <t>U0-6_Pos10</t>
  </si>
  <si>
    <t>U0-7_Pos10</t>
  </si>
  <si>
    <t>U0-8_Pos10</t>
  </si>
  <si>
    <t>U0-9_Pos10</t>
  </si>
  <si>
    <t>U0-10_Pos10</t>
  </si>
  <si>
    <t>U0-11_Pos10</t>
  </si>
  <si>
    <t>U0-12_Pos10</t>
  </si>
  <si>
    <t>U0-13_Pos10</t>
  </si>
  <si>
    <t>U0-14_Pos10</t>
  </si>
  <si>
    <t>U0-15_Pos10</t>
  </si>
  <si>
    <t>U0-16_Pos10</t>
  </si>
  <si>
    <t>U2-1_Pos10</t>
  </si>
  <si>
    <t>U2-2_Pos10</t>
  </si>
  <si>
    <t>U2-3_Pos10</t>
  </si>
  <si>
    <t>U2-4_Pos10</t>
  </si>
  <si>
    <t>U2-5_Pos10</t>
  </si>
  <si>
    <t>U2-6_Pos10</t>
  </si>
  <si>
    <t>U2-7_Pos10</t>
  </si>
  <si>
    <t>U2-8_Pos10</t>
  </si>
  <si>
    <t>U2-9_Pos10</t>
  </si>
  <si>
    <t>U2-10_Pos10</t>
  </si>
  <si>
    <t>U2-11_Pos10</t>
  </si>
  <si>
    <t>U2-12_Pos10</t>
  </si>
  <si>
    <t>U2-13_Pos10</t>
  </si>
  <si>
    <t>U2-14_Pos10</t>
  </si>
  <si>
    <t>U2-15_Pos10</t>
  </si>
  <si>
    <r>
      <rPr>
        <sz val="10"/>
        <rFont val="宋体"/>
        <charset val="134"/>
      </rPr>
      <t>U0_1_Pos</t>
    </r>
    <r>
      <rPr>
        <sz val="10"/>
        <rFont val="宋体"/>
        <charset val="134"/>
      </rPr>
      <t>11</t>
    </r>
  </si>
  <si>
    <t>U0-2_Pos11</t>
  </si>
  <si>
    <t>U0-3_Pos11</t>
  </si>
  <si>
    <t>U0-4_Pos11</t>
  </si>
  <si>
    <t>U0-5_Pos11</t>
  </si>
  <si>
    <t>U0-6_Pos11</t>
  </si>
  <si>
    <t>U0-7_Pos11</t>
  </si>
  <si>
    <t>U0-8_Pos11</t>
  </si>
  <si>
    <t>U0-9_Pos11</t>
  </si>
  <si>
    <t>U0-10_Pos11</t>
  </si>
  <si>
    <t>U0-11_Pos11</t>
  </si>
  <si>
    <t>U0-12_Pos11</t>
  </si>
  <si>
    <t>U0-13_Pos11</t>
  </si>
  <si>
    <t>U0-14_Pos11</t>
  </si>
  <si>
    <t>U0-15_Pos11</t>
  </si>
  <si>
    <t>U0-16_Pos11</t>
  </si>
  <si>
    <t>U2-1_Pos11</t>
  </si>
  <si>
    <t>U2-2_Pos11</t>
  </si>
  <si>
    <t>U2-3_Pos11</t>
  </si>
  <si>
    <t>U2-4_Pos11</t>
  </si>
  <si>
    <t>U2-5_Pos11</t>
  </si>
  <si>
    <t>U2-6_Pos11</t>
  </si>
  <si>
    <t>U2-7_Pos11</t>
  </si>
  <si>
    <t>U2-8_Pos11</t>
  </si>
  <si>
    <t>U2-9_Pos11</t>
  </si>
  <si>
    <t>U2-10_Pos11</t>
  </si>
  <si>
    <t>U2-11_Pos11</t>
  </si>
  <si>
    <t>U2-12_Pos11</t>
  </si>
  <si>
    <t>U2-13_Pos11</t>
  </si>
  <si>
    <t>U2-14_Pos11</t>
  </si>
  <si>
    <t>U2-15_Pos11</t>
  </si>
  <si>
    <r>
      <rPr>
        <sz val="10"/>
        <rFont val="宋体"/>
        <charset val="134"/>
      </rPr>
      <t>U0_1_Pos</t>
    </r>
    <r>
      <rPr>
        <sz val="10"/>
        <rFont val="宋体"/>
        <charset val="134"/>
      </rPr>
      <t>12</t>
    </r>
  </si>
  <si>
    <t>U0-2_Pos12</t>
  </si>
  <si>
    <t>U0-3_Pos12</t>
  </si>
  <si>
    <t>U0-4_Pos12</t>
  </si>
  <si>
    <t>U0-5_Pos12</t>
  </si>
  <si>
    <t>U0-6_Pos12</t>
  </si>
  <si>
    <t>U0-7_Pos12</t>
  </si>
  <si>
    <t>U0-8_Pos12</t>
  </si>
  <si>
    <t>U0-9_Pos12</t>
  </si>
  <si>
    <t>U0-10_Pos12</t>
  </si>
  <si>
    <t>U0-11_Pos12</t>
  </si>
  <si>
    <t>U0-12_Pos12</t>
  </si>
  <si>
    <t>U0-13_Pos12</t>
  </si>
  <si>
    <t>U0-14_Pos12</t>
  </si>
  <si>
    <t>U0-15_Pos12</t>
  </si>
  <si>
    <t>U0-16_Pos12</t>
  </si>
  <si>
    <t>U2-1_Pos12</t>
  </si>
  <si>
    <t>U2-2_Pos12</t>
  </si>
  <si>
    <t>U2-3_Pos12</t>
  </si>
  <si>
    <t>U2-4_Pos12</t>
  </si>
  <si>
    <t>U2-5_Pos12</t>
  </si>
  <si>
    <t>U2-6_Pos12</t>
  </si>
  <si>
    <t>U2-7_Pos12</t>
  </si>
  <si>
    <t>U2-8_Pos12</t>
  </si>
  <si>
    <t>U2-9_Pos12</t>
  </si>
  <si>
    <t>U2-10_Pos12</t>
  </si>
  <si>
    <t>U2-11_Pos12</t>
  </si>
  <si>
    <t>U2-12_Pos12</t>
  </si>
  <si>
    <t>U2-13_Pos12</t>
  </si>
  <si>
    <t>U2-14_Pos12</t>
  </si>
  <si>
    <t>U2-15_Pos12</t>
  </si>
  <si>
    <t>U0_1_Pos13</t>
  </si>
  <si>
    <t>U0-2_Pos13</t>
  </si>
  <si>
    <t>U0-3_Pos13</t>
  </si>
  <si>
    <t>U0-4_Pos13</t>
  </si>
  <si>
    <t>U0-5_Pos13</t>
  </si>
  <si>
    <t>U0-6_Pos13</t>
  </si>
  <si>
    <t>U0-7_Pos13</t>
  </si>
  <si>
    <t>U0-8_Pos13</t>
  </si>
  <si>
    <t>U0-9_Pos13</t>
  </si>
  <si>
    <t>U0-10_Pos13</t>
  </si>
  <si>
    <t>U0-11_Pos13</t>
  </si>
  <si>
    <t>U0-12_Pos13</t>
  </si>
  <si>
    <t>U0-13_Pos13</t>
  </si>
  <si>
    <t>U0-14_Pos13</t>
  </si>
  <si>
    <t>U0-15_Pos13</t>
  </si>
  <si>
    <t>U0-16_Pos13</t>
  </si>
  <si>
    <t>U2-1_Pos13</t>
  </si>
  <si>
    <t>U2-2_Pos13</t>
  </si>
  <si>
    <t>U2-3_Pos13</t>
  </si>
  <si>
    <t>U2-4_Pos13</t>
  </si>
  <si>
    <t>U2-5_Pos13</t>
  </si>
  <si>
    <t>U2-6_Pos13</t>
  </si>
  <si>
    <t>U2-7_Pos13</t>
  </si>
  <si>
    <t>U2-8_Pos13</t>
  </si>
  <si>
    <t>U2-9_Pos13</t>
  </si>
  <si>
    <t>U2-10_Pos13</t>
  </si>
  <si>
    <t>U2-11_Pos13</t>
  </si>
  <si>
    <t>U2-12_Pos13</t>
  </si>
  <si>
    <t>U2-13_Pos13</t>
  </si>
  <si>
    <t>U2-14_Pos13</t>
  </si>
  <si>
    <t>U2-15_Pos13</t>
  </si>
  <si>
    <t>U0_1_Pos14</t>
  </si>
  <si>
    <t>U0-2_Pos14</t>
  </si>
  <si>
    <t>U0-3_Pos14</t>
  </si>
  <si>
    <t>U0-4_Pos14</t>
  </si>
  <si>
    <t>U0-5_Pos14</t>
  </si>
  <si>
    <t>U0-6_Pos14</t>
  </si>
  <si>
    <t>U0-7_Pos14</t>
  </si>
  <si>
    <t>U0-8_Pos14</t>
  </si>
  <si>
    <t>U0-9_Pos14</t>
  </si>
  <si>
    <t>U0-10_Pos14</t>
  </si>
  <si>
    <t>U0-11_Pos14</t>
  </si>
  <si>
    <t>U0-12_Pos14</t>
  </si>
  <si>
    <t>U0-13_Pos14</t>
  </si>
  <si>
    <t>U0-14_Pos14</t>
  </si>
  <si>
    <t>U0-15_Pos14</t>
  </si>
  <si>
    <t>U0-16_Pos14</t>
  </si>
  <si>
    <t>U2-1_Pos14</t>
  </si>
  <si>
    <t>U2-2_Pos14</t>
  </si>
  <si>
    <t>U2-3_Pos14</t>
  </si>
  <si>
    <t>U2-4_Pos14</t>
  </si>
  <si>
    <t>U2-5_Pos14</t>
  </si>
  <si>
    <t>U2-6_Pos14</t>
  </si>
  <si>
    <t>U2-7_Pos14</t>
  </si>
  <si>
    <t>U2-8_Pos14</t>
  </si>
  <si>
    <t>U2-9_Pos14</t>
  </si>
  <si>
    <t>U2-10_Pos14</t>
  </si>
  <si>
    <t>U2-11_Pos14</t>
  </si>
  <si>
    <t>U2-12_Pos14</t>
  </si>
  <si>
    <t>U2-13_Pos14</t>
  </si>
  <si>
    <t>U2-14_Pos14</t>
  </si>
  <si>
    <t>U2-15_Pos14</t>
  </si>
  <si>
    <t>回待机位宽度</t>
  </si>
  <si>
    <t>U0_1_Pos15</t>
  </si>
  <si>
    <t>U0-2_Pos15(回零宽度)</t>
  </si>
  <si>
    <t>U0-3_Pos15(回零宽度)</t>
  </si>
  <si>
    <t>U0-4_Pos15</t>
  </si>
  <si>
    <t>U0-5_Pos15</t>
  </si>
  <si>
    <t>U0-6_Pos15</t>
  </si>
  <si>
    <t>U0-7_Pos15</t>
  </si>
  <si>
    <t>U0-8_Pos15</t>
  </si>
  <si>
    <t>U0-9_Pos15</t>
  </si>
  <si>
    <t>U0-10_Pos15</t>
  </si>
  <si>
    <t>U0-11_Pos15</t>
  </si>
  <si>
    <t>U0-12_Pos15</t>
  </si>
  <si>
    <t>U0-13_Pos15</t>
  </si>
  <si>
    <t>U0-14_Pos15</t>
  </si>
  <si>
    <t>U0-15_Pos15</t>
  </si>
  <si>
    <t>U0-16_Pos15</t>
  </si>
  <si>
    <t>U2-1_Pos15</t>
  </si>
  <si>
    <t>U2-2_Pos15</t>
  </si>
  <si>
    <t>U2-3_Pos15</t>
  </si>
  <si>
    <t>U2-4_Pos15</t>
  </si>
  <si>
    <t>U2-5_Pos15</t>
  </si>
  <si>
    <t>U2-6_Pos15</t>
  </si>
  <si>
    <t>U2-7_Pos15</t>
  </si>
  <si>
    <t>U2-8_Pos15</t>
  </si>
  <si>
    <t>U2-9_Pos15</t>
  </si>
  <si>
    <t>U2-10_Pos15</t>
  </si>
  <si>
    <t>U2-11_Pos15</t>
  </si>
  <si>
    <t>U2-12_Pos15</t>
  </si>
  <si>
    <t>U2-13_Pos15</t>
  </si>
  <si>
    <t>U2-14_Pos15</t>
  </si>
  <si>
    <t>U2-15_Pos15</t>
  </si>
  <si>
    <r>
      <rPr>
        <sz val="10"/>
        <rFont val="宋体"/>
        <charset val="134"/>
      </rPr>
      <t>U0_1Torque</t>
    </r>
    <r>
      <rPr>
        <sz val="10"/>
        <rFont val="宋体"/>
        <charset val="134"/>
      </rPr>
      <t>1</t>
    </r>
  </si>
  <si>
    <r>
      <rPr>
        <sz val="10"/>
        <rFont val="宋体"/>
        <charset val="134"/>
      </rPr>
      <t>U0-2Torque1</t>
    </r>
  </si>
  <si>
    <r>
      <rPr>
        <sz val="10"/>
        <rFont val="宋体"/>
        <charset val="134"/>
      </rPr>
      <t>U0-3Torque1</t>
    </r>
  </si>
  <si>
    <r>
      <rPr>
        <sz val="10"/>
        <rFont val="宋体"/>
        <charset val="134"/>
      </rPr>
      <t>U0-4Torque1</t>
    </r>
  </si>
  <si>
    <t>U0-5Torque1</t>
  </si>
  <si>
    <t>U0-6Torque1</t>
  </si>
  <si>
    <t>U0-7Torque1</t>
  </si>
  <si>
    <t>U0-8Torque1</t>
  </si>
  <si>
    <t>U0-9Torque1</t>
  </si>
  <si>
    <t>U0-10Torque1</t>
  </si>
  <si>
    <t>U0-11Torque1</t>
  </si>
  <si>
    <t>U0-12Torque1</t>
  </si>
  <si>
    <t>U0-13Torque1</t>
  </si>
  <si>
    <t>U0-14Torque1</t>
  </si>
  <si>
    <t>U0-15Torque1</t>
  </si>
  <si>
    <t>U0-16Torque1</t>
  </si>
  <si>
    <t>U2-1Torque1</t>
  </si>
  <si>
    <t>U2-2Torque1</t>
  </si>
  <si>
    <t>U2-3Torque1</t>
  </si>
  <si>
    <t>U2-4Torque1</t>
  </si>
  <si>
    <t>U2-5Torque1</t>
  </si>
  <si>
    <t>U2-6Torque1</t>
  </si>
  <si>
    <t>U2-7Torque1</t>
  </si>
  <si>
    <t>U2-8Torque1</t>
  </si>
  <si>
    <t>U2-9Torque1</t>
  </si>
  <si>
    <t>U2-10Torque1</t>
  </si>
  <si>
    <t>U2-11Torque1</t>
  </si>
  <si>
    <t>U2-12Torque1</t>
  </si>
  <si>
    <t>U2-13Torque1</t>
  </si>
  <si>
    <t>U2-14Torque1</t>
  </si>
  <si>
    <t>U2-15Torque1</t>
  </si>
  <si>
    <r>
      <rPr>
        <sz val="10"/>
        <rFont val="宋体"/>
        <charset val="134"/>
      </rPr>
      <t>U0_1Torque</t>
    </r>
    <r>
      <rPr>
        <sz val="10"/>
        <rFont val="宋体"/>
        <charset val="134"/>
      </rPr>
      <t>2</t>
    </r>
  </si>
  <si>
    <t>U0-2Torque2</t>
  </si>
  <si>
    <t>U0-3Torque2</t>
  </si>
  <si>
    <t>U0-4Torque2</t>
  </si>
  <si>
    <t>U0-5Torque2</t>
  </si>
  <si>
    <t>U0-6Torque2</t>
  </si>
  <si>
    <t>U0-7Torque2</t>
  </si>
  <si>
    <t>U0-8Torque2</t>
  </si>
  <si>
    <t>U0-9Torque2</t>
  </si>
  <si>
    <t>U0-10Torque2</t>
  </si>
  <si>
    <t>U0-11Torque2</t>
  </si>
  <si>
    <t>U0-12Torque2</t>
  </si>
  <si>
    <t>U0-13Torque2</t>
  </si>
  <si>
    <t>U0-14Torque2</t>
  </si>
  <si>
    <t>U0-15Torque2</t>
  </si>
  <si>
    <t>U0-16Torque2</t>
  </si>
  <si>
    <t>U2-1Torque2</t>
  </si>
  <si>
    <t>U2-2Torque2</t>
  </si>
  <si>
    <t>U2-3Torque2</t>
  </si>
  <si>
    <t>U2-4Torque2</t>
  </si>
  <si>
    <t>U2-5Torque2</t>
  </si>
  <si>
    <t>U2-6Torque2</t>
  </si>
  <si>
    <t>U2-7Torque2</t>
  </si>
  <si>
    <t>U2-8Torque2</t>
  </si>
  <si>
    <t>U2-9Torque2</t>
  </si>
  <si>
    <t>U2-10Torque2</t>
  </si>
  <si>
    <t>U2-11Torque2</t>
  </si>
  <si>
    <t>U2-12Torque2</t>
  </si>
  <si>
    <t>U2-13Torque2</t>
  </si>
  <si>
    <t>U2-14Torque2</t>
  </si>
  <si>
    <t>U2-15Torque2</t>
  </si>
  <si>
    <r>
      <rPr>
        <sz val="10"/>
        <rFont val="宋体"/>
        <charset val="134"/>
      </rPr>
      <t>U0_1Torque</t>
    </r>
    <r>
      <rPr>
        <sz val="10"/>
        <rFont val="宋体"/>
        <charset val="134"/>
      </rPr>
      <t>3</t>
    </r>
  </si>
  <si>
    <t>U0-2Torque3</t>
  </si>
  <si>
    <t>U0-3Torque3</t>
  </si>
  <si>
    <t>U0-4Torque3</t>
  </si>
  <si>
    <t>U0-5Torque3</t>
  </si>
  <si>
    <t>U0-6Torque3</t>
  </si>
  <si>
    <t>U0-7Torque3</t>
  </si>
  <si>
    <t>U0-8Torque3</t>
  </si>
  <si>
    <t>U0-9Torque3</t>
  </si>
  <si>
    <t>U0-10Torque3</t>
  </si>
  <si>
    <t>U0-11Torque3</t>
  </si>
  <si>
    <t>U0-12Torque3</t>
  </si>
  <si>
    <t>U0-13Torque3</t>
  </si>
  <si>
    <t>U0-14Torque3</t>
  </si>
  <si>
    <t>U0-15Torque3</t>
  </si>
  <si>
    <t>U0-16Torque3</t>
  </si>
  <si>
    <t>U2-1Torque3</t>
  </si>
  <si>
    <t>U2-2Torque3</t>
  </si>
  <si>
    <t>U2-3Torque3</t>
  </si>
  <si>
    <t>U2-4Torque3</t>
  </si>
  <si>
    <t>U2-5Torque3</t>
  </si>
  <si>
    <t>U2-6Torque3</t>
  </si>
  <si>
    <t>U2-7Torque3</t>
  </si>
  <si>
    <t>U2-8Torque3</t>
  </si>
  <si>
    <t>U2-9Torque3</t>
  </si>
  <si>
    <t>U2-10Torque3</t>
  </si>
  <si>
    <t>U2-11Torque3</t>
  </si>
  <si>
    <t>U2-12Torque3</t>
  </si>
  <si>
    <t>U2-13Torque3</t>
  </si>
  <si>
    <t>U2-14Torque3</t>
  </si>
  <si>
    <t>U2-15Torque3</t>
  </si>
  <si>
    <r>
      <rPr>
        <sz val="10"/>
        <rFont val="宋体"/>
        <charset val="134"/>
      </rPr>
      <t>U0_1Torque</t>
    </r>
    <r>
      <rPr>
        <sz val="10"/>
        <rFont val="宋体"/>
        <charset val="134"/>
      </rPr>
      <t>4</t>
    </r>
  </si>
  <si>
    <t>U0-2Torque4</t>
  </si>
  <si>
    <t>U0-3Torque4</t>
  </si>
  <si>
    <t>U0-4Torque4</t>
  </si>
  <si>
    <t>U0-5Torque4</t>
  </si>
  <si>
    <t>U0-6Torque4</t>
  </si>
  <si>
    <t>U0-7Torque4</t>
  </si>
  <si>
    <t>U0-8Torque4</t>
  </si>
  <si>
    <t>U0-9Torque4</t>
  </si>
  <si>
    <t>U0-10Torque4</t>
  </si>
  <si>
    <t>U0-11Torque4</t>
  </si>
  <si>
    <t>U0-12Torque4</t>
  </si>
  <si>
    <t>U0-13Torque4</t>
  </si>
  <si>
    <t>U0-14Torque4</t>
  </si>
  <si>
    <t>U0-15Torque4</t>
  </si>
  <si>
    <t>U0-16Torque4</t>
  </si>
  <si>
    <t>U2-1Torque4</t>
  </si>
  <si>
    <t>U2-2Torque4</t>
  </si>
  <si>
    <t>U2-3Torque4</t>
  </si>
  <si>
    <t>U2-4Torque4</t>
  </si>
  <si>
    <t>U2-5Torque4</t>
  </si>
  <si>
    <t>U2-6Torque4</t>
  </si>
  <si>
    <t>U2-7Torque4</t>
  </si>
  <si>
    <t>U2-8Torque4</t>
  </si>
  <si>
    <t>U2-9Torque4</t>
  </si>
  <si>
    <t>U2-10Torque4</t>
  </si>
  <si>
    <t>U2-11Torque4</t>
  </si>
  <si>
    <t>U2-12Torque4</t>
  </si>
  <si>
    <t>U2-13Torque4</t>
  </si>
  <si>
    <t>U2-14Torque4</t>
  </si>
  <si>
    <t>U2-15Torque4</t>
  </si>
  <si>
    <t>U0_1Torque5</t>
  </si>
  <si>
    <t>U0-2Torque5</t>
  </si>
  <si>
    <t>U0-3Torque5</t>
  </si>
  <si>
    <t>U0-4Torque5</t>
  </si>
  <si>
    <t>U0-5Torque5</t>
  </si>
  <si>
    <t>U0-6Torque5</t>
  </si>
  <si>
    <t>U0-7Torque5</t>
  </si>
  <si>
    <t>U0-8Torque5</t>
  </si>
  <si>
    <t>U0-9Torque5</t>
  </si>
  <si>
    <t>U0-10Torque5</t>
  </si>
  <si>
    <t>U0-11Torque5</t>
  </si>
  <si>
    <t>U0-12Torque5</t>
  </si>
  <si>
    <t>U0-13Torque5</t>
  </si>
  <si>
    <t>U0-14Torque5</t>
  </si>
  <si>
    <t>U0-15Torque5</t>
  </si>
  <si>
    <t>U0-16Torque5</t>
  </si>
  <si>
    <t>U2-1Torque5</t>
  </si>
  <si>
    <t>U2-2Torque5</t>
  </si>
  <si>
    <t>U2-3Torque5</t>
  </si>
  <si>
    <t>U2-4Torque5</t>
  </si>
  <si>
    <t>U2-5Torque5</t>
  </si>
  <si>
    <t>U2-6Torque5</t>
  </si>
  <si>
    <t>U2-7Torque5</t>
  </si>
  <si>
    <t>U2-8Torque5</t>
  </si>
  <si>
    <t>U2-9Torque5</t>
  </si>
  <si>
    <t>U2-10Torque5</t>
  </si>
  <si>
    <t>U2-11Torque5</t>
  </si>
  <si>
    <t>U2-12Torque5</t>
  </si>
  <si>
    <t>U2-13Torque5</t>
  </si>
  <si>
    <t>U2-14Torque5</t>
  </si>
  <si>
    <t>U2-15Torque5</t>
  </si>
  <si>
    <r>
      <rPr>
        <sz val="10"/>
        <rFont val="宋体"/>
        <charset val="134"/>
      </rPr>
      <t>U0_1_Spd1</t>
    </r>
    <r>
      <rPr>
        <sz val="10"/>
        <rFont val="宋体"/>
        <charset val="134"/>
      </rPr>
      <t>(自动速度)</t>
    </r>
  </si>
  <si>
    <r>
      <rPr>
        <sz val="10"/>
        <rFont val="宋体"/>
        <charset val="134"/>
      </rPr>
      <t>U0-2_Spd1</t>
    </r>
    <r>
      <rPr>
        <sz val="10"/>
        <rFont val="宋体"/>
        <charset val="134"/>
      </rPr>
      <t>(</t>
    </r>
    <r>
      <rPr>
        <sz val="10"/>
        <rFont val="宋体"/>
        <charset val="134"/>
      </rPr>
      <t>自动速度</t>
    </r>
    <r>
      <rPr>
        <sz val="10"/>
        <rFont val="宋体"/>
        <charset val="134"/>
      </rPr>
      <t>)</t>
    </r>
  </si>
  <si>
    <r>
      <rPr>
        <sz val="10"/>
        <rFont val="宋体"/>
        <charset val="134"/>
      </rPr>
      <t>U0-3_Spd1</t>
    </r>
    <r>
      <rPr>
        <sz val="10"/>
        <rFont val="宋体"/>
        <charset val="134"/>
      </rPr>
      <t>(</t>
    </r>
    <r>
      <rPr>
        <sz val="10"/>
        <rFont val="宋体"/>
        <charset val="134"/>
      </rPr>
      <t>自动速度</t>
    </r>
    <r>
      <rPr>
        <sz val="10"/>
        <rFont val="宋体"/>
        <charset val="134"/>
      </rPr>
      <t>)</t>
    </r>
  </si>
  <si>
    <r>
      <rPr>
        <sz val="10"/>
        <rFont val="宋体"/>
        <charset val="134"/>
      </rPr>
      <t>U0-4_Spd1</t>
    </r>
    <r>
      <rPr>
        <sz val="10"/>
        <rFont val="宋体"/>
        <charset val="134"/>
      </rPr>
      <t>(</t>
    </r>
    <r>
      <rPr>
        <sz val="10"/>
        <rFont val="宋体"/>
        <charset val="134"/>
      </rPr>
      <t>自动速度</t>
    </r>
    <r>
      <rPr>
        <sz val="10"/>
        <rFont val="宋体"/>
        <charset val="134"/>
      </rPr>
      <t>)</t>
    </r>
  </si>
  <si>
    <t>U0-5_Spd1</t>
  </si>
  <si>
    <t>U0-6_Spd1</t>
  </si>
  <si>
    <t>U0-7_Spd1</t>
  </si>
  <si>
    <t>U0-8_Spd1</t>
  </si>
  <si>
    <t>U0-9_Spd1</t>
  </si>
  <si>
    <t>U0-10_Spd1</t>
  </si>
  <si>
    <t>U0-11_Spd1</t>
  </si>
  <si>
    <t>U0-12_Spd1</t>
  </si>
  <si>
    <t>U0-13_Spd1</t>
  </si>
  <si>
    <t>U0-14_Spd1</t>
  </si>
  <si>
    <t>U0-15_Spd1</t>
  </si>
  <si>
    <t>U0-16_Spd1</t>
  </si>
  <si>
    <t>U2-1_Spd1</t>
  </si>
  <si>
    <t>U2-2_Spd1</t>
  </si>
  <si>
    <t>U2-3_Spd1</t>
  </si>
  <si>
    <t>U2-4_Spd1</t>
  </si>
  <si>
    <t>U2-5_Spd1</t>
  </si>
  <si>
    <t>U2-6_Spd1</t>
  </si>
  <si>
    <t>U2-7_Spd1</t>
  </si>
  <si>
    <t>U2-8_Spd1</t>
  </si>
  <si>
    <t>U2-9_Spd1</t>
  </si>
  <si>
    <t>U2-10_Spd1</t>
  </si>
  <si>
    <t>U2-11_Spd1</t>
  </si>
  <si>
    <t>U2-12_Spd1</t>
  </si>
  <si>
    <t>U2-13_Spd1</t>
  </si>
  <si>
    <t>U2-14_Spd1</t>
  </si>
  <si>
    <t>U2-15_Spd1</t>
  </si>
  <si>
    <r>
      <rPr>
        <sz val="10"/>
        <rFont val="宋体"/>
        <charset val="134"/>
      </rPr>
      <t>U0_1_Spd2(</t>
    </r>
    <r>
      <rPr>
        <sz val="10"/>
        <rFont val="宋体"/>
        <charset val="134"/>
      </rPr>
      <t>慢速热压速度</t>
    </r>
    <r>
      <rPr>
        <sz val="10"/>
        <rFont val="宋体"/>
        <charset val="134"/>
      </rPr>
      <t>)</t>
    </r>
  </si>
  <si>
    <r>
      <rPr>
        <sz val="10"/>
        <rFont val="宋体"/>
        <charset val="134"/>
      </rPr>
      <t>U0-2_Spd2(</t>
    </r>
    <r>
      <rPr>
        <sz val="10"/>
        <rFont val="宋体"/>
        <charset val="134"/>
      </rPr>
      <t>慢速热压速度</t>
    </r>
    <r>
      <rPr>
        <sz val="10"/>
        <rFont val="宋体"/>
        <charset val="134"/>
      </rPr>
      <t>)</t>
    </r>
  </si>
  <si>
    <r>
      <rPr>
        <sz val="10"/>
        <rFont val="宋体"/>
        <charset val="134"/>
      </rPr>
      <t>U0-3_Spd2(</t>
    </r>
    <r>
      <rPr>
        <sz val="10"/>
        <rFont val="宋体"/>
        <charset val="134"/>
      </rPr>
      <t>慢速热压速度</t>
    </r>
    <r>
      <rPr>
        <sz val="10"/>
        <rFont val="宋体"/>
        <charset val="134"/>
      </rPr>
      <t>)</t>
    </r>
  </si>
  <si>
    <r>
      <rPr>
        <sz val="10"/>
        <rFont val="宋体"/>
        <charset val="134"/>
      </rPr>
      <t>U0-4_Spd2</t>
    </r>
    <r>
      <rPr>
        <sz val="10"/>
        <rFont val="宋体"/>
        <charset val="134"/>
      </rPr>
      <t>(托举</t>
    </r>
    <r>
      <rPr>
        <sz val="10"/>
        <rFont val="宋体"/>
        <charset val="134"/>
      </rPr>
      <t>速度</t>
    </r>
    <r>
      <rPr>
        <sz val="10"/>
        <rFont val="宋体"/>
        <charset val="134"/>
      </rPr>
      <t>)</t>
    </r>
  </si>
  <si>
    <t>U0-5_Spd2</t>
  </si>
  <si>
    <t>U0-6_Spd2</t>
  </si>
  <si>
    <t>U0-7_Spd2</t>
  </si>
  <si>
    <t>U0-8_Spd2</t>
  </si>
  <si>
    <t>U0-9_Spd2</t>
  </si>
  <si>
    <t>U0-10_Spd2</t>
  </si>
  <si>
    <t>U0-11_Spd2</t>
  </si>
  <si>
    <t>U0-12_Spd2</t>
  </si>
  <si>
    <t>U0-13_Spd2</t>
  </si>
  <si>
    <t>U0-14_Spd2</t>
  </si>
  <si>
    <t>U0-15_Spd2</t>
  </si>
  <si>
    <t>U0-16_Spd2</t>
  </si>
  <si>
    <t>U2-1_Spd2</t>
  </si>
  <si>
    <t>U2-2_Spd2</t>
  </si>
  <si>
    <t>U2-3_Spd2</t>
  </si>
  <si>
    <t>U2-4_Spd2</t>
  </si>
  <si>
    <t>U2-5_Spd2</t>
  </si>
  <si>
    <t>U2-6_Spd2</t>
  </si>
  <si>
    <t>U2-7_Spd2</t>
  </si>
  <si>
    <t>U2-8_Spd2</t>
  </si>
  <si>
    <t>U2-9_Spd2</t>
  </si>
  <si>
    <t>U2-10_Spd2</t>
  </si>
  <si>
    <t>U2-11_Spd2</t>
  </si>
  <si>
    <t>U2-12_Spd2</t>
  </si>
  <si>
    <t>U2-13_Spd2</t>
  </si>
  <si>
    <t>U2-14_Spd2</t>
  </si>
  <si>
    <t>U2-15_Spd2</t>
  </si>
  <si>
    <t>U0_1_Spd3</t>
  </si>
  <si>
    <t>U0-2_Spd3(拨料速度)</t>
  </si>
  <si>
    <t>U0-3_Spd3(拨料速度)</t>
  </si>
  <si>
    <t>U0-4_Spd3</t>
  </si>
  <si>
    <t>U0-5_Spd3</t>
  </si>
  <si>
    <t>U0-6_Spd3</t>
  </si>
  <si>
    <t>U0-7_Spd3</t>
  </si>
  <si>
    <t>U0-8_Spd3</t>
  </si>
  <si>
    <t>U0-9_Spd3</t>
  </si>
  <si>
    <t>U0-10_Spd3</t>
  </si>
  <si>
    <t>U0-11_Spd3</t>
  </si>
  <si>
    <t>U0-12_Spd3</t>
  </si>
  <si>
    <t>U0-13_Spd3</t>
  </si>
  <si>
    <t>U0-14_Spd3</t>
  </si>
  <si>
    <t>U0-15_Spd3</t>
  </si>
  <si>
    <t>U0-16_Spd3</t>
  </si>
  <si>
    <t>U2-1_Spd3</t>
  </si>
  <si>
    <t>U2-2_Spd3</t>
  </si>
  <si>
    <t>U2-3_Spd3</t>
  </si>
  <si>
    <t>U2-4_Spd3</t>
  </si>
  <si>
    <t>U2-5_Spd3</t>
  </si>
  <si>
    <t>U2-6_Spd3</t>
  </si>
  <si>
    <t>U2-7_Spd3</t>
  </si>
  <si>
    <t>U2-8_Spd3</t>
  </si>
  <si>
    <t>U2-9_Spd3</t>
  </si>
  <si>
    <t>U2-10_Spd3</t>
  </si>
  <si>
    <t>U2-11_Spd3</t>
  </si>
  <si>
    <t>U2-12_Spd3</t>
  </si>
  <si>
    <t>U2-13_Spd3</t>
  </si>
  <si>
    <t>U2-14_Spd3</t>
  </si>
  <si>
    <t>U2-15_Spd3</t>
  </si>
  <si>
    <r>
      <rPr>
        <sz val="10"/>
        <rFont val="宋体"/>
        <charset val="134"/>
      </rPr>
      <t>U0_1_Spd</t>
    </r>
    <r>
      <rPr>
        <sz val="10"/>
        <rFont val="宋体"/>
        <charset val="134"/>
      </rPr>
      <t>4</t>
    </r>
  </si>
  <si>
    <t>U0-2_Spd4</t>
  </si>
  <si>
    <r>
      <rPr>
        <sz val="10"/>
        <rFont val="宋体"/>
        <charset val="134"/>
      </rPr>
      <t>U0-3_Spd4</t>
    </r>
  </si>
  <si>
    <t>U0-4_Spd4</t>
  </si>
  <si>
    <t>U0-5_Spd4</t>
  </si>
  <si>
    <t>U0-6_Spd4</t>
  </si>
  <si>
    <t>U0-7_Spd4</t>
  </si>
  <si>
    <t>U0-8_Spd4</t>
  </si>
  <si>
    <t>U0-9_Spd4</t>
  </si>
  <si>
    <t>U0-10_Spd4</t>
  </si>
  <si>
    <t>U0-11_Spd4</t>
  </si>
  <si>
    <t>U0-12_Spd4</t>
  </si>
  <si>
    <t>U0-13_Spd4</t>
  </si>
  <si>
    <t>U0-14_Spd4</t>
  </si>
  <si>
    <t>U0-15_Spd4</t>
  </si>
  <si>
    <t>U0-16_Spd4</t>
  </si>
  <si>
    <t>U2-1_Spd4</t>
  </si>
  <si>
    <t>U2-2_Spd4</t>
  </si>
  <si>
    <t>U2-3_Spd4</t>
  </si>
  <si>
    <t>U2-4_Spd4</t>
  </si>
  <si>
    <t>U2-5_Spd4</t>
  </si>
  <si>
    <t>U2-6_Spd4</t>
  </si>
  <si>
    <t>U2-7_Spd4</t>
  </si>
  <si>
    <t>U2-8_Spd4</t>
  </si>
  <si>
    <t>U2-9_Spd4</t>
  </si>
  <si>
    <t>U2-10_Spd4</t>
  </si>
  <si>
    <t>U2-11_Spd4</t>
  </si>
  <si>
    <t>U2-12_Spd4</t>
  </si>
  <si>
    <t>U2-13_Spd4</t>
  </si>
  <si>
    <t>U2-14_Spd4</t>
  </si>
  <si>
    <t>U2-15_Spd4</t>
  </si>
  <si>
    <t>U0_1_Spd5</t>
  </si>
  <si>
    <t>U0-2_Spd5</t>
  </si>
  <si>
    <t>U0-3_Spd5</t>
  </si>
  <si>
    <t>U0-4_Spd5</t>
  </si>
  <si>
    <t>U0-5_Spd5</t>
  </si>
  <si>
    <t>U0-6_Spd5</t>
  </si>
  <si>
    <t>U0-7_Spd5</t>
  </si>
  <si>
    <t>U0-8_Spd5</t>
  </si>
  <si>
    <t>U0-9_Spd5</t>
  </si>
  <si>
    <t>U0-10_Spd5</t>
  </si>
  <si>
    <t>U0-11_Spd5</t>
  </si>
  <si>
    <t>U0-12_Spd5</t>
  </si>
  <si>
    <t>U0-13_Spd5</t>
  </si>
  <si>
    <t>U0-14_Spd5</t>
  </si>
  <si>
    <t>U0-15_Spd5</t>
  </si>
  <si>
    <t>U0-16_Spd5</t>
  </si>
  <si>
    <t>U2-1_Spd5</t>
  </si>
  <si>
    <t>U2-2_Spd5</t>
  </si>
  <si>
    <t>U2-3_Spd5</t>
  </si>
  <si>
    <t>U2-4_Spd5</t>
  </si>
  <si>
    <t>U2-5_Spd5</t>
  </si>
  <si>
    <t>U2-6_Spd5</t>
  </si>
  <si>
    <t>U2-7_Spd5</t>
  </si>
  <si>
    <t>U2-8_Spd5</t>
  </si>
  <si>
    <t>U2-9_Spd5</t>
  </si>
  <si>
    <t>U2-10_Spd5</t>
  </si>
  <si>
    <t>U2-11_Spd5</t>
  </si>
  <si>
    <t>U2-12_Spd5</t>
  </si>
  <si>
    <t>U2-13_Spd5</t>
  </si>
  <si>
    <t>U2-14_Spd5</t>
  </si>
  <si>
    <t>U2-15_Spd5</t>
  </si>
  <si>
    <t>U2-5加速时间</t>
  </si>
  <si>
    <t>U2-6加速时间</t>
  </si>
  <si>
    <t>U2-7加速时间</t>
  </si>
  <si>
    <t>U2-8加速时间</t>
  </si>
  <si>
    <t>U2-9加速时间</t>
  </si>
  <si>
    <t>U2-10加速时间</t>
  </si>
  <si>
    <t>U2-11加速时间</t>
  </si>
  <si>
    <t>U2-12加速时间</t>
  </si>
  <si>
    <t>U2-13加速时间</t>
  </si>
  <si>
    <t>U2-14加速时间</t>
  </si>
  <si>
    <t>U2-15加速时间</t>
  </si>
  <si>
    <t>U2-5减速时间</t>
  </si>
  <si>
    <t>U2-6减速时间</t>
  </si>
  <si>
    <t>U2-7减速时间</t>
  </si>
  <si>
    <t>U2-8减速时间</t>
  </si>
  <si>
    <t>U2-9减速时间</t>
  </si>
  <si>
    <t>U2-10减速时间</t>
  </si>
  <si>
    <t>U2-11减速时间</t>
  </si>
  <si>
    <t>U2-12减速时间</t>
  </si>
  <si>
    <t>U2-13减速时间</t>
  </si>
  <si>
    <t>U2-14减速时间</t>
  </si>
  <si>
    <t>U2-15减速时间</t>
  </si>
  <si>
    <t>JOG寸动低速</t>
  </si>
  <si>
    <t>U2-5JOG寸动速度</t>
  </si>
  <si>
    <t>U2-6JOG寸动速度</t>
  </si>
  <si>
    <t>U2-7JOG寸动速度</t>
  </si>
  <si>
    <t>U2-8JOG寸动速度</t>
  </si>
  <si>
    <t>U2-9JOG寸动速度</t>
  </si>
  <si>
    <t>U2-10JOG寸动速度</t>
  </si>
  <si>
    <t>U2-11JOG寸动速度</t>
  </si>
  <si>
    <t>U2-12JOG寸动速度</t>
  </si>
  <si>
    <t>U2-13JOG寸动速度</t>
  </si>
  <si>
    <t>U2-14JOG寸动速度</t>
  </si>
  <si>
    <t>U2-15JOG寸动速度</t>
  </si>
  <si>
    <t>JOG寸动高速</t>
  </si>
  <si>
    <t>U2-5JOG寸动脉冲</t>
  </si>
  <si>
    <t>U2-6JOG寸动脉冲</t>
  </si>
  <si>
    <t>U2-7JOG寸动脉冲</t>
  </si>
  <si>
    <t>U2-8JOG寸动脉冲</t>
  </si>
  <si>
    <t>U2-9JOG寸动脉冲</t>
  </si>
  <si>
    <t>U2-10JOG寸动脉冲</t>
  </si>
  <si>
    <t>U2-11JOG寸动脉冲</t>
  </si>
  <si>
    <t>U2-12JOG寸动脉冲</t>
  </si>
  <si>
    <t>U2-13JOG寸动脉冲</t>
  </si>
  <si>
    <t>U2-14JOG寸动脉冲</t>
  </si>
  <si>
    <t>U2-15JOG寸动脉冲</t>
  </si>
  <si>
    <t>JOG寸动脉冲</t>
  </si>
  <si>
    <t>U2-5速度倍率</t>
  </si>
  <si>
    <t>U2-6速度倍率</t>
  </si>
  <si>
    <t>U2-7速度倍率</t>
  </si>
  <si>
    <t>U2-8速度倍率</t>
  </si>
  <si>
    <t>U2-9速度倍率</t>
  </si>
  <si>
    <t>U2-10速度倍率</t>
  </si>
  <si>
    <t>U2-11速度倍率</t>
  </si>
  <si>
    <t>U2-12速度倍率</t>
  </si>
  <si>
    <t>U2-13速度倍率</t>
  </si>
  <si>
    <t>U2-14速度倍率</t>
  </si>
  <si>
    <t>U2-15速度倍率</t>
  </si>
  <si>
    <t>U2-5启动速度</t>
  </si>
  <si>
    <t>U2-6启动速度</t>
  </si>
  <si>
    <t>U2-7启动速度</t>
  </si>
  <si>
    <t>U2-8启动速度</t>
  </si>
  <si>
    <t>U2-9启动速度</t>
  </si>
  <si>
    <t>U2-10启动速度</t>
  </si>
  <si>
    <t>U2-11启动速度</t>
  </si>
  <si>
    <t>U2-12启动速度</t>
  </si>
  <si>
    <t>U2-13启动速度</t>
  </si>
  <si>
    <t>U2-14启动速度</t>
  </si>
  <si>
    <t>U2-15启动速度</t>
  </si>
  <si>
    <t>启动速度</t>
  </si>
  <si>
    <t>U2-5最高速度</t>
  </si>
  <si>
    <t>U2-6最高速度</t>
  </si>
  <si>
    <t>U2-7最高速度</t>
  </si>
  <si>
    <t>U2-8最高速度</t>
  </si>
  <si>
    <t>U2-9最高速度</t>
  </si>
  <si>
    <t>U2-10最高速度</t>
  </si>
  <si>
    <t>U2-11最高速度</t>
  </si>
  <si>
    <t>U2-12最高速度</t>
  </si>
  <si>
    <t>U2-13最高速度</t>
  </si>
  <si>
    <t>U2-14最高速度</t>
  </si>
  <si>
    <t>U2-15最高速度</t>
  </si>
  <si>
    <t>最高速度</t>
  </si>
  <si>
    <t>U2-5原点偏移</t>
  </si>
  <si>
    <t>U2-6原点偏移</t>
  </si>
  <si>
    <t>U2-7原点偏移</t>
  </si>
  <si>
    <t>U2-8原点偏移</t>
  </si>
  <si>
    <t>U2-9原点偏移</t>
  </si>
  <si>
    <t>U2-10原点偏移</t>
  </si>
  <si>
    <t>U2-11原点偏移</t>
  </si>
  <si>
    <t>U2-12原点偏移</t>
  </si>
  <si>
    <t>U2-13原点偏移</t>
  </si>
  <si>
    <t>U2-14原点偏移</t>
  </si>
  <si>
    <t>U2-15原点偏移</t>
  </si>
  <si>
    <t>原点偏移</t>
  </si>
  <si>
    <t>JOG扭力</t>
  </si>
  <si>
    <t>双层自动热压机转移数据位</t>
  </si>
  <si>
    <t>下托盘</t>
  </si>
  <si>
    <t>上托盘</t>
  </si>
  <si>
    <t>入料扫码</t>
  </si>
  <si>
    <t>DM23100-DM23119</t>
  </si>
  <si>
    <t>DM23000-DM23019</t>
  </si>
  <si>
    <t>DM20000-DM20019</t>
  </si>
  <si>
    <t>电芯条码</t>
  </si>
  <si>
    <t>ASC码</t>
  </si>
  <si>
    <t>E0_200</t>
  </si>
  <si>
    <t>E0_201</t>
  </si>
  <si>
    <t>E0_202</t>
  </si>
  <si>
    <t>E0_203</t>
  </si>
  <si>
    <t>E0_204</t>
  </si>
  <si>
    <t>E0_205</t>
  </si>
  <si>
    <t>E0_206</t>
  </si>
  <si>
    <t>E0_207</t>
  </si>
  <si>
    <t>E0_208</t>
  </si>
  <si>
    <t>E0_209</t>
  </si>
  <si>
    <t>E0_210</t>
  </si>
  <si>
    <t>E0_211</t>
  </si>
  <si>
    <t>E0_212</t>
  </si>
  <si>
    <t>E0_213</t>
  </si>
  <si>
    <t>DM23120</t>
  </si>
  <si>
    <t>DM23020</t>
  </si>
  <si>
    <t>DM20020</t>
  </si>
  <si>
    <t>热压工位号1-6</t>
  </si>
  <si>
    <t>整数</t>
  </si>
  <si>
    <t>A0</t>
  </si>
  <si>
    <t>12</t>
  </si>
  <si>
    <t>34</t>
  </si>
  <si>
    <t>56</t>
  </si>
  <si>
    <t>78</t>
  </si>
  <si>
    <t>9B</t>
  </si>
  <si>
    <t>DM23121</t>
  </si>
  <si>
    <t>DM23021</t>
  </si>
  <si>
    <t>DM20021</t>
  </si>
  <si>
    <t>上1#温度PV(0.1℃)</t>
  </si>
  <si>
    <t>A0123456789B(ASCII)</t>
  </si>
  <si>
    <t>位</t>
  </si>
  <si>
    <t>内容</t>
  </si>
  <si>
    <t>置位主体</t>
  </si>
  <si>
    <t>备注</t>
  </si>
  <si>
    <t>DM23122</t>
  </si>
  <si>
    <t>DM23022</t>
  </si>
  <si>
    <t>DM20022</t>
  </si>
  <si>
    <t>上2#温度PV(0.1℃)</t>
  </si>
  <si>
    <t>csv File Column Name</t>
  </si>
  <si>
    <t>A</t>
  </si>
  <si>
    <t>bit0</t>
  </si>
  <si>
    <t>设备在MES模式下运行</t>
  </si>
  <si>
    <t>DM23123</t>
  </si>
  <si>
    <t>DM23023</t>
  </si>
  <si>
    <t>DM20023</t>
  </si>
  <si>
    <t>上3#温度PV(0.1℃)</t>
  </si>
  <si>
    <t>bit1</t>
  </si>
  <si>
    <t>MES数据发送请求</t>
  </si>
  <si>
    <t>DM23124</t>
  </si>
  <si>
    <t>DM23024</t>
  </si>
  <si>
    <t>DM20024</t>
  </si>
  <si>
    <t>下1#温度PV(0.1℃)</t>
  </si>
  <si>
    <t>热压工位</t>
  </si>
  <si>
    <t>E0_214</t>
  </si>
  <si>
    <t>注：</t>
  </si>
  <si>
    <t>1:1#模座上压板</t>
  </si>
  <si>
    <t>3:2#模座上压板</t>
  </si>
  <si>
    <t>5:3#模座上压板</t>
  </si>
  <si>
    <t>bit2</t>
  </si>
  <si>
    <t>设备OEE状态有更新标志</t>
  </si>
  <si>
    <t>DM23125</t>
  </si>
  <si>
    <t>DM23025</t>
  </si>
  <si>
    <t>DM20025</t>
  </si>
  <si>
    <t>下2#温度PV(0.1℃)</t>
  </si>
  <si>
    <t>1</t>
  </si>
  <si>
    <t>2:1#模座下压板</t>
  </si>
  <si>
    <t>4:2#模座下压板</t>
  </si>
  <si>
    <t>6:3#模座下压板</t>
  </si>
  <si>
    <t>bit3</t>
  </si>
  <si>
    <t>设备参数有更新标志</t>
  </si>
  <si>
    <t>DM23126</t>
  </si>
  <si>
    <t>DM23026</t>
  </si>
  <si>
    <t>DM20026</t>
  </si>
  <si>
    <t>下3#温度PV(0.1℃)</t>
  </si>
  <si>
    <t>bit4</t>
  </si>
  <si>
    <t>DM23127</t>
  </si>
  <si>
    <t>DM23027</t>
  </si>
  <si>
    <t>DM20027</t>
  </si>
  <si>
    <t>左侧温度PV(0.1℃)</t>
  </si>
  <si>
    <t>B</t>
  </si>
  <si>
    <t>bit5</t>
  </si>
  <si>
    <t>DM23128</t>
  </si>
  <si>
    <t>DM23028</t>
  </si>
  <si>
    <t>DM20028</t>
  </si>
  <si>
    <t>右侧温度PV(0.1℃)</t>
  </si>
  <si>
    <t>bit6</t>
  </si>
  <si>
    <t>DM23129</t>
  </si>
  <si>
    <t>DM23029</t>
  </si>
  <si>
    <t>DM20029</t>
  </si>
  <si>
    <t>上温度SV(0.1℃)</t>
  </si>
  <si>
    <t>E0_215</t>
  </si>
  <si>
    <r>
      <rPr>
        <sz val="10"/>
        <rFont val="宋体"/>
        <charset val="134"/>
      </rPr>
      <t>E0_216</t>
    </r>
  </si>
  <si>
    <r>
      <rPr>
        <sz val="10"/>
        <rFont val="宋体"/>
        <charset val="134"/>
      </rPr>
      <t>E0_217</t>
    </r>
  </si>
  <si>
    <r>
      <rPr>
        <sz val="10"/>
        <rFont val="宋体"/>
        <charset val="134"/>
      </rPr>
      <t>E0_218</t>
    </r>
  </si>
  <si>
    <r>
      <rPr>
        <sz val="10"/>
        <rFont val="宋体"/>
        <charset val="134"/>
      </rPr>
      <t>E0_219</t>
    </r>
  </si>
  <si>
    <r>
      <rPr>
        <sz val="10"/>
        <rFont val="宋体"/>
        <charset val="134"/>
      </rPr>
      <t>E0_220</t>
    </r>
  </si>
  <si>
    <r>
      <rPr>
        <sz val="10"/>
        <rFont val="宋体"/>
        <charset val="134"/>
      </rPr>
      <t>E0_221</t>
    </r>
  </si>
  <si>
    <r>
      <rPr>
        <sz val="10"/>
        <rFont val="宋体"/>
        <charset val="134"/>
      </rPr>
      <t>E0_222</t>
    </r>
  </si>
  <si>
    <r>
      <rPr>
        <sz val="10"/>
        <rFont val="宋体"/>
        <charset val="134"/>
      </rPr>
      <t>E0_223</t>
    </r>
  </si>
  <si>
    <r>
      <rPr>
        <sz val="10"/>
        <rFont val="宋体"/>
        <charset val="134"/>
      </rPr>
      <t>E0_224</t>
    </r>
  </si>
  <si>
    <r>
      <rPr>
        <sz val="10"/>
        <rFont val="宋体"/>
        <charset val="134"/>
      </rPr>
      <t>E0_225</t>
    </r>
  </si>
  <si>
    <t>bit7</t>
  </si>
  <si>
    <t>DM23130</t>
  </si>
  <si>
    <t>DM23030</t>
  </si>
  <si>
    <t>DM20030</t>
  </si>
  <si>
    <t>下温度SV(0.1℃)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</si>
  <si>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</si>
  <si>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</si>
  <si>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</si>
  <si>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</si>
  <si>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</si>
  <si>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</si>
  <si>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</si>
  <si>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</si>
  <si>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</si>
  <si>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</si>
  <si>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</si>
  <si>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bit8</t>
  </si>
  <si>
    <t>PC软件运行标志</t>
  </si>
  <si>
    <t>PC</t>
  </si>
  <si>
    <t>OFF时间超过5S时报警</t>
  </si>
  <si>
    <t>DM23131</t>
  </si>
  <si>
    <t>DM23031</t>
  </si>
  <si>
    <t>DM20031</t>
  </si>
  <si>
    <t>左右温度SV(0.1℃)</t>
  </si>
  <si>
    <t>33.1℃</t>
  </si>
  <si>
    <t>33.2℃</t>
  </si>
  <si>
    <t>33.3℃</t>
  </si>
  <si>
    <t>33.4℃</t>
  </si>
  <si>
    <t>33.5℃</t>
  </si>
  <si>
    <t>33.6℃</t>
  </si>
  <si>
    <t>33.7℃</t>
  </si>
  <si>
    <t>33.8℃</t>
  </si>
  <si>
    <t>33.9℃</t>
  </si>
  <si>
    <t>33.10℃</t>
  </si>
  <si>
    <t>33.11℃</t>
  </si>
  <si>
    <t>bit9</t>
  </si>
  <si>
    <t>DM23132</t>
  </si>
  <si>
    <t>DM23032</t>
  </si>
  <si>
    <t>DM20032</t>
  </si>
  <si>
    <t>C</t>
  </si>
  <si>
    <t>bit10</t>
  </si>
  <si>
    <t>DM23133</t>
  </si>
  <si>
    <t>DM23033</t>
  </si>
  <si>
    <t>DM20033</t>
  </si>
  <si>
    <t>bit11</t>
  </si>
  <si>
    <t>DM23134</t>
  </si>
  <si>
    <t>DM23034</t>
  </si>
  <si>
    <t>DM20034</t>
  </si>
  <si>
    <t>热压上压力PV(KG/CM2)</t>
  </si>
  <si>
    <t>bit12</t>
  </si>
  <si>
    <t>DM23135</t>
  </si>
  <si>
    <t>DM23035</t>
  </si>
  <si>
    <t>DM20035</t>
  </si>
  <si>
    <t>热压下压力PV(KG/CM2)</t>
  </si>
  <si>
    <t>E0_230</t>
  </si>
  <si>
    <t>E0_231</t>
  </si>
  <si>
    <t>E0_232</t>
  </si>
  <si>
    <t>E0_233</t>
  </si>
  <si>
    <t>E0_234</t>
  </si>
  <si>
    <t>E0_235</t>
  </si>
  <si>
    <t>bit13</t>
  </si>
  <si>
    <t>DM23136</t>
  </si>
  <si>
    <t>DM23036</t>
  </si>
  <si>
    <t>DM20036</t>
  </si>
  <si>
    <t>热压左压力PV(KG/CM2)</t>
  </si>
  <si>
    <t>3300</t>
  </si>
  <si>
    <t>3301</t>
  </si>
  <si>
    <t>3302</t>
  </si>
  <si>
    <t>3303</t>
  </si>
  <si>
    <t>3304</t>
  </si>
  <si>
    <t>3305</t>
  </si>
  <si>
    <t>bit14</t>
  </si>
  <si>
    <t>DM23137</t>
  </si>
  <si>
    <t>DM23037</t>
  </si>
  <si>
    <t>DM20037</t>
  </si>
  <si>
    <t>热压右压力PV(KG/CM2)</t>
  </si>
  <si>
    <t>3305KG/CM2</t>
  </si>
  <si>
    <t>bit15</t>
  </si>
  <si>
    <t>DM23138</t>
  </si>
  <si>
    <t>DM23038</t>
  </si>
  <si>
    <t>DM20038</t>
  </si>
  <si>
    <t>热压上下压力SV(KG/CM2)</t>
  </si>
  <si>
    <t>DM23139</t>
  </si>
  <si>
    <t>DM23039</t>
  </si>
  <si>
    <t>DM20039</t>
  </si>
  <si>
    <t>热压左右压力SV(KG/CM2)</t>
  </si>
  <si>
    <t>DM23140</t>
  </si>
  <si>
    <t>DM23040</t>
  </si>
  <si>
    <t>DM20040</t>
  </si>
  <si>
    <t>高度PV（0.01MM）</t>
  </si>
  <si>
    <t>E0_236</t>
  </si>
  <si>
    <t>E0_237</t>
  </si>
  <si>
    <t>E0_238</t>
  </si>
  <si>
    <t>E0_239</t>
  </si>
  <si>
    <t>DM23141</t>
  </si>
  <si>
    <t>DM23041</t>
  </si>
  <si>
    <t>DM20041</t>
  </si>
  <si>
    <t>宽度PV（0.01MM）</t>
  </si>
  <si>
    <t>DM23142</t>
  </si>
  <si>
    <t>DM23042</t>
  </si>
  <si>
    <t>DM20042</t>
  </si>
  <si>
    <t>高度SV（0.01MM）</t>
  </si>
  <si>
    <t>33.01mm</t>
  </si>
  <si>
    <t>33.02MM</t>
  </si>
  <si>
    <t>33.03MM</t>
  </si>
  <si>
    <t>33.04MM</t>
  </si>
  <si>
    <t>DM23143</t>
  </si>
  <si>
    <t>DM23043</t>
  </si>
  <si>
    <t>DM20043</t>
  </si>
  <si>
    <t>宽度SV（0.01MM）</t>
  </si>
  <si>
    <t>E</t>
  </si>
  <si>
    <t>DM23144</t>
  </si>
  <si>
    <t>DM23044</t>
  </si>
  <si>
    <t>DM20044</t>
  </si>
  <si>
    <t>DM23145</t>
  </si>
  <si>
    <t>DM23045</t>
  </si>
  <si>
    <t>DM20045</t>
  </si>
  <si>
    <t>热压时间PV(0.1S)</t>
  </si>
  <si>
    <t>E0_240</t>
  </si>
  <si>
    <t>E0_241</t>
  </si>
  <si>
    <t>E0_242</t>
  </si>
  <si>
    <t>E0_243</t>
  </si>
  <si>
    <t>DM23146</t>
  </si>
  <si>
    <t>DM23046</t>
  </si>
  <si>
    <t>DM20046</t>
  </si>
  <si>
    <t>热压预压时间PV(0.1S)</t>
  </si>
  <si>
    <t>345</t>
  </si>
  <si>
    <t>346</t>
  </si>
  <si>
    <t>347</t>
  </si>
  <si>
    <t>348</t>
  </si>
  <si>
    <t>DM23147</t>
  </si>
  <si>
    <t>DM23047</t>
  </si>
  <si>
    <t>DM20047</t>
  </si>
  <si>
    <t>热压时间SV(0.1S)</t>
  </si>
  <si>
    <t>34.5s</t>
  </si>
  <si>
    <t>34.6s</t>
  </si>
  <si>
    <t>34.7s</t>
  </si>
  <si>
    <t>34.8s</t>
  </si>
  <si>
    <t>DM23148</t>
  </si>
  <si>
    <t>DM23048</t>
  </si>
  <si>
    <t>DM20048</t>
  </si>
  <si>
    <t>热压预压时间SV(0.1S)</t>
  </si>
  <si>
    <t>F</t>
  </si>
  <si>
    <t>DM23149</t>
  </si>
  <si>
    <t>DM23049</t>
  </si>
  <si>
    <t>DM20049</t>
  </si>
  <si>
    <t>DM23150</t>
  </si>
  <si>
    <t>DM23050</t>
  </si>
  <si>
    <t>DM20050</t>
  </si>
  <si>
    <t>测试电压SV V（0.1V）</t>
  </si>
  <si>
    <t>电压/电阻（SV）</t>
  </si>
  <si>
    <t>E0_245</t>
  </si>
  <si>
    <t>E0_246</t>
  </si>
  <si>
    <t>E0_247</t>
  </si>
  <si>
    <t>E0_248</t>
  </si>
  <si>
    <t>DM23151</t>
  </si>
  <si>
    <t>DM23051</t>
  </si>
  <si>
    <t>DM20051</t>
  </si>
  <si>
    <t>测试时间SV（0.1S）</t>
  </si>
  <si>
    <t>DM23152</t>
  </si>
  <si>
    <t>DM23052</t>
  </si>
  <si>
    <t>DM20052</t>
  </si>
  <si>
    <t>绝缘电阻MΩ上限SV</t>
  </si>
  <si>
    <t>34.5V</t>
  </si>
  <si>
    <t>347MΩ</t>
  </si>
  <si>
    <t>348MΩ</t>
  </si>
  <si>
    <t>DM23153</t>
  </si>
  <si>
    <t>DM23053</t>
  </si>
  <si>
    <t>DM20053</t>
  </si>
  <si>
    <t>绝缘电阻MΩ下限SV</t>
  </si>
  <si>
    <t>G</t>
  </si>
  <si>
    <t>DM23154</t>
  </si>
  <si>
    <t>DM23054</t>
  </si>
  <si>
    <t>DM20054</t>
  </si>
  <si>
    <t>放电时间SV（0.1S）</t>
  </si>
  <si>
    <t>DM23155</t>
  </si>
  <si>
    <t>DM23055</t>
  </si>
  <si>
    <t>DM20055</t>
  </si>
  <si>
    <t>DM23156</t>
  </si>
  <si>
    <t>DM23056</t>
  </si>
  <si>
    <t>DM20056</t>
  </si>
  <si>
    <t>DM23157</t>
  </si>
  <si>
    <t>DM23057</t>
  </si>
  <si>
    <t>DM20057</t>
  </si>
  <si>
    <r>
      <rPr>
        <sz val="10"/>
        <rFont val="宋体"/>
        <charset val="134"/>
      </rPr>
      <t>b0:=1扫码完成（PLC</t>
    </r>
    <r>
      <rPr>
        <sz val="10"/>
        <rFont val="宋体"/>
        <charset val="134"/>
      </rPr>
      <t>置1）  b1:=1 PC扫码比较完成（PC置1）b4:=1 扫码电池OK（PC置1）</t>
    </r>
  </si>
  <si>
    <t>二进制</t>
  </si>
  <si>
    <t>列：二进制：</t>
  </si>
  <si>
    <t>0000.0000.0000.0001</t>
  </si>
  <si>
    <t>结果：</t>
  </si>
  <si>
    <t>扫码完成，PC可以取扫码值</t>
  </si>
  <si>
    <t>DM23158</t>
  </si>
  <si>
    <t>DM23058</t>
  </si>
  <si>
    <t>DM20058</t>
  </si>
  <si>
    <t>b0:=1数据打包完成（PLC置1） b1:=1通讯完成（PC置1） b4:=1待料中  b5:=1热压中 b6:=1热压完成 b7:=1绝缘测试中</t>
  </si>
  <si>
    <t>DM23159</t>
  </si>
  <si>
    <t>DM23059</t>
  </si>
  <si>
    <t>DM20059</t>
  </si>
  <si>
    <r>
      <rPr>
        <sz val="10"/>
        <rFont val="宋体"/>
        <charset val="134"/>
      </rPr>
      <t>b0:=1绝缘值OK b1:=1热压压力OK b2:=1热压温度OK b3:=1热压时间OK b4:=1热压工艺时间OK b5:=1高度OK b6:=1宽度OK b7:=1极耳检测OK</t>
    </r>
    <r>
      <rPr>
        <sz val="10"/>
        <color rgb="FF7030A0"/>
        <rFont val="宋体"/>
        <charset val="134"/>
      </rPr>
      <t xml:space="preserve"> b10:=1绝缘值未OF</t>
    </r>
    <r>
      <rPr>
        <sz val="10"/>
        <color rgb="FFFF0000"/>
        <rFont val="宋体"/>
        <charset val="134"/>
      </rPr>
      <t xml:space="preserve"> </t>
    </r>
    <r>
      <rPr>
        <sz val="10"/>
        <rFont val="宋体"/>
        <charset val="134"/>
      </rPr>
      <t>b12:=1合计OK</t>
    </r>
  </si>
  <si>
    <t>0000.0000.1000.0001</t>
  </si>
  <si>
    <t>绝缘值OK,热压压力NG ,热压温度NG, 热压时间NG,热压工艺时间NG, 高度NG,宽度NG,极耳检测OK,合计NG</t>
  </si>
  <si>
    <t>DM23160</t>
  </si>
  <si>
    <t>DM23060</t>
  </si>
  <si>
    <t>DM20060</t>
  </si>
  <si>
    <t>绝缘电阻MΩ</t>
  </si>
  <si>
    <t>浮点数</t>
  </si>
  <si>
    <t>电阻（PV）</t>
  </si>
  <si>
    <t>E0_255</t>
  </si>
  <si>
    <t>E0_256</t>
  </si>
  <si>
    <t>DM23161</t>
  </si>
  <si>
    <t>DM23061</t>
  </si>
  <si>
    <t>DM20061</t>
  </si>
  <si>
    <t>3.45E10</t>
  </si>
  <si>
    <t>DM23162</t>
  </si>
  <si>
    <t>DM23062</t>
  </si>
  <si>
    <t>DM20062</t>
  </si>
  <si>
    <t>绝缘电阻结果异常代码</t>
  </si>
  <si>
    <t>34.5MΩ</t>
  </si>
  <si>
    <t>DM23163</t>
  </si>
  <si>
    <t>DM23063</t>
  </si>
  <si>
    <t>DM20063</t>
  </si>
  <si>
    <t>I</t>
  </si>
  <si>
    <t>DM23164</t>
  </si>
  <si>
    <t>DM23064</t>
  </si>
  <si>
    <t>DM20064</t>
  </si>
  <si>
    <t>DM23165</t>
  </si>
  <si>
    <t>DM23065</t>
  </si>
  <si>
    <t>DM20065</t>
  </si>
  <si>
    <t>DM23166</t>
  </si>
  <si>
    <t>DM23066</t>
  </si>
  <si>
    <t>DM20066</t>
  </si>
  <si>
    <t>DM23167</t>
  </si>
  <si>
    <t>DM23067</t>
  </si>
  <si>
    <t>DM20067</t>
  </si>
  <si>
    <t>DM23168</t>
  </si>
  <si>
    <t>DM23068</t>
  </si>
  <si>
    <t>DM20068</t>
  </si>
  <si>
    <t>代码</t>
  </si>
  <si>
    <t>DM23169</t>
  </si>
  <si>
    <t>DM23069</t>
  </si>
  <si>
    <t>DM20069</t>
  </si>
  <si>
    <t>（正常值）</t>
  </si>
  <si>
    <t>DM23170</t>
  </si>
  <si>
    <t>DM23070</t>
  </si>
  <si>
    <t>DM20070</t>
  </si>
  <si>
    <t>O.F.</t>
  </si>
  <si>
    <t>U.F.</t>
  </si>
  <si>
    <t>C.Hi</t>
  </si>
  <si>
    <t>数据清除地址</t>
  </si>
  <si>
    <t>C.Lo</t>
  </si>
  <si>
    <t>进料输送</t>
  </si>
  <si>
    <t>C.HL</t>
  </si>
  <si>
    <t>扫描位置</t>
  </si>
  <si>
    <t>DM20000</t>
  </si>
  <si>
    <r>
      <rPr>
        <sz val="10"/>
        <rFont val="宋体"/>
        <charset val="134"/>
      </rPr>
      <t>D</t>
    </r>
    <r>
      <rPr>
        <sz val="10"/>
        <rFont val="宋体"/>
        <charset val="134"/>
      </rPr>
      <t>M29800.00</t>
    </r>
  </si>
  <si>
    <t>Short</t>
  </si>
  <si>
    <t>缓存位置1</t>
  </si>
  <si>
    <t>DM20100</t>
  </si>
  <si>
    <r>
      <rPr>
        <sz val="10"/>
        <color theme="1"/>
        <rFont val="宋体"/>
        <charset val="134"/>
      </rPr>
      <t>DM29800.01</t>
    </r>
  </si>
  <si>
    <t>缓存位置2</t>
  </si>
  <si>
    <t>DM20200</t>
  </si>
  <si>
    <r>
      <rPr>
        <sz val="10"/>
        <color theme="1"/>
        <rFont val="宋体"/>
        <charset val="134"/>
      </rPr>
      <t>DM29800.02</t>
    </r>
  </si>
  <si>
    <t>缓存位置3</t>
  </si>
  <si>
    <t>DM20300</t>
  </si>
  <si>
    <r>
      <rPr>
        <sz val="10"/>
        <color theme="1"/>
        <rFont val="宋体"/>
        <charset val="134"/>
      </rPr>
      <t>DM29800.03</t>
    </r>
  </si>
  <si>
    <t>扫码NG_F1</t>
  </si>
  <si>
    <t>DM20400</t>
  </si>
  <si>
    <t>DM29800.04</t>
  </si>
  <si>
    <t>扫码NG_F2</t>
  </si>
  <si>
    <t>DM20500</t>
  </si>
  <si>
    <t>DM29800.05</t>
  </si>
  <si>
    <t>扫码NG_F3</t>
  </si>
  <si>
    <t>DM20600</t>
  </si>
  <si>
    <t>DM29800.06</t>
  </si>
  <si>
    <t>扫码NG_F4</t>
  </si>
  <si>
    <t>DM20700</t>
  </si>
  <si>
    <t>DM29800.07</t>
  </si>
  <si>
    <t>扫码NG_F5</t>
  </si>
  <si>
    <t>DM20800</t>
  </si>
  <si>
    <t>DM29800.08</t>
  </si>
  <si>
    <t>取料位置</t>
  </si>
  <si>
    <t>DM20900</t>
  </si>
  <si>
    <t>DM29800.09</t>
  </si>
  <si>
    <t>NG缓存数据清除（总按钮）</t>
  </si>
  <si>
    <t>DM29800.14</t>
  </si>
  <si>
    <t>程序强制清0</t>
  </si>
  <si>
    <t>DM29800.15</t>
  </si>
  <si>
    <t>进料夹手</t>
  </si>
  <si>
    <t xml:space="preserve"> 进料夹手</t>
  </si>
  <si>
    <t>DM21000</t>
  </si>
  <si>
    <t>DM29801.00</t>
  </si>
  <si>
    <t>2ST进料二次定位平台上层</t>
  </si>
  <si>
    <t>DM21100</t>
  </si>
  <si>
    <t>DM29801.01</t>
  </si>
  <si>
    <t>2ST进料二次定位平台下层</t>
  </si>
  <si>
    <t>DM21200</t>
  </si>
  <si>
    <t>DM29801.02</t>
  </si>
  <si>
    <t>搬运与热压位</t>
  </si>
  <si>
    <t>3ST搬运机器人夹头上层</t>
  </si>
  <si>
    <t>DM22000</t>
  </si>
  <si>
    <t>DM29802.00</t>
  </si>
  <si>
    <t>3ST搬运机器人夹头下层</t>
  </si>
  <si>
    <t>DM22100</t>
  </si>
  <si>
    <t>DM29802.01</t>
  </si>
  <si>
    <t>4ST1#热压站上层</t>
  </si>
  <si>
    <t>DM22200</t>
  </si>
  <si>
    <t>DM29802.02</t>
  </si>
  <si>
    <t>4ST1#热压站下层</t>
  </si>
  <si>
    <t>DM22300</t>
  </si>
  <si>
    <t>DM29802.03</t>
  </si>
  <si>
    <t>4ST2#热压站上层</t>
  </si>
  <si>
    <t>DM22400</t>
  </si>
  <si>
    <t>DM29802.04</t>
  </si>
  <si>
    <t>4ST2#热压站下层</t>
  </si>
  <si>
    <t>DM22500</t>
  </si>
  <si>
    <t>DM29802.05</t>
  </si>
  <si>
    <t>4ST3#热压站上层</t>
  </si>
  <si>
    <t>DM22600</t>
  </si>
  <si>
    <t>DM29802.06</t>
  </si>
  <si>
    <t>4ST3#热压站下层</t>
  </si>
  <si>
    <t>DM22700</t>
  </si>
  <si>
    <t>DM29802.07</t>
  </si>
  <si>
    <t>5ST进料二次定位平台上层(未极耳错位)</t>
  </si>
  <si>
    <t>DM22800</t>
  </si>
  <si>
    <t>DM29802.08</t>
  </si>
  <si>
    <t>5ST进料二次定位平台下层(未极耳错位)</t>
  </si>
  <si>
    <t>DM22900</t>
  </si>
  <si>
    <t>DM29802.09</t>
  </si>
  <si>
    <t>出料夹手与出料输送</t>
  </si>
  <si>
    <t>5ST进料二次定位平台上层(已极耳错位)</t>
  </si>
  <si>
    <t>DM23000</t>
  </si>
  <si>
    <t>DM29803.00</t>
  </si>
  <si>
    <t>5ST进料二次定位平台下层(已极耳错位)</t>
  </si>
  <si>
    <t>DM23100</t>
  </si>
  <si>
    <t>DM29803.01</t>
  </si>
  <si>
    <t>6ST出料机器人夹头</t>
  </si>
  <si>
    <t>DM23200</t>
  </si>
  <si>
    <t>DM29803.02</t>
  </si>
  <si>
    <r>
      <rPr>
        <sz val="10"/>
        <rFont val="宋体"/>
        <charset val="134"/>
      </rPr>
      <t>出料N</t>
    </r>
    <r>
      <rPr>
        <sz val="10"/>
        <rFont val="宋体"/>
        <charset val="134"/>
      </rPr>
      <t>G缓存</t>
    </r>
  </si>
  <si>
    <t>HIPOT_NG_F1</t>
  </si>
  <si>
    <t>DM24000</t>
  </si>
  <si>
    <t>DM29804.00</t>
  </si>
  <si>
    <t>HIPOT_NG_F2</t>
  </si>
  <si>
    <t>DM24100</t>
  </si>
  <si>
    <t>DM29804.01</t>
  </si>
  <si>
    <t>HIPOT_NG_F3</t>
  </si>
  <si>
    <t>DM24200</t>
  </si>
  <si>
    <t>DM29804.02</t>
  </si>
  <si>
    <t>HIPOT_NG_F4</t>
  </si>
  <si>
    <t>DM24300</t>
  </si>
  <si>
    <t>DM29804.03</t>
  </si>
  <si>
    <t>HIPOT_NG_F5</t>
  </si>
  <si>
    <t>DM24400</t>
  </si>
  <si>
    <t>DM29804.04</t>
  </si>
  <si>
    <t>Tap_NG_F1</t>
  </si>
  <si>
    <t>DM24500</t>
  </si>
  <si>
    <t>DM29804.05</t>
  </si>
  <si>
    <t>Tap_NG_F2</t>
  </si>
  <si>
    <t>DM24600</t>
  </si>
  <si>
    <t>DM29804.06</t>
  </si>
  <si>
    <t>Tap_NG_F3</t>
  </si>
  <si>
    <t>DM24700</t>
  </si>
  <si>
    <t>DM29804.07</t>
  </si>
  <si>
    <t>Tap_NG_F4</t>
  </si>
  <si>
    <t>DM24800</t>
  </si>
  <si>
    <t>DM29804.08</t>
  </si>
  <si>
    <t>Tap_NG_F5</t>
  </si>
  <si>
    <t>DM24900</t>
  </si>
  <si>
    <t>DM29804.09</t>
  </si>
  <si>
    <t>1#热压机</t>
  </si>
  <si>
    <t>192.168.88.10</t>
  </si>
  <si>
    <t>HMI</t>
  </si>
  <si>
    <t>192.168.88.11</t>
  </si>
  <si>
    <t>HMI mini</t>
  </si>
  <si>
    <t>192.168.88.12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</si>
  <si>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C</t>
    </r>
  </si>
  <si>
    <t>192.168.88.13</t>
  </si>
  <si>
    <t>192.168.88.14</t>
  </si>
  <si>
    <t>入料机器人</t>
  </si>
  <si>
    <r>
      <rPr>
        <sz val="12"/>
        <rFont val="宋体"/>
        <charset val="134"/>
      </rPr>
      <t>192.168.88.1</t>
    </r>
    <r>
      <rPr>
        <sz val="12"/>
        <rFont val="宋体"/>
        <charset val="134"/>
      </rPr>
      <t>5</t>
    </r>
  </si>
  <si>
    <t>出料机器人</t>
  </si>
  <si>
    <t>192.168.88.16</t>
  </si>
  <si>
    <t>192.168.88.17</t>
  </si>
  <si>
    <t>扫码枪</t>
  </si>
  <si>
    <t>192.168.88.18</t>
  </si>
  <si>
    <t>距离传感器</t>
  </si>
  <si>
    <t>192.168.88.19</t>
  </si>
  <si>
    <t>2#热压机</t>
  </si>
  <si>
    <r>
      <rPr>
        <sz val="12"/>
        <rFont val="宋体"/>
        <charset val="134"/>
      </rPr>
      <t>192.168.88.</t>
    </r>
    <r>
      <rPr>
        <sz val="12"/>
        <rFont val="宋体"/>
        <charset val="134"/>
      </rPr>
      <t>2</t>
    </r>
    <r>
      <rPr>
        <sz val="12"/>
        <rFont val="宋体"/>
        <charset val="134"/>
      </rPr>
      <t>0</t>
    </r>
  </si>
  <si>
    <r>
      <rPr>
        <sz val="12"/>
        <rFont val="宋体"/>
        <charset val="134"/>
      </rPr>
      <t>192.168.88.</t>
    </r>
    <r>
      <rPr>
        <sz val="12"/>
        <rFont val="宋体"/>
        <charset val="134"/>
      </rPr>
      <t>21</t>
    </r>
  </si>
  <si>
    <r>
      <rPr>
        <sz val="12"/>
        <rFont val="宋体"/>
        <charset val="134"/>
      </rPr>
      <t>192.168.88.</t>
    </r>
    <r>
      <rPr>
        <sz val="12"/>
        <rFont val="宋体"/>
        <charset val="134"/>
      </rPr>
      <t>22</t>
    </r>
  </si>
  <si>
    <r>
      <rPr>
        <sz val="12"/>
        <rFont val="宋体"/>
        <charset val="134"/>
      </rPr>
      <t>192.168.88.</t>
    </r>
    <r>
      <rPr>
        <sz val="12"/>
        <rFont val="宋体"/>
        <charset val="134"/>
      </rPr>
      <t>23</t>
    </r>
  </si>
  <si>
    <r>
      <rPr>
        <sz val="12"/>
        <rFont val="宋体"/>
        <charset val="134"/>
      </rPr>
      <t>192.168.88.</t>
    </r>
    <r>
      <rPr>
        <sz val="12"/>
        <rFont val="宋体"/>
        <charset val="134"/>
      </rPr>
      <t>24</t>
    </r>
  </si>
  <si>
    <t>192.168.88.25</t>
  </si>
  <si>
    <t>192.168.88.26</t>
  </si>
  <si>
    <t>搬运机器人</t>
  </si>
  <si>
    <t>192.168.88.27</t>
  </si>
  <si>
    <t>192.168.88.28</t>
  </si>
  <si>
    <t>192.168.88.29</t>
  </si>
  <si>
    <t>热压机热压流程</t>
  </si>
  <si>
    <t>步序</t>
  </si>
  <si>
    <t>说明</t>
  </si>
  <si>
    <t>气缸动作</t>
  </si>
  <si>
    <t>预压</t>
  </si>
  <si>
    <t>上压板压一定时间上升</t>
  </si>
  <si>
    <t>设定压力/位置</t>
  </si>
  <si>
    <t>下压前平移气缸先到热压位，上升后到移出位。</t>
  </si>
  <si>
    <t>定位</t>
  </si>
  <si>
    <t>左伺服至定位位置，右伺服至计算定位位置</t>
  </si>
  <si>
    <t>右伺服转矩模式至设定压力拨料完成</t>
  </si>
  <si>
    <t>退回</t>
  </si>
  <si>
    <t>左右伺服同时退回设定的相同距离</t>
  </si>
  <si>
    <t>上压</t>
  </si>
  <si>
    <t>上压板板压应到位与压力到达</t>
  </si>
  <si>
    <t>5A</t>
  </si>
  <si>
    <t>等压模式</t>
  </si>
  <si>
    <t>左右伺服设定压力+热压速度压上产品，感应到压力后变为慢速</t>
  </si>
  <si>
    <t>5B</t>
  </si>
  <si>
    <t>等距模式</t>
  </si>
  <si>
    <r>
      <rPr>
        <sz val="11"/>
        <color theme="1"/>
        <rFont val="宋体"/>
        <charset val="134"/>
        <scheme val="minor"/>
      </rPr>
      <t>左右伺服以设定压力与热压速度，转矩模式运行，各自感应到产品边缘（压力传感器回馈&gt;5KG</t>
    </r>
    <r>
      <rPr>
        <sz val="11"/>
        <color indexed="8"/>
        <rFont val="宋体"/>
        <charset val="134"/>
      </rPr>
      <t>）停止，已计算距离（中间宽度</t>
    </r>
    <r>
      <rPr>
        <sz val="11"/>
        <color indexed="8"/>
        <rFont val="宋体"/>
        <charset val="134"/>
      </rPr>
      <t>-电池宽度/2</t>
    </r>
    <r>
      <rPr>
        <sz val="11"/>
        <color indexed="8"/>
        <rFont val="宋体"/>
        <charset val="134"/>
      </rPr>
      <t>）相对定位运行。</t>
    </r>
  </si>
  <si>
    <t>完成松开</t>
  </si>
  <si>
    <t>压力到达开始计算时间，然后左右松开1S以后，</t>
  </si>
  <si>
    <t>上升</t>
  </si>
  <si>
    <t>上压板上升</t>
  </si>
  <si>
    <t>松开到位，上升到位，可以出料</t>
  </si>
  <si>
    <t>可以选择取消侧压，可以选择取消预压，可以选择等压模式/等距模式</t>
  </si>
  <si>
    <r>
      <rPr>
        <sz val="12"/>
        <rFont val="宋体"/>
        <charset val="134"/>
      </rPr>
      <t>E</t>
    </r>
    <r>
      <rPr>
        <sz val="12"/>
        <rFont val="宋体"/>
        <charset val="134"/>
      </rPr>
      <t>M</t>
    </r>
  </si>
  <si>
    <t>1St_2左/右压紧下降</t>
  </si>
  <si>
    <t>4St#1_下压板位置感应</t>
  </si>
  <si>
    <t>气缸动作超时</t>
  </si>
  <si>
    <r>
      <rPr>
        <sz val="10"/>
        <rFont val="宋体"/>
        <charset val="134"/>
      </rPr>
      <t>2St_1</t>
    </r>
    <r>
      <rPr>
        <sz val="10"/>
        <rFont val="宋体"/>
        <charset val="134"/>
      </rPr>
      <t>上层关气</t>
    </r>
  </si>
  <si>
    <r>
      <rPr>
        <sz val="10"/>
        <rFont val="宋体"/>
        <charset val="134"/>
      </rPr>
      <t>4St#</t>
    </r>
    <r>
      <rPr>
        <sz val="10"/>
        <rFont val="宋体"/>
        <charset val="134"/>
      </rPr>
      <t>2</t>
    </r>
    <r>
      <rPr>
        <sz val="10"/>
        <rFont val="宋体"/>
        <charset val="134"/>
      </rPr>
      <t>_下压板位置感应</t>
    </r>
  </si>
  <si>
    <t>自动延时</t>
  </si>
  <si>
    <r>
      <rPr>
        <sz val="10"/>
        <rFont val="宋体"/>
        <charset val="134"/>
      </rPr>
      <t>2St_</t>
    </r>
    <r>
      <rPr>
        <sz val="10"/>
        <rFont val="宋体"/>
        <charset val="134"/>
      </rPr>
      <t>1</t>
    </r>
    <r>
      <rPr>
        <sz val="10"/>
        <rFont val="宋体"/>
        <charset val="134"/>
      </rPr>
      <t>上层吹气</t>
    </r>
  </si>
  <si>
    <r>
      <rPr>
        <sz val="10"/>
        <rFont val="宋体"/>
        <charset val="134"/>
      </rPr>
      <t>4St#3</t>
    </r>
    <r>
      <rPr>
        <sz val="10"/>
        <rFont val="宋体"/>
        <charset val="134"/>
      </rPr>
      <t>_下压板位置感应</t>
    </r>
  </si>
  <si>
    <t>吹气时间设置</t>
  </si>
  <si>
    <r>
      <rPr>
        <sz val="10"/>
        <rFont val="宋体"/>
        <charset val="134"/>
      </rPr>
      <t>2St_5</t>
    </r>
    <r>
      <rPr>
        <sz val="10"/>
        <rFont val="宋体"/>
        <charset val="134"/>
      </rPr>
      <t>下层关气</t>
    </r>
  </si>
  <si>
    <t>气缸模拟到位时间</t>
  </si>
  <si>
    <r>
      <rPr>
        <sz val="10"/>
        <rFont val="宋体"/>
        <charset val="134"/>
      </rPr>
      <t>2St_5</t>
    </r>
    <r>
      <rPr>
        <sz val="10"/>
        <rFont val="宋体"/>
        <charset val="134"/>
      </rPr>
      <t>下层吹气</t>
    </r>
  </si>
  <si>
    <t>数据传递后等待</t>
  </si>
  <si>
    <r>
      <rPr>
        <sz val="10"/>
        <rFont val="宋体"/>
        <charset val="134"/>
      </rPr>
      <t>3St_2中间压紧下降（上</t>
    </r>
    <r>
      <rPr>
        <sz val="10"/>
        <rFont val="宋体"/>
        <charset val="134"/>
      </rPr>
      <t>+</t>
    </r>
    <r>
      <rPr>
        <sz val="10"/>
        <rFont val="宋体"/>
        <charset val="134"/>
      </rPr>
      <t>下）</t>
    </r>
  </si>
  <si>
    <r>
      <rPr>
        <sz val="10"/>
        <rFont val="宋体"/>
        <charset val="134"/>
      </rPr>
      <t>3St_3左右压紧下降（上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</si>
  <si>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3St_</t>
    </r>
    <r>
      <rPr>
        <sz val="10"/>
        <rFont val="宋体"/>
        <charset val="134"/>
      </rPr>
      <t>4</t>
    </r>
    <r>
      <rPr>
        <sz val="10"/>
        <rFont val="宋体"/>
        <charset val="134"/>
      </rPr>
      <t>左右压紧下降（</t>
    </r>
    <r>
      <rPr>
        <sz val="10"/>
        <rFont val="宋体"/>
        <charset val="134"/>
      </rPr>
      <t>下）</t>
    </r>
  </si>
  <si>
    <r>
      <rPr>
        <sz val="10"/>
        <rFont val="宋体"/>
        <charset val="134"/>
      </rPr>
      <t>3St_5阻挡后退（上</t>
    </r>
    <r>
      <rPr>
        <sz val="10"/>
        <rFont val="宋体"/>
        <charset val="134"/>
      </rPr>
      <t>+</t>
    </r>
    <r>
      <rPr>
        <sz val="10"/>
        <rFont val="宋体"/>
        <charset val="134"/>
      </rPr>
      <t>下）</t>
    </r>
  </si>
  <si>
    <r>
      <rPr>
        <sz val="10"/>
        <rFont val="宋体"/>
        <charset val="134"/>
      </rPr>
      <t>3St_5阻挡前进（上</t>
    </r>
    <r>
      <rPr>
        <sz val="10"/>
        <rFont val="宋体"/>
        <charset val="134"/>
      </rPr>
      <t>+</t>
    </r>
    <r>
      <rPr>
        <sz val="10"/>
        <rFont val="宋体"/>
        <charset val="134"/>
      </rPr>
      <t>下）</t>
    </r>
  </si>
  <si>
    <r>
      <rPr>
        <sz val="10"/>
        <rFont val="宋体"/>
        <charset val="134"/>
      </rPr>
      <t>4St#1_2</t>
    </r>
    <r>
      <rPr>
        <sz val="10"/>
        <rFont val="宋体"/>
        <charset val="134"/>
      </rPr>
      <t>吹关气</t>
    </r>
  </si>
  <si>
    <r>
      <rPr>
        <sz val="10"/>
        <rFont val="宋体"/>
        <charset val="134"/>
      </rPr>
      <t>4St#1_</t>
    </r>
    <r>
      <rPr>
        <sz val="10"/>
        <rFont val="宋体"/>
        <charset val="134"/>
      </rPr>
      <t>2</t>
    </r>
    <r>
      <rPr>
        <sz val="10"/>
        <rFont val="宋体"/>
        <charset val="134"/>
      </rPr>
      <t>吹开气</t>
    </r>
  </si>
  <si>
    <r>
      <rPr>
        <sz val="10"/>
        <rFont val="宋体"/>
        <charset val="134"/>
      </rPr>
      <t>4St#2_2</t>
    </r>
    <r>
      <rPr>
        <sz val="10"/>
        <rFont val="宋体"/>
        <charset val="134"/>
      </rPr>
      <t>吹关气</t>
    </r>
  </si>
  <si>
    <r>
      <rPr>
        <sz val="10"/>
        <rFont val="宋体"/>
        <charset val="134"/>
      </rPr>
      <t>4St#2_</t>
    </r>
    <r>
      <rPr>
        <sz val="10"/>
        <rFont val="宋体"/>
        <charset val="134"/>
      </rPr>
      <t>2</t>
    </r>
    <r>
      <rPr>
        <sz val="10"/>
        <rFont val="宋体"/>
        <charset val="134"/>
      </rPr>
      <t>吹开气</t>
    </r>
  </si>
  <si>
    <r>
      <rPr>
        <sz val="10"/>
        <rFont val="宋体"/>
        <charset val="134"/>
      </rPr>
      <t>4St#3_</t>
    </r>
    <r>
      <rPr>
        <sz val="10"/>
        <rFont val="宋体"/>
        <charset val="134"/>
      </rPr>
      <t>2</t>
    </r>
    <r>
      <rPr>
        <sz val="10"/>
        <rFont val="宋体"/>
        <charset val="134"/>
      </rPr>
      <t>吹气开</t>
    </r>
  </si>
  <si>
    <r>
      <rPr>
        <sz val="10"/>
        <rFont val="宋体"/>
        <charset val="134"/>
      </rPr>
      <t>4St#3_</t>
    </r>
    <r>
      <rPr>
        <sz val="10"/>
        <rFont val="宋体"/>
        <charset val="134"/>
      </rPr>
      <t>2</t>
    </r>
    <r>
      <rPr>
        <sz val="10"/>
        <rFont val="宋体"/>
        <charset val="134"/>
      </rPr>
      <t>吹气关</t>
    </r>
  </si>
  <si>
    <t>R11.11</t>
  </si>
  <si>
    <t>上料R位置辅助9(DO23)</t>
  </si>
  <si>
    <t>R111.06</t>
  </si>
  <si>
    <t>PLC-上料机器人O12(DI26)</t>
  </si>
  <si>
    <t>手动SW</t>
  </si>
  <si>
    <t>命令</t>
  </si>
  <si>
    <t>机器人轨迹</t>
  </si>
  <si>
    <t>终点位置</t>
  </si>
  <si>
    <t>点位</t>
  </si>
  <si>
    <t>位置</t>
  </si>
  <si>
    <t>到达点位标志</t>
  </si>
  <si>
    <t>R11.12</t>
  </si>
  <si>
    <t>上料R不在热压A模组区域(DO24)</t>
  </si>
  <si>
    <t>R111.07</t>
  </si>
  <si>
    <t>PLC-上料机器人O13(DI27)</t>
  </si>
  <si>
    <t>MR43500</t>
  </si>
  <si>
    <t>1401</t>
  </si>
  <si>
    <t>初始位---&gt;进料待机位</t>
  </si>
  <si>
    <t>01</t>
  </si>
  <si>
    <t>进料待机位</t>
  </si>
  <si>
    <t>MR3501</t>
  </si>
  <si>
    <t>R11.13</t>
  </si>
  <si>
    <t>上料R不在热压B模组区域(DO25)</t>
  </si>
  <si>
    <t>R111.08</t>
  </si>
  <si>
    <t>PLC-上料机器人O14(DI30)</t>
  </si>
  <si>
    <t>MR43501</t>
  </si>
  <si>
    <t>1402</t>
  </si>
  <si>
    <t>初始位---&gt;#1热压待机位</t>
  </si>
  <si>
    <t>02</t>
  </si>
  <si>
    <t>#1热压待机位</t>
  </si>
  <si>
    <t>MR3502</t>
  </si>
  <si>
    <t>R11.14</t>
  </si>
  <si>
    <t>上料R不在冷压C模组区域(DO26)</t>
  </si>
  <si>
    <t>R111.09</t>
  </si>
  <si>
    <t>PLC-上料机器人O15(DI31)</t>
  </si>
  <si>
    <t>MR43502</t>
  </si>
  <si>
    <t>1403</t>
  </si>
  <si>
    <t>初始位---&gt;#2热压待机位</t>
  </si>
  <si>
    <t>03</t>
  </si>
  <si>
    <t>#2热压待机位</t>
  </si>
  <si>
    <t>MR3503</t>
  </si>
  <si>
    <t>R11.15</t>
  </si>
  <si>
    <t>上料R不在上料定位区域(DO27)</t>
  </si>
  <si>
    <t>R111.10</t>
  </si>
  <si>
    <t>PLC-上料机器人O16(DI32)</t>
  </si>
  <si>
    <t>MR43503</t>
  </si>
  <si>
    <t>1404</t>
  </si>
  <si>
    <t>初始位---&gt;#3冷压待机位</t>
  </si>
  <si>
    <t>04</t>
  </si>
  <si>
    <t>#3冷压待机位</t>
  </si>
  <si>
    <t>MR3504</t>
  </si>
  <si>
    <t>R111.11</t>
  </si>
  <si>
    <t>PLC-上料机器人O17(DI33)</t>
  </si>
  <si>
    <t>MR43504</t>
  </si>
  <si>
    <t>1405</t>
  </si>
  <si>
    <t>初始位---&gt;出料待机位</t>
  </si>
  <si>
    <t>05</t>
  </si>
  <si>
    <t>出料待机位</t>
  </si>
  <si>
    <t>MR3505</t>
  </si>
  <si>
    <t>R111.12</t>
  </si>
  <si>
    <t>PLC-上料机器人O18(DI34)</t>
  </si>
  <si>
    <t>MR43505</t>
  </si>
  <si>
    <t>0114</t>
  </si>
  <si>
    <t>进料待机位---&gt;初始位</t>
  </si>
  <si>
    <t>14</t>
  </si>
  <si>
    <t>进料上位</t>
  </si>
  <si>
    <t>MR3506</t>
  </si>
  <si>
    <t>R111.13</t>
  </si>
  <si>
    <t>PLC-上料机器人O19(DI35)</t>
  </si>
  <si>
    <t>MR43506</t>
  </si>
  <si>
    <t>0107</t>
  </si>
  <si>
    <t>进料待机位---&gt;进料工作位</t>
  </si>
  <si>
    <t>07</t>
  </si>
  <si>
    <t>进料工作位</t>
  </si>
  <si>
    <t>MR3507</t>
  </si>
  <si>
    <t>R111.14</t>
  </si>
  <si>
    <t>PLC-上料机器人O20(DI36)</t>
  </si>
  <si>
    <t>MR43507</t>
  </si>
  <si>
    <t>0714</t>
  </si>
  <si>
    <t>进料工作位---&gt;初始位</t>
  </si>
  <si>
    <t>#1热压工作位</t>
  </si>
  <si>
    <t>MR3508</t>
  </si>
  <si>
    <t>MR43508</t>
  </si>
  <si>
    <t>0702</t>
  </si>
  <si>
    <t>进料工作位---&gt;#1热压待机位</t>
  </si>
  <si>
    <t>#2热压工作位</t>
  </si>
  <si>
    <t>MR3509</t>
  </si>
  <si>
    <t>MR43509</t>
  </si>
  <si>
    <t>0703</t>
  </si>
  <si>
    <t>进料工作位---&gt;#2热压待机位</t>
  </si>
  <si>
    <t>#3冷压工作位</t>
  </si>
  <si>
    <t>MR3510</t>
  </si>
  <si>
    <t>MR43510</t>
  </si>
  <si>
    <t>0704</t>
  </si>
  <si>
    <t>进料工作位---&gt;#3冷压待机位</t>
  </si>
  <si>
    <t>出料上位</t>
  </si>
  <si>
    <t>MR3511</t>
  </si>
  <si>
    <t>MR43511</t>
  </si>
  <si>
    <t>0701</t>
  </si>
  <si>
    <t>进料工作位---&gt;进料待机位</t>
  </si>
  <si>
    <t>出料工作位</t>
  </si>
  <si>
    <t>MR3512</t>
  </si>
  <si>
    <t>MR43512</t>
  </si>
  <si>
    <t>0214</t>
  </si>
  <si>
    <t>#1热压待机位---&gt;初始位</t>
  </si>
  <si>
    <t>维修位</t>
  </si>
  <si>
    <t>MR43513</t>
  </si>
  <si>
    <t>0208</t>
  </si>
  <si>
    <t>#1热压待机位---&gt;#1热压工作位</t>
  </si>
  <si>
    <t>08</t>
  </si>
  <si>
    <t>初始位</t>
  </si>
  <si>
    <t>MR3500</t>
  </si>
  <si>
    <t>MR43514</t>
  </si>
  <si>
    <t>0204</t>
  </si>
  <si>
    <t>#1热压待机位---&gt;#3冷压待机位</t>
  </si>
  <si>
    <t>MR43515</t>
  </si>
  <si>
    <t>0314</t>
  </si>
  <si>
    <t>#2热压待机位---&gt;初始位</t>
  </si>
  <si>
    <t>MR43600</t>
  </si>
  <si>
    <t>0309</t>
  </si>
  <si>
    <t>#2热压待机位---&gt;#2热压工作位</t>
  </si>
  <si>
    <t>09</t>
  </si>
  <si>
    <t>MR43601</t>
  </si>
  <si>
    <t>0304</t>
  </si>
  <si>
    <t>#2热压待机位---&gt;#3冷压待机位</t>
  </si>
  <si>
    <t>MR43602</t>
  </si>
  <si>
    <t>0414</t>
  </si>
  <si>
    <t>#3冷压待机位---&gt;初始位</t>
  </si>
  <si>
    <t>1热压到冷压过渡</t>
  </si>
  <si>
    <t>MR43603</t>
  </si>
  <si>
    <t>0410</t>
  </si>
  <si>
    <t>#3冷压待机位---&gt;#3冷压工作位</t>
  </si>
  <si>
    <t>10</t>
  </si>
  <si>
    <t>右变左过渡点</t>
  </si>
  <si>
    <t>MR43604</t>
  </si>
  <si>
    <t>0405</t>
  </si>
  <si>
    <t>#3冷压待机位---&gt;出料待机位</t>
  </si>
  <si>
    <t>左变右过渡点</t>
  </si>
  <si>
    <t>MR43605</t>
  </si>
  <si>
    <t>1214</t>
  </si>
  <si>
    <t>出料工作位---&gt;初始位</t>
  </si>
  <si>
    <t>MR43606</t>
  </si>
  <si>
    <t>1204</t>
  </si>
  <si>
    <t>出料工作位---&gt;#3冷压待机位</t>
  </si>
  <si>
    <t>MR43607</t>
  </si>
  <si>
    <t>1205</t>
  </si>
  <si>
    <t>出料工作位---&gt;出料待机位</t>
  </si>
  <si>
    <t>MR43608</t>
  </si>
  <si>
    <t>0802</t>
  </si>
  <si>
    <t>#1热压工作位---&gt;#1热压待机位</t>
  </si>
  <si>
    <t>MR43609</t>
  </si>
  <si>
    <t>0903</t>
  </si>
  <si>
    <t>#2热压工作位---&gt;#2热压待机位</t>
  </si>
  <si>
    <t>MR43610</t>
  </si>
  <si>
    <t>1004</t>
  </si>
  <si>
    <t>#3冷压工作位---&gt;#3冷压待机位</t>
  </si>
  <si>
    <t>MR43611</t>
  </si>
  <si>
    <t>0514</t>
  </si>
  <si>
    <t>出料待机位---&gt;初始位</t>
  </si>
  <si>
    <t>1#热压工作上位</t>
  </si>
  <si>
    <t>MR43612</t>
  </si>
  <si>
    <t>0512</t>
  </si>
  <si>
    <t>出料待机位---&gt;出料工作位</t>
  </si>
  <si>
    <t>2#热压工作上位</t>
  </si>
  <si>
    <t>MR43613</t>
  </si>
  <si>
    <t>0502</t>
  </si>
  <si>
    <t>出料待机位---&gt;#1热压待机位</t>
  </si>
  <si>
    <t>3#冷压工作上位</t>
  </si>
  <si>
    <t>MR43614</t>
  </si>
  <si>
    <t>0503</t>
  </si>
  <si>
    <t>出料待机位---&gt;#2热压待机位</t>
  </si>
  <si>
    <t>LR1000</t>
  </si>
  <si>
    <r>
      <rPr>
        <sz val="12"/>
        <rFont val="宋体"/>
        <charset val="134"/>
      </rPr>
      <t>LR</t>
    </r>
    <r>
      <rPr>
        <sz val="12"/>
        <rFont val="宋体"/>
        <charset val="134"/>
      </rPr>
      <t>2</t>
    </r>
    <r>
      <rPr>
        <sz val="12"/>
        <rFont val="宋体"/>
        <charset val="134"/>
      </rPr>
      <t>000</t>
    </r>
  </si>
  <si>
    <t>2ST上层有料记忆</t>
  </si>
  <si>
    <t>LR1001</t>
  </si>
  <si>
    <r>
      <rPr>
        <sz val="12"/>
        <rFont val="宋体"/>
        <charset val="134"/>
      </rPr>
      <t>LR</t>
    </r>
    <r>
      <rPr>
        <sz val="12"/>
        <rFont val="宋体"/>
        <charset val="134"/>
      </rPr>
      <t>2001</t>
    </r>
  </si>
  <si>
    <t>2ST下层有料记忆</t>
  </si>
  <si>
    <t>LR1002</t>
  </si>
  <si>
    <r>
      <rPr>
        <sz val="12"/>
        <rFont val="宋体"/>
        <charset val="134"/>
      </rPr>
      <t>LR</t>
    </r>
    <r>
      <rPr>
        <sz val="12"/>
        <rFont val="宋体"/>
        <charset val="134"/>
      </rPr>
      <t>2002</t>
    </r>
  </si>
  <si>
    <t>LR1003</t>
  </si>
  <si>
    <r>
      <rPr>
        <sz val="12"/>
        <rFont val="宋体"/>
        <charset val="134"/>
      </rPr>
      <t>LR</t>
    </r>
    <r>
      <rPr>
        <sz val="12"/>
        <rFont val="宋体"/>
        <charset val="134"/>
      </rPr>
      <t>2003</t>
    </r>
  </si>
  <si>
    <t>LR1004</t>
  </si>
  <si>
    <r>
      <rPr>
        <sz val="12"/>
        <rFont val="宋体"/>
        <charset val="134"/>
      </rPr>
      <t>LR</t>
    </r>
    <r>
      <rPr>
        <sz val="12"/>
        <rFont val="宋体"/>
        <charset val="134"/>
      </rPr>
      <t>2004</t>
    </r>
  </si>
  <si>
    <t>LR1005</t>
  </si>
  <si>
    <r>
      <rPr>
        <sz val="12"/>
        <rFont val="宋体"/>
        <charset val="134"/>
      </rPr>
      <t>LR</t>
    </r>
    <r>
      <rPr>
        <sz val="12"/>
        <rFont val="宋体"/>
        <charset val="134"/>
      </rPr>
      <t>2005</t>
    </r>
  </si>
  <si>
    <t>2ST两侧机器人在安全位置</t>
  </si>
  <si>
    <t>LR1006</t>
  </si>
  <si>
    <r>
      <rPr>
        <sz val="12"/>
        <rFont val="宋体"/>
        <charset val="134"/>
      </rPr>
      <t>LR</t>
    </r>
    <r>
      <rPr>
        <sz val="12"/>
        <rFont val="宋体"/>
        <charset val="134"/>
      </rPr>
      <t>2006</t>
    </r>
  </si>
  <si>
    <t>LR1007</t>
  </si>
  <si>
    <r>
      <rPr>
        <sz val="12"/>
        <rFont val="宋体"/>
        <charset val="134"/>
      </rPr>
      <t>LR</t>
    </r>
    <r>
      <rPr>
        <sz val="12"/>
        <rFont val="宋体"/>
        <charset val="134"/>
      </rPr>
      <t>2007</t>
    </r>
  </si>
  <si>
    <t>LR1008</t>
  </si>
  <si>
    <r>
      <rPr>
        <sz val="12"/>
        <rFont val="宋体"/>
        <charset val="134"/>
      </rPr>
      <t>LR</t>
    </r>
    <r>
      <rPr>
        <sz val="12"/>
        <rFont val="宋体"/>
        <charset val="134"/>
      </rPr>
      <t>2008</t>
    </r>
  </si>
  <si>
    <t>LR1009</t>
  </si>
  <si>
    <r>
      <rPr>
        <sz val="12"/>
        <rFont val="宋体"/>
        <charset val="134"/>
      </rPr>
      <t>LR</t>
    </r>
    <r>
      <rPr>
        <sz val="12"/>
        <rFont val="宋体"/>
        <charset val="134"/>
      </rPr>
      <t>2009</t>
    </r>
  </si>
  <si>
    <t>LR1010</t>
  </si>
  <si>
    <r>
      <rPr>
        <sz val="12"/>
        <rFont val="宋体"/>
        <charset val="134"/>
      </rPr>
      <t>LR</t>
    </r>
    <r>
      <rPr>
        <sz val="12"/>
        <rFont val="宋体"/>
        <charset val="134"/>
      </rPr>
      <t>2010</t>
    </r>
  </si>
  <si>
    <t>LR1011</t>
  </si>
  <si>
    <r>
      <rPr>
        <sz val="12"/>
        <rFont val="宋体"/>
        <charset val="134"/>
      </rPr>
      <t>LR</t>
    </r>
    <r>
      <rPr>
        <sz val="12"/>
        <rFont val="宋体"/>
        <charset val="134"/>
      </rPr>
      <t>2011</t>
    </r>
  </si>
  <si>
    <t>LR1012</t>
  </si>
  <si>
    <r>
      <rPr>
        <sz val="12"/>
        <rFont val="宋体"/>
        <charset val="134"/>
      </rPr>
      <t>LR</t>
    </r>
    <r>
      <rPr>
        <sz val="12"/>
        <rFont val="宋体"/>
        <charset val="134"/>
      </rPr>
      <t>2012</t>
    </r>
  </si>
  <si>
    <t>LR1013</t>
  </si>
  <si>
    <r>
      <rPr>
        <sz val="12"/>
        <rFont val="宋体"/>
        <charset val="134"/>
      </rPr>
      <t>LR</t>
    </r>
    <r>
      <rPr>
        <sz val="12"/>
        <rFont val="宋体"/>
        <charset val="134"/>
      </rPr>
      <t>2013</t>
    </r>
  </si>
  <si>
    <t>LR1014</t>
  </si>
  <si>
    <r>
      <rPr>
        <sz val="12"/>
        <rFont val="宋体"/>
        <charset val="134"/>
      </rPr>
      <t>LR</t>
    </r>
    <r>
      <rPr>
        <sz val="12"/>
        <rFont val="宋体"/>
        <charset val="134"/>
      </rPr>
      <t>2014</t>
    </r>
  </si>
  <si>
    <t>LR1015</t>
  </si>
  <si>
    <r>
      <rPr>
        <sz val="12"/>
        <rFont val="宋体"/>
        <charset val="134"/>
      </rPr>
      <t>LR</t>
    </r>
    <r>
      <rPr>
        <sz val="12"/>
        <rFont val="宋体"/>
        <charset val="134"/>
      </rPr>
      <t>2015</t>
    </r>
  </si>
  <si>
    <r>
      <rPr>
        <sz val="12"/>
        <rFont val="宋体"/>
        <charset val="134"/>
      </rPr>
      <t>LR1</t>
    </r>
    <r>
      <rPr>
        <sz val="12"/>
        <rFont val="宋体"/>
        <charset val="134"/>
      </rPr>
      <t>1</t>
    </r>
    <r>
      <rPr>
        <sz val="12"/>
        <rFont val="宋体"/>
        <charset val="134"/>
      </rPr>
      <t>00</t>
    </r>
  </si>
  <si>
    <r>
      <rPr>
        <sz val="12"/>
        <rFont val="宋体"/>
        <charset val="134"/>
      </rPr>
      <t>LR21</t>
    </r>
    <r>
      <rPr>
        <sz val="12"/>
        <rFont val="宋体"/>
        <charset val="134"/>
      </rPr>
      <t>00</t>
    </r>
  </si>
  <si>
    <t>1ST机器人可进行放料标志（机器人位置无干涉）</t>
  </si>
  <si>
    <r>
      <rPr>
        <sz val="12"/>
        <rFont val="宋体"/>
        <charset val="134"/>
      </rPr>
      <t>LR1101</t>
    </r>
  </si>
  <si>
    <r>
      <rPr>
        <sz val="12"/>
        <rFont val="宋体"/>
        <charset val="134"/>
      </rPr>
      <t>LR2101</t>
    </r>
  </si>
  <si>
    <t>2ST进料整定完成</t>
  </si>
  <si>
    <r>
      <rPr>
        <sz val="12"/>
        <rFont val="宋体"/>
        <charset val="134"/>
      </rPr>
      <t>LR1102</t>
    </r>
  </si>
  <si>
    <r>
      <rPr>
        <sz val="12"/>
        <rFont val="宋体"/>
        <charset val="134"/>
      </rPr>
      <t>LR2102</t>
    </r>
  </si>
  <si>
    <r>
      <rPr>
        <sz val="12"/>
        <rFont val="宋体"/>
        <charset val="134"/>
      </rPr>
      <t>LR1103</t>
    </r>
  </si>
  <si>
    <r>
      <rPr>
        <sz val="12"/>
        <rFont val="宋体"/>
        <charset val="134"/>
      </rPr>
      <t>LR2103</t>
    </r>
  </si>
  <si>
    <r>
      <rPr>
        <sz val="12"/>
        <rFont val="宋体"/>
        <charset val="134"/>
      </rPr>
      <t>LR1104</t>
    </r>
  </si>
  <si>
    <r>
      <rPr>
        <sz val="12"/>
        <rFont val="宋体"/>
        <charset val="134"/>
      </rPr>
      <t>LR2104</t>
    </r>
  </si>
  <si>
    <r>
      <rPr>
        <sz val="12"/>
        <rFont val="宋体"/>
        <charset val="134"/>
      </rPr>
      <t>LR1105</t>
    </r>
  </si>
  <si>
    <r>
      <rPr>
        <sz val="12"/>
        <rFont val="宋体"/>
        <charset val="134"/>
      </rPr>
      <t>LR2105</t>
    </r>
  </si>
  <si>
    <r>
      <rPr>
        <sz val="12"/>
        <rFont val="宋体"/>
        <charset val="134"/>
      </rPr>
      <t>LR1106</t>
    </r>
  </si>
  <si>
    <r>
      <rPr>
        <sz val="12"/>
        <rFont val="宋体"/>
        <charset val="134"/>
      </rPr>
      <t>LR2106</t>
    </r>
  </si>
  <si>
    <r>
      <rPr>
        <sz val="12"/>
        <rFont val="宋体"/>
        <charset val="134"/>
      </rPr>
      <t>LR1107</t>
    </r>
  </si>
  <si>
    <r>
      <rPr>
        <sz val="12"/>
        <rFont val="宋体"/>
        <charset val="134"/>
      </rPr>
      <t>LR2107</t>
    </r>
  </si>
  <si>
    <r>
      <rPr>
        <sz val="12"/>
        <rFont val="宋体"/>
        <charset val="134"/>
      </rPr>
      <t>LR1108</t>
    </r>
  </si>
  <si>
    <r>
      <rPr>
        <sz val="12"/>
        <rFont val="宋体"/>
        <charset val="134"/>
      </rPr>
      <t>LR2108</t>
    </r>
  </si>
  <si>
    <r>
      <rPr>
        <sz val="12"/>
        <rFont val="宋体"/>
        <charset val="134"/>
      </rPr>
      <t>LR1109</t>
    </r>
  </si>
  <si>
    <r>
      <rPr>
        <sz val="12"/>
        <rFont val="宋体"/>
        <charset val="134"/>
      </rPr>
      <t>LR2109</t>
    </r>
  </si>
  <si>
    <r>
      <rPr>
        <sz val="12"/>
        <rFont val="宋体"/>
        <charset val="134"/>
      </rPr>
      <t>LR1110</t>
    </r>
  </si>
  <si>
    <r>
      <rPr>
        <sz val="12"/>
        <rFont val="宋体"/>
        <charset val="134"/>
      </rPr>
      <t>LR2110</t>
    </r>
  </si>
  <si>
    <r>
      <rPr>
        <sz val="12"/>
        <rFont val="宋体"/>
        <charset val="134"/>
      </rPr>
      <t>LR1111</t>
    </r>
  </si>
  <si>
    <r>
      <rPr>
        <sz val="12"/>
        <rFont val="宋体"/>
        <charset val="134"/>
      </rPr>
      <t>LR2111</t>
    </r>
  </si>
  <si>
    <r>
      <rPr>
        <sz val="12"/>
        <rFont val="宋体"/>
        <charset val="134"/>
      </rPr>
      <t>LR1112</t>
    </r>
  </si>
  <si>
    <r>
      <rPr>
        <sz val="12"/>
        <rFont val="宋体"/>
        <charset val="134"/>
      </rPr>
      <t>LR2112</t>
    </r>
  </si>
  <si>
    <r>
      <rPr>
        <sz val="12"/>
        <rFont val="宋体"/>
        <charset val="134"/>
      </rPr>
      <t>LR1113</t>
    </r>
  </si>
  <si>
    <r>
      <rPr>
        <sz val="12"/>
        <rFont val="宋体"/>
        <charset val="134"/>
      </rPr>
      <t>LR2113</t>
    </r>
  </si>
  <si>
    <r>
      <rPr>
        <sz val="12"/>
        <rFont val="宋体"/>
        <charset val="134"/>
      </rPr>
      <t>LR1114</t>
    </r>
  </si>
  <si>
    <r>
      <rPr>
        <sz val="12"/>
        <rFont val="宋体"/>
        <charset val="134"/>
      </rPr>
      <t>LR2114</t>
    </r>
  </si>
  <si>
    <r>
      <rPr>
        <sz val="12"/>
        <rFont val="宋体"/>
        <charset val="134"/>
      </rPr>
      <t>LR1115</t>
    </r>
  </si>
  <si>
    <r>
      <rPr>
        <sz val="12"/>
        <rFont val="宋体"/>
        <charset val="134"/>
      </rPr>
      <t>LR2115</t>
    </r>
  </si>
  <si>
    <r>
      <rPr>
        <sz val="12"/>
        <rFont val="宋体"/>
        <charset val="134"/>
      </rPr>
      <t>LR12</t>
    </r>
    <r>
      <rPr>
        <sz val="12"/>
        <rFont val="宋体"/>
        <charset val="134"/>
      </rPr>
      <t>00</t>
    </r>
  </si>
  <si>
    <t>屏蔽工站就绪检测（调试）</t>
  </si>
  <si>
    <r>
      <rPr>
        <sz val="12"/>
        <rFont val="宋体"/>
        <charset val="134"/>
      </rPr>
      <t>LR22</t>
    </r>
    <r>
      <rPr>
        <sz val="12"/>
        <rFont val="宋体"/>
        <charset val="134"/>
      </rPr>
      <t>00</t>
    </r>
  </si>
  <si>
    <r>
      <rPr>
        <sz val="12"/>
        <rFont val="宋体"/>
        <charset val="134"/>
      </rPr>
      <t>LR1201</t>
    </r>
  </si>
  <si>
    <r>
      <rPr>
        <sz val="12"/>
        <rFont val="宋体"/>
        <charset val="134"/>
      </rPr>
      <t>LR2201</t>
    </r>
  </si>
  <si>
    <r>
      <rPr>
        <sz val="12"/>
        <rFont val="宋体"/>
        <charset val="134"/>
      </rPr>
      <t>LR1202</t>
    </r>
  </si>
  <si>
    <r>
      <rPr>
        <sz val="12"/>
        <rFont val="宋体"/>
        <charset val="134"/>
      </rPr>
      <t>LR2202</t>
    </r>
  </si>
  <si>
    <r>
      <rPr>
        <sz val="12"/>
        <rFont val="宋体"/>
        <charset val="134"/>
      </rPr>
      <t>LR1203</t>
    </r>
  </si>
  <si>
    <r>
      <rPr>
        <sz val="12"/>
        <rFont val="宋体"/>
        <charset val="134"/>
      </rPr>
      <t>LR2203</t>
    </r>
  </si>
  <si>
    <r>
      <rPr>
        <sz val="12"/>
        <rFont val="宋体"/>
        <charset val="134"/>
      </rPr>
      <t>LR1204</t>
    </r>
  </si>
  <si>
    <r>
      <rPr>
        <sz val="12"/>
        <rFont val="宋体"/>
        <charset val="134"/>
      </rPr>
      <t>LR2204</t>
    </r>
  </si>
  <si>
    <r>
      <rPr>
        <sz val="12"/>
        <rFont val="宋体"/>
        <charset val="134"/>
      </rPr>
      <t>LR1205</t>
    </r>
  </si>
  <si>
    <r>
      <rPr>
        <sz val="12"/>
        <rFont val="宋体"/>
        <charset val="134"/>
      </rPr>
      <t>LR2205</t>
    </r>
  </si>
  <si>
    <r>
      <rPr>
        <sz val="12"/>
        <rFont val="宋体"/>
        <charset val="134"/>
      </rPr>
      <t>LR1206</t>
    </r>
  </si>
  <si>
    <r>
      <rPr>
        <sz val="12"/>
        <rFont val="宋体"/>
        <charset val="134"/>
      </rPr>
      <t>LR2206</t>
    </r>
  </si>
  <si>
    <r>
      <rPr>
        <sz val="12"/>
        <rFont val="宋体"/>
        <charset val="134"/>
      </rPr>
      <t>LR1207</t>
    </r>
  </si>
  <si>
    <r>
      <rPr>
        <sz val="12"/>
        <rFont val="宋体"/>
        <charset val="134"/>
      </rPr>
      <t>LR2207</t>
    </r>
  </si>
  <si>
    <r>
      <rPr>
        <sz val="12"/>
        <rFont val="宋体"/>
        <charset val="134"/>
      </rPr>
      <t>LR1208</t>
    </r>
  </si>
  <si>
    <r>
      <rPr>
        <sz val="12"/>
        <rFont val="宋体"/>
        <charset val="134"/>
      </rPr>
      <t>LR2208</t>
    </r>
  </si>
  <si>
    <r>
      <rPr>
        <sz val="12"/>
        <rFont val="宋体"/>
        <charset val="134"/>
      </rPr>
      <t>LR1209</t>
    </r>
  </si>
  <si>
    <r>
      <rPr>
        <sz val="12"/>
        <rFont val="宋体"/>
        <charset val="134"/>
      </rPr>
      <t>LR2209</t>
    </r>
  </si>
  <si>
    <r>
      <rPr>
        <sz val="12"/>
        <rFont val="宋体"/>
        <charset val="134"/>
      </rPr>
      <t>LR1210</t>
    </r>
  </si>
  <si>
    <r>
      <rPr>
        <sz val="12"/>
        <rFont val="宋体"/>
        <charset val="134"/>
      </rPr>
      <t>LR2210</t>
    </r>
  </si>
  <si>
    <r>
      <rPr>
        <sz val="12"/>
        <rFont val="宋体"/>
        <charset val="134"/>
      </rPr>
      <t>LR1211</t>
    </r>
  </si>
  <si>
    <r>
      <rPr>
        <sz val="12"/>
        <rFont val="宋体"/>
        <charset val="134"/>
      </rPr>
      <t>LR2211</t>
    </r>
  </si>
  <si>
    <r>
      <rPr>
        <sz val="12"/>
        <rFont val="宋体"/>
        <charset val="134"/>
      </rPr>
      <t>LR1212</t>
    </r>
  </si>
  <si>
    <r>
      <rPr>
        <sz val="12"/>
        <rFont val="宋体"/>
        <charset val="134"/>
      </rPr>
      <t>LR2212</t>
    </r>
  </si>
  <si>
    <r>
      <rPr>
        <sz val="12"/>
        <rFont val="宋体"/>
        <charset val="134"/>
      </rPr>
      <t>LR1213</t>
    </r>
  </si>
  <si>
    <r>
      <rPr>
        <sz val="12"/>
        <rFont val="宋体"/>
        <charset val="134"/>
      </rPr>
      <t>LR2213</t>
    </r>
  </si>
  <si>
    <r>
      <rPr>
        <sz val="12"/>
        <rFont val="宋体"/>
        <charset val="134"/>
      </rPr>
      <t>LR1214</t>
    </r>
  </si>
  <si>
    <r>
      <rPr>
        <sz val="12"/>
        <rFont val="宋体"/>
        <charset val="134"/>
      </rPr>
      <t>LR2214</t>
    </r>
  </si>
  <si>
    <r>
      <rPr>
        <sz val="12"/>
        <rFont val="宋体"/>
        <charset val="134"/>
      </rPr>
      <t>LR1215</t>
    </r>
  </si>
  <si>
    <r>
      <rPr>
        <sz val="12"/>
        <rFont val="宋体"/>
        <charset val="134"/>
      </rPr>
      <t>LR2215</t>
    </r>
  </si>
  <si>
    <r>
      <rPr>
        <sz val="12"/>
        <rFont val="宋体"/>
        <charset val="134"/>
      </rPr>
      <t>LR13</t>
    </r>
    <r>
      <rPr>
        <sz val="12"/>
        <rFont val="宋体"/>
        <charset val="134"/>
      </rPr>
      <t>00</t>
    </r>
  </si>
  <si>
    <t>1ST单步中</t>
  </si>
  <si>
    <r>
      <rPr>
        <sz val="12"/>
        <rFont val="宋体"/>
        <charset val="134"/>
      </rPr>
      <t>LR1301</t>
    </r>
  </si>
  <si>
    <r>
      <rPr>
        <sz val="12"/>
        <rFont val="宋体"/>
        <charset val="134"/>
      </rPr>
      <t>LR1302</t>
    </r>
  </si>
  <si>
    <r>
      <rPr>
        <sz val="12"/>
        <rFont val="宋体"/>
        <charset val="134"/>
      </rPr>
      <t>LR1303</t>
    </r>
  </si>
  <si>
    <r>
      <rPr>
        <sz val="12"/>
        <rFont val="宋体"/>
        <charset val="134"/>
      </rPr>
      <t>LR1304</t>
    </r>
  </si>
  <si>
    <r>
      <rPr>
        <sz val="12"/>
        <rFont val="宋体"/>
        <charset val="134"/>
      </rPr>
      <t>LR1305</t>
    </r>
  </si>
  <si>
    <r>
      <rPr>
        <sz val="12"/>
        <rFont val="宋体"/>
        <charset val="134"/>
      </rPr>
      <t>LR1306</t>
    </r>
  </si>
  <si>
    <r>
      <rPr>
        <sz val="12"/>
        <rFont val="宋体"/>
        <charset val="134"/>
      </rPr>
      <t>LR1307</t>
    </r>
  </si>
  <si>
    <r>
      <rPr>
        <sz val="12"/>
        <rFont val="宋体"/>
        <charset val="134"/>
      </rPr>
      <t>LR1308</t>
    </r>
  </si>
  <si>
    <r>
      <rPr>
        <sz val="12"/>
        <rFont val="宋体"/>
        <charset val="134"/>
      </rPr>
      <t>LR1309</t>
    </r>
  </si>
  <si>
    <r>
      <rPr>
        <sz val="12"/>
        <rFont val="宋体"/>
        <charset val="134"/>
      </rPr>
      <t>LR1310</t>
    </r>
  </si>
  <si>
    <r>
      <rPr>
        <sz val="12"/>
        <rFont val="宋体"/>
        <charset val="134"/>
      </rPr>
      <t>LR1311</t>
    </r>
  </si>
  <si>
    <r>
      <rPr>
        <sz val="12"/>
        <rFont val="宋体"/>
        <charset val="134"/>
      </rPr>
      <t>LR1312</t>
    </r>
  </si>
  <si>
    <r>
      <rPr>
        <sz val="12"/>
        <rFont val="宋体"/>
        <charset val="134"/>
      </rPr>
      <t>LR1313</t>
    </r>
  </si>
  <si>
    <r>
      <rPr>
        <sz val="12"/>
        <rFont val="宋体"/>
        <charset val="134"/>
      </rPr>
      <t>LR1314</t>
    </r>
  </si>
  <si>
    <r>
      <rPr>
        <sz val="12"/>
        <rFont val="宋体"/>
        <charset val="134"/>
      </rPr>
      <t>LR1315</t>
    </r>
  </si>
  <si>
    <r>
      <rPr>
        <sz val="12"/>
        <rFont val="宋体"/>
        <charset val="134"/>
      </rPr>
      <t>LR14</t>
    </r>
    <r>
      <rPr>
        <sz val="12"/>
        <rFont val="宋体"/>
        <charset val="134"/>
      </rPr>
      <t>00</t>
    </r>
  </si>
  <si>
    <r>
      <rPr>
        <sz val="12"/>
        <rFont val="宋体"/>
        <charset val="134"/>
      </rPr>
      <t>LR1401</t>
    </r>
  </si>
  <si>
    <r>
      <rPr>
        <sz val="12"/>
        <rFont val="宋体"/>
        <charset val="134"/>
      </rPr>
      <t>LR1402</t>
    </r>
  </si>
  <si>
    <r>
      <rPr>
        <sz val="12"/>
        <rFont val="宋体"/>
        <charset val="134"/>
      </rPr>
      <t>LR1403</t>
    </r>
  </si>
  <si>
    <r>
      <rPr>
        <sz val="12"/>
        <rFont val="宋体"/>
        <charset val="134"/>
      </rPr>
      <t>LR1404</t>
    </r>
  </si>
  <si>
    <r>
      <rPr>
        <sz val="12"/>
        <rFont val="宋体"/>
        <charset val="134"/>
      </rPr>
      <t>LR1405</t>
    </r>
  </si>
  <si>
    <r>
      <rPr>
        <sz val="12"/>
        <rFont val="宋体"/>
        <charset val="134"/>
      </rPr>
      <t>LR1406</t>
    </r>
  </si>
  <si>
    <r>
      <rPr>
        <sz val="12"/>
        <rFont val="宋体"/>
        <charset val="134"/>
      </rPr>
      <t>LR1407</t>
    </r>
  </si>
  <si>
    <r>
      <rPr>
        <sz val="12"/>
        <rFont val="宋体"/>
        <charset val="134"/>
      </rPr>
      <t>LR1408</t>
    </r>
  </si>
  <si>
    <r>
      <rPr>
        <sz val="12"/>
        <rFont val="宋体"/>
        <charset val="134"/>
      </rPr>
      <t>LR1409</t>
    </r>
  </si>
  <si>
    <r>
      <rPr>
        <sz val="12"/>
        <rFont val="宋体"/>
        <charset val="134"/>
      </rPr>
      <t>LR1410</t>
    </r>
  </si>
  <si>
    <r>
      <rPr>
        <sz val="12"/>
        <rFont val="宋体"/>
        <charset val="134"/>
      </rPr>
      <t>LR1411</t>
    </r>
  </si>
  <si>
    <r>
      <rPr>
        <sz val="12"/>
        <rFont val="宋体"/>
        <charset val="134"/>
      </rPr>
      <t>LR1412</t>
    </r>
  </si>
  <si>
    <r>
      <rPr>
        <sz val="12"/>
        <rFont val="宋体"/>
        <charset val="134"/>
      </rPr>
      <t>LR1413</t>
    </r>
  </si>
  <si>
    <r>
      <rPr>
        <sz val="12"/>
        <rFont val="宋体"/>
        <charset val="134"/>
      </rPr>
      <t>LR1414</t>
    </r>
  </si>
  <si>
    <r>
      <rPr>
        <sz val="12"/>
        <rFont val="宋体"/>
        <charset val="134"/>
      </rPr>
      <t>LR1415</t>
    </r>
  </si>
  <si>
    <t>1.修改加热输出控制，减少24个继电器，改为控制SSR电源  R16000部分</t>
  </si>
  <si>
    <t>2.增加6个伺服 ，1.2号工位上层 下层接04ML 3号工位接XH16ML13#14#</t>
  </si>
  <si>
    <t>3.搬运机器人更改为YAMAHA 输入输出有更改 (R1.04  R10300)</t>
  </si>
  <si>
    <t>R10900</t>
  </si>
  <si>
    <r>
      <rPr>
        <sz val="12"/>
        <rFont val="宋体"/>
        <charset val="134"/>
      </rPr>
      <t>R1</t>
    </r>
    <r>
      <rPr>
        <sz val="12"/>
        <rFont val="宋体"/>
        <charset val="134"/>
      </rPr>
      <t>16</t>
    </r>
    <r>
      <rPr>
        <sz val="12"/>
        <rFont val="宋体"/>
        <charset val="134"/>
      </rPr>
      <t>00</t>
    </r>
  </si>
  <si>
    <t>设备类型 (读取)</t>
  </si>
  <si>
    <t>地址 (读取)</t>
  </si>
  <si>
    <r>
      <rPr>
        <sz val="12"/>
        <rFont val="宋体"/>
        <charset val="134"/>
      </rPr>
      <t>R11601</t>
    </r>
  </si>
  <si>
    <t>100000</t>
  </si>
  <si>
    <t>MR100000-与PC通讯异常</t>
  </si>
  <si>
    <r>
      <rPr>
        <sz val="12"/>
        <rFont val="宋体"/>
        <charset val="134"/>
      </rPr>
      <t>R11602</t>
    </r>
  </si>
  <si>
    <t>100001</t>
  </si>
  <si>
    <t>alm</t>
  </si>
  <si>
    <t>MR100001-alm</t>
  </si>
  <si>
    <r>
      <rPr>
        <sz val="12"/>
        <rFont val="宋体"/>
        <charset val="134"/>
      </rPr>
      <t>R11603</t>
    </r>
  </si>
  <si>
    <t>100002</t>
  </si>
  <si>
    <t>MR100002-加热器跳闸-1</t>
  </si>
  <si>
    <r>
      <rPr>
        <sz val="12"/>
        <rFont val="宋体"/>
        <charset val="134"/>
      </rPr>
      <t>R11604</t>
    </r>
  </si>
  <si>
    <t>100003</t>
  </si>
  <si>
    <t>MR100003-加热器跳闸-2</t>
  </si>
  <si>
    <r>
      <rPr>
        <sz val="12"/>
        <rFont val="宋体"/>
        <charset val="134"/>
      </rPr>
      <t>R11605</t>
    </r>
  </si>
  <si>
    <t>100004</t>
  </si>
  <si>
    <t>MR100004-加热器跳闸-3</t>
  </si>
  <si>
    <r>
      <rPr>
        <sz val="12"/>
        <rFont val="宋体"/>
        <charset val="134"/>
      </rPr>
      <t>R11606</t>
    </r>
  </si>
  <si>
    <t>100005</t>
  </si>
  <si>
    <t>MR100005-进料机器人急停</t>
  </si>
  <si>
    <r>
      <rPr>
        <sz val="12"/>
        <rFont val="宋体"/>
        <charset val="134"/>
      </rPr>
      <t>R11607</t>
    </r>
  </si>
  <si>
    <t>100006</t>
  </si>
  <si>
    <t>MR100006-搬运机器人急停</t>
  </si>
  <si>
    <r>
      <rPr>
        <sz val="12"/>
        <rFont val="宋体"/>
        <charset val="134"/>
      </rPr>
      <t>R11608</t>
    </r>
  </si>
  <si>
    <t>100007</t>
  </si>
  <si>
    <t>MR100007-出料机器人急停</t>
  </si>
  <si>
    <r>
      <rPr>
        <sz val="12"/>
        <rFont val="宋体"/>
        <charset val="134"/>
      </rPr>
      <t>R11609</t>
    </r>
  </si>
  <si>
    <t>100008</t>
  </si>
  <si>
    <t>MR100008-ABB机器人故障</t>
  </si>
  <si>
    <r>
      <rPr>
        <sz val="12"/>
        <rFont val="宋体"/>
        <charset val="134"/>
      </rPr>
      <t>R11610</t>
    </r>
  </si>
  <si>
    <t>100009</t>
  </si>
  <si>
    <t>MR100009-ABB机器人停止中</t>
  </si>
  <si>
    <r>
      <rPr>
        <sz val="12"/>
        <rFont val="宋体"/>
        <charset val="134"/>
      </rPr>
      <t>R11611</t>
    </r>
  </si>
  <si>
    <t>100010</t>
  </si>
  <si>
    <t>MR100010-进料机器人故障(DO03)</t>
  </si>
  <si>
    <r>
      <rPr>
        <sz val="12"/>
        <rFont val="宋体"/>
        <charset val="134"/>
      </rPr>
      <t>R11612</t>
    </r>
  </si>
  <si>
    <t>MR100011-进料机器人自动时未运行故障(DO13)</t>
  </si>
  <si>
    <r>
      <rPr>
        <sz val="12"/>
        <rFont val="宋体"/>
        <charset val="134"/>
      </rPr>
      <t>R11613</t>
    </r>
  </si>
  <si>
    <t>100012</t>
  </si>
  <si>
    <t>MR100012-alm</t>
  </si>
  <si>
    <r>
      <rPr>
        <sz val="12"/>
        <rFont val="宋体"/>
        <charset val="134"/>
      </rPr>
      <t>R11614</t>
    </r>
  </si>
  <si>
    <t>100013</t>
  </si>
  <si>
    <t>MR100013-alm</t>
  </si>
  <si>
    <r>
      <rPr>
        <sz val="12"/>
        <rFont val="宋体"/>
        <charset val="134"/>
      </rPr>
      <t>R11615</t>
    </r>
  </si>
  <si>
    <t>100014</t>
  </si>
  <si>
    <t>MR100014-alm</t>
  </si>
  <si>
    <r>
      <rPr>
        <sz val="12"/>
        <rFont val="宋体"/>
        <charset val="134"/>
      </rPr>
      <t>R117</t>
    </r>
    <r>
      <rPr>
        <sz val="12"/>
        <rFont val="宋体"/>
        <charset val="134"/>
      </rPr>
      <t>00</t>
    </r>
  </si>
  <si>
    <t>100015</t>
  </si>
  <si>
    <t>MR100015-alm</t>
  </si>
  <si>
    <r>
      <rPr>
        <sz val="12"/>
        <rFont val="宋体"/>
        <charset val="134"/>
      </rPr>
      <t>R11701</t>
    </r>
  </si>
  <si>
    <t>100100</t>
  </si>
  <si>
    <t>MR100100-出料机器人故障(DO03)</t>
  </si>
  <si>
    <r>
      <rPr>
        <sz val="12"/>
        <rFont val="宋体"/>
        <charset val="134"/>
      </rPr>
      <t>R11702</t>
    </r>
  </si>
  <si>
    <t>100101</t>
  </si>
  <si>
    <t>MR100101-出料机器人自动时未运行故障(DO13)</t>
  </si>
  <si>
    <r>
      <rPr>
        <sz val="12"/>
        <rFont val="宋体"/>
        <charset val="134"/>
      </rPr>
      <t>R11703</t>
    </r>
  </si>
  <si>
    <t>100102</t>
  </si>
  <si>
    <t>MR100102-alm</t>
  </si>
  <si>
    <r>
      <rPr>
        <sz val="12"/>
        <rFont val="宋体"/>
        <charset val="134"/>
      </rPr>
      <t>R11704</t>
    </r>
  </si>
  <si>
    <t>100103</t>
  </si>
  <si>
    <t>MR100103-alm</t>
  </si>
  <si>
    <r>
      <rPr>
        <sz val="12"/>
        <rFont val="宋体"/>
        <charset val="134"/>
      </rPr>
      <t>R11705</t>
    </r>
  </si>
  <si>
    <t>100104</t>
  </si>
  <si>
    <t>MR100104-alm</t>
  </si>
  <si>
    <r>
      <rPr>
        <sz val="12"/>
        <rFont val="宋体"/>
        <charset val="134"/>
      </rPr>
      <t>R11706</t>
    </r>
  </si>
  <si>
    <t>100105</t>
  </si>
  <si>
    <t>MR100105-alm</t>
  </si>
  <si>
    <r>
      <rPr>
        <sz val="12"/>
        <rFont val="宋体"/>
        <charset val="134"/>
      </rPr>
      <t>R11707</t>
    </r>
  </si>
  <si>
    <t>100106</t>
  </si>
  <si>
    <t>MR100106-alm</t>
  </si>
  <si>
    <r>
      <rPr>
        <sz val="12"/>
        <rFont val="宋体"/>
        <charset val="134"/>
      </rPr>
      <t>R11708</t>
    </r>
  </si>
  <si>
    <t>100107</t>
  </si>
  <si>
    <t>MR100107-alm</t>
  </si>
  <si>
    <r>
      <rPr>
        <sz val="12"/>
        <rFont val="宋体"/>
        <charset val="134"/>
      </rPr>
      <t>R11709</t>
    </r>
  </si>
  <si>
    <t>100108</t>
  </si>
  <si>
    <t>MR100108-alm</t>
  </si>
  <si>
    <r>
      <rPr>
        <sz val="12"/>
        <rFont val="宋体"/>
        <charset val="134"/>
      </rPr>
      <t>R11710</t>
    </r>
  </si>
  <si>
    <t>100109</t>
  </si>
  <si>
    <t>MR100109-alm</t>
  </si>
  <si>
    <r>
      <rPr>
        <sz val="12"/>
        <rFont val="宋体"/>
        <charset val="134"/>
      </rPr>
      <t>R11711</t>
    </r>
  </si>
  <si>
    <t>100110</t>
  </si>
  <si>
    <t>MR100110-alm</t>
  </si>
  <si>
    <r>
      <rPr>
        <sz val="12"/>
        <rFont val="宋体"/>
        <charset val="134"/>
      </rPr>
      <t>R11712</t>
    </r>
  </si>
  <si>
    <t>100111</t>
  </si>
  <si>
    <t>MR100111-alm</t>
  </si>
  <si>
    <r>
      <rPr>
        <sz val="12"/>
        <rFont val="宋体"/>
        <charset val="134"/>
      </rPr>
      <t>R11713</t>
    </r>
  </si>
  <si>
    <t>100112</t>
  </si>
  <si>
    <t>MR100112-alm</t>
  </si>
  <si>
    <r>
      <rPr>
        <sz val="12"/>
        <rFont val="宋体"/>
        <charset val="134"/>
      </rPr>
      <t>R11714</t>
    </r>
  </si>
  <si>
    <t>100113</t>
  </si>
  <si>
    <t>MR100113-alm</t>
  </si>
  <si>
    <r>
      <rPr>
        <sz val="12"/>
        <rFont val="宋体"/>
        <charset val="134"/>
      </rPr>
      <t>R11715</t>
    </r>
  </si>
  <si>
    <t>100114</t>
  </si>
  <si>
    <t>MR100114-alm</t>
  </si>
  <si>
    <r>
      <rPr>
        <sz val="12"/>
        <rFont val="宋体"/>
        <charset val="134"/>
      </rPr>
      <t>R118</t>
    </r>
    <r>
      <rPr>
        <sz val="12"/>
        <rFont val="宋体"/>
        <charset val="134"/>
      </rPr>
      <t>00</t>
    </r>
  </si>
  <si>
    <t>100115</t>
  </si>
  <si>
    <t>MR100115-alm</t>
  </si>
  <si>
    <r>
      <rPr>
        <sz val="12"/>
        <rFont val="宋体"/>
        <charset val="134"/>
      </rPr>
      <t>R11801</t>
    </r>
  </si>
  <si>
    <t>MR100200-搬运机器人当前位置无法自动复位，请手动复位</t>
  </si>
  <si>
    <r>
      <rPr>
        <sz val="12"/>
        <rFont val="宋体"/>
        <charset val="134"/>
      </rPr>
      <t>R11802</t>
    </r>
  </si>
  <si>
    <t>MR100201-入料位来料未扫码</t>
  </si>
  <si>
    <r>
      <rPr>
        <sz val="12"/>
        <rFont val="宋体"/>
        <charset val="134"/>
      </rPr>
      <t>R11803</t>
    </r>
  </si>
  <si>
    <t>MR100202-alm</t>
  </si>
  <si>
    <r>
      <rPr>
        <sz val="12"/>
        <rFont val="宋体"/>
        <charset val="134"/>
      </rPr>
      <t>R11804</t>
    </r>
  </si>
  <si>
    <t>MR100203-alm</t>
  </si>
  <si>
    <r>
      <rPr>
        <sz val="12"/>
        <rFont val="宋体"/>
        <charset val="134"/>
      </rPr>
      <t>R11805</t>
    </r>
  </si>
  <si>
    <t>MR100204-alm</t>
  </si>
  <si>
    <r>
      <rPr>
        <sz val="12"/>
        <rFont val="宋体"/>
        <charset val="134"/>
      </rPr>
      <t>R11806</t>
    </r>
  </si>
  <si>
    <t>MR100205-alm</t>
  </si>
  <si>
    <r>
      <rPr>
        <sz val="12"/>
        <rFont val="宋体"/>
        <charset val="134"/>
      </rPr>
      <t>R11807</t>
    </r>
  </si>
  <si>
    <t>MR100206-alm</t>
  </si>
  <si>
    <r>
      <rPr>
        <sz val="12"/>
        <rFont val="宋体"/>
        <charset val="134"/>
      </rPr>
      <t>R11808</t>
    </r>
  </si>
  <si>
    <t>MR100207-alm</t>
  </si>
  <si>
    <r>
      <rPr>
        <sz val="12"/>
        <rFont val="宋体"/>
        <charset val="134"/>
      </rPr>
      <t>R11809</t>
    </r>
  </si>
  <si>
    <t>MR100208-alm</t>
  </si>
  <si>
    <r>
      <rPr>
        <sz val="12"/>
        <rFont val="宋体"/>
        <charset val="134"/>
      </rPr>
      <t>R11810</t>
    </r>
  </si>
  <si>
    <t>MR100209-alm</t>
  </si>
  <si>
    <r>
      <rPr>
        <sz val="12"/>
        <rFont val="宋体"/>
        <charset val="134"/>
      </rPr>
      <t>R11811</t>
    </r>
  </si>
  <si>
    <t>MR100210-alm</t>
  </si>
  <si>
    <r>
      <rPr>
        <sz val="12"/>
        <rFont val="宋体"/>
        <charset val="134"/>
      </rPr>
      <t>R11812</t>
    </r>
  </si>
  <si>
    <t>MR100211-alm</t>
  </si>
  <si>
    <r>
      <rPr>
        <sz val="12"/>
        <rFont val="宋体"/>
        <charset val="134"/>
      </rPr>
      <t>R11813</t>
    </r>
  </si>
  <si>
    <t>MR100212-alm</t>
  </si>
  <si>
    <r>
      <rPr>
        <sz val="12"/>
        <rFont val="宋体"/>
        <charset val="134"/>
      </rPr>
      <t>R11814</t>
    </r>
  </si>
  <si>
    <t>MR100213-alm</t>
  </si>
  <si>
    <r>
      <rPr>
        <sz val="12"/>
        <rFont val="宋体"/>
        <charset val="134"/>
      </rPr>
      <t>R11815</t>
    </r>
  </si>
  <si>
    <t>MR100214-alm</t>
  </si>
  <si>
    <t>MR100215-alm</t>
  </si>
  <si>
    <t>MR100300-4ST1#上热压工位Hipot测试.OF</t>
  </si>
  <si>
    <t>MR100301-4ST1#下热压工位Hipot测试.OF</t>
  </si>
  <si>
    <t>MR100302-4ST2#上热压工位Hipot测试.OF</t>
  </si>
  <si>
    <t>MR100303-4ST2#下热压工位Hipot测试.OF</t>
  </si>
  <si>
    <t>MR100304-4ST3#上热压工位Hipot测试.OF</t>
  </si>
  <si>
    <t>MR100305-4ST3#下热压工位Hipot测试.OF</t>
  </si>
  <si>
    <t>MR100306-4ST1#上热压工位Hipot测试NG</t>
  </si>
  <si>
    <t>MR100307-4ST1#下热压工位Hipot测试NG</t>
  </si>
  <si>
    <t>MR100308-4ST2#上热压工位Hipot测试NG</t>
  </si>
  <si>
    <t>MR100309-4ST2#下热压工位Hipot测试NG</t>
  </si>
  <si>
    <t>MR100310-4ST3#上热压工位Hipot测试NG</t>
  </si>
  <si>
    <t>MR100311-4ST3#下热压工位Hipot测试NG</t>
  </si>
  <si>
    <t>MR100312-alm</t>
  </si>
  <si>
    <t>MR100313-alm</t>
  </si>
  <si>
    <t>MR100314-alm</t>
  </si>
  <si>
    <t>MR100315-alm</t>
  </si>
  <si>
    <t>100400</t>
  </si>
  <si>
    <t>MR100400-alm</t>
  </si>
  <si>
    <t>100401</t>
  </si>
  <si>
    <t>MR100401-alm</t>
  </si>
  <si>
    <t>100402</t>
  </si>
  <si>
    <t>MR100402-进料拉带故障</t>
  </si>
  <si>
    <t>100403</t>
  </si>
  <si>
    <t>(R600)2St_4上层左右定位松开异常</t>
  </si>
  <si>
    <t>MR100403-alm</t>
  </si>
  <si>
    <t>100404</t>
  </si>
  <si>
    <t>(R601)2St_4上层左右定位夹紧异常</t>
  </si>
  <si>
    <t>MR100404-alm</t>
  </si>
  <si>
    <t>100405</t>
  </si>
  <si>
    <t>(R602)2St_上层有料检测光电异常</t>
  </si>
  <si>
    <t>MR100405-alm</t>
  </si>
  <si>
    <t>100406</t>
  </si>
  <si>
    <t>(R603)2St_下层有料检测光电异常</t>
  </si>
  <si>
    <t>MR100406-alm</t>
  </si>
  <si>
    <t>100407</t>
  </si>
  <si>
    <t>MR100407-alm</t>
  </si>
  <si>
    <t>100408</t>
  </si>
  <si>
    <t>MR100408-alm</t>
  </si>
  <si>
    <t>100409</t>
  </si>
  <si>
    <t>(R606)2St_6下层预压上升异常</t>
  </si>
  <si>
    <t>MR100409-alm</t>
  </si>
  <si>
    <t>100410</t>
  </si>
  <si>
    <t>(R607)2St_6下层预压下降异常</t>
  </si>
  <si>
    <t>MR100410-alm</t>
  </si>
  <si>
    <t>100411</t>
  </si>
  <si>
    <t>(R608)2St_7下层前后定位松开异常</t>
  </si>
  <si>
    <t>MR100411-(R411)面板急停按钮</t>
  </si>
  <si>
    <t>100412</t>
  </si>
  <si>
    <t>(R609)2St_7下层前后定位夹紧异常</t>
  </si>
  <si>
    <t>MR100412-(R412)前门磁异常</t>
  </si>
  <si>
    <t>100413</t>
  </si>
  <si>
    <t>(R610)2St_8下层左右定位松开异常</t>
  </si>
  <si>
    <t>MR100413-(R413)后门磁异常</t>
  </si>
  <si>
    <t>100414</t>
  </si>
  <si>
    <t>(R611)2St_8下层左右定位夹紧异常</t>
  </si>
  <si>
    <t>MR100414-(R414)左门磁异常</t>
  </si>
  <si>
    <t>100415</t>
  </si>
  <si>
    <r>
      <rPr>
        <sz val="12"/>
        <rFont val="宋体"/>
        <charset val="134"/>
      </rPr>
      <t>(R612)3St_1</t>
    </r>
    <r>
      <rPr>
        <sz val="10"/>
        <rFont val="宋体"/>
        <charset val="134"/>
      </rPr>
      <t>电芯松开（上层）异常</t>
    </r>
  </si>
  <si>
    <t>MR100415-(R415)右门磁异常</t>
  </si>
  <si>
    <t>100500</t>
  </si>
  <si>
    <r>
      <rPr>
        <sz val="12"/>
        <rFont val="宋体"/>
        <charset val="134"/>
      </rPr>
      <t>(R613)3St_1</t>
    </r>
    <r>
      <rPr>
        <sz val="10"/>
        <rFont val="宋体"/>
        <charset val="134"/>
      </rPr>
      <t>电芯夹紧（上层）异常</t>
    </r>
  </si>
  <si>
    <t>MR100500-(R500)1St_1电芯松开异常</t>
  </si>
  <si>
    <t>100501</t>
  </si>
  <si>
    <r>
      <rPr>
        <sz val="12"/>
        <rFont val="宋体"/>
        <charset val="134"/>
      </rPr>
      <t>(R614)3St_1</t>
    </r>
    <r>
      <rPr>
        <sz val="10"/>
        <rFont val="宋体"/>
        <charset val="134"/>
      </rPr>
      <t>电芯松开（下层）异常</t>
    </r>
  </si>
  <si>
    <t>MR100501-(R501)1St_1电芯夹紧异常</t>
  </si>
  <si>
    <t>100502</t>
  </si>
  <si>
    <r>
      <rPr>
        <sz val="12"/>
        <rFont val="宋体"/>
        <charset val="134"/>
      </rPr>
      <t>(R615)3St_1</t>
    </r>
    <r>
      <rPr>
        <sz val="10"/>
        <rFont val="宋体"/>
        <charset val="134"/>
      </rPr>
      <t>电芯夹紧（下层）异常</t>
    </r>
  </si>
  <si>
    <t>MR100502-(R502)1St_2左/右压紧上升异常</t>
  </si>
  <si>
    <t>100503</t>
  </si>
  <si>
    <t>MR100503-(R502)1St_2左/右压紧下降异常</t>
  </si>
  <si>
    <t>100504</t>
  </si>
  <si>
    <t>MR100504-1St_3右电芯压紧上升异常</t>
  </si>
  <si>
    <t>100505</t>
  </si>
  <si>
    <t>MR100505-1St_3右电芯压紧下降异常</t>
  </si>
  <si>
    <t>100506</t>
  </si>
  <si>
    <t>MR100506-(R506)1St_左柔性报警光电异常</t>
  </si>
  <si>
    <t>100507</t>
  </si>
  <si>
    <t>MR100507-(R507)1St_右柔性报警光电异常</t>
  </si>
  <si>
    <t>100508</t>
  </si>
  <si>
    <t>MR100508-(R508)1St_有料检测光电异常</t>
  </si>
  <si>
    <t>100509</t>
  </si>
  <si>
    <t>MR100509-alm</t>
  </si>
  <si>
    <t>100510</t>
  </si>
  <si>
    <t>MR100510-alm</t>
  </si>
  <si>
    <t>100511</t>
  </si>
  <si>
    <t>(R708)3St_上层有料检测光电异常</t>
  </si>
  <si>
    <t>MR100511-alm</t>
  </si>
  <si>
    <t>100512</t>
  </si>
  <si>
    <t>(R709)3St_下层有料检测光电异常</t>
  </si>
  <si>
    <t>MR100512-(R512)2St_2上层预压上升异常</t>
  </si>
  <si>
    <t>100513</t>
  </si>
  <si>
    <t>(R710)4St#1_1上层探针上升异常</t>
  </si>
  <si>
    <t>MR100513-(R513)2St_2上层预压下降异常</t>
  </si>
  <si>
    <t>100514</t>
  </si>
  <si>
    <t>(R711)4St#1_1上层探针下降异常</t>
  </si>
  <si>
    <t>MR100514-(R514)2St_3上层前后定位松开异常</t>
  </si>
  <si>
    <t>100515</t>
  </si>
  <si>
    <t>(R712)4St#1_2下层探针上升异常</t>
  </si>
  <si>
    <t>MR100515-(R515)2St_3上层前后定位夹紧异常</t>
  </si>
  <si>
    <t>100600</t>
  </si>
  <si>
    <t>(R713)4St#1_2下层探针下降异常</t>
  </si>
  <si>
    <t>MR100600-(R600)2St_4上层左右定位松开异常</t>
  </si>
  <si>
    <t>100601</t>
  </si>
  <si>
    <t>(R714)4St#1_10下托举气缸下降感应异常</t>
  </si>
  <si>
    <t>MR100601-(R601)2St_4上层左右定位夹紧异常</t>
  </si>
  <si>
    <t>100602</t>
  </si>
  <si>
    <t>(R715)4St#1_下压板位置感应异常</t>
  </si>
  <si>
    <t>MR100602-(R602)2St_上层有料检测光电异常</t>
  </si>
  <si>
    <t>100603</t>
  </si>
  <si>
    <t>(R800)4St#2_1上层探针上升异常</t>
  </si>
  <si>
    <t>MR100603-(R603)2St_下层有料检测光电异常</t>
  </si>
  <si>
    <t>100604</t>
  </si>
  <si>
    <t>(R801)4St#2_1上层探针下降异常</t>
  </si>
  <si>
    <t>MR100604-alm</t>
  </si>
  <si>
    <t>100605</t>
  </si>
  <si>
    <t>(R802)4St#2_2下层探针上升异常</t>
  </si>
  <si>
    <t>MR100605-alm</t>
  </si>
  <si>
    <t>100606</t>
  </si>
  <si>
    <t>(R803)4St#2_2下层探针下降异常</t>
  </si>
  <si>
    <t>MR100606-(R606)2St_6下层预压上升异常</t>
  </si>
  <si>
    <t>100607</t>
  </si>
  <si>
    <t>(R804)4St#2_10下托举气缸下降感应异常</t>
  </si>
  <si>
    <t>MR100607-(R607)2St_6下层预压下降异常</t>
  </si>
  <si>
    <t>100608</t>
  </si>
  <si>
    <t>(R805)4St#2_下压板位置感应异常</t>
  </si>
  <si>
    <t>MR100608-(R608)2St_7下层前后定位松开异常</t>
  </si>
  <si>
    <t>100609</t>
  </si>
  <si>
    <t>(R806)4St#3_1上层探针上升异常</t>
  </si>
  <si>
    <t>MR100609-(R609)2St_7下层前后定位夹紧异常</t>
  </si>
  <si>
    <t>100610</t>
  </si>
  <si>
    <t>(R807)4St#3_1上层探针下降异常</t>
  </si>
  <si>
    <t>MR100610-(R610)2St_8下层左右定位松开异常</t>
  </si>
  <si>
    <t>100611</t>
  </si>
  <si>
    <t>(R808)4St#3_2下层探针上升异常</t>
  </si>
  <si>
    <t>MR100611-(R611)2St_8下层左右定位夹紧异常</t>
  </si>
  <si>
    <t>100612</t>
  </si>
  <si>
    <t>(R809)4St#3_2下层探针下降异常</t>
  </si>
  <si>
    <t>MR100612-(R612)3St_1电芯松开（上层）异常</t>
  </si>
  <si>
    <t>100613</t>
  </si>
  <si>
    <t>(R810)4St#3_10下托举气缸下降感应异常</t>
  </si>
  <si>
    <t>MR100613-(R613)3St_1电芯夹紧（上层）异常</t>
  </si>
  <si>
    <t>100614</t>
  </si>
  <si>
    <t>(R811)4St#3_下压板位置感应异常</t>
  </si>
  <si>
    <t>MR100614-(R614)3St_1电芯松开（下层）异常</t>
  </si>
  <si>
    <t>100615</t>
  </si>
  <si>
    <t>(R812)5St_1上层前后定位松开异常</t>
  </si>
  <si>
    <t>MR100615-(R615)3St_1电芯夹紧（下层）异常</t>
  </si>
  <si>
    <t>100700</t>
  </si>
  <si>
    <t>(R813)5St_1上层前后定位夹紧异常</t>
  </si>
  <si>
    <t>MR100700-alm</t>
  </si>
  <si>
    <t>100701</t>
  </si>
  <si>
    <t>(R814)5St_2上层左右定位松开异常</t>
  </si>
  <si>
    <t>MR100701-alm</t>
  </si>
  <si>
    <t>100702</t>
  </si>
  <si>
    <t>(R815)5St_2上层左右定位夹紧异常</t>
  </si>
  <si>
    <t>MR100702-alm</t>
  </si>
  <si>
    <t>100703</t>
  </si>
  <si>
    <t>(R900)5St_3下层前后定位松开异常</t>
  </si>
  <si>
    <t>MR100703-alm</t>
  </si>
  <si>
    <t>100704</t>
  </si>
  <si>
    <t>(R901)5St_3下层前后定位夹紧异常</t>
  </si>
  <si>
    <t>MR100704-alm</t>
  </si>
  <si>
    <t>100705</t>
  </si>
  <si>
    <t>(R902)5St_4下层左右定位松开异常</t>
  </si>
  <si>
    <t>MR100705-alm</t>
  </si>
  <si>
    <t>100706</t>
  </si>
  <si>
    <t>(R903)5St_4下层左右定位夹紧异常</t>
  </si>
  <si>
    <t>MR100706-alm</t>
  </si>
  <si>
    <t>100707</t>
  </si>
  <si>
    <t>(R904)5St_上层有料检测光电异常</t>
  </si>
  <si>
    <t>MR100707-alm</t>
  </si>
  <si>
    <t>100708</t>
  </si>
  <si>
    <t>(R905)5St_下层有料检测光电异常</t>
  </si>
  <si>
    <t>MR100708-(R708)3St_上层有料检测光电异常</t>
  </si>
  <si>
    <t>100709</t>
  </si>
  <si>
    <t>(R906)6St_1电芯松开异常</t>
  </si>
  <si>
    <t>MR100709-(R709)3St_下层有料检测光电异常</t>
  </si>
  <si>
    <t>100710</t>
  </si>
  <si>
    <t>(R907)6St_1电芯夹紧异常</t>
  </si>
  <si>
    <t>MR100710-(R710)4St#1_1上层探针上升异常</t>
  </si>
  <si>
    <t>100711</t>
  </si>
  <si>
    <t>(R908)6St_2左定位上升异常</t>
  </si>
  <si>
    <t>MR100711-(R711)4St#1_1上层探针下降异常</t>
  </si>
  <si>
    <t>100712</t>
  </si>
  <si>
    <t>(R909)6St_2左定位下降异常</t>
  </si>
  <si>
    <t>MR100712-(R712)4St#1_2下层探针上升异常</t>
  </si>
  <si>
    <t>100713</t>
  </si>
  <si>
    <t>(R910)6St_3右定位上升异常</t>
  </si>
  <si>
    <t>MR100713-(R713)4St#1_2下层探针下降异常</t>
  </si>
  <si>
    <t>100714</t>
  </si>
  <si>
    <t>(R911)6St_3右定位下降异常</t>
  </si>
  <si>
    <t>MR100714-(R714)4St#1_10下托举气缸下降感应异常</t>
  </si>
  <si>
    <t>100715</t>
  </si>
  <si>
    <t>(R912)6St_左柔性报警光电异常</t>
  </si>
  <si>
    <t>MR100715-(R715)4St#1_下压板位置感应异常</t>
  </si>
  <si>
    <t>100800</t>
  </si>
  <si>
    <t>(R913)6St_右柔性报警光电异常</t>
  </si>
  <si>
    <t>MR100800-(R800)4St#2_1上层探针上升异常</t>
  </si>
  <si>
    <t>100801</t>
  </si>
  <si>
    <t>(R914)6St_有料检测光电异常</t>
  </si>
  <si>
    <t>MR100801-(R801)4St#2_1上层探针下降异常</t>
  </si>
  <si>
    <t>100802</t>
  </si>
  <si>
    <t>MR100802-(R802)4St#2_2下层探针上升异常</t>
  </si>
  <si>
    <t>100803</t>
  </si>
  <si>
    <t>(R1000-R1004)扫码NG缓存位已满！</t>
  </si>
  <si>
    <t>MR100803-(R803)4St#2_2下层探针下降异常</t>
  </si>
  <si>
    <t>100804</t>
  </si>
  <si>
    <t>(R1001)扫码NG缓存位感应-2异常</t>
  </si>
  <si>
    <t>MR100804-(R804)4St#2_10下托举气缸下降感应异常</t>
  </si>
  <si>
    <t>100805</t>
  </si>
  <si>
    <t>(R1002)扫码NG缓存位感应-3异常</t>
  </si>
  <si>
    <t>MR100805-(R805)4St#2_下压板位置感应异常</t>
  </si>
  <si>
    <t>100806</t>
  </si>
  <si>
    <t>(R1003)扫码NG缓存位感应-4异常</t>
  </si>
  <si>
    <t>MR100806-(R806)4St#3_1上层探针上升异常</t>
  </si>
  <si>
    <t>100807</t>
  </si>
  <si>
    <t>(R1004)扫码NG缓存位感应-5异常</t>
  </si>
  <si>
    <t>MR100807-(R807)4St#3_1上层探针下降异常</t>
  </si>
  <si>
    <t>100808</t>
  </si>
  <si>
    <t>(R1005)扫码位安全光栅异常</t>
  </si>
  <si>
    <t>MR100808-(R808)4St#3_2下层探针上升异常</t>
  </si>
  <si>
    <t>100809</t>
  </si>
  <si>
    <t>(R1006)绝缘值NG缓存位感应-1异常</t>
  </si>
  <si>
    <t>MR100809-(R809)4St#3_2下层探针下降异常</t>
  </si>
  <si>
    <t>100810</t>
  </si>
  <si>
    <t>(R1007)绝缘值NG缓存位感应-2异常</t>
  </si>
  <si>
    <t>MR100810-(R810)4St#3_10下托举气缸下降感应异常</t>
  </si>
  <si>
    <t>100811</t>
  </si>
  <si>
    <t>(R1008)绝缘值NG缓存位感应-3异常</t>
  </si>
  <si>
    <t>MR100811-(R811)4St#3_下压板位置感应异常</t>
  </si>
  <si>
    <t>100812</t>
  </si>
  <si>
    <t>(R1009)绝缘值NG缓存位感应-4异常</t>
  </si>
  <si>
    <t>MR100812-(R812)5St_1上层前后定位松开异常</t>
  </si>
  <si>
    <t>100813</t>
  </si>
  <si>
    <t>(R1010)绝缘值NG缓存位感应-5异常</t>
  </si>
  <si>
    <t>MR100813-(R813)5St_1上层前后定位夹紧异常</t>
  </si>
  <si>
    <t>100814</t>
  </si>
  <si>
    <t>(R1011)Tap NG缓存位感应-1异常</t>
  </si>
  <si>
    <t>MR100814-(R814)5St_2上层左右定位松开异常</t>
  </si>
  <si>
    <t>100815</t>
  </si>
  <si>
    <t>(R1012)Tap NG缓存位感应-2异常</t>
  </si>
  <si>
    <t>MR100815-(R815)5St_2上层左右定位夹紧异常</t>
  </si>
  <si>
    <t>100900</t>
  </si>
  <si>
    <t>(R1013)Tap NG缓存位感应-3异常</t>
  </si>
  <si>
    <t>MR100900-(R900)5St_3下层前后定位松开异常</t>
  </si>
  <si>
    <t>100901</t>
  </si>
  <si>
    <t>(R1014)Tap NG缓存位感应-4异常</t>
  </si>
  <si>
    <t>MR100901-(R901)5St_3下层前后定位夹紧异常</t>
  </si>
  <si>
    <t>100902</t>
  </si>
  <si>
    <t>(R1015)Tap NG缓存位感应-5异常</t>
  </si>
  <si>
    <t>MR100902-(R902)5St_4下层左右定位松开异常</t>
  </si>
  <si>
    <t>100903</t>
  </si>
  <si>
    <t>(R1100)测试位 安全光栅异常</t>
  </si>
  <si>
    <t>MR100903-(R903)5St_4下层左右定位夹紧异常</t>
  </si>
  <si>
    <t>100904</t>
  </si>
  <si>
    <t>MR100904-(R904)5St_上层有料检测光电异常</t>
  </si>
  <si>
    <t>100905</t>
  </si>
  <si>
    <t>MR100905-(R905)5St_下层有料检测光电异常</t>
  </si>
  <si>
    <t>100906</t>
  </si>
  <si>
    <t>MR100906-(R906)6St_1电芯松开异常</t>
  </si>
  <si>
    <t>100907</t>
  </si>
  <si>
    <t>MR100907-(R907)6St_1电芯夹紧异常</t>
  </si>
  <si>
    <t>100908</t>
  </si>
  <si>
    <t>MR100908-(R908)6St_2左定位上升异常</t>
  </si>
  <si>
    <t>100909</t>
  </si>
  <si>
    <t>MR100909-(R909)6St_2左定位下降异常</t>
  </si>
  <si>
    <t>100910</t>
  </si>
  <si>
    <t>MR100910-(R910)6St_3右定位上升异常</t>
  </si>
  <si>
    <t>100911</t>
  </si>
  <si>
    <t>MR100911-(R911)6St_3右定位下降异常</t>
  </si>
  <si>
    <t>100912</t>
  </si>
  <si>
    <t>(R1109)气源压力开关异常</t>
  </si>
  <si>
    <t>MR100912-(R912)6St_左柔性报警光电异常</t>
  </si>
  <si>
    <t>100913</t>
  </si>
  <si>
    <r>
      <rPr>
        <sz val="12"/>
        <rFont val="宋体"/>
        <charset val="134"/>
      </rPr>
      <t>(R1110)</t>
    </r>
    <r>
      <rPr>
        <sz val="10"/>
        <rFont val="宋体"/>
        <charset val="134"/>
      </rPr>
      <t>急停按钮</t>
    </r>
    <r>
      <rPr>
        <sz val="12"/>
        <rFont val="宋体"/>
        <charset val="134"/>
      </rPr>
      <t>(</t>
    </r>
    <r>
      <rPr>
        <sz val="10"/>
        <rFont val="宋体"/>
        <charset val="134"/>
      </rPr>
      <t>小屏</t>
    </r>
    <r>
      <rPr>
        <sz val="12"/>
        <rFont val="宋体"/>
        <charset val="134"/>
      </rPr>
      <t>)</t>
    </r>
  </si>
  <si>
    <t>MR100913-(R913)6St_右柔性报警光电异常</t>
  </si>
  <si>
    <t>100914</t>
  </si>
  <si>
    <r>
      <rPr>
        <sz val="12"/>
        <rFont val="宋体"/>
        <charset val="134"/>
      </rPr>
      <t>(R1111)</t>
    </r>
    <r>
      <rPr>
        <sz val="10"/>
        <rFont val="宋体"/>
        <charset val="134"/>
      </rPr>
      <t>急停按钮</t>
    </r>
    <r>
      <rPr>
        <sz val="12"/>
        <rFont val="宋体"/>
        <charset val="134"/>
      </rPr>
      <t>(</t>
    </r>
    <r>
      <rPr>
        <sz val="10"/>
        <rFont val="宋体"/>
        <charset val="134"/>
      </rPr>
      <t>机架</t>
    </r>
    <r>
      <rPr>
        <sz val="12"/>
        <rFont val="宋体"/>
        <charset val="134"/>
      </rPr>
      <t>1)</t>
    </r>
  </si>
  <si>
    <t>MR100914-(R914)6St_有料检测光电异常</t>
  </si>
  <si>
    <t>100915</t>
  </si>
  <si>
    <r>
      <rPr>
        <sz val="12"/>
        <rFont val="宋体"/>
        <charset val="134"/>
      </rPr>
      <t>(R1112)</t>
    </r>
    <r>
      <rPr>
        <sz val="10"/>
        <rFont val="宋体"/>
        <charset val="134"/>
      </rPr>
      <t>急停按钮</t>
    </r>
    <r>
      <rPr>
        <sz val="12"/>
        <rFont val="宋体"/>
        <charset val="134"/>
      </rPr>
      <t>(</t>
    </r>
    <r>
      <rPr>
        <sz val="10"/>
        <rFont val="宋体"/>
        <charset val="134"/>
      </rPr>
      <t>机架</t>
    </r>
    <r>
      <rPr>
        <sz val="12"/>
        <rFont val="宋体"/>
        <charset val="134"/>
      </rPr>
      <t>2)</t>
    </r>
  </si>
  <si>
    <t>MR100915-alm</t>
  </si>
  <si>
    <t>101000</t>
  </si>
  <si>
    <t>MR101000-(R1000-R1004)扫码NG缓存位已满！</t>
  </si>
  <si>
    <t>101001</t>
  </si>
  <si>
    <t>MR101001-(R1001)扫码NG缓存位感应-2异常</t>
  </si>
  <si>
    <t>101002</t>
  </si>
  <si>
    <t>MR101002-(R1002)扫码NG缓存位感应-3异常</t>
  </si>
  <si>
    <t>101003</t>
  </si>
  <si>
    <r>
      <rPr>
        <sz val="12"/>
        <rFont val="宋体"/>
        <charset val="134"/>
      </rPr>
      <t>4St#1</t>
    </r>
    <r>
      <rPr>
        <sz val="10"/>
        <rFont val="宋体"/>
        <charset val="134"/>
      </rPr>
      <t>热压工站上层有料感应</t>
    </r>
    <r>
      <rPr>
        <sz val="12"/>
        <rFont val="宋体"/>
        <charset val="134"/>
      </rPr>
      <t xml:space="preserve"> </t>
    </r>
    <r>
      <rPr>
        <sz val="10"/>
        <rFont val="宋体"/>
        <charset val="134"/>
      </rPr>
      <t>异常</t>
    </r>
  </si>
  <si>
    <t>MR101003-(R1003)扫码NG缓存位感应-4异常</t>
  </si>
  <si>
    <t>101004</t>
  </si>
  <si>
    <t>MR101004-(R1004)扫码NG缓存位感应-5异常</t>
  </si>
  <si>
    <t>101005</t>
  </si>
  <si>
    <r>
      <rPr>
        <sz val="12"/>
        <rFont val="宋体"/>
        <charset val="134"/>
      </rPr>
      <t>4St#2</t>
    </r>
    <r>
      <rPr>
        <sz val="10"/>
        <rFont val="宋体"/>
        <charset val="134"/>
      </rPr>
      <t>热压工站上层有料感应</t>
    </r>
    <r>
      <rPr>
        <sz val="12"/>
        <rFont val="宋体"/>
        <charset val="134"/>
      </rPr>
      <t xml:space="preserve"> </t>
    </r>
    <r>
      <rPr>
        <sz val="10"/>
        <rFont val="宋体"/>
        <charset val="134"/>
      </rPr>
      <t>异常</t>
    </r>
  </si>
  <si>
    <t>MR101005-(R1005)扫码位安全光栅异常</t>
  </si>
  <si>
    <t>101006</t>
  </si>
  <si>
    <r>
      <rPr>
        <sz val="12"/>
        <rFont val="宋体"/>
        <charset val="134"/>
      </rPr>
      <t>4St#2</t>
    </r>
    <r>
      <rPr>
        <sz val="10"/>
        <rFont val="宋体"/>
        <charset val="134"/>
      </rPr>
      <t>热压工站下层有料感应</t>
    </r>
    <r>
      <rPr>
        <sz val="12"/>
        <rFont val="宋体"/>
        <charset val="134"/>
      </rPr>
      <t xml:space="preserve"> </t>
    </r>
    <r>
      <rPr>
        <sz val="10"/>
        <rFont val="宋体"/>
        <charset val="134"/>
      </rPr>
      <t>异常</t>
    </r>
  </si>
  <si>
    <t>MR101006-(R1006)绝缘值NG缓存位感应-1异常</t>
  </si>
  <si>
    <t>101007</t>
  </si>
  <si>
    <r>
      <rPr>
        <sz val="12"/>
        <rFont val="宋体"/>
        <charset val="134"/>
      </rPr>
      <t>4St#3</t>
    </r>
    <r>
      <rPr>
        <sz val="10"/>
        <rFont val="宋体"/>
        <charset val="134"/>
      </rPr>
      <t>热压工站上层有料感应</t>
    </r>
    <r>
      <rPr>
        <sz val="12"/>
        <rFont val="宋体"/>
        <charset val="134"/>
      </rPr>
      <t xml:space="preserve"> </t>
    </r>
    <r>
      <rPr>
        <sz val="10"/>
        <rFont val="宋体"/>
        <charset val="134"/>
      </rPr>
      <t>异常</t>
    </r>
  </si>
  <si>
    <t>MR101007-(R1007)绝缘值NG缓存位感应-2异常</t>
  </si>
  <si>
    <t>101008</t>
  </si>
  <si>
    <r>
      <rPr>
        <sz val="12"/>
        <rFont val="宋体"/>
        <charset val="134"/>
      </rPr>
      <t>4St#3</t>
    </r>
    <r>
      <rPr>
        <sz val="10"/>
        <rFont val="宋体"/>
        <charset val="134"/>
      </rPr>
      <t>热压工站下层有料感应</t>
    </r>
    <r>
      <rPr>
        <sz val="12"/>
        <rFont val="宋体"/>
        <charset val="134"/>
      </rPr>
      <t xml:space="preserve"> </t>
    </r>
    <r>
      <rPr>
        <sz val="10"/>
        <rFont val="宋体"/>
        <charset val="134"/>
      </rPr>
      <t>异常</t>
    </r>
  </si>
  <si>
    <t>MR101008-(R1008)绝缘值NG缓存位感应-3异常</t>
  </si>
  <si>
    <t>101009</t>
  </si>
  <si>
    <t>MR101009-(R1009)绝缘值NG缓存位感应-4异常</t>
  </si>
  <si>
    <t>101010</t>
  </si>
  <si>
    <t>MR101010-(R1010)绝缘值NG缓存位感应-5异常</t>
  </si>
  <si>
    <t>101011</t>
  </si>
  <si>
    <t>MR101011-(R1011)Tap NG缓存位感应-1异常</t>
  </si>
  <si>
    <t>101012</t>
  </si>
  <si>
    <t>MR101012-(R1012)Tap NG缓存位感应-2异常</t>
  </si>
  <si>
    <t>101013</t>
  </si>
  <si>
    <t>MR101013-(R1013)Tap NG缓存位感应-3异常</t>
  </si>
  <si>
    <t>101014</t>
  </si>
  <si>
    <t>MR101014-(R1014)Tap NG缓存位感应-4异常</t>
  </si>
  <si>
    <t>101015</t>
  </si>
  <si>
    <t>MR101015-(R1015)Tap NG缓存位感应-5异常</t>
  </si>
  <si>
    <t>101100</t>
  </si>
  <si>
    <t>MR101100-(R1100)测试位 安全光栅异常</t>
  </si>
  <si>
    <t>101101</t>
  </si>
  <si>
    <t>MR101101-alm</t>
  </si>
  <si>
    <t>101102</t>
  </si>
  <si>
    <t>MR101102-alm</t>
  </si>
  <si>
    <t>101103</t>
  </si>
  <si>
    <t>MR101103-alm</t>
  </si>
  <si>
    <t>101104</t>
  </si>
  <si>
    <t>MR101104-alm</t>
  </si>
  <si>
    <t>101105</t>
  </si>
  <si>
    <t>MR101105-alm</t>
  </si>
  <si>
    <t>101106</t>
  </si>
  <si>
    <t>MR101106-alm</t>
  </si>
  <si>
    <t>101107</t>
  </si>
  <si>
    <t>MR101107-alm</t>
  </si>
  <si>
    <t>101108</t>
  </si>
  <si>
    <t>MR101108-alm</t>
  </si>
  <si>
    <t>101109</t>
  </si>
  <si>
    <t>MR101109-(R1109)气源压力开关异常</t>
  </si>
  <si>
    <t>101110</t>
  </si>
  <si>
    <t>MR101110-(R1110)急停按钮(小屏)</t>
  </si>
  <si>
    <t>101111</t>
  </si>
  <si>
    <t>MR101111-(R1111)急停按钮(机架1)</t>
  </si>
  <si>
    <t>101112</t>
  </si>
  <si>
    <t>MR101112-(R1112)急停按钮(机架2)</t>
  </si>
  <si>
    <t>101113</t>
  </si>
  <si>
    <t>MR101113-hipotNG缓存位门打开</t>
  </si>
  <si>
    <t>101114</t>
  </si>
  <si>
    <t>MR101114-扫码NG缓存位门打开</t>
  </si>
  <si>
    <t>101115</t>
  </si>
  <si>
    <t>MR101115-alm</t>
  </si>
  <si>
    <t>MR101200-4St#1热压工站上层有料感应 异常</t>
  </si>
  <si>
    <t>MR101201-4St#1热压工站上层有料感应 异常</t>
  </si>
  <si>
    <t>MR101202-4St#2热压工站上层有料感应 异常</t>
  </si>
  <si>
    <t>4ST1#热压站上工位TC11A 加热探头或SSR故障Alm</t>
  </si>
  <si>
    <t>MR101203-4St#2热压工站下层有料感应 异常</t>
  </si>
  <si>
    <t>4ST1#热压站上工位TC11B 加热探头或SSR故障Alm</t>
  </si>
  <si>
    <t>MR101204-4St#3热压工站上层有料感应 异常</t>
  </si>
  <si>
    <t>4ST1#热压站上工位TC11C 加热探头或SSR故障Alm</t>
  </si>
  <si>
    <t>MR101205-4St#3热压工站下层有料感应 异常</t>
  </si>
  <si>
    <t>4ST1#热压站上工位TC11D 加热探头或SSR故障Alm</t>
  </si>
  <si>
    <t>MR101206-alm</t>
  </si>
  <si>
    <t>4ST1#热压站上工位TC11F 加热探头或SSR故障Alm</t>
  </si>
  <si>
    <t>MR101207-alm</t>
  </si>
  <si>
    <t>4ST1#热压站上工位TC11G 加热探头或SSR故障Alm</t>
  </si>
  <si>
    <t>MR101208-alm</t>
  </si>
  <si>
    <t>4ST1#热压站上工位TC11H 加热探头或SSR故障Alm</t>
  </si>
  <si>
    <t>MR101209-alm</t>
  </si>
  <si>
    <t>4ST1#热压站上工位TC11I 加热探头或SSR故障Alm</t>
  </si>
  <si>
    <t>MR101210-alm</t>
  </si>
  <si>
    <t>4ST1#热压站下工位TC12A 加热探头或SSR故障Alm</t>
  </si>
  <si>
    <t>MR101211-alm</t>
  </si>
  <si>
    <t>4ST1#热压站下工位TC12B 加热探头或SSR故障Alm</t>
  </si>
  <si>
    <t>MR101212-alm</t>
  </si>
  <si>
    <t>4ST1#热压站下工位TC12C 加热探头或SSR故障Alm</t>
  </si>
  <si>
    <t>MR101213-alm</t>
  </si>
  <si>
    <t>4ST1#热压站下工位TC12D 加热探头或SSR故障Alm</t>
  </si>
  <si>
    <t>MR101214-alm</t>
  </si>
  <si>
    <t>4ST1#热压站下工位TC12F 加热探头或SSR故障Alm</t>
  </si>
  <si>
    <t>MR101215-alm</t>
  </si>
  <si>
    <t>4ST1#热压站下工位TC12G 加热探头或SSR故障Alm</t>
  </si>
  <si>
    <t>MR101300-Hi-pot NG检测所有工位满料-5Alm</t>
  </si>
  <si>
    <t>4ST1#热压站下工位TC12H 加热探头或SSR故障Alm</t>
  </si>
  <si>
    <t>MR101301-极耳错位 NG检测所有工位满料-1Alm</t>
  </si>
  <si>
    <t>4ST1#热压站下工位TC12I 加热探头或SSR故障Alm</t>
  </si>
  <si>
    <t>MR101302-工艺 NG检测所有工位有料-1Alm</t>
  </si>
  <si>
    <t>4ST2#热压站上工位TC21A 加热探头或SSR故障Alm</t>
  </si>
  <si>
    <t>MR101303-alm</t>
  </si>
  <si>
    <t>4ST2#热压站上工位TC21B 加热探头或SSR故障Alm</t>
  </si>
  <si>
    <t>MR101304-alm</t>
  </si>
  <si>
    <t>4ST2#热压站上工位TC21C 加热探头或SSR故障Alm</t>
  </si>
  <si>
    <t>MR101305-alm</t>
  </si>
  <si>
    <t>4ST2#热压站上工位TC21D 加热探头或SSR故障Alm</t>
  </si>
  <si>
    <t>MR101306-alm</t>
  </si>
  <si>
    <t>4ST2#热压站上工位TC21F 加热探头或SSR故障Alm</t>
  </si>
  <si>
    <t>MR101307-alm</t>
  </si>
  <si>
    <t>4ST2#热压站上工位TC21G 加热探头或SSR故障Alm</t>
  </si>
  <si>
    <t>MR101308-alm</t>
  </si>
  <si>
    <t>4ST2#热压站上工位TC21H 加热探头或SSR故障Alm</t>
  </si>
  <si>
    <t>MR101309-alm</t>
  </si>
  <si>
    <t>4ST2#热压站上工位TC21I 加热探头或SSR故障Alm</t>
  </si>
  <si>
    <t>MR101310-alm</t>
  </si>
  <si>
    <t>4ST2#热压站下工位TC22A 加热探头或SSR故障Alm</t>
  </si>
  <si>
    <t>MR101311-alm</t>
  </si>
  <si>
    <t>4ST2#热压站下工位TC22B 加热探头或SSR故障Alm</t>
  </si>
  <si>
    <t>MR101312-alm</t>
  </si>
  <si>
    <t>4ST2#热压站下工位TC22C 加热探头或SSR故障Alm</t>
  </si>
  <si>
    <r>
      <rPr>
        <sz val="12"/>
        <rFont val="宋体"/>
        <charset val="134"/>
      </rPr>
      <t>MR101313-4ST1#</t>
    </r>
    <r>
      <rPr>
        <sz val="10"/>
        <rFont val="宋体"/>
        <charset val="134"/>
      </rPr>
      <t>热压站温度未到达</t>
    </r>
  </si>
  <si>
    <t>4ST2#热压站下工位TC22D 加热探头或SSR故障Alm</t>
  </si>
  <si>
    <r>
      <rPr>
        <sz val="12"/>
        <rFont val="宋体"/>
        <charset val="134"/>
      </rPr>
      <t>MR101314-4ST2#</t>
    </r>
    <r>
      <rPr>
        <sz val="10"/>
        <rFont val="宋体"/>
        <charset val="134"/>
      </rPr>
      <t>热压站温度未到达</t>
    </r>
  </si>
  <si>
    <t>4ST2#热压站下工位TC22F 加热探头或SSR故障Alm</t>
  </si>
  <si>
    <r>
      <rPr>
        <sz val="12"/>
        <rFont val="宋体"/>
        <charset val="134"/>
      </rPr>
      <t>MR101315-4ST3#</t>
    </r>
    <r>
      <rPr>
        <sz val="10"/>
        <rFont val="宋体"/>
        <charset val="134"/>
      </rPr>
      <t>热压站温度未到达</t>
    </r>
  </si>
  <si>
    <t>4ST2#热压站下工位TC22G 加热探头或SSR故障Alm</t>
  </si>
  <si>
    <t>MR101400-4ST1#热压站上工位TC11A 加热探头或SSR故障Alm</t>
  </si>
  <si>
    <t>4ST2#热压站下工位TC22H 加热探头或SSR故障Alm</t>
  </si>
  <si>
    <t>MR101401-4ST1#热压站上工位TC11B 加热探头或SSR故障Alm</t>
  </si>
  <si>
    <t>4ST2#热压站下工位TC22I 加热探头或SSR故障Alm</t>
  </si>
  <si>
    <t>MR101402-4ST1#热压站上工位TC11C 加热探头或SSR故障Alm</t>
  </si>
  <si>
    <t>4ST3#热压站上工位TC31A 加热探头或SSR故障Alm</t>
  </si>
  <si>
    <t>MR101403-4ST1#热压站上工位TC11D 加热探头或SSR故障Alm</t>
  </si>
  <si>
    <t>4ST3#热压站上工位TC31B 加热探头或SSR故障Alm</t>
  </si>
  <si>
    <t>MR101404-4ST1#热压站上工位TC11F 加热探头或SSR故障Alm</t>
  </si>
  <si>
    <t>4ST3#热压站上工位TC31C 加热探头或SSR故障Alm</t>
  </si>
  <si>
    <t>MR101405-4ST1#热压站上工位TC11G 加热探头或SSR故障Alm</t>
  </si>
  <si>
    <t>4ST3#热压站上工位TC31D 加热探头或SSR故障Alm</t>
  </si>
  <si>
    <t>MR101406-4ST1#热压站上工位TC11H 加热探头或SSR故障Alm</t>
  </si>
  <si>
    <t>4ST3#热压站上工位TC31F 加热探头或SSR故障Alm</t>
  </si>
  <si>
    <t>MR101407-4ST1#热压站上工位TC11I 加热探头或SSR故障Alm</t>
  </si>
  <si>
    <t>4ST3#热压站上工位TC31G 加热探头或SSR故障Alm</t>
  </si>
  <si>
    <t>MR101408-4ST1#热压站下工位TC12A 加热探头或SSR故障Alm</t>
  </si>
  <si>
    <t>4ST3#热压站上工位TC31H 加热探头或SSR故障Alm</t>
  </si>
  <si>
    <t>MR101409-4ST1#热压站下工位TC12B 加热探头或SSR故障Alm</t>
  </si>
  <si>
    <t>4ST3#热压站上工位TC31I 加热探头或SSR故障Alm</t>
  </si>
  <si>
    <t>MR101410-4ST1#热压站下工位TC12C 加热探头或SSR故障Alm</t>
  </si>
  <si>
    <t>4ST3#热压站下工位TC32A 加热探头或SSR故障Alm</t>
  </si>
  <si>
    <t>MR101411-4ST1#热压站下工位TC12D 加热探头或SSR故障Alm</t>
  </si>
  <si>
    <t>4ST3#热压站下工位TC32B 加热探头或SSR故障Alm</t>
  </si>
  <si>
    <t>MR101412-4ST1#热压站下工位TC12F 加热探头或SSR故障Alm</t>
  </si>
  <si>
    <t>4ST3#热压站下工位TC32C 加热探头或SSR故障Alm</t>
  </si>
  <si>
    <t>MR101413-4ST1#热压站下工位TC12G 加热探头或SSR故障Alm</t>
  </si>
  <si>
    <t>4ST3#热压站下工位TC32D 加热探头或SSR故障Alm</t>
  </si>
  <si>
    <t>MR101414-4ST1#热压站下工位TC12H 加热探头或SSR故障Alm</t>
  </si>
  <si>
    <t>4ST3#热压站下工位TC32F 加热探头或SSR故障Alm</t>
  </si>
  <si>
    <t>MR101415-4ST1#热压站下工位TC12I 加热探头或SSR故障Alm</t>
  </si>
  <si>
    <t>4ST3#热压站下工位TC32G 加热探头或SSR故障Alm</t>
  </si>
  <si>
    <t>MR101500-4ST2#热压站上工位TC21A 加热探头或SSR故障Alm</t>
  </si>
  <si>
    <t>4ST3#热压站下工位TC32H 加热探头或SSR故障Alm</t>
  </si>
  <si>
    <t>MR101501-4ST2#热压站上工位TC21B 加热探头或SSR故障Alm</t>
  </si>
  <si>
    <t>4ST3#热压站下工位TC32I 加热探头或SSR故障Alm</t>
  </si>
  <si>
    <t>MR101502-4ST2#热压站上工位TC21C 加热探头或SSR故障Alm</t>
  </si>
  <si>
    <r>
      <rPr>
        <sz val="12"/>
        <rFont val="宋体"/>
        <charset val="134"/>
      </rPr>
      <t>4ST1#</t>
    </r>
    <r>
      <rPr>
        <sz val="10"/>
        <rFont val="宋体"/>
        <charset val="134"/>
      </rPr>
      <t>热压站上工位</t>
    </r>
    <r>
      <rPr>
        <sz val="12"/>
        <rFont val="宋体"/>
        <charset val="134"/>
      </rPr>
      <t xml:space="preserve">TC11A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</si>
  <si>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MR101503-4ST2#热压站上工位TC21D 加热探头或SSR故障Alm</t>
  </si>
  <si>
    <r>
      <rPr>
        <sz val="12"/>
        <rFont val="宋体"/>
        <charset val="134"/>
      </rPr>
      <t>4ST1#</t>
    </r>
    <r>
      <rPr>
        <sz val="10"/>
        <rFont val="宋体"/>
        <charset val="134"/>
      </rPr>
      <t>热压站上工位</t>
    </r>
    <r>
      <rPr>
        <sz val="12"/>
        <rFont val="宋体"/>
        <charset val="134"/>
      </rPr>
      <t xml:space="preserve">TC11B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</si>
  <si>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MR101504-4ST2#热压站上工位TC21F 加热探头或SSR故障Alm</t>
  </si>
  <si>
    <r>
      <rPr>
        <sz val="12"/>
        <rFont val="宋体"/>
        <charset val="134"/>
      </rPr>
      <t>4ST1#</t>
    </r>
    <r>
      <rPr>
        <sz val="10"/>
        <rFont val="宋体"/>
        <charset val="134"/>
      </rPr>
      <t>热压站上工位</t>
    </r>
    <r>
      <rPr>
        <sz val="12"/>
        <rFont val="宋体"/>
        <charset val="134"/>
      </rPr>
      <t xml:space="preserve">TC11C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</si>
  <si>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MR101505-4ST2#热压站上工位TC21G 加热探头或SSR故障Alm</t>
  </si>
  <si>
    <r>
      <rPr>
        <sz val="12"/>
        <rFont val="宋体"/>
        <charset val="134"/>
      </rPr>
      <t>4ST1#</t>
    </r>
    <r>
      <rPr>
        <sz val="10"/>
        <rFont val="宋体"/>
        <charset val="134"/>
      </rPr>
      <t>热压站上工位</t>
    </r>
    <r>
      <rPr>
        <sz val="12"/>
        <rFont val="宋体"/>
        <charset val="134"/>
      </rPr>
      <t xml:space="preserve">TC11D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</si>
  <si>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MR101506-4ST2#热压站上工位TC21H 加热探头或SSR故障Alm</t>
  </si>
  <si>
    <r>
      <rPr>
        <sz val="12"/>
        <rFont val="宋体"/>
        <charset val="134"/>
      </rPr>
      <t>4ST1#</t>
    </r>
    <r>
      <rPr>
        <sz val="10"/>
        <rFont val="宋体"/>
        <charset val="134"/>
      </rPr>
      <t>热压站上工位</t>
    </r>
    <r>
      <rPr>
        <sz val="12"/>
        <rFont val="宋体"/>
        <charset val="134"/>
      </rPr>
      <t xml:space="preserve">TC11F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</si>
  <si>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MR101507-4ST2#热压站上工位TC21I 加热探头或SSR故障Alm</t>
  </si>
  <si>
    <r>
      <rPr>
        <sz val="12"/>
        <rFont val="宋体"/>
        <charset val="134"/>
      </rPr>
      <t>4ST1#</t>
    </r>
    <r>
      <rPr>
        <sz val="10"/>
        <rFont val="宋体"/>
        <charset val="134"/>
      </rPr>
      <t>热压站上工位</t>
    </r>
    <r>
      <rPr>
        <sz val="12"/>
        <rFont val="宋体"/>
        <charset val="134"/>
      </rPr>
      <t xml:space="preserve">TC11G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</si>
  <si>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MR101508-4ST2#热压站下工位TC22A 加热探头或SSR故障Alm</t>
  </si>
  <si>
    <r>
      <rPr>
        <sz val="12"/>
        <rFont val="宋体"/>
        <charset val="134"/>
      </rPr>
      <t>4ST1#</t>
    </r>
    <r>
      <rPr>
        <sz val="10"/>
        <rFont val="宋体"/>
        <charset val="134"/>
      </rPr>
      <t>热压站上工位</t>
    </r>
    <r>
      <rPr>
        <sz val="12"/>
        <rFont val="宋体"/>
        <charset val="134"/>
      </rPr>
      <t xml:space="preserve">TC11H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</si>
  <si>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MR101509-4ST2#热压站下工位TC22B 加热探头或SSR故障Alm</t>
  </si>
  <si>
    <r>
      <rPr>
        <sz val="12"/>
        <rFont val="宋体"/>
        <charset val="134"/>
      </rPr>
      <t>4ST1#</t>
    </r>
    <r>
      <rPr>
        <sz val="10"/>
        <rFont val="宋体"/>
        <charset val="134"/>
      </rPr>
      <t>热压站上工位</t>
    </r>
    <r>
      <rPr>
        <sz val="12"/>
        <rFont val="宋体"/>
        <charset val="134"/>
      </rPr>
      <t xml:space="preserve">TC11I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</si>
  <si>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MR101510-4ST2#热压站下工位TC22C 加热探头或SSR故障Alm</t>
  </si>
  <si>
    <r>
      <rPr>
        <sz val="12"/>
        <rFont val="宋体"/>
        <charset val="134"/>
      </rPr>
      <t>4ST1#</t>
    </r>
    <r>
      <rPr>
        <sz val="10"/>
        <rFont val="宋体"/>
        <charset val="134"/>
      </rPr>
      <t>热压站下工位</t>
    </r>
    <r>
      <rPr>
        <sz val="12"/>
        <rFont val="宋体"/>
        <charset val="134"/>
      </rPr>
      <t xml:space="preserve">TC12A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</si>
  <si>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MR101511-4ST2#热压站下工位TC22D 加热探头或SSR故障Alm</t>
  </si>
  <si>
    <r>
      <rPr>
        <sz val="12"/>
        <rFont val="宋体"/>
        <charset val="134"/>
      </rPr>
      <t>4ST1#</t>
    </r>
    <r>
      <rPr>
        <sz val="10"/>
        <rFont val="宋体"/>
        <charset val="134"/>
      </rPr>
      <t>热压站下工位</t>
    </r>
    <r>
      <rPr>
        <sz val="12"/>
        <rFont val="宋体"/>
        <charset val="134"/>
      </rPr>
      <t xml:space="preserve">TC12B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</si>
  <si>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MR101512-4ST2#热压站下工位TC22F 加热探头或SSR故障Alm</t>
  </si>
  <si>
    <r>
      <rPr>
        <sz val="12"/>
        <rFont val="宋体"/>
        <charset val="134"/>
      </rPr>
      <t>4ST1#</t>
    </r>
    <r>
      <rPr>
        <sz val="10"/>
        <rFont val="宋体"/>
        <charset val="134"/>
      </rPr>
      <t>热压站下工位</t>
    </r>
    <r>
      <rPr>
        <sz val="12"/>
        <rFont val="宋体"/>
        <charset val="134"/>
      </rPr>
      <t xml:space="preserve">TC12C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</si>
  <si>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MR101513-4ST2#热压站下工位TC22G 加热探头或SSR故障Alm</t>
  </si>
  <si>
    <r>
      <rPr>
        <sz val="12"/>
        <rFont val="宋体"/>
        <charset val="134"/>
      </rPr>
      <t>4ST1#</t>
    </r>
    <r>
      <rPr>
        <sz val="10"/>
        <rFont val="宋体"/>
        <charset val="134"/>
      </rPr>
      <t>热压站下工位</t>
    </r>
    <r>
      <rPr>
        <sz val="12"/>
        <rFont val="宋体"/>
        <charset val="134"/>
      </rPr>
      <t xml:space="preserve">TC12D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</si>
  <si>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MR101514-4ST2#热压站下工位TC22H 加热探头或SSR故障Alm</t>
  </si>
  <si>
    <r>
      <rPr>
        <sz val="12"/>
        <rFont val="宋体"/>
        <charset val="134"/>
      </rPr>
      <t>4ST1#</t>
    </r>
    <r>
      <rPr>
        <sz val="10"/>
        <rFont val="宋体"/>
        <charset val="134"/>
      </rPr>
      <t>热压站下工位</t>
    </r>
    <r>
      <rPr>
        <sz val="12"/>
        <rFont val="宋体"/>
        <charset val="134"/>
      </rPr>
      <t xml:space="preserve">TC12F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</si>
  <si>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MR101515-4ST2#热压站下工位TC22I 加热探头或SSR故障Alm</t>
  </si>
  <si>
    <r>
      <rPr>
        <sz val="12"/>
        <rFont val="宋体"/>
        <charset val="134"/>
      </rPr>
      <t>4ST1#</t>
    </r>
    <r>
      <rPr>
        <sz val="10"/>
        <rFont val="宋体"/>
        <charset val="134"/>
      </rPr>
      <t>热压站下工位</t>
    </r>
    <r>
      <rPr>
        <sz val="12"/>
        <rFont val="宋体"/>
        <charset val="134"/>
      </rPr>
      <t xml:space="preserve">TC12G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</si>
  <si>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MR101600-4ST3#热压站上工位TC31A 加热探头或SSR故障Alm</t>
  </si>
  <si>
    <r>
      <rPr>
        <sz val="12"/>
        <rFont val="宋体"/>
        <charset val="134"/>
      </rPr>
      <t>4ST1#</t>
    </r>
    <r>
      <rPr>
        <sz val="10"/>
        <rFont val="宋体"/>
        <charset val="134"/>
      </rPr>
      <t>热压站下工位</t>
    </r>
    <r>
      <rPr>
        <sz val="12"/>
        <rFont val="宋体"/>
        <charset val="134"/>
      </rPr>
      <t xml:space="preserve">TC12H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</si>
  <si>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MR101601-4ST3#热压站上工位TC31B 加热探头或SSR故障Alm</t>
  </si>
  <si>
    <r>
      <rPr>
        <sz val="12"/>
        <rFont val="宋体"/>
        <charset val="134"/>
      </rPr>
      <t>4ST1#</t>
    </r>
    <r>
      <rPr>
        <sz val="10"/>
        <rFont val="宋体"/>
        <charset val="134"/>
      </rPr>
      <t>热压站下工位</t>
    </r>
    <r>
      <rPr>
        <sz val="12"/>
        <rFont val="宋体"/>
        <charset val="134"/>
      </rPr>
      <t xml:space="preserve">TC12I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</si>
  <si>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MR101602-4ST3#热压站上工位TC31C 加热探头或SSR故障Alm</t>
  </si>
  <si>
    <r>
      <rPr>
        <sz val="12"/>
        <rFont val="宋体"/>
        <charset val="134"/>
      </rPr>
      <t>4ST2#</t>
    </r>
    <r>
      <rPr>
        <sz val="10"/>
        <rFont val="宋体"/>
        <charset val="134"/>
      </rPr>
      <t>热压站上工位</t>
    </r>
    <r>
      <rPr>
        <sz val="12"/>
        <rFont val="宋体"/>
        <charset val="134"/>
      </rPr>
      <t xml:space="preserve">TC21A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</si>
  <si>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MR101603-4ST3#热压站上工位TC31D 加热探头或SSR故障Alm</t>
  </si>
  <si>
    <r>
      <rPr>
        <sz val="12"/>
        <rFont val="宋体"/>
        <charset val="134"/>
      </rPr>
      <t>4ST2#</t>
    </r>
    <r>
      <rPr>
        <sz val="10"/>
        <rFont val="宋体"/>
        <charset val="134"/>
      </rPr>
      <t>热压站上工位</t>
    </r>
    <r>
      <rPr>
        <sz val="12"/>
        <rFont val="宋体"/>
        <charset val="134"/>
      </rPr>
      <t xml:space="preserve">TC21B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</si>
  <si>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MR101604-4ST3#热压站上工位TC31F 加热探头或SSR故障Alm</t>
  </si>
  <si>
    <r>
      <rPr>
        <sz val="12"/>
        <rFont val="宋体"/>
        <charset val="134"/>
      </rPr>
      <t>4ST2#</t>
    </r>
    <r>
      <rPr>
        <sz val="10"/>
        <rFont val="宋体"/>
        <charset val="134"/>
      </rPr>
      <t>热压站上工位</t>
    </r>
    <r>
      <rPr>
        <sz val="12"/>
        <rFont val="宋体"/>
        <charset val="134"/>
      </rPr>
      <t xml:space="preserve">TC21C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</si>
  <si>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MR101605-4ST3#热压站上工位TC31G 加热探头或SSR故障Alm</t>
  </si>
  <si>
    <r>
      <rPr>
        <sz val="12"/>
        <rFont val="宋体"/>
        <charset val="134"/>
      </rPr>
      <t>4ST2#</t>
    </r>
    <r>
      <rPr>
        <sz val="10"/>
        <rFont val="宋体"/>
        <charset val="134"/>
      </rPr>
      <t>热压站上工位</t>
    </r>
    <r>
      <rPr>
        <sz val="12"/>
        <rFont val="宋体"/>
        <charset val="134"/>
      </rPr>
      <t xml:space="preserve">TC21D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</si>
  <si>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MR101606-4ST3#热压站上工位TC31H 加热探头或SSR故障Alm</t>
  </si>
  <si>
    <r>
      <rPr>
        <sz val="12"/>
        <rFont val="宋体"/>
        <charset val="134"/>
      </rPr>
      <t>4ST2#</t>
    </r>
    <r>
      <rPr>
        <sz val="10"/>
        <rFont val="宋体"/>
        <charset val="134"/>
      </rPr>
      <t>热压站上工位</t>
    </r>
    <r>
      <rPr>
        <sz val="12"/>
        <rFont val="宋体"/>
        <charset val="134"/>
      </rPr>
      <t xml:space="preserve">TC21F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</si>
  <si>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MR101607-4ST3#热压站上工位TC31I 加热探头或SSR故障Alm</t>
  </si>
  <si>
    <r>
      <rPr>
        <sz val="12"/>
        <rFont val="宋体"/>
        <charset val="134"/>
      </rPr>
      <t>4ST2#</t>
    </r>
    <r>
      <rPr>
        <sz val="10"/>
        <rFont val="宋体"/>
        <charset val="134"/>
      </rPr>
      <t>热压站上工位</t>
    </r>
    <r>
      <rPr>
        <sz val="12"/>
        <rFont val="宋体"/>
        <charset val="134"/>
      </rPr>
      <t xml:space="preserve">TC21G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</si>
  <si>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MR101608-4ST3#热压站下工位TC32A 加热探头或SSR故障Alm</t>
  </si>
  <si>
    <r>
      <rPr>
        <sz val="12"/>
        <rFont val="宋体"/>
        <charset val="134"/>
      </rPr>
      <t>4ST2#</t>
    </r>
    <r>
      <rPr>
        <sz val="10"/>
        <rFont val="宋体"/>
        <charset val="134"/>
      </rPr>
      <t>热压站上工位</t>
    </r>
    <r>
      <rPr>
        <sz val="12"/>
        <rFont val="宋体"/>
        <charset val="134"/>
      </rPr>
      <t xml:space="preserve">TC21H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</si>
  <si>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MR101609-4ST3#热压站下工位TC32B 加热探头或SSR故障Alm</t>
  </si>
  <si>
    <r>
      <rPr>
        <sz val="12"/>
        <rFont val="宋体"/>
        <charset val="134"/>
      </rPr>
      <t>4ST2#</t>
    </r>
    <r>
      <rPr>
        <sz val="10"/>
        <rFont val="宋体"/>
        <charset val="134"/>
      </rPr>
      <t>热压站上工位</t>
    </r>
    <r>
      <rPr>
        <sz val="12"/>
        <rFont val="宋体"/>
        <charset val="134"/>
      </rPr>
      <t xml:space="preserve">TC21I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</si>
  <si>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MR101610-4ST3#热压站下工位TC32C 加热探头或SSR故障Alm</t>
  </si>
  <si>
    <r>
      <rPr>
        <sz val="12"/>
        <rFont val="宋体"/>
        <charset val="134"/>
      </rPr>
      <t>4ST2#</t>
    </r>
    <r>
      <rPr>
        <sz val="10"/>
        <rFont val="宋体"/>
        <charset val="134"/>
      </rPr>
      <t>热压站下工位</t>
    </r>
    <r>
      <rPr>
        <sz val="12"/>
        <rFont val="宋体"/>
        <charset val="134"/>
      </rPr>
      <t xml:space="preserve">TC22A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</si>
  <si>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MR101611-4ST3#热压站下工位TC32D 加热探头或SSR故障Alm</t>
  </si>
  <si>
    <r>
      <rPr>
        <sz val="12"/>
        <rFont val="宋体"/>
        <charset val="134"/>
      </rPr>
      <t>4ST2#</t>
    </r>
    <r>
      <rPr>
        <sz val="10"/>
        <rFont val="宋体"/>
        <charset val="134"/>
      </rPr>
      <t>热压站下工位</t>
    </r>
    <r>
      <rPr>
        <sz val="12"/>
        <rFont val="宋体"/>
        <charset val="134"/>
      </rPr>
      <t xml:space="preserve">TC22B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</si>
  <si>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MR101612-4ST3#热压站下工位TC32F 加热探头或SSR故障Alm</t>
  </si>
  <si>
    <r>
      <rPr>
        <sz val="12"/>
        <rFont val="宋体"/>
        <charset val="134"/>
      </rPr>
      <t>4ST2#</t>
    </r>
    <r>
      <rPr>
        <sz val="10"/>
        <rFont val="宋体"/>
        <charset val="134"/>
      </rPr>
      <t>热压站下工位</t>
    </r>
    <r>
      <rPr>
        <sz val="12"/>
        <rFont val="宋体"/>
        <charset val="134"/>
      </rPr>
      <t xml:space="preserve">TC22C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</si>
  <si>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MR101613-4ST3#热压站下工位TC32G 加热探头或SSR故障Alm</t>
  </si>
  <si>
    <r>
      <rPr>
        <sz val="12"/>
        <rFont val="宋体"/>
        <charset val="134"/>
      </rPr>
      <t>4ST2#</t>
    </r>
    <r>
      <rPr>
        <sz val="10"/>
        <rFont val="宋体"/>
        <charset val="134"/>
      </rPr>
      <t>热压站下工位</t>
    </r>
    <r>
      <rPr>
        <sz val="12"/>
        <rFont val="宋体"/>
        <charset val="134"/>
      </rPr>
      <t xml:space="preserve">TC22D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</si>
  <si>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MR101614-4ST3#热压站下工位TC32H 加热探头或SSR故障Alm</t>
  </si>
  <si>
    <r>
      <rPr>
        <sz val="12"/>
        <rFont val="宋体"/>
        <charset val="134"/>
      </rPr>
      <t>4ST2#</t>
    </r>
    <r>
      <rPr>
        <sz val="10"/>
        <rFont val="宋体"/>
        <charset val="134"/>
      </rPr>
      <t>热压站下工位</t>
    </r>
    <r>
      <rPr>
        <sz val="12"/>
        <rFont val="宋体"/>
        <charset val="134"/>
      </rPr>
      <t xml:space="preserve">TC22F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</si>
  <si>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MR101615-4ST3#热压站下工位TC32I 加热探头或SSR故障Alm</t>
  </si>
  <si>
    <t>101700</t>
  </si>
  <si>
    <r>
      <rPr>
        <sz val="12"/>
        <rFont val="宋体"/>
        <charset val="134"/>
      </rPr>
      <t>4ST2#</t>
    </r>
    <r>
      <rPr>
        <sz val="10"/>
        <rFont val="宋体"/>
        <charset val="134"/>
      </rPr>
      <t>热压站下工位</t>
    </r>
    <r>
      <rPr>
        <sz val="12"/>
        <rFont val="宋体"/>
        <charset val="134"/>
      </rPr>
      <t xml:space="preserve">TC22G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</si>
  <si>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MR101700-4ST1#热压站上工位TC11A 异常Alm</t>
  </si>
  <si>
    <t>101701</t>
  </si>
  <si>
    <r>
      <rPr>
        <sz val="12"/>
        <rFont val="宋体"/>
        <charset val="134"/>
      </rPr>
      <t>4ST2#</t>
    </r>
    <r>
      <rPr>
        <sz val="10"/>
        <rFont val="宋体"/>
        <charset val="134"/>
      </rPr>
      <t>热压站下工位</t>
    </r>
    <r>
      <rPr>
        <sz val="12"/>
        <rFont val="宋体"/>
        <charset val="134"/>
      </rPr>
      <t xml:space="preserve">TC22H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</si>
  <si>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MR101701-4ST1#热压站上工位TC11B 异常Alm</t>
  </si>
  <si>
    <t>101702</t>
  </si>
  <si>
    <r>
      <rPr>
        <sz val="12"/>
        <rFont val="宋体"/>
        <charset val="134"/>
      </rPr>
      <t>4ST2#</t>
    </r>
    <r>
      <rPr>
        <sz val="10"/>
        <rFont val="宋体"/>
        <charset val="134"/>
      </rPr>
      <t>热压站下工位</t>
    </r>
    <r>
      <rPr>
        <sz val="12"/>
        <rFont val="宋体"/>
        <charset val="134"/>
      </rPr>
      <t xml:space="preserve">TC22I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</si>
  <si>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MR101702-4ST1#热压站上工位TC11C 异常Alm</t>
  </si>
  <si>
    <t>101703</t>
  </si>
  <si>
    <r>
      <rPr>
        <sz val="12"/>
        <rFont val="宋体"/>
        <charset val="134"/>
      </rPr>
      <t>4ST3#</t>
    </r>
    <r>
      <rPr>
        <sz val="10"/>
        <rFont val="宋体"/>
        <charset val="134"/>
      </rPr>
      <t>热压站上工位</t>
    </r>
    <r>
      <rPr>
        <sz val="12"/>
        <rFont val="宋体"/>
        <charset val="134"/>
      </rPr>
      <t xml:space="preserve">TC31A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</si>
  <si>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MR101703-4ST1#热压站上工位TC11D 异常Alm</t>
  </si>
  <si>
    <t>101704</t>
  </si>
  <si>
    <r>
      <rPr>
        <sz val="12"/>
        <rFont val="宋体"/>
        <charset val="134"/>
      </rPr>
      <t>4ST3#</t>
    </r>
    <r>
      <rPr>
        <sz val="10"/>
        <rFont val="宋体"/>
        <charset val="134"/>
      </rPr>
      <t>热压站上工位</t>
    </r>
    <r>
      <rPr>
        <sz val="12"/>
        <rFont val="宋体"/>
        <charset val="134"/>
      </rPr>
      <t xml:space="preserve">TC31B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</si>
  <si>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MR101704-4ST1#热压站上工位TC11F 异常Alm</t>
  </si>
  <si>
    <t>101705</t>
  </si>
  <si>
    <r>
      <rPr>
        <sz val="12"/>
        <rFont val="宋体"/>
        <charset val="134"/>
      </rPr>
      <t>4ST3#</t>
    </r>
    <r>
      <rPr>
        <sz val="10"/>
        <rFont val="宋体"/>
        <charset val="134"/>
      </rPr>
      <t>热压站上工位</t>
    </r>
    <r>
      <rPr>
        <sz val="12"/>
        <rFont val="宋体"/>
        <charset val="134"/>
      </rPr>
      <t xml:space="preserve">TC31C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</si>
  <si>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MR101705-4ST1#热压站上工位TC11G 异常Alm</t>
  </si>
  <si>
    <t>101706</t>
  </si>
  <si>
    <r>
      <rPr>
        <sz val="12"/>
        <rFont val="宋体"/>
        <charset val="134"/>
      </rPr>
      <t>4ST3#</t>
    </r>
    <r>
      <rPr>
        <sz val="10"/>
        <rFont val="宋体"/>
        <charset val="134"/>
      </rPr>
      <t>热压站上工位</t>
    </r>
    <r>
      <rPr>
        <sz val="12"/>
        <rFont val="宋体"/>
        <charset val="134"/>
      </rPr>
      <t xml:space="preserve">TC31D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</si>
  <si>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MR101706-4ST1#热压站上工位TC11H 异常Alm</t>
  </si>
  <si>
    <t>101707</t>
  </si>
  <si>
    <r>
      <rPr>
        <sz val="12"/>
        <rFont val="宋体"/>
        <charset val="134"/>
      </rPr>
      <t>4ST3#</t>
    </r>
    <r>
      <rPr>
        <sz val="10"/>
        <rFont val="宋体"/>
        <charset val="134"/>
      </rPr>
      <t>热压站上工位</t>
    </r>
    <r>
      <rPr>
        <sz val="12"/>
        <rFont val="宋体"/>
        <charset val="134"/>
      </rPr>
      <t xml:space="preserve">TC31F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</si>
  <si>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MR101707-4ST1#热压站上工位TC11I 异常Alm</t>
  </si>
  <si>
    <t>101708</t>
  </si>
  <si>
    <r>
      <rPr>
        <sz val="12"/>
        <rFont val="宋体"/>
        <charset val="134"/>
      </rPr>
      <t>4ST3#</t>
    </r>
    <r>
      <rPr>
        <sz val="10"/>
        <rFont val="宋体"/>
        <charset val="134"/>
      </rPr>
      <t>热压站上工位</t>
    </r>
    <r>
      <rPr>
        <sz val="12"/>
        <rFont val="宋体"/>
        <charset val="134"/>
      </rPr>
      <t xml:space="preserve">TC31G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</si>
  <si>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MR101708-4ST1#热压站下工位TC12A 异常Alm</t>
  </si>
  <si>
    <t>101709</t>
  </si>
  <si>
    <r>
      <rPr>
        <sz val="12"/>
        <rFont val="宋体"/>
        <charset val="134"/>
      </rPr>
      <t>4ST3#</t>
    </r>
    <r>
      <rPr>
        <sz val="10"/>
        <rFont val="宋体"/>
        <charset val="134"/>
      </rPr>
      <t>热压站上工位</t>
    </r>
    <r>
      <rPr>
        <sz val="12"/>
        <rFont val="宋体"/>
        <charset val="134"/>
      </rPr>
      <t xml:space="preserve">TC31H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</si>
  <si>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MR101709-4ST1#热压站下工位TC12B 异常Alm</t>
  </si>
  <si>
    <t>101710</t>
  </si>
  <si>
    <r>
      <rPr>
        <sz val="12"/>
        <rFont val="宋体"/>
        <charset val="134"/>
      </rPr>
      <t>4ST3#</t>
    </r>
    <r>
      <rPr>
        <sz val="10"/>
        <rFont val="宋体"/>
        <charset val="134"/>
      </rPr>
      <t>热压站上工位</t>
    </r>
    <r>
      <rPr>
        <sz val="12"/>
        <rFont val="宋体"/>
        <charset val="134"/>
      </rPr>
      <t xml:space="preserve">TC31I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</si>
  <si>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MR101710-4ST1#热压站下工位TC12C 异常Alm</t>
  </si>
  <si>
    <t>101711</t>
  </si>
  <si>
    <r>
      <rPr>
        <sz val="12"/>
        <rFont val="宋体"/>
        <charset val="134"/>
      </rPr>
      <t>4ST3#</t>
    </r>
    <r>
      <rPr>
        <sz val="10"/>
        <rFont val="宋体"/>
        <charset val="134"/>
      </rPr>
      <t>热压站下工位</t>
    </r>
    <r>
      <rPr>
        <sz val="12"/>
        <rFont val="宋体"/>
        <charset val="134"/>
      </rPr>
      <t xml:space="preserve">TC32A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</si>
  <si>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MR101711-4ST1#热压站下工位TC12D 异常Alm</t>
  </si>
  <si>
    <t>101712</t>
  </si>
  <si>
    <r>
      <rPr>
        <sz val="12"/>
        <rFont val="宋体"/>
        <charset val="134"/>
      </rPr>
      <t>4ST3#</t>
    </r>
    <r>
      <rPr>
        <sz val="10"/>
        <rFont val="宋体"/>
        <charset val="134"/>
      </rPr>
      <t>热压站下工位</t>
    </r>
    <r>
      <rPr>
        <sz val="12"/>
        <rFont val="宋体"/>
        <charset val="134"/>
      </rPr>
      <t xml:space="preserve">TC32B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</si>
  <si>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MR101712-4ST1#热压站下工位TC12F 异常Alm</t>
  </si>
  <si>
    <t>101713</t>
  </si>
  <si>
    <r>
      <rPr>
        <sz val="12"/>
        <rFont val="宋体"/>
        <charset val="134"/>
      </rPr>
      <t>4ST3#</t>
    </r>
    <r>
      <rPr>
        <sz val="10"/>
        <rFont val="宋体"/>
        <charset val="134"/>
      </rPr>
      <t>热压站下工位</t>
    </r>
    <r>
      <rPr>
        <sz val="12"/>
        <rFont val="宋体"/>
        <charset val="134"/>
      </rPr>
      <t xml:space="preserve">TC32C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</si>
  <si>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MR101713-4ST1#热压站下工位TC12G 异常Alm</t>
  </si>
  <si>
    <t>101714</t>
  </si>
  <si>
    <r>
      <rPr>
        <sz val="12"/>
        <rFont val="宋体"/>
        <charset val="134"/>
      </rPr>
      <t>4ST3#</t>
    </r>
    <r>
      <rPr>
        <sz val="10"/>
        <rFont val="宋体"/>
        <charset val="134"/>
      </rPr>
      <t>热压站下工位</t>
    </r>
    <r>
      <rPr>
        <sz val="12"/>
        <rFont val="宋体"/>
        <charset val="134"/>
      </rPr>
      <t xml:space="preserve">TC32D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</si>
  <si>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MR101714-4ST1#热压站下工位TC12H 异常Alm</t>
  </si>
  <si>
    <t>101715</t>
  </si>
  <si>
    <r>
      <rPr>
        <sz val="12"/>
        <rFont val="宋体"/>
        <charset val="134"/>
      </rPr>
      <t>4ST3#</t>
    </r>
    <r>
      <rPr>
        <sz val="10"/>
        <rFont val="宋体"/>
        <charset val="134"/>
      </rPr>
      <t>热压站下工位</t>
    </r>
    <r>
      <rPr>
        <sz val="12"/>
        <rFont val="宋体"/>
        <charset val="134"/>
      </rPr>
      <t xml:space="preserve">TC32F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</si>
  <si>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MR101715-4ST1#热压站下工位TC12I 异常Alm</t>
  </si>
  <si>
    <t>101800</t>
  </si>
  <si>
    <r>
      <rPr>
        <sz val="12"/>
        <rFont val="宋体"/>
        <charset val="134"/>
      </rPr>
      <t>4ST3#</t>
    </r>
    <r>
      <rPr>
        <sz val="10"/>
        <rFont val="宋体"/>
        <charset val="134"/>
      </rPr>
      <t>热压站下工位</t>
    </r>
    <r>
      <rPr>
        <sz val="12"/>
        <rFont val="宋体"/>
        <charset val="134"/>
      </rPr>
      <t xml:space="preserve">TC32G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</si>
  <si>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MR101800-4ST2#热压站上工位TC21A 异常Alm</t>
  </si>
  <si>
    <t>101801</t>
  </si>
  <si>
    <r>
      <rPr>
        <sz val="12"/>
        <rFont val="宋体"/>
        <charset val="134"/>
      </rPr>
      <t>4ST3#</t>
    </r>
    <r>
      <rPr>
        <sz val="10"/>
        <rFont val="宋体"/>
        <charset val="134"/>
      </rPr>
      <t>热压站下工位</t>
    </r>
    <r>
      <rPr>
        <sz val="12"/>
        <rFont val="宋体"/>
        <charset val="134"/>
      </rPr>
      <t xml:space="preserve">TC32H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</si>
  <si>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MR101801-4ST2#热压站上工位TC21B 异常Alm</t>
  </si>
  <si>
    <t>101802</t>
  </si>
  <si>
    <r>
      <rPr>
        <sz val="12"/>
        <rFont val="宋体"/>
        <charset val="134"/>
      </rPr>
      <t>4ST3#</t>
    </r>
    <r>
      <rPr>
        <sz val="10"/>
        <rFont val="宋体"/>
        <charset val="134"/>
      </rPr>
      <t>热压站下工位</t>
    </r>
    <r>
      <rPr>
        <sz val="12"/>
        <rFont val="宋体"/>
        <charset val="134"/>
      </rPr>
      <t xml:space="preserve">TC32I </t>
    </r>
    <r>
      <rPr>
        <sz val="10"/>
        <rFont val="宋体"/>
        <charset val="134"/>
      </rPr>
      <t>异常</t>
    </r>
    <r>
      <rPr>
        <sz val="12"/>
        <rFont val="宋体"/>
        <charset val="134"/>
      </rPr>
      <t>Alm</t>
    </r>
  </si>
  <si>
    <t>MR101802-4ST2#热压站上工位TC21C 异常Alm</t>
  </si>
  <si>
    <t>101803</t>
  </si>
  <si>
    <t>MR101803-4ST2#热压站上工位TC21D 异常Alm</t>
  </si>
  <si>
    <t>101804</t>
  </si>
  <si>
    <t>MR101804-4ST2#热压站上工位TC21F 异常Alm</t>
  </si>
  <si>
    <t>101805</t>
  </si>
  <si>
    <t>MR101805-4ST2#热压站上工位TC21G 异常Alm</t>
  </si>
  <si>
    <t>101806</t>
  </si>
  <si>
    <t>MR101806-4ST2#热压站上工位TC21H 异常Alm</t>
  </si>
  <si>
    <t>101807</t>
  </si>
  <si>
    <t>MR101807-4ST2#热压站上工位TC21I 异常Alm</t>
  </si>
  <si>
    <t>101808</t>
  </si>
  <si>
    <t>MR101808-4ST2#热压站下工位TC22A 异常Alm</t>
  </si>
  <si>
    <t>101809</t>
  </si>
  <si>
    <t>MR101809-4ST2#热压站下工位TC22B 异常Alm</t>
  </si>
  <si>
    <t>101810</t>
  </si>
  <si>
    <t>MR101810-4ST2#热压站下工位TC22C 异常Alm</t>
  </si>
  <si>
    <t>101811</t>
  </si>
  <si>
    <t>MR101811-4ST2#热压站下工位TC22D 异常Alm</t>
  </si>
  <si>
    <t>101812</t>
  </si>
  <si>
    <t>MR101812-4ST2#热压站下工位TC22F 异常Alm</t>
  </si>
  <si>
    <t>101813</t>
  </si>
  <si>
    <t>MR101813-4ST2#热压站下工位TC22G 异常Alm</t>
  </si>
  <si>
    <t>101814</t>
  </si>
  <si>
    <t>MR101814-4ST2#热压站下工位TC22H 异常Alm</t>
  </si>
  <si>
    <t>101815</t>
  </si>
  <si>
    <t>MR101815-4ST2#热压站下工位TC22I 异常Alm</t>
  </si>
  <si>
    <t>MR101900-4ST3#热压站上工位TC31A 异常Alm</t>
  </si>
  <si>
    <t>MR101901-4ST3#热压站上工位TC31B 异常Alm</t>
  </si>
  <si>
    <t>MR101902-4ST3#热压站上工位TC31C 异常Alm</t>
  </si>
  <si>
    <t>MR101903-4ST3#热压站上工位TC31D 异常Alm</t>
  </si>
  <si>
    <t>MR101904-4ST3#热压站上工位TC31F 异常Alm</t>
  </si>
  <si>
    <t>MR101905-4ST3#热压站上工位TC31G 异常Alm</t>
  </si>
  <si>
    <t>MR101906-4ST3#热压站上工位TC31H 异常Alm</t>
  </si>
  <si>
    <t>MR101907-4ST3#热压站上工位TC31I 异常Alm</t>
  </si>
  <si>
    <t>MR101908-4ST3#热压站下工位TC32A 异常Alm</t>
  </si>
  <si>
    <t>MR101909-4ST3#热压站下工位TC32B 异常Alm</t>
  </si>
  <si>
    <t>MR101910-4ST3#热压站下工位TC32C 异常Alm</t>
  </si>
  <si>
    <t>MR101911-4ST3#热压站下工位TC32D 异常Alm</t>
  </si>
  <si>
    <t>MR101912-4ST3#热压站下工位TC32F 异常Alm</t>
  </si>
  <si>
    <t>MR101913-4ST3#热压站下工位TC32G 异常Alm</t>
  </si>
  <si>
    <t>MR101914-4ST3#热压站下工位TC32H 异常Alm</t>
  </si>
  <si>
    <t>MR101915-4ST3#热压站下工位TC32I 异常Alm</t>
  </si>
  <si>
    <t>MR102000-4ST1#热压Z轴伺服正限位</t>
  </si>
  <si>
    <t>MR102001-4ST1#热压Z轴伺服负限位</t>
  </si>
  <si>
    <t>MR102002-4ST1#热压Z轴伺服驱动器报警</t>
  </si>
  <si>
    <t>MR102003-4ST1#上层侧压X轴伺服正限位</t>
  </si>
  <si>
    <t>MR102004-4ST1#上层侧压X轴伺服负限位</t>
  </si>
  <si>
    <t>MR102005-4ST1#上层侧压X轴伺服驱动器报警</t>
  </si>
  <si>
    <t>MR102006-4ST1#下层侧压X轴伺服正限位</t>
  </si>
  <si>
    <t>MR102007-4ST1#下层侧压X轴伺服负限位</t>
  </si>
  <si>
    <t>MR102008-4ST1#下层侧压X轴伺服驱动器报警</t>
  </si>
  <si>
    <t>MR102009-4ST1#托举Z轴伺服正限位</t>
  </si>
  <si>
    <t>MR102010-4ST1#托举Z轴伺服负限位</t>
  </si>
  <si>
    <t>MR102011-4ST1#托举Z轴伺服驱动器报警</t>
  </si>
  <si>
    <t>MR102012-alm</t>
  </si>
  <si>
    <t>MR102013-alm</t>
  </si>
  <si>
    <t>MR102014-alm</t>
  </si>
  <si>
    <t>MR102015-alm</t>
  </si>
  <si>
    <t>MR102100-4ST2#热压Z轴伺服正限位</t>
  </si>
  <si>
    <t>MR102101-4ST2#热压Z轴伺服负限位</t>
  </si>
  <si>
    <t>MR102102-4ST2#热压Z轴伺服驱动器报警</t>
  </si>
  <si>
    <t>MR102103-4ST2#上层侧压X轴伺服正限位</t>
  </si>
  <si>
    <t>MR102104-4ST2#上层侧压X轴伺服负限位</t>
  </si>
  <si>
    <t>MR102105-4ST2#上层侧压X轴伺服驱动器报警</t>
  </si>
  <si>
    <t>MR102106-4ST2#下层侧压X轴伺服正限位</t>
  </si>
  <si>
    <t>MR102107-4ST2#下层侧压X轴伺服负限位</t>
  </si>
  <si>
    <t>MR102108-4ST2#下层侧压X轴伺服驱动器报警</t>
  </si>
  <si>
    <t>MR102109-4ST2#托举Z轴伺服正限位</t>
  </si>
  <si>
    <t>MR102110-4ST2#托举Z轴伺服负限位</t>
  </si>
  <si>
    <t>MR102111-4ST2#托举Z轴伺服驱动器报警</t>
  </si>
  <si>
    <t>MR102112-alm</t>
  </si>
  <si>
    <t>MR102113-alm</t>
  </si>
  <si>
    <t>MR102114-alm</t>
  </si>
  <si>
    <t>MR102115-alm</t>
  </si>
  <si>
    <t>MR102200-4ST3#热压Z轴伺服正限位</t>
  </si>
  <si>
    <t>MR102201-4ST3#热压Z轴伺服负限位</t>
  </si>
  <si>
    <t>MR102202-4ST3#热压Z轴伺服驱动器报警</t>
  </si>
  <si>
    <t>MR102203-4ST3#上层侧压X轴伺服正限位</t>
  </si>
  <si>
    <t>MR102204-4ST3#上层侧压X轴伺服负限位</t>
  </si>
  <si>
    <t>MR102205-4ST3#上层侧压X轴伺服驱动器报警</t>
  </si>
  <si>
    <t>MR102206-4ST3#下层侧压X轴伺服正限位</t>
  </si>
  <si>
    <t>MR102207-4ST3#下层侧压X轴伺服负限位</t>
  </si>
  <si>
    <t>MR102208-4ST3#下层侧压X轴伺服驱动器报警</t>
  </si>
  <si>
    <t>MR102209-4ST3#托举Z轴伺服正限位</t>
  </si>
  <si>
    <t>MR102210-4ST3#托举Z轴伺服负限位</t>
  </si>
  <si>
    <t>MR102211-4ST3#托举Z轴伺服驱动器报警</t>
  </si>
  <si>
    <t>MR102212-alm</t>
  </si>
  <si>
    <t>MR102213-alm</t>
  </si>
  <si>
    <t>MR102214-alm</t>
  </si>
  <si>
    <t>MR102215-alm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</si>
</sst>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36">
    <font>
      <sz val="12"/>
      <name val="宋体"/>
      <charset val="134"/>
    </font>
    <font>
      <sz val="10"/>
      <name val="宋体"/>
      <charset val="134"/>
    </font>
    <font>
      <sz val="18"/>
      <name val="宋体"/>
      <charset val="134"/>
    </font>
    <font>
      <sz val="2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20"/>
      <name val="宋体"/>
      <charset val="134"/>
    </font>
    <font>
      <sz val="22"/>
      <name val="宋体"/>
      <charset val="134"/>
    </font>
    <font>
      <sz val="24"/>
      <name val="宋体"/>
      <charset val="134"/>
    </font>
    <font>
      <sz val="8"/>
      <name val="宋体"/>
      <charset val="134"/>
    </font>
    <font>
      <sz val="14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sz val="10"/>
      <color rgb="FF7030A0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30" fillId="35" borderId="3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27" borderId="33" applyNumberFormat="0" applyFont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26" borderId="32" applyNumberFormat="0" applyAlignment="0" applyProtection="0">
      <alignment vertical="center"/>
    </xf>
    <xf numFmtId="0" fontId="33" fillId="26" borderId="36" applyNumberFormat="0" applyAlignment="0" applyProtection="0">
      <alignment vertical="center"/>
    </xf>
    <xf numFmtId="0" fontId="16" fillId="18" borderId="30" applyNumberFormat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2" fillId="0" borderId="37" applyNumberFormat="0" applyFill="0" applyAlignment="0" applyProtection="0">
      <alignment vertical="center"/>
    </xf>
    <xf numFmtId="0" fontId="26" fillId="0" borderId="34" applyNumberFormat="0" applyFill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</cellStyleXfs>
  <cellXfs count="30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0" xfId="0" applyFont="1" applyAlignment="1"/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vertical="center"/>
    </xf>
    <xf numFmtId="0" fontId="0" fillId="0" borderId="0" xfId="0" applyFo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49" fontId="2" fillId="0" borderId="0" xfId="0" applyNumberFormat="1" applyFont="1" applyAlignment="1"/>
    <xf numFmtId="0" fontId="1" fillId="0" borderId="0" xfId="0" applyFont="1" applyBorder="1" applyAlignment="1"/>
    <xf numFmtId="49" fontId="2" fillId="0" borderId="0" xfId="0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/>
    <xf numFmtId="49" fontId="1" fillId="3" borderId="0" xfId="0" applyNumberFormat="1" applyFont="1" applyFill="1" applyAlignment="1"/>
    <xf numFmtId="0" fontId="0" fillId="3" borderId="0" xfId="0" applyFill="1">
      <alignment vertical="center"/>
    </xf>
    <xf numFmtId="49" fontId="1" fillId="3" borderId="0" xfId="0" applyNumberFormat="1" applyFont="1" applyFill="1" applyBorder="1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>
      <alignment vertical="center"/>
    </xf>
    <xf numFmtId="0" fontId="1" fillId="2" borderId="0" xfId="0" applyFont="1" applyFill="1" applyBorder="1" applyAlignme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0" xfId="0" applyFont="1" applyAlignment="1"/>
    <xf numFmtId="0" fontId="0" fillId="0" borderId="2" xfId="0" applyBorder="1" applyAlignment="1">
      <alignment horizontal="center" vertical="center"/>
    </xf>
    <xf numFmtId="0" fontId="0" fillId="0" borderId="2" xfId="0" applyBorder="1" applyAlignment="1"/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/>
    <xf numFmtId="0" fontId="1" fillId="0" borderId="1" xfId="0" applyFont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6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7" fillId="0" borderId="7" xfId="0" applyFont="1" applyFill="1" applyBorder="1" applyAlignment="1"/>
    <xf numFmtId="0" fontId="7" fillId="0" borderId="8" xfId="0" applyFont="1" applyFill="1" applyBorder="1" applyAlignment="1"/>
    <xf numFmtId="0" fontId="7" fillId="0" borderId="0" xfId="0" applyFont="1" applyFill="1" applyAlignment="1"/>
    <xf numFmtId="0" fontId="7" fillId="7" borderId="7" xfId="0" applyFont="1" applyFill="1" applyBorder="1" applyAlignment="1"/>
    <xf numFmtId="0" fontId="7" fillId="7" borderId="8" xfId="0" applyFont="1" applyFill="1" applyBorder="1" applyAlignment="1"/>
    <xf numFmtId="0" fontId="7" fillId="7" borderId="0" xfId="0" applyFont="1" applyFill="1" applyAlignment="1"/>
    <xf numFmtId="0" fontId="7" fillId="2" borderId="7" xfId="0" applyFont="1" applyFill="1" applyBorder="1" applyAlignment="1"/>
    <xf numFmtId="0" fontId="7" fillId="2" borderId="8" xfId="0" applyFont="1" applyFill="1" applyBorder="1" applyAlignment="1"/>
    <xf numFmtId="0" fontId="7" fillId="2" borderId="0" xfId="0" applyFont="1" applyFill="1" applyAlignment="1"/>
    <xf numFmtId="0" fontId="1" fillId="0" borderId="0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176" fontId="1" fillId="5" borderId="10" xfId="0" applyNumberFormat="1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left" vertical="center"/>
    </xf>
    <xf numFmtId="49" fontId="1" fillId="0" borderId="13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center" vertical="center"/>
    </xf>
    <xf numFmtId="49" fontId="1" fillId="4" borderId="12" xfId="0" applyNumberFormat="1" applyFont="1" applyFill="1" applyBorder="1" applyAlignment="1">
      <alignment horizontal="center" vertical="center"/>
    </xf>
    <xf numFmtId="49" fontId="1" fillId="5" borderId="10" xfId="0" applyNumberFormat="1" applyFont="1" applyFill="1" applyBorder="1" applyAlignment="1">
      <alignment horizontal="center" vertical="center"/>
    </xf>
    <xf numFmtId="49" fontId="1" fillId="5" borderId="12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1" fillId="0" borderId="20" xfId="0" applyFont="1" applyBorder="1" applyAlignment="1"/>
    <xf numFmtId="0" fontId="1" fillId="0" borderId="21" xfId="0" applyFont="1" applyBorder="1" applyAlignment="1"/>
    <xf numFmtId="0" fontId="1" fillId="8" borderId="7" xfId="0" applyFont="1" applyFill="1" applyBorder="1" applyAlignment="1"/>
    <xf numFmtId="0" fontId="1" fillId="8" borderId="8" xfId="0" applyFont="1" applyFill="1" applyBorder="1" applyAlignment="1"/>
    <xf numFmtId="0" fontId="7" fillId="2" borderId="20" xfId="0" applyFont="1" applyFill="1" applyBorder="1" applyAlignment="1"/>
    <xf numFmtId="0" fontId="7" fillId="2" borderId="21" xfId="0" applyFont="1" applyFill="1" applyBorder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7" xfId="0" applyFont="1" applyFill="1" applyBorder="1">
      <alignment vertical="center"/>
    </xf>
    <xf numFmtId="0" fontId="0" fillId="0" borderId="8" xfId="0" applyFont="1" applyFill="1" applyBorder="1">
      <alignment vertical="center"/>
    </xf>
    <xf numFmtId="0" fontId="0" fillId="0" borderId="20" xfId="0" applyFont="1" applyFill="1" applyBorder="1">
      <alignment vertical="center"/>
    </xf>
    <xf numFmtId="0" fontId="0" fillId="0" borderId="21" xfId="0" applyFill="1" applyBorder="1">
      <alignment vertical="center"/>
    </xf>
    <xf numFmtId="0" fontId="0" fillId="0" borderId="21" xfId="0" applyFont="1" applyFill="1" applyBorder="1">
      <alignment vertical="center"/>
    </xf>
    <xf numFmtId="0" fontId="1" fillId="0" borderId="13" xfId="0" applyFont="1" applyBorder="1">
      <alignment vertical="center"/>
    </xf>
    <xf numFmtId="0" fontId="1" fillId="3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9" fillId="0" borderId="0" xfId="0" applyFont="1" applyAlignment="1">
      <alignment horizontal="center" vertical="center"/>
    </xf>
    <xf numFmtId="0" fontId="1" fillId="7" borderId="0" xfId="0" applyFont="1" applyFill="1">
      <alignment vertical="center"/>
    </xf>
    <xf numFmtId="0" fontId="0" fillId="7" borderId="0" xfId="0" applyFill="1">
      <alignment vertical="center"/>
    </xf>
    <xf numFmtId="0" fontId="0" fillId="0" borderId="0" xfId="0" applyAlignment="1">
      <alignment horizontal="center"/>
    </xf>
    <xf numFmtId="0" fontId="0" fillId="9" borderId="3" xfId="0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/>
    <xf numFmtId="0" fontId="0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/>
    <xf numFmtId="0" fontId="0" fillId="7" borderId="1" xfId="0" applyFont="1" applyFill="1" applyBorder="1" applyAlignment="1"/>
    <xf numFmtId="0" fontId="1" fillId="0" borderId="1" xfId="0" applyFont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" xfId="0" applyFont="1" applyFill="1" applyBorder="1" applyAlignment="1"/>
    <xf numFmtId="0" fontId="0" fillId="9" borderId="0" xfId="0" applyFill="1" applyAlignment="1"/>
    <xf numFmtId="0" fontId="0" fillId="7" borderId="0" xfId="0" applyFill="1" applyBorder="1" applyAlignment="1">
      <alignment horizontal="center" vertical="center" wrapText="1"/>
    </xf>
    <xf numFmtId="0" fontId="0" fillId="7" borderId="2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0" fillId="3" borderId="3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7" borderId="23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0" fillId="0" borderId="24" xfId="0" applyFont="1" applyFill="1" applyBorder="1" applyAlignment="1"/>
    <xf numFmtId="0" fontId="1" fillId="0" borderId="24" xfId="0" applyFont="1" applyFill="1" applyBorder="1" applyAlignment="1"/>
    <xf numFmtId="0" fontId="0" fillId="7" borderId="0" xfId="0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76" fontId="5" fillId="0" borderId="0" xfId="0" applyNumberFormat="1" applyFont="1" applyAlignment="1">
      <alignment horizontal="left" vertical="center"/>
    </xf>
    <xf numFmtId="176" fontId="5" fillId="0" borderId="0" xfId="0" applyNumberFormat="1" applyFont="1">
      <alignment vertical="center"/>
    </xf>
    <xf numFmtId="0" fontId="5" fillId="2" borderId="0" xfId="0" applyFont="1" applyFill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left" vertical="center"/>
    </xf>
    <xf numFmtId="176" fontId="5" fillId="0" borderId="0" xfId="0" applyNumberFormat="1" applyFont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1" fillId="2" borderId="0" xfId="0" applyFont="1" applyFill="1" applyAlignment="1"/>
    <xf numFmtId="0" fontId="5" fillId="8" borderId="0" xfId="0" applyFont="1" applyFill="1" applyBorder="1" applyAlignment="1">
      <alignment vertical="center"/>
    </xf>
    <xf numFmtId="0" fontId="10" fillId="3" borderId="2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0" borderId="7" xfId="0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7" borderId="1" xfId="0" applyFill="1" applyBorder="1">
      <alignment vertical="center"/>
    </xf>
    <xf numFmtId="0" fontId="0" fillId="7" borderId="0" xfId="0" applyFont="1" applyFill="1" applyBorder="1">
      <alignment vertical="center"/>
    </xf>
    <xf numFmtId="0" fontId="0" fillId="0" borderId="7" xfId="0" applyFont="1" applyBorder="1" applyAlignment="1">
      <alignment horizontal="center" vertical="center"/>
    </xf>
    <xf numFmtId="0" fontId="0" fillId="10" borderId="1" xfId="0" applyFont="1" applyFill="1" applyBorder="1">
      <alignment vertical="center"/>
    </xf>
    <xf numFmtId="0" fontId="11" fillId="10" borderId="1" xfId="0" applyFont="1" applyFill="1" applyBorder="1" applyAlignment="1">
      <alignment vertical="center" wrapText="1"/>
    </xf>
    <xf numFmtId="0" fontId="0" fillId="11" borderId="1" xfId="0" applyFill="1" applyBorder="1">
      <alignment vertical="center"/>
    </xf>
    <xf numFmtId="0" fontId="0" fillId="11" borderId="1" xfId="0" applyFont="1" applyFill="1" applyBorder="1">
      <alignment vertical="center"/>
    </xf>
    <xf numFmtId="0" fontId="0" fillId="0" borderId="20" xfId="0" applyBorder="1">
      <alignment vertical="center"/>
    </xf>
    <xf numFmtId="0" fontId="0" fillId="0" borderId="26" xfId="0" applyFont="1" applyBorder="1">
      <alignment vertical="center"/>
    </xf>
    <xf numFmtId="0" fontId="0" fillId="7" borderId="26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26" xfId="0" applyBorder="1">
      <alignment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0" xfId="0" applyFont="1" applyFill="1" applyBorder="1">
      <alignment vertical="center"/>
    </xf>
    <xf numFmtId="0" fontId="0" fillId="3" borderId="0" xfId="0" applyFont="1" applyFill="1">
      <alignment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1" xfId="0" applyFont="1" applyFill="1" applyBorder="1">
      <alignment vertical="center"/>
    </xf>
    <xf numFmtId="0" fontId="0" fillId="0" borderId="5" xfId="0" applyBorder="1">
      <alignment vertical="center"/>
    </xf>
    <xf numFmtId="0" fontId="10" fillId="0" borderId="16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7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0" fillId="0" borderId="8" xfId="0" applyFont="1" applyBorder="1">
      <alignment vertical="center"/>
    </xf>
    <xf numFmtId="0" fontId="0" fillId="0" borderId="8" xfId="0" applyBorder="1">
      <alignment vertical="center"/>
    </xf>
    <xf numFmtId="0" fontId="12" fillId="0" borderId="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0" fillId="0" borderId="7" xfId="0" applyFont="1" applyBorder="1">
      <alignment vertical="center"/>
    </xf>
    <xf numFmtId="0" fontId="0" fillId="0" borderId="8" xfId="0" applyBorder="1" applyAlignment="1">
      <alignment horizontal="center" vertical="center"/>
    </xf>
    <xf numFmtId="0" fontId="1" fillId="0" borderId="8" xfId="0" applyFont="1" applyBorder="1">
      <alignment vertical="center"/>
    </xf>
    <xf numFmtId="0" fontId="12" fillId="0" borderId="0" xfId="0" applyFont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0" xfId="0" applyFont="1" applyBorder="1">
      <alignment vertical="center"/>
    </xf>
    <xf numFmtId="0" fontId="0" fillId="0" borderId="16" xfId="0" applyBorder="1">
      <alignment vertical="center"/>
    </xf>
    <xf numFmtId="0" fontId="0" fillId="0" borderId="6" xfId="0" applyBorder="1">
      <alignment vertical="center"/>
    </xf>
    <xf numFmtId="0" fontId="13" fillId="0" borderId="0" xfId="0" applyFont="1">
      <alignment vertical="center"/>
    </xf>
    <xf numFmtId="0" fontId="0" fillId="0" borderId="26" xfId="0" applyFont="1" applyFill="1" applyBorder="1">
      <alignment vertical="center"/>
    </xf>
    <xf numFmtId="0" fontId="1" fillId="0" borderId="26" xfId="0" applyFont="1" applyBorder="1">
      <alignment vertical="center"/>
    </xf>
    <xf numFmtId="0" fontId="1" fillId="0" borderId="21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20" xfId="0" applyFont="1" applyBorder="1">
      <alignment vertical="center"/>
    </xf>
    <xf numFmtId="0" fontId="0" fillId="7" borderId="1" xfId="0" applyFont="1" applyFill="1" applyBorder="1">
      <alignment vertical="center"/>
    </xf>
    <xf numFmtId="0" fontId="0" fillId="12" borderId="1" xfId="0" applyFont="1" applyFill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vertical="center"/>
    </xf>
    <xf numFmtId="49" fontId="0" fillId="0" borderId="0" xfId="0" applyNumberFormat="1" applyFont="1" applyFill="1" applyBorder="1">
      <alignment vertical="center"/>
    </xf>
    <xf numFmtId="0" fontId="0" fillId="0" borderId="0" xfId="0" applyFill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left"/>
    </xf>
    <xf numFmtId="0" fontId="6" fillId="0" borderId="0" xfId="0" applyFont="1" applyBorder="1">
      <alignment vertical="center"/>
    </xf>
    <xf numFmtId="0" fontId="1" fillId="0" borderId="0" xfId="0" applyFont="1" applyBorder="1" applyAlignment="1">
      <alignment horizontal="left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/>
    <xf numFmtId="0" fontId="1" fillId="0" borderId="27" xfId="0" applyFont="1" applyBorder="1">
      <alignment vertical="center"/>
    </xf>
    <xf numFmtId="0" fontId="1" fillId="0" borderId="28" xfId="0" applyFont="1" applyBorder="1">
      <alignment vertical="center"/>
    </xf>
    <xf numFmtId="0" fontId="1" fillId="0" borderId="29" xfId="0" applyFont="1" applyBorder="1">
      <alignment vertical="center"/>
    </xf>
    <xf numFmtId="0" fontId="1" fillId="0" borderId="0" xfId="0" applyFont="1" applyBorder="1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/>
    </xf>
    <xf numFmtId="0" fontId="5" fillId="0" borderId="27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28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5" fillId="0" borderId="29" xfId="0" applyFont="1" applyFill="1" applyBorder="1" applyAlignment="1">
      <alignment vertical="center"/>
    </xf>
    <xf numFmtId="0" fontId="5" fillId="0" borderId="27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7" borderId="0" xfId="0" applyFont="1" applyFill="1" applyBorder="1">
      <alignment vertical="center"/>
    </xf>
    <xf numFmtId="0" fontId="1" fillId="7" borderId="0" xfId="0" applyFont="1" applyFill="1" applyBorder="1" applyAlignment="1">
      <alignment vertical="center"/>
    </xf>
    <xf numFmtId="0" fontId="5" fillId="7" borderId="0" xfId="0" applyFont="1" applyFill="1" applyBorder="1" applyAlignment="1">
      <alignment vertical="center"/>
    </xf>
    <xf numFmtId="176" fontId="5" fillId="7" borderId="0" xfId="0" applyNumberFormat="1" applyFont="1" applyFill="1" applyBorder="1" applyAlignment="1">
      <alignment vertical="center"/>
    </xf>
    <xf numFmtId="0" fontId="1" fillId="13" borderId="0" xfId="0" applyFont="1" applyFill="1">
      <alignment vertical="center"/>
    </xf>
    <xf numFmtId="0" fontId="1" fillId="14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4" fillId="0" borderId="0" xfId="0" applyFont="1" applyFill="1">
      <alignment vertical="center"/>
    </xf>
    <xf numFmtId="0" fontId="14" fillId="0" borderId="0" xfId="0" applyFont="1">
      <alignment vertical="center"/>
    </xf>
    <xf numFmtId="0" fontId="1" fillId="0" borderId="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6" xfId="0" applyFont="1" applyBorder="1">
      <alignment vertical="center"/>
    </xf>
    <xf numFmtId="49" fontId="1" fillId="0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38100</xdr:colOff>
      <xdr:row>22</xdr:row>
      <xdr:rowOff>57150</xdr:rowOff>
    </xdr:from>
    <xdr:to>
      <xdr:col>10</xdr:col>
      <xdr:colOff>1200150</xdr:colOff>
      <xdr:row>23</xdr:row>
      <xdr:rowOff>180975</xdr:rowOff>
    </xdr:to>
    <xdr:cxnSp>
      <xdr:nvCxnSpPr>
        <xdr:cNvPr id="3" name="直接箭头连接符 2"/>
        <xdr:cNvCxnSpPr/>
      </xdr:nvCxnSpPr>
      <xdr:spPr>
        <a:xfrm flipV="1">
          <a:off x="11039475" y="4524375"/>
          <a:ext cx="116205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4229100</xdr:colOff>
      <xdr:row>46</xdr:row>
      <xdr:rowOff>104775</xdr:rowOff>
    </xdr:from>
    <xdr:to>
      <xdr:col>7</xdr:col>
      <xdr:colOff>89959</xdr:colOff>
      <xdr:row>51</xdr:row>
      <xdr:rowOff>9525</xdr:rowOff>
    </xdr:to>
    <xdr:cxnSp>
      <xdr:nvCxnSpPr>
        <xdr:cNvPr id="2" name="직선 화살표 연결선 2"/>
        <xdr:cNvCxnSpPr/>
      </xdr:nvCxnSpPr>
      <xdr:spPr>
        <a:xfrm>
          <a:off x="9601200" y="8315325"/>
          <a:ext cx="1356360" cy="6667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161925</xdr:colOff>
      <xdr:row>2</xdr:row>
      <xdr:rowOff>95250</xdr:rowOff>
    </xdr:from>
    <xdr:to>
      <xdr:col>2</xdr:col>
      <xdr:colOff>381000</xdr:colOff>
      <xdr:row>2</xdr:row>
      <xdr:rowOff>276225</xdr:rowOff>
    </xdr:to>
    <xdr:sp>
      <xdr:nvSpPr>
        <xdr:cNvPr id="2" name="下箭头 1"/>
        <xdr:cNvSpPr/>
      </xdr:nvSpPr>
      <xdr:spPr>
        <a:xfrm>
          <a:off x="1533525" y="552450"/>
          <a:ext cx="219075" cy="180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2</xdr:col>
      <xdr:colOff>76200</xdr:colOff>
      <xdr:row>3</xdr:row>
      <xdr:rowOff>152400</xdr:rowOff>
    </xdr:from>
    <xdr:to>
      <xdr:col>2</xdr:col>
      <xdr:colOff>295275</xdr:colOff>
      <xdr:row>3</xdr:row>
      <xdr:rowOff>314325</xdr:rowOff>
    </xdr:to>
    <xdr:sp>
      <xdr:nvSpPr>
        <xdr:cNvPr id="3" name="右箭头 2"/>
        <xdr:cNvSpPr/>
      </xdr:nvSpPr>
      <xdr:spPr>
        <a:xfrm>
          <a:off x="1447800" y="1038225"/>
          <a:ext cx="219075" cy="161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2</xdr:col>
      <xdr:colOff>371475</xdr:colOff>
      <xdr:row>3</xdr:row>
      <xdr:rowOff>152400</xdr:rowOff>
    </xdr:from>
    <xdr:to>
      <xdr:col>2</xdr:col>
      <xdr:colOff>628650</xdr:colOff>
      <xdr:row>3</xdr:row>
      <xdr:rowOff>323850</xdr:rowOff>
    </xdr:to>
    <xdr:sp>
      <xdr:nvSpPr>
        <xdr:cNvPr id="4" name="左箭头 3"/>
        <xdr:cNvSpPr/>
      </xdr:nvSpPr>
      <xdr:spPr>
        <a:xfrm>
          <a:off x="1743075" y="1038225"/>
          <a:ext cx="2571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2</xdr:col>
      <xdr:colOff>390525</xdr:colOff>
      <xdr:row>4</xdr:row>
      <xdr:rowOff>76200</xdr:rowOff>
    </xdr:from>
    <xdr:to>
      <xdr:col>2</xdr:col>
      <xdr:colOff>647700</xdr:colOff>
      <xdr:row>4</xdr:row>
      <xdr:rowOff>257175</xdr:rowOff>
    </xdr:to>
    <xdr:sp>
      <xdr:nvSpPr>
        <xdr:cNvPr id="5" name="左箭头 4"/>
        <xdr:cNvSpPr/>
      </xdr:nvSpPr>
      <xdr:spPr>
        <a:xfrm>
          <a:off x="1762125" y="1352550"/>
          <a:ext cx="257175" cy="1809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2</xdr:col>
      <xdr:colOff>47625</xdr:colOff>
      <xdr:row>5</xdr:row>
      <xdr:rowOff>200025</xdr:rowOff>
    </xdr:from>
    <xdr:to>
      <xdr:col>2</xdr:col>
      <xdr:colOff>257175</xdr:colOff>
      <xdr:row>5</xdr:row>
      <xdr:rowOff>333375</xdr:rowOff>
    </xdr:to>
    <xdr:sp>
      <xdr:nvSpPr>
        <xdr:cNvPr id="6" name="左箭头 5"/>
        <xdr:cNvSpPr/>
      </xdr:nvSpPr>
      <xdr:spPr>
        <a:xfrm>
          <a:off x="1419225" y="1790700"/>
          <a:ext cx="209550" cy="133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2</xdr:col>
      <xdr:colOff>419100</xdr:colOff>
      <xdr:row>5</xdr:row>
      <xdr:rowOff>209550</xdr:rowOff>
    </xdr:from>
    <xdr:to>
      <xdr:col>2</xdr:col>
      <xdr:colOff>638175</xdr:colOff>
      <xdr:row>5</xdr:row>
      <xdr:rowOff>333375</xdr:rowOff>
    </xdr:to>
    <xdr:sp>
      <xdr:nvSpPr>
        <xdr:cNvPr id="7" name="右箭头 6"/>
        <xdr:cNvSpPr/>
      </xdr:nvSpPr>
      <xdr:spPr>
        <a:xfrm>
          <a:off x="1790700" y="1800225"/>
          <a:ext cx="21907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2</xdr:col>
      <xdr:colOff>209550</xdr:colOff>
      <xdr:row>6</xdr:row>
      <xdr:rowOff>47625</xdr:rowOff>
    </xdr:from>
    <xdr:to>
      <xdr:col>2</xdr:col>
      <xdr:colOff>428625</xdr:colOff>
      <xdr:row>6</xdr:row>
      <xdr:rowOff>228600</xdr:rowOff>
    </xdr:to>
    <xdr:sp>
      <xdr:nvSpPr>
        <xdr:cNvPr id="8" name="下箭头 7"/>
        <xdr:cNvSpPr/>
      </xdr:nvSpPr>
      <xdr:spPr>
        <a:xfrm>
          <a:off x="1581150" y="2009775"/>
          <a:ext cx="219075" cy="180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2</xdr:col>
      <xdr:colOff>95251</xdr:colOff>
      <xdr:row>7</xdr:row>
      <xdr:rowOff>180976</xdr:rowOff>
    </xdr:from>
    <xdr:to>
      <xdr:col>2</xdr:col>
      <xdr:colOff>285751</xdr:colOff>
      <xdr:row>7</xdr:row>
      <xdr:rowOff>314326</xdr:rowOff>
    </xdr:to>
    <xdr:sp>
      <xdr:nvSpPr>
        <xdr:cNvPr id="9" name="右箭头 8"/>
        <xdr:cNvSpPr/>
      </xdr:nvSpPr>
      <xdr:spPr>
        <a:xfrm>
          <a:off x="1466850" y="2409825"/>
          <a:ext cx="190500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2</xdr:col>
      <xdr:colOff>352426</xdr:colOff>
      <xdr:row>7</xdr:row>
      <xdr:rowOff>180975</xdr:rowOff>
    </xdr:from>
    <xdr:to>
      <xdr:col>2</xdr:col>
      <xdr:colOff>561976</xdr:colOff>
      <xdr:row>7</xdr:row>
      <xdr:rowOff>323850</xdr:rowOff>
    </xdr:to>
    <xdr:sp>
      <xdr:nvSpPr>
        <xdr:cNvPr id="10" name="左箭头 9"/>
        <xdr:cNvSpPr/>
      </xdr:nvSpPr>
      <xdr:spPr>
        <a:xfrm>
          <a:off x="1724025" y="2409825"/>
          <a:ext cx="209550" cy="1428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2</xdr:col>
      <xdr:colOff>85726</xdr:colOff>
      <xdr:row>8</xdr:row>
      <xdr:rowOff>238126</xdr:rowOff>
    </xdr:from>
    <xdr:to>
      <xdr:col>2</xdr:col>
      <xdr:colOff>276226</xdr:colOff>
      <xdr:row>8</xdr:row>
      <xdr:rowOff>371476</xdr:rowOff>
    </xdr:to>
    <xdr:sp>
      <xdr:nvSpPr>
        <xdr:cNvPr id="11" name="右箭头 10"/>
        <xdr:cNvSpPr/>
      </xdr:nvSpPr>
      <xdr:spPr>
        <a:xfrm>
          <a:off x="1457325" y="2905125"/>
          <a:ext cx="190500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2</xdr:col>
      <xdr:colOff>342901</xdr:colOff>
      <xdr:row>8</xdr:row>
      <xdr:rowOff>247650</xdr:rowOff>
    </xdr:from>
    <xdr:to>
      <xdr:col>2</xdr:col>
      <xdr:colOff>552451</xdr:colOff>
      <xdr:row>8</xdr:row>
      <xdr:rowOff>390525</xdr:rowOff>
    </xdr:to>
    <xdr:sp>
      <xdr:nvSpPr>
        <xdr:cNvPr id="12" name="左箭头 11"/>
        <xdr:cNvSpPr/>
      </xdr:nvSpPr>
      <xdr:spPr>
        <a:xfrm>
          <a:off x="1714500" y="2914650"/>
          <a:ext cx="209550" cy="1428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2</xdr:col>
      <xdr:colOff>228601</xdr:colOff>
      <xdr:row>10</xdr:row>
      <xdr:rowOff>114300</xdr:rowOff>
    </xdr:from>
    <xdr:to>
      <xdr:col>2</xdr:col>
      <xdr:colOff>419101</xdr:colOff>
      <xdr:row>10</xdr:row>
      <xdr:rowOff>314325</xdr:rowOff>
    </xdr:to>
    <xdr:sp>
      <xdr:nvSpPr>
        <xdr:cNvPr id="13" name="上箭头 12"/>
        <xdr:cNvSpPr/>
      </xdr:nvSpPr>
      <xdr:spPr>
        <a:xfrm>
          <a:off x="1600200" y="4124325"/>
          <a:ext cx="190500" cy="2000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2</xdr:col>
      <xdr:colOff>85725</xdr:colOff>
      <xdr:row>9</xdr:row>
      <xdr:rowOff>161925</xdr:rowOff>
    </xdr:from>
    <xdr:to>
      <xdr:col>2</xdr:col>
      <xdr:colOff>295275</xdr:colOff>
      <xdr:row>9</xdr:row>
      <xdr:rowOff>295275</xdr:rowOff>
    </xdr:to>
    <xdr:sp>
      <xdr:nvSpPr>
        <xdr:cNvPr id="14" name="左箭头 13"/>
        <xdr:cNvSpPr/>
      </xdr:nvSpPr>
      <xdr:spPr>
        <a:xfrm>
          <a:off x="1457325" y="3590925"/>
          <a:ext cx="209550" cy="133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2</xdr:col>
      <xdr:colOff>361950</xdr:colOff>
      <xdr:row>9</xdr:row>
      <xdr:rowOff>171450</xdr:rowOff>
    </xdr:from>
    <xdr:to>
      <xdr:col>2</xdr:col>
      <xdr:colOff>581025</xdr:colOff>
      <xdr:row>9</xdr:row>
      <xdr:rowOff>295275</xdr:rowOff>
    </xdr:to>
    <xdr:sp>
      <xdr:nvSpPr>
        <xdr:cNvPr id="15" name="右箭头 14"/>
        <xdr:cNvSpPr/>
      </xdr:nvSpPr>
      <xdr:spPr>
        <a:xfrm>
          <a:off x="1733550" y="3600450"/>
          <a:ext cx="21907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2"/>
  <sheetViews>
    <sheetView topLeftCell="A67" workbookViewId="0">
      <selection activeCell="C90" sqref="C90"/>
    </sheetView>
  </sheetViews>
  <sheetFormatPr defaultColWidth="9" defaultRowHeight="12"/>
  <cols>
    <col min="1" max="1" width="8.25" style="4" customWidth="1"/>
    <col min="2" max="2" width="17.125" style="4" customWidth="1"/>
    <col min="3" max="3" width="29.875" style="4" customWidth="1"/>
    <col min="4" max="4" width="7.625" style="283" customWidth="1"/>
    <col min="5" max="5" width="4.875" style="283" customWidth="1"/>
    <col min="6" max="6" width="5" style="283" customWidth="1"/>
    <col min="7" max="7" width="4" style="7" customWidth="1"/>
    <col min="8" max="8" width="5.25" style="4" customWidth="1"/>
    <col min="9" max="9" width="9.5" style="4" customWidth="1"/>
    <col min="10" max="16384" width="9" style="4"/>
  </cols>
  <sheetData>
    <row r="1" spans="1:9">
      <c r="A1" s="138"/>
      <c r="B1" s="138" t="s">
        <v>0</v>
      </c>
      <c r="C1" s="284" t="s">
        <v>1</v>
      </c>
      <c r="D1" s="285" t="s">
        <v>2</v>
      </c>
      <c r="E1" s="285"/>
      <c r="F1" s="285" t="s">
        <v>3</v>
      </c>
      <c r="G1" s="284"/>
      <c r="H1" s="138"/>
      <c r="I1" s="138"/>
    </row>
    <row r="2" s="136" customFormat="1" spans="1:9">
      <c r="A2" s="286" t="s">
        <v>4</v>
      </c>
      <c r="B2" s="287" t="s">
        <v>5</v>
      </c>
      <c r="C2" s="288" t="s">
        <v>6</v>
      </c>
      <c r="D2" s="289">
        <v>5</v>
      </c>
      <c r="E2" s="289">
        <v>5</v>
      </c>
      <c r="F2" s="289"/>
      <c r="G2" s="290"/>
      <c r="H2" s="138"/>
      <c r="I2" s="138"/>
    </row>
    <row r="3" s="136" customFormat="1" spans="1:9">
      <c r="A3" s="291"/>
      <c r="B3" s="287" t="s">
        <v>7</v>
      </c>
      <c r="C3" s="288" t="s">
        <v>8</v>
      </c>
      <c r="D3" s="289">
        <v>2</v>
      </c>
      <c r="E3" s="289">
        <v>2</v>
      </c>
      <c r="F3" s="289"/>
      <c r="G3" s="290">
        <v>2</v>
      </c>
      <c r="H3" s="290">
        <v>2</v>
      </c>
      <c r="I3" s="138"/>
    </row>
    <row r="4" s="136" customFormat="1" spans="1:9">
      <c r="A4" s="291"/>
      <c r="B4" s="287"/>
      <c r="C4" s="288" t="s">
        <v>9</v>
      </c>
      <c r="D4" s="289">
        <v>4</v>
      </c>
      <c r="E4" s="289">
        <v>8</v>
      </c>
      <c r="F4" s="289"/>
      <c r="G4" s="290">
        <v>8</v>
      </c>
      <c r="H4" s="290">
        <v>8</v>
      </c>
      <c r="I4" s="138"/>
    </row>
    <row r="5" s="136" customFormat="1" spans="1:9">
      <c r="A5" s="291"/>
      <c r="B5" s="287"/>
      <c r="C5" s="288" t="s">
        <v>10</v>
      </c>
      <c r="D5" s="289">
        <v>4</v>
      </c>
      <c r="E5" s="289">
        <v>4</v>
      </c>
      <c r="F5" s="289"/>
      <c r="G5" s="290">
        <v>4</v>
      </c>
      <c r="H5" s="290">
        <v>4</v>
      </c>
      <c r="I5" s="138"/>
    </row>
    <row r="6" s="136" customFormat="1" spans="1:9">
      <c r="A6" s="291"/>
      <c r="B6" s="287"/>
      <c r="C6" s="288" t="s">
        <v>11</v>
      </c>
      <c r="D6" s="289">
        <v>2</v>
      </c>
      <c r="E6" s="289">
        <v>2</v>
      </c>
      <c r="F6" s="289"/>
      <c r="G6" s="290">
        <v>2</v>
      </c>
      <c r="H6" s="290">
        <v>2</v>
      </c>
      <c r="I6" s="138"/>
    </row>
    <row r="7" s="136" customFormat="1" spans="1:9">
      <c r="A7" s="291"/>
      <c r="B7" s="287"/>
      <c r="C7" s="288" t="s">
        <v>12</v>
      </c>
      <c r="D7" s="289">
        <v>2</v>
      </c>
      <c r="E7" s="289">
        <v>2</v>
      </c>
      <c r="F7" s="289"/>
      <c r="G7" s="290"/>
      <c r="H7" s="290"/>
      <c r="I7" s="138"/>
    </row>
    <row r="8" s="136" customFormat="1" spans="1:9">
      <c r="A8" s="291"/>
      <c r="B8" s="287"/>
      <c r="C8" s="288" t="s">
        <v>6</v>
      </c>
      <c r="D8" s="289">
        <v>1</v>
      </c>
      <c r="E8" s="289">
        <v>1</v>
      </c>
      <c r="F8" s="289"/>
      <c r="G8" s="290"/>
      <c r="H8" s="290"/>
      <c r="I8" s="138"/>
    </row>
    <row r="9" s="136" customFormat="1" spans="1:9">
      <c r="A9" s="291"/>
      <c r="B9" s="287" t="s">
        <v>13</v>
      </c>
      <c r="C9" s="288" t="s">
        <v>6</v>
      </c>
      <c r="D9" s="289">
        <v>2</v>
      </c>
      <c r="E9" s="289">
        <v>2</v>
      </c>
      <c r="F9" s="289"/>
      <c r="G9" s="290"/>
      <c r="H9" s="290"/>
      <c r="I9" s="138"/>
    </row>
    <row r="10" s="136" customFormat="1" spans="1:9">
      <c r="A10" s="291"/>
      <c r="B10" s="287"/>
      <c r="C10" s="288" t="s">
        <v>14</v>
      </c>
      <c r="D10" s="289">
        <v>2</v>
      </c>
      <c r="E10" s="289">
        <v>2</v>
      </c>
      <c r="F10" s="289"/>
      <c r="G10" s="290">
        <v>2</v>
      </c>
      <c r="H10" s="290">
        <v>2</v>
      </c>
      <c r="I10" s="138"/>
    </row>
    <row r="11" s="136" customFormat="1" ht="13.5" customHeight="1" spans="1:9">
      <c r="A11" s="291"/>
      <c r="B11" s="287"/>
      <c r="C11" s="288" t="s">
        <v>15</v>
      </c>
      <c r="D11" s="289">
        <v>2</v>
      </c>
      <c r="E11" s="289">
        <v>2</v>
      </c>
      <c r="F11" s="289"/>
      <c r="G11" s="290"/>
      <c r="H11" s="290"/>
      <c r="I11" s="138"/>
    </row>
    <row r="12" s="136" customFormat="1" ht="13.5" customHeight="1" spans="1:9">
      <c r="A12" s="291"/>
      <c r="B12" s="287"/>
      <c r="C12" s="288" t="s">
        <v>16</v>
      </c>
      <c r="D12" s="289"/>
      <c r="E12" s="289"/>
      <c r="F12" s="289">
        <v>1</v>
      </c>
      <c r="G12" s="290">
        <v>1</v>
      </c>
      <c r="H12" s="290">
        <v>2</v>
      </c>
      <c r="I12" s="138"/>
    </row>
    <row r="13" s="136" customFormat="1" ht="13.5" customHeight="1" spans="1:9">
      <c r="A13" s="291"/>
      <c r="B13" s="287"/>
      <c r="C13" s="288" t="s">
        <v>17</v>
      </c>
      <c r="D13" s="289" t="s">
        <v>18</v>
      </c>
      <c r="E13" s="289">
        <v>10</v>
      </c>
      <c r="F13" s="289"/>
      <c r="G13" s="290">
        <v>8</v>
      </c>
      <c r="H13" s="138">
        <v>0</v>
      </c>
      <c r="I13" s="138"/>
    </row>
    <row r="14" ht="13.5" customHeight="1" spans="1:9">
      <c r="A14" s="292"/>
      <c r="B14" s="287"/>
      <c r="C14" s="288"/>
      <c r="D14" s="289"/>
      <c r="E14" s="289">
        <f>SUM(E2:E13)</f>
        <v>40</v>
      </c>
      <c r="F14" s="289"/>
      <c r="G14" s="290">
        <v>8</v>
      </c>
      <c r="H14" s="138">
        <f>SUM(H3:H13)</f>
        <v>20</v>
      </c>
      <c r="I14" s="138"/>
    </row>
    <row r="15" s="281" customFormat="1" spans="1:9">
      <c r="A15" s="287" t="s">
        <v>19</v>
      </c>
      <c r="B15" s="288" t="s">
        <v>20</v>
      </c>
      <c r="C15" s="288" t="s">
        <v>21</v>
      </c>
      <c r="D15" s="289">
        <v>4</v>
      </c>
      <c r="E15" s="289">
        <v>4</v>
      </c>
      <c r="F15" s="289"/>
      <c r="G15" s="290"/>
      <c r="H15" s="290"/>
      <c r="I15" s="138"/>
    </row>
    <row r="16" s="281" customFormat="1" spans="1:9">
      <c r="A16" s="287"/>
      <c r="B16" s="288" t="s">
        <v>22</v>
      </c>
      <c r="C16" s="288" t="s">
        <v>6</v>
      </c>
      <c r="D16" s="289">
        <v>10</v>
      </c>
      <c r="E16" s="289">
        <v>10</v>
      </c>
      <c r="F16" s="289"/>
      <c r="G16" s="290"/>
      <c r="H16" s="290"/>
      <c r="I16" s="138"/>
    </row>
    <row r="17" s="281" customFormat="1" spans="1:9">
      <c r="A17" s="287"/>
      <c r="B17" s="293" t="s">
        <v>23</v>
      </c>
      <c r="C17" s="288" t="s">
        <v>8</v>
      </c>
      <c r="D17" s="289">
        <v>2</v>
      </c>
      <c r="E17" s="289">
        <v>2</v>
      </c>
      <c r="F17" s="289"/>
      <c r="G17" s="290">
        <v>2</v>
      </c>
      <c r="H17" s="290">
        <v>2</v>
      </c>
      <c r="I17" s="138"/>
    </row>
    <row r="18" s="281" customFormat="1" spans="1:9">
      <c r="A18" s="287"/>
      <c r="B18" s="293"/>
      <c r="C18" s="288" t="s">
        <v>24</v>
      </c>
      <c r="D18" s="289">
        <v>4</v>
      </c>
      <c r="E18" s="289">
        <v>4</v>
      </c>
      <c r="F18" s="289"/>
      <c r="G18" s="290">
        <v>4</v>
      </c>
      <c r="H18" s="290">
        <v>4</v>
      </c>
      <c r="I18" s="138"/>
    </row>
    <row r="19" s="281" customFormat="1" spans="1:9">
      <c r="A19" s="287"/>
      <c r="B19" s="293"/>
      <c r="C19" s="288" t="s">
        <v>25</v>
      </c>
      <c r="D19" s="289">
        <v>2</v>
      </c>
      <c r="E19" s="289">
        <v>2</v>
      </c>
      <c r="F19" s="289"/>
      <c r="G19" s="290"/>
      <c r="H19" s="290"/>
      <c r="I19" s="138"/>
    </row>
    <row r="20" s="281" customFormat="1" spans="1:9">
      <c r="A20" s="287"/>
      <c r="B20" s="293"/>
      <c r="C20" s="288" t="s">
        <v>6</v>
      </c>
      <c r="D20" s="289">
        <v>1</v>
      </c>
      <c r="E20" s="289">
        <v>1</v>
      </c>
      <c r="F20" s="289"/>
      <c r="G20" s="290"/>
      <c r="H20" s="290"/>
      <c r="I20" s="138"/>
    </row>
    <row r="21" s="281" customFormat="1" ht="15" customHeight="1" spans="1:9">
      <c r="A21" s="287"/>
      <c r="B21" s="287" t="s">
        <v>26</v>
      </c>
      <c r="C21" s="288" t="s">
        <v>8</v>
      </c>
      <c r="D21" s="289">
        <v>4</v>
      </c>
      <c r="E21" s="289">
        <v>4</v>
      </c>
      <c r="F21" s="289"/>
      <c r="G21" s="290">
        <v>4</v>
      </c>
      <c r="H21" s="290">
        <v>4</v>
      </c>
      <c r="I21" s="138"/>
    </row>
    <row r="22" s="281" customFormat="1" ht="15" customHeight="1" spans="1:9">
      <c r="A22" s="287"/>
      <c r="B22" s="287"/>
      <c r="C22" s="288" t="s">
        <v>27</v>
      </c>
      <c r="D22" s="289">
        <v>4</v>
      </c>
      <c r="E22" s="289">
        <v>4</v>
      </c>
      <c r="F22" s="289"/>
      <c r="G22" s="290">
        <v>4</v>
      </c>
      <c r="H22" s="290">
        <v>4</v>
      </c>
      <c r="I22" s="138"/>
    </row>
    <row r="23" s="281" customFormat="1" ht="15" customHeight="1" spans="1:9">
      <c r="A23" s="287"/>
      <c r="B23" s="287"/>
      <c r="C23" s="288" t="s">
        <v>28</v>
      </c>
      <c r="D23" s="289"/>
      <c r="E23" s="289"/>
      <c r="F23" s="289"/>
      <c r="G23" s="290"/>
      <c r="H23" s="290"/>
      <c r="I23" s="138"/>
    </row>
    <row r="24" s="281" customFormat="1" ht="15" customHeight="1" spans="1:9">
      <c r="A24" s="287"/>
      <c r="B24" s="287"/>
      <c r="C24" s="288" t="s">
        <v>6</v>
      </c>
      <c r="D24" s="289">
        <v>2</v>
      </c>
      <c r="E24" s="289">
        <v>2</v>
      </c>
      <c r="F24" s="289"/>
      <c r="G24" s="290"/>
      <c r="H24" s="290"/>
      <c r="I24" s="138"/>
    </row>
    <row r="25" s="281" customFormat="1" spans="1:9">
      <c r="A25" s="287"/>
      <c r="B25" s="287" t="s">
        <v>29</v>
      </c>
      <c r="C25" s="288" t="s">
        <v>6</v>
      </c>
      <c r="D25" s="289">
        <v>2</v>
      </c>
      <c r="E25" s="289">
        <v>2</v>
      </c>
      <c r="F25" s="289"/>
      <c r="G25" s="290"/>
      <c r="H25" s="290"/>
      <c r="I25" s="138"/>
    </row>
    <row r="26" s="281" customFormat="1" spans="1:9">
      <c r="A26" s="287"/>
      <c r="B26" s="287"/>
      <c r="C26" s="288" t="s">
        <v>14</v>
      </c>
      <c r="D26" s="289">
        <v>2</v>
      </c>
      <c r="E26" s="289">
        <v>2</v>
      </c>
      <c r="F26" s="289"/>
      <c r="G26" s="290">
        <v>2</v>
      </c>
      <c r="H26" s="290">
        <v>2</v>
      </c>
      <c r="I26" s="138"/>
    </row>
    <row r="27" s="281" customFormat="1" ht="13.5" customHeight="1" spans="1:9">
      <c r="A27" s="287"/>
      <c r="B27" s="287"/>
      <c r="C27" s="288" t="s">
        <v>15</v>
      </c>
      <c r="D27" s="289">
        <v>2</v>
      </c>
      <c r="E27" s="289">
        <v>2</v>
      </c>
      <c r="F27" s="289"/>
      <c r="G27" s="290"/>
      <c r="H27" s="290"/>
      <c r="I27" s="138"/>
    </row>
    <row r="28" s="281" customFormat="1" ht="13.5" customHeight="1" spans="1:9">
      <c r="A28" s="287"/>
      <c r="B28" s="287"/>
      <c r="C28" s="288" t="s">
        <v>16</v>
      </c>
      <c r="D28" s="289"/>
      <c r="E28" s="289"/>
      <c r="F28" s="289">
        <v>1</v>
      </c>
      <c r="G28" s="290">
        <v>1</v>
      </c>
      <c r="H28" s="290">
        <v>2</v>
      </c>
      <c r="I28" s="138"/>
    </row>
    <row r="29" s="281" customFormat="1" ht="13.5" customHeight="1" spans="1:9">
      <c r="A29" s="287"/>
      <c r="B29" s="287"/>
      <c r="C29" s="288" t="s">
        <v>30</v>
      </c>
      <c r="D29" s="289" t="s">
        <v>31</v>
      </c>
      <c r="E29" s="289">
        <v>14</v>
      </c>
      <c r="F29" s="289"/>
      <c r="G29" s="290">
        <v>8</v>
      </c>
      <c r="H29" s="138"/>
      <c r="I29" s="138"/>
    </row>
    <row r="30" spans="1:9">
      <c r="A30" s="288"/>
      <c r="B30" s="288"/>
      <c r="C30" s="288"/>
      <c r="D30" s="289"/>
      <c r="E30" s="289">
        <f>SUM(E15:E29)</f>
        <v>53</v>
      </c>
      <c r="F30" s="289"/>
      <c r="G30" s="289">
        <v>8</v>
      </c>
      <c r="H30" s="138">
        <f>SUM(H15:H29)</f>
        <v>18</v>
      </c>
      <c r="I30" s="138"/>
    </row>
    <row r="31" s="282" customFormat="1" spans="1:9">
      <c r="A31" s="286" t="s">
        <v>32</v>
      </c>
      <c r="B31" s="287" t="s">
        <v>33</v>
      </c>
      <c r="C31" s="288" t="s">
        <v>8</v>
      </c>
      <c r="D31" s="289">
        <v>4</v>
      </c>
      <c r="E31" s="289">
        <v>4</v>
      </c>
      <c r="F31" s="289"/>
      <c r="G31" s="290">
        <v>4</v>
      </c>
      <c r="H31" s="290">
        <v>4</v>
      </c>
      <c r="I31" s="138"/>
    </row>
    <row r="32" s="282" customFormat="1" spans="1:9">
      <c r="A32" s="291"/>
      <c r="B32" s="287"/>
      <c r="C32" s="288" t="s">
        <v>27</v>
      </c>
      <c r="D32" s="289">
        <v>4</v>
      </c>
      <c r="E32" s="289">
        <v>4</v>
      </c>
      <c r="F32" s="289"/>
      <c r="G32" s="290">
        <v>4</v>
      </c>
      <c r="H32" s="290">
        <v>4</v>
      </c>
      <c r="I32" s="138"/>
    </row>
    <row r="33" s="282" customFormat="1" spans="1:9">
      <c r="A33" s="291"/>
      <c r="B33" s="287"/>
      <c r="C33" s="288" t="s">
        <v>6</v>
      </c>
      <c r="D33" s="289">
        <v>2</v>
      </c>
      <c r="E33" s="289">
        <v>2</v>
      </c>
      <c r="F33" s="289"/>
      <c r="G33" s="290"/>
      <c r="H33" s="290"/>
      <c r="I33" s="138"/>
    </row>
    <row r="34" s="282" customFormat="1" spans="1:9">
      <c r="A34" s="291"/>
      <c r="B34" s="287"/>
      <c r="C34" s="288" t="s">
        <v>34</v>
      </c>
      <c r="D34" s="289">
        <v>8</v>
      </c>
      <c r="E34" s="289">
        <v>8</v>
      </c>
      <c r="F34" s="289"/>
      <c r="G34" s="290"/>
      <c r="H34" s="290"/>
      <c r="I34" s="138"/>
    </row>
    <row r="35" s="282" customFormat="1" spans="1:9">
      <c r="A35" s="291"/>
      <c r="B35" s="287" t="s">
        <v>35</v>
      </c>
      <c r="C35" s="288" t="s">
        <v>8</v>
      </c>
      <c r="D35" s="289">
        <v>2</v>
      </c>
      <c r="E35" s="289">
        <v>2</v>
      </c>
      <c r="F35" s="289"/>
      <c r="G35" s="290">
        <v>2</v>
      </c>
      <c r="H35" s="290">
        <v>2</v>
      </c>
      <c r="I35" s="138"/>
    </row>
    <row r="36" s="282" customFormat="1" spans="1:9">
      <c r="A36" s="291"/>
      <c r="B36" s="287"/>
      <c r="C36" s="288" t="s">
        <v>24</v>
      </c>
      <c r="D36" s="289">
        <v>4</v>
      </c>
      <c r="E36" s="289">
        <v>4</v>
      </c>
      <c r="F36" s="289"/>
      <c r="G36" s="290">
        <v>4</v>
      </c>
      <c r="H36" s="290">
        <v>4</v>
      </c>
      <c r="I36" s="138"/>
    </row>
    <row r="37" s="282" customFormat="1" spans="1:9">
      <c r="A37" s="291"/>
      <c r="B37" s="287"/>
      <c r="C37" s="288" t="s">
        <v>25</v>
      </c>
      <c r="D37" s="289">
        <v>2</v>
      </c>
      <c r="E37" s="289">
        <v>2</v>
      </c>
      <c r="F37" s="289"/>
      <c r="G37" s="290"/>
      <c r="H37" s="290"/>
      <c r="I37" s="138"/>
    </row>
    <row r="38" s="282" customFormat="1" spans="1:9">
      <c r="A38" s="291"/>
      <c r="B38" s="287"/>
      <c r="C38" s="288" t="s">
        <v>6</v>
      </c>
      <c r="D38" s="289">
        <v>1</v>
      </c>
      <c r="E38" s="289">
        <v>1</v>
      </c>
      <c r="F38" s="289"/>
      <c r="G38" s="290"/>
      <c r="H38" s="290"/>
      <c r="I38" s="138"/>
    </row>
    <row r="39" s="282" customFormat="1" ht="15" customHeight="1" spans="1:9">
      <c r="A39" s="291"/>
      <c r="B39" s="288"/>
      <c r="C39" s="288" t="s">
        <v>8</v>
      </c>
      <c r="D39" s="289">
        <v>4</v>
      </c>
      <c r="E39" s="289">
        <v>4</v>
      </c>
      <c r="F39" s="289"/>
      <c r="G39" s="290">
        <v>4</v>
      </c>
      <c r="H39" s="290">
        <v>4</v>
      </c>
      <c r="I39" s="138"/>
    </row>
    <row r="40" s="282" customFormat="1" spans="1:9">
      <c r="A40" s="291"/>
      <c r="B40" s="287" t="s">
        <v>36</v>
      </c>
      <c r="C40" s="288" t="s">
        <v>6</v>
      </c>
      <c r="D40" s="289">
        <v>2</v>
      </c>
      <c r="E40" s="289">
        <v>2</v>
      </c>
      <c r="F40" s="289"/>
      <c r="G40" s="290">
        <v>2</v>
      </c>
      <c r="H40" s="290">
        <v>2</v>
      </c>
      <c r="I40" s="138"/>
    </row>
    <row r="41" s="282" customFormat="1" spans="1:9">
      <c r="A41" s="291"/>
      <c r="B41" s="287"/>
      <c r="C41" s="288" t="s">
        <v>14</v>
      </c>
      <c r="D41" s="289">
        <v>2</v>
      </c>
      <c r="E41" s="289">
        <v>2</v>
      </c>
      <c r="F41" s="289"/>
      <c r="G41" s="290"/>
      <c r="H41" s="290"/>
      <c r="I41" s="138"/>
    </row>
    <row r="42" s="282" customFormat="1" ht="13.5" customHeight="1" spans="1:9">
      <c r="A42" s="291"/>
      <c r="B42" s="287"/>
      <c r="C42" s="288" t="s">
        <v>15</v>
      </c>
      <c r="D42" s="289">
        <v>2</v>
      </c>
      <c r="E42" s="289">
        <v>2</v>
      </c>
      <c r="F42" s="289"/>
      <c r="G42" s="290"/>
      <c r="H42" s="290"/>
      <c r="I42" s="138"/>
    </row>
    <row r="43" s="282" customFormat="1" ht="13.5" customHeight="1" spans="1:9">
      <c r="A43" s="291"/>
      <c r="B43" s="287"/>
      <c r="C43" s="288" t="s">
        <v>16</v>
      </c>
      <c r="D43" s="289"/>
      <c r="E43" s="289"/>
      <c r="F43" s="289">
        <v>1</v>
      </c>
      <c r="G43" s="290">
        <v>1</v>
      </c>
      <c r="H43" s="290">
        <v>2</v>
      </c>
      <c r="I43" s="138"/>
    </row>
    <row r="44" s="282" customFormat="1" ht="13.5" customHeight="1" spans="1:9">
      <c r="A44" s="294"/>
      <c r="B44" s="287"/>
      <c r="C44" s="288" t="s">
        <v>37</v>
      </c>
      <c r="D44" s="289" t="s">
        <v>38</v>
      </c>
      <c r="E44" s="289">
        <v>8</v>
      </c>
      <c r="F44" s="289"/>
      <c r="G44" s="290">
        <v>12</v>
      </c>
      <c r="H44" s="138">
        <v>6</v>
      </c>
      <c r="I44" s="138" t="s">
        <v>39</v>
      </c>
    </row>
    <row r="45" spans="1:9">
      <c r="A45" s="138"/>
      <c r="B45" s="138"/>
      <c r="C45" s="288"/>
      <c r="D45" s="285"/>
      <c r="E45" s="285">
        <f>SUM(E31:E44)</f>
        <v>45</v>
      </c>
      <c r="F45" s="285"/>
      <c r="G45" s="284">
        <v>12</v>
      </c>
      <c r="H45" s="138">
        <f>SUM(H31:H44)</f>
        <v>28</v>
      </c>
      <c r="I45" s="138" t="s">
        <v>40</v>
      </c>
    </row>
    <row r="46" s="282" customFormat="1" spans="1:9">
      <c r="A46" s="295" t="s">
        <v>41</v>
      </c>
      <c r="B46" s="287" t="s">
        <v>42</v>
      </c>
      <c r="C46" s="288" t="s">
        <v>43</v>
      </c>
      <c r="D46" s="289" t="s">
        <v>44</v>
      </c>
      <c r="E46" s="289"/>
      <c r="F46" s="289"/>
      <c r="G46" s="290">
        <v>48</v>
      </c>
      <c r="H46" s="138"/>
      <c r="I46" s="138"/>
    </row>
    <row r="47" s="282" customFormat="1" spans="1:9">
      <c r="A47" s="296"/>
      <c r="B47" s="287"/>
      <c r="C47" s="288"/>
      <c r="D47" s="289"/>
      <c r="E47" s="289"/>
      <c r="F47" s="289"/>
      <c r="G47" s="290"/>
      <c r="H47" s="138"/>
      <c r="I47" s="138"/>
    </row>
    <row r="48" s="282" customFormat="1" ht="13.5" customHeight="1" spans="1:9">
      <c r="A48" s="297"/>
      <c r="B48" s="287"/>
      <c r="C48" s="288" t="s">
        <v>45</v>
      </c>
      <c r="D48" s="289"/>
      <c r="E48" s="289"/>
      <c r="F48" s="289"/>
      <c r="G48" s="290"/>
      <c r="H48" s="138"/>
      <c r="I48" s="138"/>
    </row>
    <row r="49" spans="1:9">
      <c r="A49" s="138"/>
      <c r="B49" s="138"/>
      <c r="C49" s="288"/>
      <c r="D49" s="285"/>
      <c r="E49" s="285">
        <f>SUM(E46:E48)</f>
        <v>0</v>
      </c>
      <c r="F49" s="285"/>
      <c r="G49" s="284">
        <f>SUM(G46:G48)</f>
        <v>48</v>
      </c>
      <c r="H49" s="138"/>
      <c r="I49" s="138"/>
    </row>
    <row r="50" s="282" customFormat="1" spans="1:9">
      <c r="A50" s="286" t="s">
        <v>46</v>
      </c>
      <c r="B50" s="287" t="s">
        <v>47</v>
      </c>
      <c r="C50" s="288" t="s">
        <v>48</v>
      </c>
      <c r="D50" s="289" t="s">
        <v>49</v>
      </c>
      <c r="E50" s="289">
        <v>9</v>
      </c>
      <c r="F50" s="289" t="s">
        <v>49</v>
      </c>
      <c r="G50" s="290">
        <v>9</v>
      </c>
      <c r="H50" s="138"/>
      <c r="I50" s="138" t="s">
        <v>50</v>
      </c>
    </row>
    <row r="51" s="282" customFormat="1" spans="1:9">
      <c r="A51" s="291"/>
      <c r="B51" s="287"/>
      <c r="C51" s="288" t="s">
        <v>51</v>
      </c>
      <c r="D51" s="289"/>
      <c r="E51" s="289">
        <v>4</v>
      </c>
      <c r="F51" s="289"/>
      <c r="G51" s="290"/>
      <c r="H51" s="138"/>
      <c r="I51" s="138"/>
    </row>
    <row r="52" s="282" customFormat="1" spans="1:9">
      <c r="A52" s="291"/>
      <c r="B52" s="287"/>
      <c r="C52" s="288" t="s">
        <v>52</v>
      </c>
      <c r="D52" s="289"/>
      <c r="E52" s="289"/>
      <c r="F52" s="289" t="s">
        <v>53</v>
      </c>
      <c r="G52" s="290">
        <v>6</v>
      </c>
      <c r="H52" s="138"/>
      <c r="I52" s="138"/>
    </row>
    <row r="53" s="282" customFormat="1" ht="13.5" customHeight="1" spans="1:9">
      <c r="A53" s="294"/>
      <c r="B53" s="287"/>
      <c r="C53" s="288" t="s">
        <v>45</v>
      </c>
      <c r="D53" s="289"/>
      <c r="E53" s="289">
        <v>6</v>
      </c>
      <c r="F53" s="289"/>
      <c r="G53" s="290">
        <v>6</v>
      </c>
      <c r="H53" s="138"/>
      <c r="I53" s="138"/>
    </row>
    <row r="54" spans="1:9">
      <c r="A54" s="138"/>
      <c r="B54" s="138"/>
      <c r="C54" s="298"/>
      <c r="D54" s="285"/>
      <c r="E54" s="285">
        <f>SUM(E50:E53)</f>
        <v>19</v>
      </c>
      <c r="F54" s="285"/>
      <c r="G54" s="284">
        <f>SUM(G50:G53)</f>
        <v>21</v>
      </c>
      <c r="H54" s="138"/>
      <c r="I54" s="138"/>
    </row>
    <row r="55" spans="3:3">
      <c r="C55" s="299"/>
    </row>
    <row r="56" spans="3:3">
      <c r="C56" s="299"/>
    </row>
    <row r="58" ht="12.75" spans="3:5">
      <c r="C58" s="4" t="s">
        <v>54</v>
      </c>
      <c r="D58" s="283">
        <v>4</v>
      </c>
      <c r="E58" s="283">
        <v>4</v>
      </c>
    </row>
    <row r="59" spans="3:14">
      <c r="C59" s="4" t="s">
        <v>55</v>
      </c>
      <c r="D59" s="283">
        <v>3</v>
      </c>
      <c r="E59" s="283">
        <v>3</v>
      </c>
      <c r="F59" s="283" t="s">
        <v>43</v>
      </c>
      <c r="G59" s="7">
        <v>16</v>
      </c>
      <c r="I59" s="300" t="s">
        <v>56</v>
      </c>
      <c r="J59" s="301" t="s">
        <v>57</v>
      </c>
      <c r="K59" s="302" t="s">
        <v>58</v>
      </c>
      <c r="L59" s="300" t="s">
        <v>59</v>
      </c>
      <c r="M59" s="301" t="s">
        <v>60</v>
      </c>
      <c r="N59" s="302" t="s">
        <v>61</v>
      </c>
    </row>
    <row r="60" spans="3:14">
      <c r="C60" s="4" t="s">
        <v>62</v>
      </c>
      <c r="D60" s="283">
        <v>2</v>
      </c>
      <c r="E60" s="283">
        <v>2</v>
      </c>
      <c r="F60" s="283" t="s">
        <v>39</v>
      </c>
      <c r="G60" s="7">
        <v>2</v>
      </c>
      <c r="I60" s="246" t="s">
        <v>63</v>
      </c>
      <c r="J60" s="23" t="s">
        <v>64</v>
      </c>
      <c r="K60" s="229" t="s">
        <v>65</v>
      </c>
      <c r="L60" s="246" t="s">
        <v>66</v>
      </c>
      <c r="M60" s="23" t="s">
        <v>67</v>
      </c>
      <c r="N60" s="229" t="s">
        <v>68</v>
      </c>
    </row>
    <row r="61" spans="3:14">
      <c r="C61" s="4" t="s">
        <v>69</v>
      </c>
      <c r="D61" s="283">
        <v>2</v>
      </c>
      <c r="E61" s="283">
        <v>2</v>
      </c>
      <c r="F61" s="283" t="s">
        <v>70</v>
      </c>
      <c r="G61" s="7">
        <v>7</v>
      </c>
      <c r="I61" s="246" t="s">
        <v>71</v>
      </c>
      <c r="J61" s="23" t="s">
        <v>57</v>
      </c>
      <c r="K61" s="229" t="s">
        <v>58</v>
      </c>
      <c r="L61" s="246" t="s">
        <v>42</v>
      </c>
      <c r="M61" s="23" t="s">
        <v>60</v>
      </c>
      <c r="N61" s="229" t="s">
        <v>61</v>
      </c>
    </row>
    <row r="62" spans="5:14">
      <c r="E62" s="283">
        <f>SUM(E15:E61)</f>
        <v>245</v>
      </c>
      <c r="G62" s="283">
        <f>SUM(G15:G61)</f>
        <v>241</v>
      </c>
      <c r="I62" s="246" t="s">
        <v>66</v>
      </c>
      <c r="J62" s="23"/>
      <c r="K62" s="229"/>
      <c r="L62" s="246"/>
      <c r="M62" s="23"/>
      <c r="N62" s="229"/>
    </row>
    <row r="63" ht="12.75" spans="7:14">
      <c r="G63" s="283"/>
      <c r="I63" s="247" t="s">
        <v>42</v>
      </c>
      <c r="J63" s="237"/>
      <c r="K63" s="238"/>
      <c r="L63" s="247"/>
      <c r="M63" s="237"/>
      <c r="N63" s="238"/>
    </row>
    <row r="66" spans="3:10">
      <c r="C66" s="4" t="s">
        <v>72</v>
      </c>
      <c r="D66" s="283">
        <v>3</v>
      </c>
      <c r="E66" s="283">
        <v>3</v>
      </c>
      <c r="F66" s="283">
        <f>D66*E66</f>
        <v>9</v>
      </c>
      <c r="I66" s="4" t="s">
        <v>73</v>
      </c>
      <c r="J66" s="4" t="s">
        <v>74</v>
      </c>
    </row>
    <row r="67" spans="3:10">
      <c r="C67" s="4" t="s">
        <v>75</v>
      </c>
      <c r="D67" s="283">
        <v>3</v>
      </c>
      <c r="E67" s="283">
        <v>7.5</v>
      </c>
      <c r="F67" s="283">
        <f>D67*E67</f>
        <v>22.5</v>
      </c>
      <c r="I67" s="4" t="s">
        <v>76</v>
      </c>
      <c r="J67" s="4" t="s">
        <v>77</v>
      </c>
    </row>
    <row r="68" spans="4:10">
      <c r="D68" s="283">
        <v>9</v>
      </c>
      <c r="E68" s="283">
        <v>0.75</v>
      </c>
      <c r="F68" s="283">
        <f>D68*E68</f>
        <v>6.75</v>
      </c>
      <c r="I68" s="4" t="s">
        <v>78</v>
      </c>
      <c r="J68" s="4">
        <v>50</v>
      </c>
    </row>
    <row r="69" s="138" customFormat="1" spans="2:10">
      <c r="B69" s="138">
        <v>6</v>
      </c>
      <c r="C69" s="138">
        <v>14</v>
      </c>
      <c r="D69" s="285">
        <f>B69*C69</f>
        <v>84</v>
      </c>
      <c r="E69" s="285">
        <v>0.3</v>
      </c>
      <c r="F69" s="283">
        <f>D69*E69</f>
        <v>25.2</v>
      </c>
      <c r="G69" s="284"/>
      <c r="I69" s="303" t="s">
        <v>79</v>
      </c>
      <c r="J69" s="138" t="s">
        <v>80</v>
      </c>
    </row>
    <row r="70" spans="6:6">
      <c r="F70" s="283">
        <f>SUM(F65:F69)</f>
        <v>63.45</v>
      </c>
    </row>
    <row r="71" spans="2:3">
      <c r="B71" s="4" t="s">
        <v>81</v>
      </c>
      <c r="C71" s="4" t="s">
        <v>82</v>
      </c>
    </row>
    <row r="72" spans="2:3">
      <c r="B72" s="4" t="s">
        <v>83</v>
      </c>
      <c r="C72" s="4" t="s">
        <v>84</v>
      </c>
    </row>
    <row r="73" spans="7:7">
      <c r="G73" s="7">
        <f>0.3*16</f>
        <v>4.8</v>
      </c>
    </row>
    <row r="75" spans="3:6">
      <c r="C75" s="4" t="s">
        <v>72</v>
      </c>
      <c r="D75" s="283">
        <v>4</v>
      </c>
      <c r="E75" s="283">
        <v>3</v>
      </c>
      <c r="F75" s="283">
        <f>D75*E75</f>
        <v>12</v>
      </c>
    </row>
    <row r="76" spans="3:6">
      <c r="C76" s="4" t="s">
        <v>75</v>
      </c>
      <c r="D76" s="283">
        <v>4</v>
      </c>
      <c r="E76" s="283">
        <v>7.5</v>
      </c>
      <c r="F76" s="283">
        <f>D76*E76</f>
        <v>30</v>
      </c>
    </row>
    <row r="77" spans="3:6">
      <c r="C77" s="4" t="s">
        <v>85</v>
      </c>
      <c r="D77" s="283">
        <v>14</v>
      </c>
      <c r="E77" s="283">
        <v>0.75</v>
      </c>
      <c r="F77" s="283">
        <f>D77*E77</f>
        <v>10.5</v>
      </c>
    </row>
    <row r="78" spans="2:6">
      <c r="B78" s="4">
        <v>8</v>
      </c>
      <c r="C78" s="4">
        <v>14</v>
      </c>
      <c r="D78" s="283">
        <f>B78*C78</f>
        <v>112</v>
      </c>
      <c r="E78" s="285">
        <v>0.3</v>
      </c>
      <c r="F78" s="283">
        <f>D78*E78</f>
        <v>33.6</v>
      </c>
    </row>
    <row r="79" spans="6:6">
      <c r="F79" s="283">
        <f>SUM(F74:F78)</f>
        <v>86.1</v>
      </c>
    </row>
    <row r="82" spans="2:2">
      <c r="B82" s="4" t="s">
        <v>86</v>
      </c>
    </row>
    <row r="84" spans="2:2">
      <c r="B84" s="4">
        <v>0.03</v>
      </c>
    </row>
    <row r="85" spans="3:6">
      <c r="C85" s="4" t="s">
        <v>72</v>
      </c>
      <c r="D85" s="283">
        <v>3</v>
      </c>
      <c r="E85" s="283">
        <v>0.75</v>
      </c>
      <c r="F85" s="283">
        <f>D85*E85</f>
        <v>2.25</v>
      </c>
    </row>
    <row r="86" spans="3:6">
      <c r="C86" s="4" t="s">
        <v>75</v>
      </c>
      <c r="D86" s="283">
        <v>4</v>
      </c>
      <c r="E86" s="283">
        <v>0.5</v>
      </c>
      <c r="F86" s="283">
        <f>D86*E86</f>
        <v>2</v>
      </c>
    </row>
    <row r="87" spans="3:6">
      <c r="C87" s="4" t="s">
        <v>85</v>
      </c>
      <c r="D87" s="283">
        <v>0</v>
      </c>
      <c r="E87" s="283">
        <v>0.75</v>
      </c>
      <c r="F87" s="283">
        <f>D87*E87</f>
        <v>0</v>
      </c>
    </row>
    <row r="88" spans="2:6">
      <c r="B88" s="4">
        <v>10</v>
      </c>
      <c r="C88" s="4">
        <v>12</v>
      </c>
      <c r="D88" s="283">
        <f>B88*C88</f>
        <v>120</v>
      </c>
      <c r="E88" s="285">
        <v>0.3</v>
      </c>
      <c r="F88" s="283">
        <f>D88*E88</f>
        <v>36</v>
      </c>
    </row>
    <row r="89" spans="6:6">
      <c r="F89" s="283">
        <f>SUM(F84:F88)</f>
        <v>40.25</v>
      </c>
    </row>
    <row r="95" spans="3:3">
      <c r="C95" s="235" t="str">
        <f>$AH95&amp;" "&amp;D$194</f>
        <v> </v>
      </c>
    </row>
    <row r="96" spans="3:3">
      <c r="C96" s="235"/>
    </row>
    <row r="97" spans="1:3">
      <c r="A97" s="4" t="s">
        <v>87</v>
      </c>
      <c r="B97" s="4" t="s">
        <v>88</v>
      </c>
      <c r="C97" s="235"/>
    </row>
    <row r="98" spans="1:3">
      <c r="A98" s="4" t="s">
        <v>89</v>
      </c>
      <c r="B98" s="4" t="s">
        <v>90</v>
      </c>
      <c r="C98" s="235"/>
    </row>
    <row r="99" spans="1:3">
      <c r="A99" s="4" t="s">
        <v>91</v>
      </c>
      <c r="B99" s="4" t="s">
        <v>92</v>
      </c>
      <c r="C99" s="235"/>
    </row>
    <row r="100" spans="1:3">
      <c r="A100" s="4" t="s">
        <v>93</v>
      </c>
      <c r="B100" s="4" t="s">
        <v>94</v>
      </c>
      <c r="C100" s="235"/>
    </row>
    <row r="127" spans="3:3">
      <c r="C127" s="235"/>
    </row>
    <row r="128" spans="3:3">
      <c r="C128" s="235"/>
    </row>
    <row r="129" spans="3:3">
      <c r="C129" s="235"/>
    </row>
    <row r="130" spans="3:3">
      <c r="C130" s="235"/>
    </row>
    <row r="131" spans="3:3">
      <c r="C131" s="235"/>
    </row>
    <row r="132" spans="3:3">
      <c r="C132" s="235"/>
    </row>
    <row r="133" spans="3:3">
      <c r="C133" s="235"/>
    </row>
    <row r="134" spans="3:3">
      <c r="C134" s="235"/>
    </row>
    <row r="135" spans="3:3">
      <c r="C135" s="235"/>
    </row>
    <row r="136" spans="3:3">
      <c r="C136" s="235"/>
    </row>
    <row r="137" spans="3:3">
      <c r="C137" s="235"/>
    </row>
    <row r="138" spans="3:3">
      <c r="C138" s="235"/>
    </row>
    <row r="139" spans="3:3">
      <c r="C139" s="235"/>
    </row>
    <row r="140" spans="3:3">
      <c r="C140" s="235"/>
    </row>
    <row r="141" spans="3:3">
      <c r="C141" s="235"/>
    </row>
    <row r="142" spans="3:3">
      <c r="C142" s="235"/>
    </row>
    <row r="143" spans="3:3">
      <c r="C143" s="235"/>
    </row>
    <row r="144" spans="3:3">
      <c r="C144" s="235"/>
    </row>
    <row r="145" spans="3:3">
      <c r="C145" s="235"/>
    </row>
    <row r="146" spans="3:3">
      <c r="C146" s="235"/>
    </row>
    <row r="147" spans="3:3">
      <c r="C147" s="235"/>
    </row>
    <row r="148" spans="3:3">
      <c r="C148" s="235"/>
    </row>
    <row r="149" spans="3:3">
      <c r="C149" s="235"/>
    </row>
    <row r="150" spans="3:3">
      <c r="C150" s="235"/>
    </row>
    <row r="151" spans="3:3">
      <c r="C151" s="235"/>
    </row>
    <row r="152" spans="3:3">
      <c r="C152" s="235"/>
    </row>
    <row r="153" spans="3:3">
      <c r="C153" s="235"/>
    </row>
    <row r="154" spans="3:3">
      <c r="C154" s="235"/>
    </row>
    <row r="155" spans="3:3">
      <c r="C155" s="235"/>
    </row>
    <row r="156" spans="3:3">
      <c r="C156" s="235"/>
    </row>
    <row r="157" spans="3:3">
      <c r="C157" s="235"/>
    </row>
    <row r="158" spans="3:3">
      <c r="C158" s="235"/>
    </row>
    <row r="159" spans="3:3">
      <c r="C159" s="235"/>
    </row>
    <row r="160" spans="3:3">
      <c r="C160" s="235"/>
    </row>
    <row r="161" spans="3:3">
      <c r="C161" s="235"/>
    </row>
    <row r="162" spans="3:3">
      <c r="C162" s="235"/>
    </row>
    <row r="163" spans="3:3">
      <c r="C163" s="235"/>
    </row>
    <row r="164" spans="3:3">
      <c r="C164" s="235"/>
    </row>
    <row r="165" spans="3:3">
      <c r="C165" s="235"/>
    </row>
    <row r="166" spans="3:3">
      <c r="C166" s="235"/>
    </row>
    <row r="167" spans="3:3">
      <c r="C167" s="235"/>
    </row>
    <row r="168" spans="3:3">
      <c r="C168" s="235"/>
    </row>
    <row r="169" spans="3:3">
      <c r="C169" s="235"/>
    </row>
    <row r="170" spans="3:3">
      <c r="C170" s="235"/>
    </row>
    <row r="171" spans="3:3">
      <c r="C171" s="235"/>
    </row>
    <row r="172" spans="3:3">
      <c r="C172" s="235"/>
    </row>
    <row r="173" spans="3:3">
      <c r="C173" s="235"/>
    </row>
    <row r="174" spans="3:3">
      <c r="C174" s="235"/>
    </row>
    <row r="175" spans="3:3">
      <c r="C175" s="235"/>
    </row>
    <row r="176" spans="3:3">
      <c r="C176" s="235"/>
    </row>
    <row r="177" spans="3:3">
      <c r="C177" s="235"/>
    </row>
    <row r="178" spans="3:3">
      <c r="C178" s="235"/>
    </row>
    <row r="179" spans="3:3">
      <c r="C179" s="235"/>
    </row>
    <row r="180" spans="3:3">
      <c r="C180" s="235"/>
    </row>
    <row r="181" spans="3:3">
      <c r="C181" s="235"/>
    </row>
    <row r="182" spans="3:3">
      <c r="C182" s="235"/>
    </row>
    <row r="183" spans="3:3">
      <c r="C183" s="235"/>
    </row>
    <row r="184" spans="3:3">
      <c r="C184" s="235"/>
    </row>
    <row r="185" spans="3:3">
      <c r="C185" s="235"/>
    </row>
    <row r="186" spans="3:3">
      <c r="C186" s="235"/>
    </row>
    <row r="187" spans="3:3">
      <c r="C187" s="235"/>
    </row>
    <row r="188" spans="3:3">
      <c r="C188" s="235"/>
    </row>
    <row r="189" spans="3:3">
      <c r="C189" s="235"/>
    </row>
    <row r="190" spans="3:3">
      <c r="C190" s="235"/>
    </row>
    <row r="191" spans="3:3">
      <c r="C191" s="235"/>
    </row>
    <row r="192" spans="3:3">
      <c r="C192" s="235"/>
    </row>
    <row r="193" spans="3:3">
      <c r="C193" s="235" t="str">
        <f t="shared" ref="C193:C222" si="0">$AH193&amp;" "&amp;D$221</f>
        <v> </v>
      </c>
    </row>
    <row r="194" spans="3:3">
      <c r="C194" s="235" t="str">
        <f t="shared" si="0"/>
        <v> </v>
      </c>
    </row>
    <row r="195" spans="3:3">
      <c r="C195" s="235" t="str">
        <f t="shared" si="0"/>
        <v> </v>
      </c>
    </row>
    <row r="196" spans="3:3">
      <c r="C196" s="235" t="str">
        <f t="shared" si="0"/>
        <v> </v>
      </c>
    </row>
    <row r="197" spans="3:3">
      <c r="C197" s="235" t="str">
        <f t="shared" si="0"/>
        <v> </v>
      </c>
    </row>
    <row r="198" spans="3:3">
      <c r="C198" s="235" t="str">
        <f t="shared" si="0"/>
        <v> </v>
      </c>
    </row>
    <row r="199" spans="3:3">
      <c r="C199" s="235" t="str">
        <f t="shared" si="0"/>
        <v> </v>
      </c>
    </row>
    <row r="200" spans="3:3">
      <c r="C200" s="235" t="str">
        <f t="shared" si="0"/>
        <v> </v>
      </c>
    </row>
    <row r="201" spans="3:3">
      <c r="C201" s="235" t="str">
        <f t="shared" si="0"/>
        <v> </v>
      </c>
    </row>
    <row r="202" spans="3:3">
      <c r="C202" s="235" t="str">
        <f t="shared" si="0"/>
        <v> </v>
      </c>
    </row>
    <row r="203" spans="3:3">
      <c r="C203" s="235" t="str">
        <f t="shared" si="0"/>
        <v> </v>
      </c>
    </row>
    <row r="204" spans="3:3">
      <c r="C204" s="235" t="str">
        <f t="shared" si="0"/>
        <v> </v>
      </c>
    </row>
    <row r="205" spans="3:3">
      <c r="C205" s="235" t="str">
        <f t="shared" si="0"/>
        <v> </v>
      </c>
    </row>
    <row r="206" spans="3:3">
      <c r="C206" s="235" t="str">
        <f t="shared" si="0"/>
        <v> </v>
      </c>
    </row>
    <row r="207" spans="3:3">
      <c r="C207" s="235" t="str">
        <f t="shared" si="0"/>
        <v> </v>
      </c>
    </row>
    <row r="208" spans="3:3">
      <c r="C208" s="235" t="str">
        <f t="shared" si="0"/>
        <v> </v>
      </c>
    </row>
    <row r="209" spans="3:3">
      <c r="C209" s="235" t="str">
        <f t="shared" si="0"/>
        <v> </v>
      </c>
    </row>
    <row r="210" spans="3:3">
      <c r="C210" s="235" t="str">
        <f t="shared" si="0"/>
        <v> </v>
      </c>
    </row>
    <row r="211" spans="3:3">
      <c r="C211" s="235" t="str">
        <f t="shared" si="0"/>
        <v> </v>
      </c>
    </row>
    <row r="212" spans="3:3">
      <c r="C212" s="235" t="str">
        <f t="shared" si="0"/>
        <v> </v>
      </c>
    </row>
    <row r="213" spans="3:3">
      <c r="C213" s="235" t="str">
        <f t="shared" si="0"/>
        <v> </v>
      </c>
    </row>
    <row r="214" spans="3:3">
      <c r="C214" s="235" t="str">
        <f t="shared" si="0"/>
        <v> </v>
      </c>
    </row>
    <row r="215" spans="3:3">
      <c r="C215" s="235" t="str">
        <f t="shared" si="0"/>
        <v> </v>
      </c>
    </row>
    <row r="216" spans="3:3">
      <c r="C216" s="235" t="str">
        <f t="shared" si="0"/>
        <v> </v>
      </c>
    </row>
    <row r="217" spans="3:3">
      <c r="C217" s="235" t="str">
        <f t="shared" si="0"/>
        <v> </v>
      </c>
    </row>
    <row r="218" spans="3:3">
      <c r="C218" s="235" t="str">
        <f t="shared" si="0"/>
        <v> </v>
      </c>
    </row>
    <row r="219" spans="3:3">
      <c r="C219" s="235" t="str">
        <f t="shared" si="0"/>
        <v> </v>
      </c>
    </row>
    <row r="220" spans="3:3">
      <c r="C220" s="235" t="str">
        <f t="shared" si="0"/>
        <v> </v>
      </c>
    </row>
    <row r="221" spans="3:3">
      <c r="C221" s="235" t="str">
        <f t="shared" si="0"/>
        <v> </v>
      </c>
    </row>
    <row r="222" spans="3:3">
      <c r="C222" s="235" t="str">
        <f t="shared" si="0"/>
        <v> </v>
      </c>
    </row>
  </sheetData>
  <mergeCells count="15">
    <mergeCell ref="A2:A13"/>
    <mergeCell ref="A15:A29"/>
    <mergeCell ref="A31:A44"/>
    <mergeCell ref="A46:A48"/>
    <mergeCell ref="A50:A53"/>
    <mergeCell ref="B3:B8"/>
    <mergeCell ref="B9:B13"/>
    <mergeCell ref="B17:B20"/>
    <mergeCell ref="B21:B24"/>
    <mergeCell ref="B25:B29"/>
    <mergeCell ref="B31:B34"/>
    <mergeCell ref="B35:B38"/>
    <mergeCell ref="B40:B44"/>
    <mergeCell ref="B46:B47"/>
    <mergeCell ref="B50:B52"/>
  </mergeCells>
  <pageMargins left="0.75" right="0.75" top="1" bottom="1" header="0.509722222222222" footer="0.509722222222222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workbookViewId="0">
      <selection activeCell="F14" sqref="F14"/>
    </sheetView>
  </sheetViews>
  <sheetFormatPr defaultColWidth="9" defaultRowHeight="14.25" outlineLevelCol="6"/>
  <cols>
    <col min="2" max="2" width="26.125" customWidth="1"/>
    <col min="4" max="4" width="23.375" customWidth="1"/>
    <col min="7" max="7" width="20.25" customWidth="1"/>
  </cols>
  <sheetData>
    <row r="1" spans="1:7">
      <c r="A1" s="8" t="s">
        <v>5132</v>
      </c>
      <c r="C1" s="4">
        <v>1320</v>
      </c>
      <c r="D1" s="6" t="s">
        <v>5133</v>
      </c>
      <c r="G1" s="23" t="s">
        <v>5134</v>
      </c>
    </row>
    <row r="2" spans="1:7">
      <c r="A2" s="8">
        <v>0</v>
      </c>
      <c r="B2" s="8" t="s">
        <v>5135</v>
      </c>
      <c r="C2" s="4">
        <v>1321</v>
      </c>
      <c r="D2" s="24" t="s">
        <v>5136</v>
      </c>
      <c r="G2" s="23" t="s">
        <v>5137</v>
      </c>
    </row>
    <row r="3" spans="1:7">
      <c r="A3">
        <v>1</v>
      </c>
      <c r="B3" s="8" t="s">
        <v>5138</v>
      </c>
      <c r="C3" s="4">
        <v>1322</v>
      </c>
      <c r="D3" s="25" t="s">
        <v>5139</v>
      </c>
      <c r="G3" s="23" t="s">
        <v>5140</v>
      </c>
    </row>
    <row r="4" spans="1:4">
      <c r="A4">
        <v>2</v>
      </c>
      <c r="B4" s="8" t="s">
        <v>5141</v>
      </c>
      <c r="C4" s="4">
        <v>1323</v>
      </c>
      <c r="D4" s="24" t="s">
        <v>5142</v>
      </c>
    </row>
    <row r="5" spans="1:4">
      <c r="A5">
        <v>3</v>
      </c>
      <c r="B5" s="8" t="s">
        <v>5143</v>
      </c>
      <c r="C5" s="4">
        <v>1324</v>
      </c>
      <c r="D5" s="25" t="s">
        <v>5144</v>
      </c>
    </row>
    <row r="6" spans="1:4">
      <c r="A6">
        <v>4</v>
      </c>
      <c r="B6" t="s">
        <v>5145</v>
      </c>
      <c r="C6" s="4">
        <v>1325</v>
      </c>
      <c r="D6" s="26" t="s">
        <v>5146</v>
      </c>
    </row>
    <row r="7" spans="3:4">
      <c r="C7" s="4">
        <v>1326</v>
      </c>
      <c r="D7" s="26" t="s">
        <v>5147</v>
      </c>
    </row>
    <row r="8" spans="3:4">
      <c r="C8" s="4">
        <v>1327</v>
      </c>
      <c r="D8" s="26" t="s">
        <v>5148</v>
      </c>
    </row>
    <row r="9" spans="3:4">
      <c r="C9" s="4">
        <v>1328</v>
      </c>
      <c r="D9" s="26" t="s">
        <v>5149</v>
      </c>
    </row>
    <row r="10" spans="3:4">
      <c r="C10" s="4">
        <v>1329</v>
      </c>
      <c r="D10" s="26" t="s">
        <v>5150</v>
      </c>
    </row>
    <row r="11" spans="3:4">
      <c r="C11" s="4">
        <v>1330</v>
      </c>
      <c r="D11" s="23" t="s">
        <v>5151</v>
      </c>
    </row>
    <row r="12" spans="3:4">
      <c r="C12" s="4">
        <v>1331</v>
      </c>
      <c r="D12" s="23" t="s">
        <v>5152</v>
      </c>
    </row>
    <row r="13" spans="3:4">
      <c r="C13" s="4">
        <v>1332</v>
      </c>
      <c r="D13" s="23" t="s">
        <v>5153</v>
      </c>
    </row>
    <row r="14" spans="3:4">
      <c r="C14" s="4">
        <v>1333</v>
      </c>
      <c r="D14" s="23" t="s">
        <v>5154</v>
      </c>
    </row>
    <row r="15" spans="3:4">
      <c r="C15" s="4">
        <v>1334</v>
      </c>
      <c r="D15" s="23" t="s">
        <v>5155</v>
      </c>
    </row>
    <row r="16" spans="3:4">
      <c r="C16" s="4">
        <v>1335</v>
      </c>
      <c r="D16" s="23" t="s">
        <v>5156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3"/>
  <sheetViews>
    <sheetView tabSelected="1" topLeftCell="A16" workbookViewId="0">
      <selection activeCell="H25" sqref="H25"/>
    </sheetView>
  </sheetViews>
  <sheetFormatPr defaultColWidth="9" defaultRowHeight="12"/>
  <cols>
    <col min="1" max="1" width="11.625" style="9" customWidth="1"/>
    <col min="2" max="2" width="10.625" style="9" customWidth="1"/>
    <col min="3" max="3" width="29.625" style="9" customWidth="1"/>
    <col min="4" max="4" width="15.5" style="9" customWidth="1"/>
    <col min="5" max="5" width="9" style="9" customWidth="1"/>
    <col min="6" max="6" width="8.125" style="10" customWidth="1"/>
    <col min="7" max="7" width="24.5" style="10" customWidth="1"/>
    <col min="8" max="8" width="26.75" style="10" customWidth="1"/>
    <col min="9" max="9" width="41.75" style="9" customWidth="1"/>
    <col min="10" max="12" width="9" style="9"/>
    <col min="13" max="13" width="39.625" style="9" customWidth="1"/>
    <col min="14" max="16" width="9" style="9"/>
    <col min="17" max="17" width="35.75" style="9" customWidth="1"/>
    <col min="18" max="19" width="9" style="9"/>
    <col min="20" max="20" width="9.125" style="9" customWidth="1"/>
    <col min="21" max="21" width="46" style="9" customWidth="1"/>
    <col min="22" max="23" width="9" style="9"/>
    <col min="24" max="24" width="8.125" style="9" customWidth="1"/>
    <col min="25" max="25" width="8.5" style="9" customWidth="1"/>
    <col min="26" max="26" width="31.625" style="9" customWidth="1"/>
    <col min="27" max="27" width="13.875" style="9" customWidth="1"/>
    <col min="28" max="16384" width="9" style="9"/>
  </cols>
  <sheetData>
    <row r="1" ht="14.25" spans="2:26">
      <c r="B1" s="7"/>
      <c r="C1" s="7"/>
      <c r="S1" s="1" t="s">
        <v>5157</v>
      </c>
      <c r="T1" s="21">
        <v>46</v>
      </c>
      <c r="U1" s="1" t="s">
        <v>5158</v>
      </c>
      <c r="X1" s="9" t="s">
        <v>5159</v>
      </c>
      <c r="Y1" s="22">
        <v>14</v>
      </c>
      <c r="Z1" s="9" t="s">
        <v>5160</v>
      </c>
    </row>
    <row r="2" ht="22.5" spans="1:26">
      <c r="A2" s="11" t="s">
        <v>5161</v>
      </c>
      <c r="B2" s="12" t="s">
        <v>5162</v>
      </c>
      <c r="C2" s="11" t="s">
        <v>5163</v>
      </c>
      <c r="D2" s="12" t="s">
        <v>5164</v>
      </c>
      <c r="E2" s="13"/>
      <c r="F2" s="14" t="s">
        <v>5165</v>
      </c>
      <c r="G2" s="14" t="s">
        <v>5166</v>
      </c>
      <c r="H2" s="14" t="s">
        <v>5167</v>
      </c>
      <c r="S2" s="1" t="s">
        <v>5168</v>
      </c>
      <c r="T2" s="21">
        <v>47</v>
      </c>
      <c r="U2" s="1" t="s">
        <v>5169</v>
      </c>
      <c r="X2" s="9" t="s">
        <v>5170</v>
      </c>
      <c r="Y2" s="22">
        <v>15</v>
      </c>
      <c r="Z2" s="9" t="s">
        <v>5171</v>
      </c>
    </row>
    <row r="3" ht="14.25" spans="1:26">
      <c r="A3" s="9" t="s">
        <v>5172</v>
      </c>
      <c r="B3" s="9" t="s">
        <v>5173</v>
      </c>
      <c r="C3" t="s">
        <v>5174</v>
      </c>
      <c r="D3" t="s">
        <v>5175</v>
      </c>
      <c r="E3"/>
      <c r="F3" s="15">
        <v>1</v>
      </c>
      <c r="G3" s="15" t="s">
        <v>5176</v>
      </c>
      <c r="H3" s="15" t="s">
        <v>5177</v>
      </c>
      <c r="S3" s="1" t="s">
        <v>5178</v>
      </c>
      <c r="T3" s="21">
        <v>48</v>
      </c>
      <c r="U3" s="1" t="s">
        <v>5179</v>
      </c>
      <c r="X3" s="9" t="s">
        <v>5180</v>
      </c>
      <c r="Y3" s="9">
        <v>32</v>
      </c>
      <c r="Z3" s="9" t="s">
        <v>5181</v>
      </c>
    </row>
    <row r="4" ht="14.25" spans="1:26">
      <c r="A4" s="9" t="s">
        <v>5182</v>
      </c>
      <c r="B4" s="9" t="s">
        <v>5183</v>
      </c>
      <c r="C4" t="s">
        <v>5184</v>
      </c>
      <c r="D4" t="s">
        <v>5185</v>
      </c>
      <c r="E4"/>
      <c r="F4" s="15">
        <v>2</v>
      </c>
      <c r="G4" s="15" t="s">
        <v>5186</v>
      </c>
      <c r="H4" s="15" t="s">
        <v>5187</v>
      </c>
      <c r="S4" s="1" t="s">
        <v>5188</v>
      </c>
      <c r="T4" s="21">
        <v>49</v>
      </c>
      <c r="U4" s="1" t="s">
        <v>5189</v>
      </c>
      <c r="X4" s="9" t="s">
        <v>5190</v>
      </c>
      <c r="Y4" s="9">
        <v>33</v>
      </c>
      <c r="Z4" s="9" t="s">
        <v>5191</v>
      </c>
    </row>
    <row r="5" ht="14.25" spans="1:26">
      <c r="A5" s="9" t="s">
        <v>5192</v>
      </c>
      <c r="B5" s="9" t="s">
        <v>5193</v>
      </c>
      <c r="C5" t="s">
        <v>5194</v>
      </c>
      <c r="D5" t="s">
        <v>5195</v>
      </c>
      <c r="E5"/>
      <c r="F5" s="15">
        <v>3</v>
      </c>
      <c r="G5" s="15" t="s">
        <v>5196</v>
      </c>
      <c r="H5" s="15" t="s">
        <v>5197</v>
      </c>
      <c r="S5" s="1" t="s">
        <v>5198</v>
      </c>
      <c r="T5" s="21">
        <v>50</v>
      </c>
      <c r="U5" s="9" t="s">
        <v>5199</v>
      </c>
      <c r="X5" s="9" t="s">
        <v>5200</v>
      </c>
      <c r="Y5" s="9">
        <v>34</v>
      </c>
      <c r="Z5" s="9" t="s">
        <v>5201</v>
      </c>
    </row>
    <row r="6" ht="14.25" spans="1:26">
      <c r="A6" s="9" t="s">
        <v>5202</v>
      </c>
      <c r="B6" s="9" t="s">
        <v>5203</v>
      </c>
      <c r="C6" t="s">
        <v>5204</v>
      </c>
      <c r="D6" t="s">
        <v>5205</v>
      </c>
      <c r="E6"/>
      <c r="F6" s="15">
        <v>4</v>
      </c>
      <c r="G6" s="15" t="s">
        <v>5206</v>
      </c>
      <c r="H6" s="15" t="s">
        <v>5207</v>
      </c>
      <c r="X6" s="9" t="s">
        <v>5208</v>
      </c>
      <c r="Y6" s="9">
        <v>35</v>
      </c>
      <c r="Z6" s="9" t="s">
        <v>5209</v>
      </c>
    </row>
    <row r="7" ht="14.25" spans="1:26">
      <c r="A7" s="9" t="s">
        <v>5210</v>
      </c>
      <c r="B7" s="9" t="s">
        <v>5211</v>
      </c>
      <c r="C7" t="s">
        <v>5212</v>
      </c>
      <c r="D7" t="s">
        <v>5213</v>
      </c>
      <c r="E7"/>
      <c r="F7" s="15">
        <v>5</v>
      </c>
      <c r="G7" s="15" t="s">
        <v>5214</v>
      </c>
      <c r="H7" s="15" t="s">
        <v>5215</v>
      </c>
      <c r="X7" s="9" t="s">
        <v>5216</v>
      </c>
      <c r="Y7" s="9">
        <v>36</v>
      </c>
      <c r="Z7" s="9" t="s">
        <v>5217</v>
      </c>
    </row>
    <row r="8" ht="14.25" spans="1:26">
      <c r="A8" s="9" t="s">
        <v>5218</v>
      </c>
      <c r="B8" s="9" t="s">
        <v>5219</v>
      </c>
      <c r="C8" t="s">
        <v>5220</v>
      </c>
      <c r="D8" t="s">
        <v>5221</v>
      </c>
      <c r="E8"/>
      <c r="F8" s="15">
        <v>6</v>
      </c>
      <c r="G8" s="15" t="s">
        <v>5222</v>
      </c>
      <c r="H8" s="15" t="s">
        <v>5223</v>
      </c>
      <c r="X8" s="9" t="s">
        <v>5224</v>
      </c>
      <c r="Y8" s="9">
        <v>37</v>
      </c>
      <c r="Z8" s="9" t="s">
        <v>5225</v>
      </c>
    </row>
    <row r="9" ht="14.25" spans="1:26">
      <c r="A9" s="9" t="s">
        <v>5226</v>
      </c>
      <c r="B9" s="9" t="s">
        <v>5227</v>
      </c>
      <c r="C9" t="s">
        <v>5228</v>
      </c>
      <c r="D9" t="s">
        <v>5229</v>
      </c>
      <c r="E9"/>
      <c r="F9" s="15">
        <v>7</v>
      </c>
      <c r="G9" s="15" t="s">
        <v>5230</v>
      </c>
      <c r="H9" s="15" t="s">
        <v>5231</v>
      </c>
      <c r="X9" s="9" t="s">
        <v>5232</v>
      </c>
      <c r="Y9" s="9">
        <v>38</v>
      </c>
      <c r="Z9" s="9" t="s">
        <v>5233</v>
      </c>
    </row>
    <row r="10" ht="14.25" spans="1:8">
      <c r="A10" s="9" t="s">
        <v>5234</v>
      </c>
      <c r="B10" s="9" t="s">
        <v>5235</v>
      </c>
      <c r="C10" t="s">
        <v>5236</v>
      </c>
      <c r="D10" t="s">
        <v>5221</v>
      </c>
      <c r="E10"/>
      <c r="F10" s="15">
        <v>8</v>
      </c>
      <c r="G10" s="15" t="s">
        <v>5237</v>
      </c>
      <c r="H10" s="15" t="s">
        <v>5238</v>
      </c>
    </row>
    <row r="11" ht="14.25" spans="1:8">
      <c r="A11" s="9" t="s">
        <v>5239</v>
      </c>
      <c r="B11" s="9" t="s">
        <v>5240</v>
      </c>
      <c r="C11" t="s">
        <v>5241</v>
      </c>
      <c r="D11" t="s">
        <v>5185</v>
      </c>
      <c r="E11"/>
      <c r="F11" s="15">
        <v>9</v>
      </c>
      <c r="G11" s="15" t="s">
        <v>5242</v>
      </c>
      <c r="H11" s="15" t="s">
        <v>5243</v>
      </c>
    </row>
    <row r="12" ht="14.25" spans="1:8">
      <c r="A12" s="9" t="s">
        <v>5244</v>
      </c>
      <c r="B12" s="9" t="s">
        <v>5245</v>
      </c>
      <c r="C12" t="s">
        <v>5246</v>
      </c>
      <c r="D12" t="s">
        <v>5195</v>
      </c>
      <c r="E12"/>
      <c r="F12" s="15">
        <v>10</v>
      </c>
      <c r="G12" s="15" t="s">
        <v>5247</v>
      </c>
      <c r="H12" s="15" t="s">
        <v>5248</v>
      </c>
    </row>
    <row r="13" ht="14.25" spans="1:8">
      <c r="A13" s="9" t="s">
        <v>5249</v>
      </c>
      <c r="B13" s="9" t="s">
        <v>5250</v>
      </c>
      <c r="C13" t="s">
        <v>5251</v>
      </c>
      <c r="D13" t="s">
        <v>5205</v>
      </c>
      <c r="E13"/>
      <c r="F13" s="15">
        <v>11</v>
      </c>
      <c r="G13" s="15" t="s">
        <v>5252</v>
      </c>
      <c r="H13" s="15" t="s">
        <v>5253</v>
      </c>
    </row>
    <row r="14" ht="14.25" spans="1:8">
      <c r="A14" s="9" t="s">
        <v>5254</v>
      </c>
      <c r="B14" s="9" t="s">
        <v>5255</v>
      </c>
      <c r="C14" t="s">
        <v>5256</v>
      </c>
      <c r="D14" t="s">
        <v>5175</v>
      </c>
      <c r="E14"/>
      <c r="F14" s="15">
        <v>12</v>
      </c>
      <c r="G14" s="15" t="s">
        <v>5257</v>
      </c>
      <c r="H14" s="15" t="s">
        <v>5258</v>
      </c>
    </row>
    <row r="15" ht="14.25" spans="1:8">
      <c r="A15" s="9" t="s">
        <v>5259</v>
      </c>
      <c r="B15" s="9" t="s">
        <v>5260</v>
      </c>
      <c r="C15" t="s">
        <v>5261</v>
      </c>
      <c r="D15" t="s">
        <v>5221</v>
      </c>
      <c r="E15"/>
      <c r="F15" s="15">
        <v>13</v>
      </c>
      <c r="G15" s="15" t="s">
        <v>5262</v>
      </c>
      <c r="H15" s="15"/>
    </row>
    <row r="16" ht="14.25" spans="1:8">
      <c r="A16" s="9" t="s">
        <v>5263</v>
      </c>
      <c r="B16" s="9" t="s">
        <v>5264</v>
      </c>
      <c r="C16" t="s">
        <v>5265</v>
      </c>
      <c r="D16" t="s">
        <v>5266</v>
      </c>
      <c r="E16"/>
      <c r="F16" s="15">
        <v>14</v>
      </c>
      <c r="G16" s="15" t="s">
        <v>5267</v>
      </c>
      <c r="H16" s="15" t="s">
        <v>5268</v>
      </c>
    </row>
    <row r="17" ht="14.25" spans="1:8">
      <c r="A17" s="9" t="s">
        <v>5269</v>
      </c>
      <c r="B17" s="9" t="s">
        <v>5270</v>
      </c>
      <c r="C17" t="s">
        <v>5271</v>
      </c>
      <c r="D17" t="s">
        <v>5205</v>
      </c>
      <c r="E17"/>
      <c r="F17" s="15"/>
      <c r="G17" s="15"/>
      <c r="H17" s="15"/>
    </row>
    <row r="18" ht="14.25" spans="1:8">
      <c r="A18" s="9" t="s">
        <v>5272</v>
      </c>
      <c r="B18" s="9" t="s">
        <v>5273</v>
      </c>
      <c r="C18" t="s">
        <v>5274</v>
      </c>
      <c r="D18" t="s">
        <v>5221</v>
      </c>
      <c r="E18"/>
      <c r="F18" s="16"/>
      <c r="G18" s="16"/>
      <c r="H18" s="16"/>
    </row>
    <row r="19" ht="14.25" spans="1:5">
      <c r="A19" s="9" t="s">
        <v>5275</v>
      </c>
      <c r="B19" s="9" t="s">
        <v>5276</v>
      </c>
      <c r="C19" t="s">
        <v>5277</v>
      </c>
      <c r="D19" t="s">
        <v>5278</v>
      </c>
      <c r="E19"/>
    </row>
    <row r="20" ht="14.25" spans="1:5">
      <c r="A20" s="9" t="s">
        <v>5279</v>
      </c>
      <c r="B20" s="9" t="s">
        <v>5280</v>
      </c>
      <c r="C20" t="s">
        <v>5281</v>
      </c>
      <c r="D20" t="s">
        <v>5205</v>
      </c>
      <c r="E20"/>
    </row>
    <row r="21" ht="14.25" spans="1:7">
      <c r="A21" s="9" t="s">
        <v>5282</v>
      </c>
      <c r="B21" s="9" t="s">
        <v>5283</v>
      </c>
      <c r="C21" t="s">
        <v>5284</v>
      </c>
      <c r="D21" t="s">
        <v>5221</v>
      </c>
      <c r="E21"/>
      <c r="F21" s="15">
        <v>19</v>
      </c>
      <c r="G21" s="15" t="s">
        <v>5285</v>
      </c>
    </row>
    <row r="22" ht="14.25" spans="1:7">
      <c r="A22" s="9" t="s">
        <v>5286</v>
      </c>
      <c r="B22" s="9" t="s">
        <v>5287</v>
      </c>
      <c r="C22" t="s">
        <v>5288</v>
      </c>
      <c r="D22" t="s">
        <v>5289</v>
      </c>
      <c r="E22"/>
      <c r="F22" s="15">
        <v>20</v>
      </c>
      <c r="G22" s="15" t="s">
        <v>5290</v>
      </c>
    </row>
    <row r="23" ht="14.25" spans="1:7">
      <c r="A23" s="9" t="s">
        <v>5291</v>
      </c>
      <c r="B23" s="9" t="s">
        <v>5292</v>
      </c>
      <c r="C23" t="s">
        <v>5293</v>
      </c>
      <c r="D23" t="s">
        <v>5213</v>
      </c>
      <c r="E23"/>
      <c r="F23" s="15">
        <v>21</v>
      </c>
      <c r="G23" s="15" t="s">
        <v>5294</v>
      </c>
    </row>
    <row r="24" ht="14.25" spans="1:5">
      <c r="A24" s="9" t="s">
        <v>5295</v>
      </c>
      <c r="B24" s="9" t="s">
        <v>5296</v>
      </c>
      <c r="C24" t="s">
        <v>5297</v>
      </c>
      <c r="D24" t="s">
        <v>5221</v>
      </c>
      <c r="E24"/>
    </row>
    <row r="25" ht="14.25" spans="1:5">
      <c r="A25" s="9" t="s">
        <v>5298</v>
      </c>
      <c r="B25" s="9" t="s">
        <v>5299</v>
      </c>
      <c r="C25" t="s">
        <v>5300</v>
      </c>
      <c r="D25" t="s">
        <v>5205</v>
      </c>
      <c r="E25"/>
    </row>
    <row r="26" ht="14.25" spans="1:5">
      <c r="A26" s="9" t="s">
        <v>5301</v>
      </c>
      <c r="B26" s="9" t="s">
        <v>5302</v>
      </c>
      <c r="C26" t="s">
        <v>5303</v>
      </c>
      <c r="D26" t="s">
        <v>5213</v>
      </c>
      <c r="E26"/>
    </row>
    <row r="27" ht="14.25" spans="1:5">
      <c r="A27" s="9" t="s">
        <v>5304</v>
      </c>
      <c r="B27" s="9" t="s">
        <v>5305</v>
      </c>
      <c r="C27" t="s">
        <v>5306</v>
      </c>
      <c r="D27" t="s">
        <v>5185</v>
      </c>
      <c r="E27"/>
    </row>
    <row r="28" ht="14.25" spans="1:5">
      <c r="A28" s="9" t="s">
        <v>5307</v>
      </c>
      <c r="B28" s="9" t="s">
        <v>5308</v>
      </c>
      <c r="C28" t="s">
        <v>5309</v>
      </c>
      <c r="D28" t="s">
        <v>5195</v>
      </c>
      <c r="E28"/>
    </row>
    <row r="29" ht="14.25" spans="1:5">
      <c r="A29" s="9" t="s">
        <v>5310</v>
      </c>
      <c r="B29" s="9" t="s">
        <v>5311</v>
      </c>
      <c r="C29" t="s">
        <v>5312</v>
      </c>
      <c r="D29" t="s">
        <v>5205</v>
      </c>
      <c r="E29"/>
    </row>
    <row r="30" ht="14.25" spans="1:7">
      <c r="A30" s="9" t="s">
        <v>5313</v>
      </c>
      <c r="B30" s="9" t="s">
        <v>5314</v>
      </c>
      <c r="C30" t="s">
        <v>5315</v>
      </c>
      <c r="D30" t="s">
        <v>5221</v>
      </c>
      <c r="E30"/>
      <c r="F30" s="15">
        <v>28</v>
      </c>
      <c r="G30" s="15" t="s">
        <v>5316</v>
      </c>
    </row>
    <row r="31" ht="14.25" spans="1:7">
      <c r="A31" s="9" t="s">
        <v>5317</v>
      </c>
      <c r="B31" s="9" t="s">
        <v>5318</v>
      </c>
      <c r="C31" t="s">
        <v>5319</v>
      </c>
      <c r="D31" t="s">
        <v>4626</v>
      </c>
      <c r="E31"/>
      <c r="F31" s="15">
        <v>29</v>
      </c>
      <c r="G31" s="15" t="s">
        <v>5320</v>
      </c>
    </row>
    <row r="32" ht="14.25" spans="1:7">
      <c r="A32" s="17" t="s">
        <v>5321</v>
      </c>
      <c r="B32" s="18" t="s">
        <v>5322</v>
      </c>
      <c r="C32" s="19" t="s">
        <v>5323</v>
      </c>
      <c r="D32" s="20" t="s">
        <v>5185</v>
      </c>
      <c r="E32" s="13"/>
      <c r="F32" s="15">
        <v>30</v>
      </c>
      <c r="G32" s="15" t="s">
        <v>5324</v>
      </c>
    </row>
    <row r="33" ht="14.25" spans="1:4">
      <c r="A33" s="17" t="s">
        <v>5325</v>
      </c>
      <c r="B33" s="18" t="s">
        <v>5326</v>
      </c>
      <c r="C33" s="19" t="s">
        <v>5327</v>
      </c>
      <c r="D33" s="18" t="s">
        <v>5195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81"/>
  <sheetViews>
    <sheetView workbookViewId="0">
      <selection activeCell="H13" sqref="H13"/>
    </sheetView>
  </sheetViews>
  <sheetFormatPr defaultColWidth="9" defaultRowHeight="14.25" outlineLevelCol="5"/>
  <cols>
    <col min="2" max="2" width="8" customWidth="1"/>
    <col min="3" max="3" width="38.75" customWidth="1"/>
    <col min="4" max="4" width="3.5" customWidth="1"/>
    <col min="5" max="5" width="8.75" customWidth="1"/>
    <col min="6" max="6" width="31.125" customWidth="1"/>
  </cols>
  <sheetData>
    <row r="2" spans="2:6">
      <c r="B2" t="s">
        <v>5328</v>
      </c>
      <c r="C2" t="s">
        <v>897</v>
      </c>
      <c r="E2" s="8" t="s">
        <v>5329</v>
      </c>
      <c r="F2" t="s">
        <v>5330</v>
      </c>
    </row>
    <row r="3" spans="2:6">
      <c r="B3" t="s">
        <v>5331</v>
      </c>
      <c r="C3" t="s">
        <v>903</v>
      </c>
      <c r="E3" s="8" t="s">
        <v>5332</v>
      </c>
      <c r="F3" t="s">
        <v>5333</v>
      </c>
    </row>
    <row r="4" spans="2:5">
      <c r="B4" t="s">
        <v>5334</v>
      </c>
      <c r="C4" t="s">
        <v>905</v>
      </c>
      <c r="E4" s="8" t="s">
        <v>5335</v>
      </c>
    </row>
    <row r="5" spans="2:5">
      <c r="B5" t="s">
        <v>5336</v>
      </c>
      <c r="C5" t="s">
        <v>908</v>
      </c>
      <c r="E5" s="8" t="s">
        <v>5337</v>
      </c>
    </row>
    <row r="6" spans="2:5">
      <c r="B6" t="s">
        <v>5338</v>
      </c>
      <c r="C6" t="s">
        <v>912</v>
      </c>
      <c r="E6" s="8" t="s">
        <v>5339</v>
      </c>
    </row>
    <row r="7" spans="2:6">
      <c r="B7" t="s">
        <v>5340</v>
      </c>
      <c r="C7" t="s">
        <v>916</v>
      </c>
      <c r="E7" s="8" t="s">
        <v>5341</v>
      </c>
      <c r="F7" t="s">
        <v>5342</v>
      </c>
    </row>
    <row r="8" spans="2:5">
      <c r="B8" t="s">
        <v>5343</v>
      </c>
      <c r="C8" t="s">
        <v>919</v>
      </c>
      <c r="E8" s="8" t="s">
        <v>5344</v>
      </c>
    </row>
    <row r="9" spans="2:5">
      <c r="B9" t="s">
        <v>5345</v>
      </c>
      <c r="C9" t="s">
        <v>922</v>
      </c>
      <c r="E9" s="8" t="s">
        <v>5346</v>
      </c>
    </row>
    <row r="10" spans="2:5">
      <c r="B10" t="s">
        <v>5347</v>
      </c>
      <c r="C10" t="s">
        <v>925</v>
      </c>
      <c r="E10" s="8" t="s">
        <v>5348</v>
      </c>
    </row>
    <row r="11" spans="2:5">
      <c r="B11" t="s">
        <v>5349</v>
      </c>
      <c r="E11" s="8" t="s">
        <v>5350</v>
      </c>
    </row>
    <row r="12" spans="2:5">
      <c r="B12" t="s">
        <v>5351</v>
      </c>
      <c r="E12" s="8" t="s">
        <v>5352</v>
      </c>
    </row>
    <row r="13" spans="2:5">
      <c r="B13" t="s">
        <v>5353</v>
      </c>
      <c r="E13" s="8" t="s">
        <v>5354</v>
      </c>
    </row>
    <row r="14" spans="2:5">
      <c r="B14" t="s">
        <v>5355</v>
      </c>
      <c r="E14" s="8" t="s">
        <v>5356</v>
      </c>
    </row>
    <row r="15" spans="2:5">
      <c r="B15" t="s">
        <v>5357</v>
      </c>
      <c r="E15" s="8" t="s">
        <v>5358</v>
      </c>
    </row>
    <row r="16" spans="2:5">
      <c r="B16" t="s">
        <v>5359</v>
      </c>
      <c r="E16" s="8" t="s">
        <v>5360</v>
      </c>
    </row>
    <row r="17" spans="2:5">
      <c r="B17" t="s">
        <v>5361</v>
      </c>
      <c r="E17" s="8" t="s">
        <v>5362</v>
      </c>
    </row>
    <row r="18" spans="2:6">
      <c r="B18" s="8" t="s">
        <v>5363</v>
      </c>
      <c r="C18" t="s">
        <v>976</v>
      </c>
      <c r="E18" s="8" t="s">
        <v>5364</v>
      </c>
      <c r="F18" t="s">
        <v>5365</v>
      </c>
    </row>
    <row r="19" spans="2:6">
      <c r="B19" s="8" t="s">
        <v>5366</v>
      </c>
      <c r="C19" t="s">
        <v>985</v>
      </c>
      <c r="E19" s="8" t="s">
        <v>5367</v>
      </c>
      <c r="F19" t="s">
        <v>5368</v>
      </c>
    </row>
    <row r="20" spans="2:5">
      <c r="B20" s="8" t="s">
        <v>5369</v>
      </c>
      <c r="E20" s="8" t="s">
        <v>5370</v>
      </c>
    </row>
    <row r="21" spans="2:5">
      <c r="B21" s="8" t="s">
        <v>5371</v>
      </c>
      <c r="E21" s="8" t="s">
        <v>5372</v>
      </c>
    </row>
    <row r="22" spans="2:5">
      <c r="B22" s="8" t="s">
        <v>5373</v>
      </c>
      <c r="E22" s="8" t="s">
        <v>5374</v>
      </c>
    </row>
    <row r="23" spans="2:5">
      <c r="B23" s="8" t="s">
        <v>5375</v>
      </c>
      <c r="E23" s="8" t="s">
        <v>5376</v>
      </c>
    </row>
    <row r="24" spans="2:5">
      <c r="B24" s="8" t="s">
        <v>5377</v>
      </c>
      <c r="E24" s="8" t="s">
        <v>5378</v>
      </c>
    </row>
    <row r="25" spans="2:5">
      <c r="B25" s="8" t="s">
        <v>5379</v>
      </c>
      <c r="E25" s="8" t="s">
        <v>5380</v>
      </c>
    </row>
    <row r="26" spans="2:5">
      <c r="B26" s="8" t="s">
        <v>5381</v>
      </c>
      <c r="E26" s="8" t="s">
        <v>5382</v>
      </c>
    </row>
    <row r="27" spans="2:5">
      <c r="B27" s="8" t="s">
        <v>5383</v>
      </c>
      <c r="E27" s="8" t="s">
        <v>5384</v>
      </c>
    </row>
    <row r="28" spans="2:5">
      <c r="B28" s="8" t="s">
        <v>5385</v>
      </c>
      <c r="E28" s="8" t="s">
        <v>5386</v>
      </c>
    </row>
    <row r="29" spans="2:5">
      <c r="B29" s="8" t="s">
        <v>5387</v>
      </c>
      <c r="E29" s="8" t="s">
        <v>5388</v>
      </c>
    </row>
    <row r="30" spans="2:5">
      <c r="B30" s="8" t="s">
        <v>5389</v>
      </c>
      <c r="E30" s="8" t="s">
        <v>5390</v>
      </c>
    </row>
    <row r="31" spans="2:5">
      <c r="B31" s="8" t="s">
        <v>5391</v>
      </c>
      <c r="E31" s="8" t="s">
        <v>5392</v>
      </c>
    </row>
    <row r="32" spans="2:5">
      <c r="B32" s="8" t="s">
        <v>5393</v>
      </c>
      <c r="E32" s="8" t="s">
        <v>5394</v>
      </c>
    </row>
    <row r="33" spans="2:5">
      <c r="B33" s="8" t="s">
        <v>5395</v>
      </c>
      <c r="E33" s="8" t="s">
        <v>5396</v>
      </c>
    </row>
    <row r="34" spans="2:5">
      <c r="B34" s="8" t="s">
        <v>5397</v>
      </c>
      <c r="C34" t="s">
        <v>5398</v>
      </c>
      <c r="E34" s="8" t="s">
        <v>5399</v>
      </c>
    </row>
    <row r="35" spans="2:5">
      <c r="B35" s="8" t="s">
        <v>5400</v>
      </c>
      <c r="E35" s="8" t="s">
        <v>5401</v>
      </c>
    </row>
    <row r="36" spans="2:5">
      <c r="B36" s="8" t="s">
        <v>5402</v>
      </c>
      <c r="E36" s="8" t="s">
        <v>5403</v>
      </c>
    </row>
    <row r="37" spans="2:5">
      <c r="B37" s="8" t="s">
        <v>5404</v>
      </c>
      <c r="E37" s="8" t="s">
        <v>5405</v>
      </c>
    </row>
    <row r="38" spans="2:5">
      <c r="B38" s="8" t="s">
        <v>5406</v>
      </c>
      <c r="E38" s="8" t="s">
        <v>5407</v>
      </c>
    </row>
    <row r="39" spans="2:5">
      <c r="B39" s="8" t="s">
        <v>5408</v>
      </c>
      <c r="E39" s="8" t="s">
        <v>5409</v>
      </c>
    </row>
    <row r="40" spans="2:5">
      <c r="B40" s="8" t="s">
        <v>5410</v>
      </c>
      <c r="E40" s="8" t="s">
        <v>5411</v>
      </c>
    </row>
    <row r="41" spans="2:5">
      <c r="B41" s="8" t="s">
        <v>5412</v>
      </c>
      <c r="E41" s="8" t="s">
        <v>5413</v>
      </c>
    </row>
    <row r="42" spans="2:5">
      <c r="B42" s="8" t="s">
        <v>5414</v>
      </c>
      <c r="E42" s="8" t="s">
        <v>5415</v>
      </c>
    </row>
    <row r="43" spans="2:5">
      <c r="B43" s="8" t="s">
        <v>5416</v>
      </c>
      <c r="E43" s="8" t="s">
        <v>5417</v>
      </c>
    </row>
    <row r="44" spans="2:5">
      <c r="B44" s="8" t="s">
        <v>5418</v>
      </c>
      <c r="E44" s="8" t="s">
        <v>5419</v>
      </c>
    </row>
    <row r="45" spans="2:5">
      <c r="B45" s="8" t="s">
        <v>5420</v>
      </c>
      <c r="E45" s="8" t="s">
        <v>5421</v>
      </c>
    </row>
    <row r="46" spans="2:5">
      <c r="B46" s="8" t="s">
        <v>5422</v>
      </c>
      <c r="E46" s="8" t="s">
        <v>5423</v>
      </c>
    </row>
    <row r="47" spans="2:5">
      <c r="B47" s="8" t="s">
        <v>5424</v>
      </c>
      <c r="E47" s="8" t="s">
        <v>5425</v>
      </c>
    </row>
    <row r="48" spans="2:5">
      <c r="B48" s="8" t="s">
        <v>5426</v>
      </c>
      <c r="E48" s="8" t="s">
        <v>5427</v>
      </c>
    </row>
    <row r="49" spans="2:5">
      <c r="B49" s="8" t="s">
        <v>5428</v>
      </c>
      <c r="E49" s="8" t="s">
        <v>5429</v>
      </c>
    </row>
    <row r="50" spans="2:3">
      <c r="B50" s="8" t="s">
        <v>5430</v>
      </c>
      <c r="C50" t="s">
        <v>5431</v>
      </c>
    </row>
    <row r="51" spans="2:2">
      <c r="B51" s="8" t="s">
        <v>5432</v>
      </c>
    </row>
    <row r="52" spans="2:2">
      <c r="B52" s="8" t="s">
        <v>5433</v>
      </c>
    </row>
    <row r="53" spans="2:2">
      <c r="B53" s="8" t="s">
        <v>5434</v>
      </c>
    </row>
    <row r="54" spans="2:2">
      <c r="B54" s="8" t="s">
        <v>5435</v>
      </c>
    </row>
    <row r="55" spans="2:2">
      <c r="B55" s="8" t="s">
        <v>5436</v>
      </c>
    </row>
    <row r="56" spans="2:2">
      <c r="B56" s="8" t="s">
        <v>5437</v>
      </c>
    </row>
    <row r="57" spans="2:2">
      <c r="B57" s="8" t="s">
        <v>5438</v>
      </c>
    </row>
    <row r="58" spans="2:2">
      <c r="B58" s="8" t="s">
        <v>5439</v>
      </c>
    </row>
    <row r="59" spans="2:2">
      <c r="B59" s="8" t="s">
        <v>5440</v>
      </c>
    </row>
    <row r="60" spans="2:2">
      <c r="B60" s="8" t="s">
        <v>5441</v>
      </c>
    </row>
    <row r="61" spans="2:2">
      <c r="B61" s="8" t="s">
        <v>5442</v>
      </c>
    </row>
    <row r="62" spans="2:2">
      <c r="B62" s="8" t="s">
        <v>5443</v>
      </c>
    </row>
    <row r="63" spans="2:2">
      <c r="B63" s="8" t="s">
        <v>5444</v>
      </c>
    </row>
    <row r="64" spans="2:2">
      <c r="B64" s="8" t="s">
        <v>5445</v>
      </c>
    </row>
    <row r="65" spans="2:2">
      <c r="B65" s="8" t="s">
        <v>5446</v>
      </c>
    </row>
    <row r="66" spans="2:2">
      <c r="B66" s="8" t="s">
        <v>5447</v>
      </c>
    </row>
    <row r="67" spans="2:2">
      <c r="B67" s="8" t="s">
        <v>5448</v>
      </c>
    </row>
    <row r="68" spans="2:2">
      <c r="B68" s="8" t="s">
        <v>5449</v>
      </c>
    </row>
    <row r="69" spans="2:2">
      <c r="B69" s="8" t="s">
        <v>5450</v>
      </c>
    </row>
    <row r="70" spans="2:2">
      <c r="B70" s="8" t="s">
        <v>5451</v>
      </c>
    </row>
    <row r="71" spans="2:2">
      <c r="B71" s="8" t="s">
        <v>5452</v>
      </c>
    </row>
    <row r="72" spans="2:2">
      <c r="B72" s="8" t="s">
        <v>5453</v>
      </c>
    </row>
    <row r="73" spans="2:2">
      <c r="B73" s="8" t="s">
        <v>5454</v>
      </c>
    </row>
    <row r="74" spans="2:2">
      <c r="B74" s="8" t="s">
        <v>5455</v>
      </c>
    </row>
    <row r="75" spans="2:2">
      <c r="B75" s="8" t="s">
        <v>5456</v>
      </c>
    </row>
    <row r="76" spans="2:2">
      <c r="B76" s="8" t="s">
        <v>5457</v>
      </c>
    </row>
    <row r="77" spans="2:2">
      <c r="B77" s="8" t="s">
        <v>5458</v>
      </c>
    </row>
    <row r="78" spans="2:2">
      <c r="B78" s="8" t="s">
        <v>5459</v>
      </c>
    </row>
    <row r="79" spans="2:2">
      <c r="B79" s="8" t="s">
        <v>5460</v>
      </c>
    </row>
    <row r="80" spans="2:2">
      <c r="B80" s="8" t="s">
        <v>5461</v>
      </c>
    </row>
    <row r="81" spans="2:2">
      <c r="B81" s="8" t="s">
        <v>5462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D8"/>
  <sheetViews>
    <sheetView workbookViewId="0">
      <selection activeCell="D15" sqref="D15"/>
    </sheetView>
  </sheetViews>
  <sheetFormatPr defaultColWidth="9" defaultRowHeight="14.25" outlineLevelRow="7" outlineLevelCol="3"/>
  <cols>
    <col min="4" max="4" width="69.375" customWidth="1"/>
  </cols>
  <sheetData>
    <row r="6" spans="4:4">
      <c r="D6" s="8" t="s">
        <v>5463</v>
      </c>
    </row>
    <row r="7" spans="4:4">
      <c r="D7" s="8" t="s">
        <v>5464</v>
      </c>
    </row>
    <row r="8" spans="4:4">
      <c r="D8" s="8" t="s">
        <v>5465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0"/>
  <sheetViews>
    <sheetView topLeftCell="A217" workbookViewId="0">
      <selection activeCell="G77" sqref="G77"/>
    </sheetView>
  </sheetViews>
  <sheetFormatPr defaultColWidth="9" defaultRowHeight="14.25" outlineLevelCol="7"/>
  <cols>
    <col min="3" max="3" width="4.5" style="1" customWidth="1"/>
    <col min="4" max="4" width="10.375" style="2" customWidth="1"/>
    <col min="5" max="5" width="34.375" style="1" customWidth="1"/>
    <col min="6" max="6" width="44.625" customWidth="1"/>
    <col min="7" max="7" width="33.5" customWidth="1"/>
    <col min="8" max="8" width="47.5" style="1" customWidth="1"/>
  </cols>
  <sheetData>
    <row r="1" spans="1:8">
      <c r="A1" s="1" t="s">
        <v>5466</v>
      </c>
      <c r="B1" s="3" t="s">
        <v>5467</v>
      </c>
      <c r="C1" s="1" t="s">
        <v>5468</v>
      </c>
      <c r="D1" s="2" t="s">
        <v>5469</v>
      </c>
      <c r="E1" s="1" t="s">
        <v>4637</v>
      </c>
      <c r="H1" s="1" t="s">
        <v>4637</v>
      </c>
    </row>
    <row r="2" spans="2:8">
      <c r="B2" s="3" t="s">
        <v>5470</v>
      </c>
      <c r="C2" s="1" t="s">
        <v>115</v>
      </c>
      <c r="D2" s="2" t="s">
        <v>5471</v>
      </c>
      <c r="E2" s="4" t="s">
        <v>131</v>
      </c>
      <c r="F2" t="str">
        <f>$C2&amp;$D2&amp;"-"&amp;$E2</f>
        <v>MR100000-与PC通讯异常</v>
      </c>
      <c r="H2" s="5" t="s">
        <v>5472</v>
      </c>
    </row>
    <row r="3" spans="2:8">
      <c r="B3" s="3" t="s">
        <v>5473</v>
      </c>
      <c r="C3" s="1" t="s">
        <v>115</v>
      </c>
      <c r="D3" s="2" t="s">
        <v>5474</v>
      </c>
      <c r="E3" s="1" t="s">
        <v>5475</v>
      </c>
      <c r="F3" t="str">
        <f t="shared" ref="F3:F66" si="0">$C3&amp;$D3&amp;"-"&amp;$E3</f>
        <v>MR100001-alm</v>
      </c>
      <c r="H3" s="5" t="s">
        <v>5476</v>
      </c>
    </row>
    <row r="4" spans="2:8">
      <c r="B4" s="3" t="s">
        <v>5477</v>
      </c>
      <c r="C4" s="1" t="s">
        <v>115</v>
      </c>
      <c r="D4" s="2" t="s">
        <v>5478</v>
      </c>
      <c r="E4" s="4" t="s">
        <v>136</v>
      </c>
      <c r="F4" t="str">
        <f t="shared" si="0"/>
        <v>MR100002-加热器跳闸-1</v>
      </c>
      <c r="H4" s="5" t="s">
        <v>5479</v>
      </c>
    </row>
    <row r="5" spans="2:8">
      <c r="B5" s="3" t="s">
        <v>5480</v>
      </c>
      <c r="C5" s="1" t="s">
        <v>115</v>
      </c>
      <c r="D5" s="2" t="s">
        <v>5481</v>
      </c>
      <c r="E5" s="4" t="s">
        <v>139</v>
      </c>
      <c r="F5" t="str">
        <f t="shared" si="0"/>
        <v>MR100003-加热器跳闸-2</v>
      </c>
      <c r="H5" s="5" t="s">
        <v>5482</v>
      </c>
    </row>
    <row r="6" spans="2:8">
      <c r="B6" s="3" t="s">
        <v>5483</v>
      </c>
      <c r="C6" s="1" t="s">
        <v>115</v>
      </c>
      <c r="D6" s="2" t="s">
        <v>5484</v>
      </c>
      <c r="E6" s="4" t="s">
        <v>142</v>
      </c>
      <c r="F6" t="str">
        <f t="shared" si="0"/>
        <v>MR100004-加热器跳闸-3</v>
      </c>
      <c r="H6" s="5" t="s">
        <v>5485</v>
      </c>
    </row>
    <row r="7" spans="2:8">
      <c r="B7" s="3" t="s">
        <v>5486</v>
      </c>
      <c r="C7" s="1" t="s">
        <v>115</v>
      </c>
      <c r="D7" s="2" t="s">
        <v>5487</v>
      </c>
      <c r="E7" s="4" t="s">
        <v>145</v>
      </c>
      <c r="F7" t="str">
        <f t="shared" si="0"/>
        <v>MR100005-进料机器人急停</v>
      </c>
      <c r="H7" s="5" t="s">
        <v>5488</v>
      </c>
    </row>
    <row r="8" spans="2:8">
      <c r="B8" s="3" t="s">
        <v>5489</v>
      </c>
      <c r="C8" s="1" t="s">
        <v>115</v>
      </c>
      <c r="D8" s="2" t="s">
        <v>5490</v>
      </c>
      <c r="E8" s="4" t="s">
        <v>148</v>
      </c>
      <c r="F8" t="str">
        <f t="shared" si="0"/>
        <v>MR100006-搬运机器人急停</v>
      </c>
      <c r="H8" s="5" t="s">
        <v>5491</v>
      </c>
    </row>
    <row r="9" spans="2:8">
      <c r="B9" s="3" t="s">
        <v>5492</v>
      </c>
      <c r="C9" s="1" t="s">
        <v>115</v>
      </c>
      <c r="D9" s="2" t="s">
        <v>5493</v>
      </c>
      <c r="E9" s="4" t="s">
        <v>151</v>
      </c>
      <c r="F9" t="str">
        <f t="shared" si="0"/>
        <v>MR100007-出料机器人急停</v>
      </c>
      <c r="H9" s="5" t="s">
        <v>5494</v>
      </c>
    </row>
    <row r="10" spans="2:8">
      <c r="B10" s="3" t="s">
        <v>5495</v>
      </c>
      <c r="C10" s="1" t="s">
        <v>115</v>
      </c>
      <c r="D10" s="2" t="s">
        <v>5496</v>
      </c>
      <c r="E10" s="6" t="s">
        <v>154</v>
      </c>
      <c r="F10" t="str">
        <f t="shared" si="0"/>
        <v>MR100008-ABB机器人故障</v>
      </c>
      <c r="H10" s="5" t="s">
        <v>5497</v>
      </c>
    </row>
    <row r="11" spans="2:8">
      <c r="B11" s="3" t="s">
        <v>5498</v>
      </c>
      <c r="C11" s="1" t="s">
        <v>115</v>
      </c>
      <c r="D11" s="2" t="s">
        <v>5499</v>
      </c>
      <c r="E11" s="6" t="s">
        <v>156</v>
      </c>
      <c r="F11" t="str">
        <f t="shared" si="0"/>
        <v>MR100009-ABB机器人停止中</v>
      </c>
      <c r="H11" s="5" t="s">
        <v>5500</v>
      </c>
    </row>
    <row r="12" spans="2:8">
      <c r="B12" s="3" t="s">
        <v>5501</v>
      </c>
      <c r="C12" s="1" t="s">
        <v>115</v>
      </c>
      <c r="D12" s="2" t="s">
        <v>5502</v>
      </c>
      <c r="E12" s="4" t="s">
        <v>158</v>
      </c>
      <c r="F12" t="str">
        <f t="shared" si="0"/>
        <v>MR100010-进料机器人故障(DO03)</v>
      </c>
      <c r="H12" s="5" t="s">
        <v>5503</v>
      </c>
    </row>
    <row r="13" spans="2:8">
      <c r="B13" s="3" t="s">
        <v>5504</v>
      </c>
      <c r="C13" s="1" t="s">
        <v>115</v>
      </c>
      <c r="D13" s="2">
        <v>100011</v>
      </c>
      <c r="E13" s="4" t="s">
        <v>161</v>
      </c>
      <c r="F13" t="str">
        <f t="shared" si="0"/>
        <v>MR100011-进料机器人自动时未运行故障(DO13)</v>
      </c>
      <c r="H13" s="5" t="s">
        <v>5505</v>
      </c>
    </row>
    <row r="14" spans="2:8">
      <c r="B14" s="3" t="s">
        <v>5506</v>
      </c>
      <c r="C14" s="1" t="s">
        <v>115</v>
      </c>
      <c r="D14" s="2" t="s">
        <v>5507</v>
      </c>
      <c r="E14" s="1" t="s">
        <v>5475</v>
      </c>
      <c r="F14" t="str">
        <f t="shared" si="0"/>
        <v>MR100012-alm</v>
      </c>
      <c r="H14" s="5" t="s">
        <v>5508</v>
      </c>
    </row>
    <row r="15" spans="2:8">
      <c r="B15" s="3" t="s">
        <v>5509</v>
      </c>
      <c r="C15" s="1" t="s">
        <v>115</v>
      </c>
      <c r="D15" s="2" t="s">
        <v>5510</v>
      </c>
      <c r="E15" s="1" t="s">
        <v>5475</v>
      </c>
      <c r="F15" t="str">
        <f t="shared" si="0"/>
        <v>MR100013-alm</v>
      </c>
      <c r="H15" s="5" t="s">
        <v>5511</v>
      </c>
    </row>
    <row r="16" spans="2:8">
      <c r="B16" s="3" t="s">
        <v>5512</v>
      </c>
      <c r="C16" s="1" t="s">
        <v>115</v>
      </c>
      <c r="D16" s="2" t="s">
        <v>5513</v>
      </c>
      <c r="E16" s="1" t="s">
        <v>5475</v>
      </c>
      <c r="F16" t="str">
        <f t="shared" si="0"/>
        <v>MR100014-alm</v>
      </c>
      <c r="H16" s="5" t="s">
        <v>5514</v>
      </c>
    </row>
    <row r="17" spans="2:8">
      <c r="B17" s="3" t="s">
        <v>5515</v>
      </c>
      <c r="C17" s="1" t="s">
        <v>115</v>
      </c>
      <c r="D17" s="2" t="s">
        <v>5516</v>
      </c>
      <c r="E17" s="1" t="s">
        <v>5475</v>
      </c>
      <c r="F17" t="str">
        <f t="shared" si="0"/>
        <v>MR100015-alm</v>
      </c>
      <c r="H17" s="5" t="s">
        <v>5517</v>
      </c>
    </row>
    <row r="18" spans="2:8">
      <c r="B18" s="3" t="s">
        <v>5518</v>
      </c>
      <c r="C18" s="1" t="s">
        <v>115</v>
      </c>
      <c r="D18" s="2" t="s">
        <v>5519</v>
      </c>
      <c r="E18" s="4" t="s">
        <v>172</v>
      </c>
      <c r="F18" t="str">
        <f t="shared" si="0"/>
        <v>MR100100-出料机器人故障(DO03)</v>
      </c>
      <c r="H18" s="5" t="s">
        <v>5520</v>
      </c>
    </row>
    <row r="19" spans="2:8">
      <c r="B19" s="3" t="s">
        <v>5521</v>
      </c>
      <c r="C19" s="1" t="s">
        <v>115</v>
      </c>
      <c r="D19" s="2" t="s">
        <v>5522</v>
      </c>
      <c r="E19" s="4" t="s">
        <v>175</v>
      </c>
      <c r="F19" t="str">
        <f t="shared" si="0"/>
        <v>MR100101-出料机器人自动时未运行故障(DO13)</v>
      </c>
      <c r="H19" s="5" t="s">
        <v>5523</v>
      </c>
    </row>
    <row r="20" spans="2:8">
      <c r="B20" s="3" t="s">
        <v>5524</v>
      </c>
      <c r="C20" s="1" t="s">
        <v>115</v>
      </c>
      <c r="D20" s="2" t="s">
        <v>5525</v>
      </c>
      <c r="E20" s="1" t="s">
        <v>5475</v>
      </c>
      <c r="F20" t="str">
        <f t="shared" si="0"/>
        <v>MR100102-alm</v>
      </c>
      <c r="H20" s="5" t="s">
        <v>5526</v>
      </c>
    </row>
    <row r="21" spans="2:8">
      <c r="B21" s="3" t="s">
        <v>5527</v>
      </c>
      <c r="C21" s="1" t="s">
        <v>115</v>
      </c>
      <c r="D21" s="2" t="s">
        <v>5528</v>
      </c>
      <c r="E21" s="1" t="s">
        <v>5475</v>
      </c>
      <c r="F21" t="str">
        <f t="shared" si="0"/>
        <v>MR100103-alm</v>
      </c>
      <c r="H21" s="5" t="s">
        <v>5529</v>
      </c>
    </row>
    <row r="22" spans="2:8">
      <c r="B22" s="3" t="s">
        <v>5530</v>
      </c>
      <c r="C22" s="1" t="s">
        <v>115</v>
      </c>
      <c r="D22" s="2" t="s">
        <v>5531</v>
      </c>
      <c r="E22" s="1" t="s">
        <v>5475</v>
      </c>
      <c r="F22" t="str">
        <f t="shared" si="0"/>
        <v>MR100104-alm</v>
      </c>
      <c r="H22" s="5" t="s">
        <v>5532</v>
      </c>
    </row>
    <row r="23" spans="2:8">
      <c r="B23" s="3" t="s">
        <v>5533</v>
      </c>
      <c r="C23" s="1" t="s">
        <v>115</v>
      </c>
      <c r="D23" s="2" t="s">
        <v>5534</v>
      </c>
      <c r="E23" s="1" t="s">
        <v>5475</v>
      </c>
      <c r="F23" t="str">
        <f t="shared" si="0"/>
        <v>MR100105-alm</v>
      </c>
      <c r="H23" s="5" t="s">
        <v>5535</v>
      </c>
    </row>
    <row r="24" spans="2:8">
      <c r="B24" s="3" t="s">
        <v>5536</v>
      </c>
      <c r="C24" s="1" t="s">
        <v>115</v>
      </c>
      <c r="D24" s="2" t="s">
        <v>5537</v>
      </c>
      <c r="E24" s="1" t="s">
        <v>5475</v>
      </c>
      <c r="F24" t="str">
        <f t="shared" si="0"/>
        <v>MR100106-alm</v>
      </c>
      <c r="H24" s="5" t="s">
        <v>5538</v>
      </c>
    </row>
    <row r="25" spans="2:8">
      <c r="B25" s="3" t="s">
        <v>5539</v>
      </c>
      <c r="C25" s="1" t="s">
        <v>115</v>
      </c>
      <c r="D25" s="2" t="s">
        <v>5540</v>
      </c>
      <c r="E25" s="1" t="s">
        <v>5475</v>
      </c>
      <c r="F25" t="str">
        <f t="shared" si="0"/>
        <v>MR100107-alm</v>
      </c>
      <c r="H25" s="5" t="s">
        <v>5541</v>
      </c>
    </row>
    <row r="26" spans="2:8">
      <c r="B26" s="3" t="s">
        <v>5542</v>
      </c>
      <c r="C26" s="1" t="s">
        <v>115</v>
      </c>
      <c r="D26" s="2" t="s">
        <v>5543</v>
      </c>
      <c r="E26" s="1" t="s">
        <v>5475</v>
      </c>
      <c r="F26" t="str">
        <f t="shared" si="0"/>
        <v>MR100108-alm</v>
      </c>
      <c r="H26" s="5" t="s">
        <v>5544</v>
      </c>
    </row>
    <row r="27" spans="2:8">
      <c r="B27" s="3" t="s">
        <v>5545</v>
      </c>
      <c r="C27" s="1" t="s">
        <v>115</v>
      </c>
      <c r="D27" s="2" t="s">
        <v>5546</v>
      </c>
      <c r="E27" s="1" t="s">
        <v>5475</v>
      </c>
      <c r="F27" t="str">
        <f t="shared" si="0"/>
        <v>MR100109-alm</v>
      </c>
      <c r="H27" s="5" t="s">
        <v>5547</v>
      </c>
    </row>
    <row r="28" spans="2:8">
      <c r="B28" s="3" t="s">
        <v>5548</v>
      </c>
      <c r="C28" s="1" t="s">
        <v>115</v>
      </c>
      <c r="D28" s="2" t="s">
        <v>5549</v>
      </c>
      <c r="E28" s="1" t="s">
        <v>5475</v>
      </c>
      <c r="F28" t="str">
        <f t="shared" si="0"/>
        <v>MR100110-alm</v>
      </c>
      <c r="H28" s="5" t="s">
        <v>5550</v>
      </c>
    </row>
    <row r="29" spans="2:8">
      <c r="B29" s="3" t="s">
        <v>5551</v>
      </c>
      <c r="C29" s="1" t="s">
        <v>115</v>
      </c>
      <c r="D29" s="2" t="s">
        <v>5552</v>
      </c>
      <c r="E29" s="1" t="s">
        <v>5475</v>
      </c>
      <c r="F29" t="str">
        <f t="shared" si="0"/>
        <v>MR100111-alm</v>
      </c>
      <c r="H29" s="5" t="s">
        <v>5553</v>
      </c>
    </row>
    <row r="30" spans="2:8">
      <c r="B30" s="3" t="s">
        <v>5554</v>
      </c>
      <c r="C30" s="1" t="s">
        <v>115</v>
      </c>
      <c r="D30" s="2" t="s">
        <v>5555</v>
      </c>
      <c r="E30" s="1" t="s">
        <v>5475</v>
      </c>
      <c r="F30" t="str">
        <f t="shared" si="0"/>
        <v>MR100112-alm</v>
      </c>
      <c r="H30" s="5" t="s">
        <v>5556</v>
      </c>
    </row>
    <row r="31" spans="2:8">
      <c r="B31" s="3" t="s">
        <v>5557</v>
      </c>
      <c r="C31" s="1" t="s">
        <v>115</v>
      </c>
      <c r="D31" s="2" t="s">
        <v>5558</v>
      </c>
      <c r="E31" s="1" t="s">
        <v>5475</v>
      </c>
      <c r="F31" t="str">
        <f t="shared" si="0"/>
        <v>MR100113-alm</v>
      </c>
      <c r="H31" s="5" t="s">
        <v>5559</v>
      </c>
    </row>
    <row r="32" spans="2:8">
      <c r="B32" s="3" t="s">
        <v>5560</v>
      </c>
      <c r="C32" s="1" t="s">
        <v>115</v>
      </c>
      <c r="D32" s="2" t="s">
        <v>5561</v>
      </c>
      <c r="E32" s="1" t="s">
        <v>5475</v>
      </c>
      <c r="F32" t="str">
        <f t="shared" si="0"/>
        <v>MR100114-alm</v>
      </c>
      <c r="H32" s="5" t="s">
        <v>5562</v>
      </c>
    </row>
    <row r="33" spans="2:8">
      <c r="B33" s="3" t="s">
        <v>5563</v>
      </c>
      <c r="C33" s="1" t="s">
        <v>115</v>
      </c>
      <c r="D33" s="2" t="s">
        <v>5564</v>
      </c>
      <c r="E33" s="1" t="s">
        <v>5475</v>
      </c>
      <c r="F33" t="str">
        <f t="shared" si="0"/>
        <v>MR100115-alm</v>
      </c>
      <c r="H33" s="5" t="s">
        <v>5565</v>
      </c>
    </row>
    <row r="34" spans="2:8">
      <c r="B34" s="3" t="s">
        <v>5566</v>
      </c>
      <c r="C34" s="1" t="s">
        <v>115</v>
      </c>
      <c r="D34" s="2">
        <v>100200</v>
      </c>
      <c r="E34" s="4" t="s">
        <v>206</v>
      </c>
      <c r="F34" t="str">
        <f t="shared" si="0"/>
        <v>MR100200-搬运机器人当前位置无法自动复位，请手动复位</v>
      </c>
      <c r="H34" s="5" t="s">
        <v>5567</v>
      </c>
    </row>
    <row r="35" spans="2:8">
      <c r="B35" s="3" t="s">
        <v>5568</v>
      </c>
      <c r="C35" s="1" t="s">
        <v>115</v>
      </c>
      <c r="D35" s="2">
        <v>100201</v>
      </c>
      <c r="E35" s="4" t="s">
        <v>209</v>
      </c>
      <c r="F35" t="str">
        <f t="shared" si="0"/>
        <v>MR100201-入料位来料未扫码</v>
      </c>
      <c r="H35" s="5" t="s">
        <v>5569</v>
      </c>
    </row>
    <row r="36" spans="2:8">
      <c r="B36" s="3" t="s">
        <v>5570</v>
      </c>
      <c r="C36" s="1" t="s">
        <v>115</v>
      </c>
      <c r="D36" s="2">
        <v>100202</v>
      </c>
      <c r="E36" s="1" t="s">
        <v>5475</v>
      </c>
      <c r="F36" t="str">
        <f t="shared" si="0"/>
        <v>MR100202-alm</v>
      </c>
      <c r="H36" s="5" t="s">
        <v>5571</v>
      </c>
    </row>
    <row r="37" spans="2:8">
      <c r="B37" s="3" t="s">
        <v>5572</v>
      </c>
      <c r="C37" s="1" t="s">
        <v>115</v>
      </c>
      <c r="D37" s="2">
        <v>100203</v>
      </c>
      <c r="E37" s="1" t="s">
        <v>5475</v>
      </c>
      <c r="F37" t="str">
        <f t="shared" si="0"/>
        <v>MR100203-alm</v>
      </c>
      <c r="H37" s="5" t="s">
        <v>5573</v>
      </c>
    </row>
    <row r="38" spans="2:8">
      <c r="B38" s="3" t="s">
        <v>5574</v>
      </c>
      <c r="C38" s="1" t="s">
        <v>115</v>
      </c>
      <c r="D38" s="2">
        <v>100204</v>
      </c>
      <c r="E38" s="1" t="s">
        <v>5475</v>
      </c>
      <c r="F38" t="str">
        <f t="shared" si="0"/>
        <v>MR100204-alm</v>
      </c>
      <c r="H38" s="5" t="s">
        <v>5575</v>
      </c>
    </row>
    <row r="39" spans="2:8">
      <c r="B39" s="3" t="s">
        <v>5576</v>
      </c>
      <c r="C39" s="1" t="s">
        <v>115</v>
      </c>
      <c r="D39" s="2">
        <v>100205</v>
      </c>
      <c r="E39" s="1" t="s">
        <v>5475</v>
      </c>
      <c r="F39" t="str">
        <f t="shared" si="0"/>
        <v>MR100205-alm</v>
      </c>
      <c r="H39" s="5" t="s">
        <v>5577</v>
      </c>
    </row>
    <row r="40" spans="2:8">
      <c r="B40" s="3" t="s">
        <v>5578</v>
      </c>
      <c r="C40" s="1" t="s">
        <v>115</v>
      </c>
      <c r="D40" s="2">
        <v>100206</v>
      </c>
      <c r="E40" s="1" t="s">
        <v>5475</v>
      </c>
      <c r="F40" t="str">
        <f t="shared" si="0"/>
        <v>MR100206-alm</v>
      </c>
      <c r="H40" s="5" t="s">
        <v>5579</v>
      </c>
    </row>
    <row r="41" spans="2:8">
      <c r="B41" s="3" t="s">
        <v>5580</v>
      </c>
      <c r="C41" s="1" t="s">
        <v>115</v>
      </c>
      <c r="D41" s="2">
        <v>100207</v>
      </c>
      <c r="E41" s="1" t="s">
        <v>5475</v>
      </c>
      <c r="F41" t="str">
        <f t="shared" si="0"/>
        <v>MR100207-alm</v>
      </c>
      <c r="H41" s="5" t="s">
        <v>5581</v>
      </c>
    </row>
    <row r="42" spans="2:8">
      <c r="B42" s="3" t="s">
        <v>5582</v>
      </c>
      <c r="C42" s="1" t="s">
        <v>115</v>
      </c>
      <c r="D42" s="2">
        <v>100208</v>
      </c>
      <c r="E42" s="1" t="s">
        <v>5475</v>
      </c>
      <c r="F42" t="str">
        <f t="shared" si="0"/>
        <v>MR100208-alm</v>
      </c>
      <c r="H42" s="5" t="s">
        <v>5583</v>
      </c>
    </row>
    <row r="43" spans="2:8">
      <c r="B43" s="3" t="s">
        <v>5584</v>
      </c>
      <c r="C43" s="1" t="s">
        <v>115</v>
      </c>
      <c r="D43" s="2">
        <v>100209</v>
      </c>
      <c r="E43" s="1" t="s">
        <v>5475</v>
      </c>
      <c r="F43" t="str">
        <f t="shared" si="0"/>
        <v>MR100209-alm</v>
      </c>
      <c r="H43" s="5" t="s">
        <v>5585</v>
      </c>
    </row>
    <row r="44" spans="2:8">
      <c r="B44" s="3" t="s">
        <v>5586</v>
      </c>
      <c r="C44" s="1" t="s">
        <v>115</v>
      </c>
      <c r="D44" s="2">
        <v>100210</v>
      </c>
      <c r="E44" s="1" t="s">
        <v>5475</v>
      </c>
      <c r="F44" t="str">
        <f t="shared" si="0"/>
        <v>MR100210-alm</v>
      </c>
      <c r="H44" s="5" t="s">
        <v>5587</v>
      </c>
    </row>
    <row r="45" spans="2:8">
      <c r="B45" s="3" t="s">
        <v>5588</v>
      </c>
      <c r="C45" s="1" t="s">
        <v>115</v>
      </c>
      <c r="D45" s="2">
        <v>100211</v>
      </c>
      <c r="E45" s="1" t="s">
        <v>5475</v>
      </c>
      <c r="F45" t="str">
        <f t="shared" si="0"/>
        <v>MR100211-alm</v>
      </c>
      <c r="H45" s="5" t="s">
        <v>5589</v>
      </c>
    </row>
    <row r="46" spans="2:8">
      <c r="B46" s="3" t="s">
        <v>5590</v>
      </c>
      <c r="C46" s="1" t="s">
        <v>115</v>
      </c>
      <c r="D46" s="2">
        <v>100212</v>
      </c>
      <c r="E46" s="1" t="s">
        <v>5475</v>
      </c>
      <c r="F46" t="str">
        <f t="shared" si="0"/>
        <v>MR100212-alm</v>
      </c>
      <c r="H46" s="5" t="s">
        <v>5591</v>
      </c>
    </row>
    <row r="47" spans="2:8">
      <c r="B47" s="3" t="s">
        <v>5592</v>
      </c>
      <c r="C47" s="1" t="s">
        <v>115</v>
      </c>
      <c r="D47" s="2">
        <v>100213</v>
      </c>
      <c r="E47" s="1" t="s">
        <v>5475</v>
      </c>
      <c r="F47" t="str">
        <f t="shared" si="0"/>
        <v>MR100213-alm</v>
      </c>
      <c r="H47" s="5" t="s">
        <v>5593</v>
      </c>
    </row>
    <row r="48" spans="2:8">
      <c r="B48" s="3" t="s">
        <v>5594</v>
      </c>
      <c r="C48" s="1" t="s">
        <v>115</v>
      </c>
      <c r="D48" s="2">
        <v>100214</v>
      </c>
      <c r="E48" s="1" t="s">
        <v>5475</v>
      </c>
      <c r="F48" t="str">
        <f t="shared" si="0"/>
        <v>MR100214-alm</v>
      </c>
      <c r="H48" s="5" t="s">
        <v>5595</v>
      </c>
    </row>
    <row r="49" spans="3:8">
      <c r="C49" s="1" t="s">
        <v>115</v>
      </c>
      <c r="D49" s="2">
        <v>100215</v>
      </c>
      <c r="E49" s="1" t="s">
        <v>5475</v>
      </c>
      <c r="F49" t="str">
        <f t="shared" si="0"/>
        <v>MR100215-alm</v>
      </c>
      <c r="H49" s="5" t="s">
        <v>5596</v>
      </c>
    </row>
    <row r="50" spans="3:8">
      <c r="C50" s="1" t="s">
        <v>115</v>
      </c>
      <c r="D50" s="2">
        <v>100300</v>
      </c>
      <c r="E50" s="4" t="s">
        <v>231</v>
      </c>
      <c r="F50" t="str">
        <f t="shared" si="0"/>
        <v>MR100300-4ST1#上热压工位Hipot测试.OF</v>
      </c>
      <c r="H50" s="5" t="s">
        <v>5597</v>
      </c>
    </row>
    <row r="51" spans="3:8">
      <c r="C51" s="1" t="s">
        <v>115</v>
      </c>
      <c r="D51" s="2">
        <v>100301</v>
      </c>
      <c r="E51" s="4" t="s">
        <v>234</v>
      </c>
      <c r="F51" t="str">
        <f t="shared" si="0"/>
        <v>MR100301-4ST1#下热压工位Hipot测试.OF</v>
      </c>
      <c r="H51" s="5" t="s">
        <v>5598</v>
      </c>
    </row>
    <row r="52" spans="3:8">
      <c r="C52" s="1" t="s">
        <v>115</v>
      </c>
      <c r="D52" s="2">
        <v>100302</v>
      </c>
      <c r="E52" s="4" t="s">
        <v>236</v>
      </c>
      <c r="F52" t="str">
        <f t="shared" si="0"/>
        <v>MR100302-4ST2#上热压工位Hipot测试.OF</v>
      </c>
      <c r="H52" s="5" t="s">
        <v>5599</v>
      </c>
    </row>
    <row r="53" spans="3:8">
      <c r="C53" s="1" t="s">
        <v>115</v>
      </c>
      <c r="D53" s="2">
        <v>100303</v>
      </c>
      <c r="E53" s="4" t="s">
        <v>238</v>
      </c>
      <c r="F53" t="str">
        <f t="shared" si="0"/>
        <v>MR100303-4ST2#下热压工位Hipot测试.OF</v>
      </c>
      <c r="H53" s="5" t="s">
        <v>5600</v>
      </c>
    </row>
    <row r="54" spans="3:8">
      <c r="C54" s="1" t="s">
        <v>115</v>
      </c>
      <c r="D54" s="2">
        <v>100304</v>
      </c>
      <c r="E54" s="4" t="s">
        <v>240</v>
      </c>
      <c r="F54" t="str">
        <f t="shared" si="0"/>
        <v>MR100304-4ST3#上热压工位Hipot测试.OF</v>
      </c>
      <c r="H54" s="5" t="s">
        <v>5601</v>
      </c>
    </row>
    <row r="55" spans="3:8">
      <c r="C55" s="1" t="s">
        <v>115</v>
      </c>
      <c r="D55" s="2">
        <v>100305</v>
      </c>
      <c r="E55" s="4" t="s">
        <v>242</v>
      </c>
      <c r="F55" t="str">
        <f t="shared" si="0"/>
        <v>MR100305-4ST3#下热压工位Hipot测试.OF</v>
      </c>
      <c r="H55" s="5" t="s">
        <v>5602</v>
      </c>
    </row>
    <row r="56" spans="3:8">
      <c r="C56" s="1" t="s">
        <v>115</v>
      </c>
      <c r="D56" s="2">
        <v>100306</v>
      </c>
      <c r="E56" s="4" t="s">
        <v>245</v>
      </c>
      <c r="F56" t="str">
        <f t="shared" si="0"/>
        <v>MR100306-4ST1#上热压工位Hipot测试NG</v>
      </c>
      <c r="H56" s="5" t="s">
        <v>5603</v>
      </c>
    </row>
    <row r="57" spans="3:8">
      <c r="C57" s="1" t="s">
        <v>115</v>
      </c>
      <c r="D57" s="2">
        <v>100307</v>
      </c>
      <c r="E57" s="4" t="s">
        <v>248</v>
      </c>
      <c r="F57" t="str">
        <f t="shared" si="0"/>
        <v>MR100307-4ST1#下热压工位Hipot测试NG</v>
      </c>
      <c r="H57" s="5" t="s">
        <v>5604</v>
      </c>
    </row>
    <row r="58" spans="3:8">
      <c r="C58" s="1" t="s">
        <v>115</v>
      </c>
      <c r="D58" s="2">
        <v>100308</v>
      </c>
      <c r="E58" s="4" t="s">
        <v>252</v>
      </c>
      <c r="F58" t="str">
        <f t="shared" si="0"/>
        <v>MR100308-4ST2#上热压工位Hipot测试NG</v>
      </c>
      <c r="H58" s="5" t="s">
        <v>5605</v>
      </c>
    </row>
    <row r="59" spans="3:8">
      <c r="C59" s="1" t="s">
        <v>115</v>
      </c>
      <c r="D59" s="2">
        <v>100309</v>
      </c>
      <c r="E59" s="4" t="s">
        <v>255</v>
      </c>
      <c r="F59" t="str">
        <f t="shared" si="0"/>
        <v>MR100309-4ST2#下热压工位Hipot测试NG</v>
      </c>
      <c r="H59" s="5" t="s">
        <v>5606</v>
      </c>
    </row>
    <row r="60" spans="3:8">
      <c r="C60" s="1" t="s">
        <v>115</v>
      </c>
      <c r="D60" s="2">
        <v>100310</v>
      </c>
      <c r="E60" s="4" t="s">
        <v>258</v>
      </c>
      <c r="F60" t="str">
        <f t="shared" si="0"/>
        <v>MR100310-4ST3#上热压工位Hipot测试NG</v>
      </c>
      <c r="H60" s="5" t="s">
        <v>5607</v>
      </c>
    </row>
    <row r="61" spans="3:8">
      <c r="C61" s="1" t="s">
        <v>115</v>
      </c>
      <c r="D61" s="2">
        <v>100311</v>
      </c>
      <c r="E61" s="4" t="s">
        <v>261</v>
      </c>
      <c r="F61" t="str">
        <f t="shared" si="0"/>
        <v>MR100311-4ST3#下热压工位Hipot测试NG</v>
      </c>
      <c r="H61" s="5" t="s">
        <v>5608</v>
      </c>
    </row>
    <row r="62" spans="3:8">
      <c r="C62" s="1" t="s">
        <v>115</v>
      </c>
      <c r="D62" s="2">
        <v>100312</v>
      </c>
      <c r="E62" s="1" t="s">
        <v>5475</v>
      </c>
      <c r="F62" t="str">
        <f t="shared" si="0"/>
        <v>MR100312-alm</v>
      </c>
      <c r="H62" s="5" t="s">
        <v>5609</v>
      </c>
    </row>
    <row r="63" spans="3:8">
      <c r="C63" s="1" t="s">
        <v>115</v>
      </c>
      <c r="D63" s="2">
        <v>100313</v>
      </c>
      <c r="E63" s="1" t="s">
        <v>5475</v>
      </c>
      <c r="F63" t="str">
        <f t="shared" si="0"/>
        <v>MR100313-alm</v>
      </c>
      <c r="H63" s="5" t="s">
        <v>5610</v>
      </c>
    </row>
    <row r="64" spans="3:8">
      <c r="C64" s="1" t="s">
        <v>115</v>
      </c>
      <c r="D64" s="2">
        <v>100314</v>
      </c>
      <c r="E64" s="1" t="s">
        <v>5475</v>
      </c>
      <c r="F64" t="str">
        <f t="shared" si="0"/>
        <v>MR100314-alm</v>
      </c>
      <c r="H64" s="5" t="s">
        <v>5611</v>
      </c>
    </row>
    <row r="65" spans="3:8">
      <c r="C65" s="1" t="s">
        <v>115</v>
      </c>
      <c r="D65" s="2">
        <v>100315</v>
      </c>
      <c r="E65" s="1" t="s">
        <v>5475</v>
      </c>
      <c r="F65" t="str">
        <f t="shared" si="0"/>
        <v>MR100315-alm</v>
      </c>
      <c r="H65" s="5" t="s">
        <v>5612</v>
      </c>
    </row>
    <row r="66" spans="3:8">
      <c r="C66" s="1" t="s">
        <v>115</v>
      </c>
      <c r="D66" s="2" t="s">
        <v>5613</v>
      </c>
      <c r="E66" s="1" t="s">
        <v>5475</v>
      </c>
      <c r="F66" t="str">
        <f t="shared" si="0"/>
        <v>MR100400-alm</v>
      </c>
      <c r="H66" s="5" t="s">
        <v>5614</v>
      </c>
    </row>
    <row r="67" spans="3:8">
      <c r="C67" s="1" t="s">
        <v>115</v>
      </c>
      <c r="D67" s="2" t="s">
        <v>5615</v>
      </c>
      <c r="E67" s="1" t="s">
        <v>5475</v>
      </c>
      <c r="F67" t="str">
        <f t="shared" ref="F67:F130" si="1">$C67&amp;$D67&amp;"-"&amp;$E67</f>
        <v>MR100401-alm</v>
      </c>
      <c r="H67" s="5" t="s">
        <v>5616</v>
      </c>
    </row>
    <row r="68" spans="3:8">
      <c r="C68" s="1" t="s">
        <v>115</v>
      </c>
      <c r="D68" s="2" t="s">
        <v>5617</v>
      </c>
      <c r="E68" s="4" t="s">
        <v>274</v>
      </c>
      <c r="F68" t="str">
        <f t="shared" si="1"/>
        <v>MR100402-进料拉带故障</v>
      </c>
      <c r="H68" s="5" t="s">
        <v>5618</v>
      </c>
    </row>
    <row r="69" spans="3:8">
      <c r="C69" s="1" t="s">
        <v>115</v>
      </c>
      <c r="D69" s="2" t="s">
        <v>5619</v>
      </c>
      <c r="E69" s="1" t="s">
        <v>5620</v>
      </c>
      <c r="F69" t="str">
        <f t="shared" si="1"/>
        <v>MR100403-(R600)2St_4上层左右定位松开异常</v>
      </c>
      <c r="H69" s="5" t="s">
        <v>5621</v>
      </c>
    </row>
    <row r="70" spans="3:8">
      <c r="C70" s="1" t="s">
        <v>115</v>
      </c>
      <c r="D70" s="2" t="s">
        <v>5622</v>
      </c>
      <c r="E70" s="1" t="s">
        <v>5623</v>
      </c>
      <c r="F70" t="str">
        <f t="shared" si="1"/>
        <v>MR100404-(R601)2St_4上层左右定位夹紧异常</v>
      </c>
      <c r="H70" s="5" t="s">
        <v>5624</v>
      </c>
    </row>
    <row r="71" spans="3:8">
      <c r="C71" s="1" t="s">
        <v>115</v>
      </c>
      <c r="D71" s="2" t="s">
        <v>5625</v>
      </c>
      <c r="E71" s="1" t="s">
        <v>5626</v>
      </c>
      <c r="F71" t="str">
        <f t="shared" si="1"/>
        <v>MR100405-(R602)2St_上层有料检测光电异常</v>
      </c>
      <c r="H71" s="5" t="s">
        <v>5627</v>
      </c>
    </row>
    <row r="72" spans="3:8">
      <c r="C72" s="1" t="s">
        <v>115</v>
      </c>
      <c r="D72" s="2" t="s">
        <v>5628</v>
      </c>
      <c r="E72" s="1" t="s">
        <v>5629</v>
      </c>
      <c r="F72" t="str">
        <f t="shared" si="1"/>
        <v>MR100406-(R603)2St_下层有料检测光电异常</v>
      </c>
      <c r="H72" s="5" t="s">
        <v>5630</v>
      </c>
    </row>
    <row r="73" spans="3:8">
      <c r="C73" s="1" t="s">
        <v>115</v>
      </c>
      <c r="D73" s="2" t="s">
        <v>5631</v>
      </c>
      <c r="E73" s="1" t="s">
        <v>5475</v>
      </c>
      <c r="F73" t="str">
        <f t="shared" si="1"/>
        <v>MR100407-alm</v>
      </c>
      <c r="H73" s="5" t="s">
        <v>5632</v>
      </c>
    </row>
    <row r="74" spans="3:8">
      <c r="C74" s="1" t="s">
        <v>115</v>
      </c>
      <c r="D74" s="2" t="s">
        <v>5633</v>
      </c>
      <c r="E74" s="1" t="s">
        <v>5475</v>
      </c>
      <c r="F74" t="str">
        <f t="shared" si="1"/>
        <v>MR100408-alm</v>
      </c>
      <c r="H74" s="5" t="s">
        <v>5634</v>
      </c>
    </row>
    <row r="75" spans="3:8">
      <c r="C75" s="1" t="s">
        <v>115</v>
      </c>
      <c r="D75" s="2" t="s">
        <v>5635</v>
      </c>
      <c r="E75" s="1" t="s">
        <v>5636</v>
      </c>
      <c r="F75" t="str">
        <f t="shared" si="1"/>
        <v>MR100409-(R606)2St_6下层预压上升异常</v>
      </c>
      <c r="H75" s="5" t="s">
        <v>5637</v>
      </c>
    </row>
    <row r="76" spans="3:8">
      <c r="C76" s="1" t="s">
        <v>115</v>
      </c>
      <c r="D76" s="2" t="s">
        <v>5638</v>
      </c>
      <c r="E76" s="1" t="s">
        <v>5639</v>
      </c>
      <c r="F76" t="str">
        <f t="shared" si="1"/>
        <v>MR100410-(R607)2St_6下层预压下降异常</v>
      </c>
      <c r="H76" s="5" t="s">
        <v>5640</v>
      </c>
    </row>
    <row r="77" spans="3:8">
      <c r="C77" s="1" t="s">
        <v>115</v>
      </c>
      <c r="D77" s="2" t="s">
        <v>5641</v>
      </c>
      <c r="E77" s="1" t="s">
        <v>5642</v>
      </c>
      <c r="F77" t="str">
        <f t="shared" si="1"/>
        <v>MR100411-(R608)2St_7下层前后定位松开异常</v>
      </c>
      <c r="H77" s="5" t="s">
        <v>5643</v>
      </c>
    </row>
    <row r="78" spans="3:8">
      <c r="C78" s="1" t="s">
        <v>115</v>
      </c>
      <c r="D78" s="2" t="s">
        <v>5644</v>
      </c>
      <c r="E78" s="1" t="s">
        <v>5645</v>
      </c>
      <c r="F78" t="str">
        <f t="shared" si="1"/>
        <v>MR100412-(R609)2St_7下层前后定位夹紧异常</v>
      </c>
      <c r="H78" s="5" t="s">
        <v>5646</v>
      </c>
    </row>
    <row r="79" spans="3:8">
      <c r="C79" s="1" t="s">
        <v>115</v>
      </c>
      <c r="D79" s="2" t="s">
        <v>5647</v>
      </c>
      <c r="E79" s="1" t="s">
        <v>5648</v>
      </c>
      <c r="F79" t="str">
        <f t="shared" si="1"/>
        <v>MR100413-(R610)2St_8下层左右定位松开异常</v>
      </c>
      <c r="H79" s="5" t="s">
        <v>5649</v>
      </c>
    </row>
    <row r="80" spans="3:8">
      <c r="C80" s="1" t="s">
        <v>115</v>
      </c>
      <c r="D80" s="2" t="s">
        <v>5650</v>
      </c>
      <c r="E80" s="1" t="s">
        <v>5651</v>
      </c>
      <c r="F80" t="str">
        <f t="shared" si="1"/>
        <v>MR100414-(R611)2St_8下层左右定位夹紧异常</v>
      </c>
      <c r="H80" s="5" t="s">
        <v>5652</v>
      </c>
    </row>
    <row r="81" spans="3:8">
      <c r="C81" s="1" t="s">
        <v>115</v>
      </c>
      <c r="D81" s="2" t="s">
        <v>5653</v>
      </c>
      <c r="E81" s="1" t="s">
        <v>5654</v>
      </c>
      <c r="F81" t="str">
        <f t="shared" si="1"/>
        <v>MR100415-(R612)3St_1电芯松开（上层）异常</v>
      </c>
      <c r="H81" s="5" t="s">
        <v>5655</v>
      </c>
    </row>
    <row r="82" spans="3:8">
      <c r="C82" s="1" t="s">
        <v>115</v>
      </c>
      <c r="D82" s="2" t="s">
        <v>5656</v>
      </c>
      <c r="E82" s="1" t="s">
        <v>5657</v>
      </c>
      <c r="F82" t="str">
        <f t="shared" si="1"/>
        <v>MR100500-(R613)3St_1电芯夹紧（上层）异常</v>
      </c>
      <c r="H82" s="5" t="s">
        <v>5658</v>
      </c>
    </row>
    <row r="83" spans="3:8">
      <c r="C83" s="1" t="s">
        <v>115</v>
      </c>
      <c r="D83" s="2" t="s">
        <v>5659</v>
      </c>
      <c r="E83" s="1" t="s">
        <v>5660</v>
      </c>
      <c r="F83" t="str">
        <f t="shared" si="1"/>
        <v>MR100501-(R614)3St_1电芯松开（下层）异常</v>
      </c>
      <c r="H83" s="5" t="s">
        <v>5661</v>
      </c>
    </row>
    <row r="84" spans="3:8">
      <c r="C84" s="1" t="s">
        <v>115</v>
      </c>
      <c r="D84" s="2" t="s">
        <v>5662</v>
      </c>
      <c r="E84" s="1" t="s">
        <v>5663</v>
      </c>
      <c r="F84" t="str">
        <f t="shared" si="1"/>
        <v>MR100502-(R615)3St_1电芯夹紧（下层）异常</v>
      </c>
      <c r="H84" s="5" t="s">
        <v>5664</v>
      </c>
    </row>
    <row r="85" spans="3:8">
      <c r="C85" s="1" t="s">
        <v>115</v>
      </c>
      <c r="D85" s="2" t="s">
        <v>5665</v>
      </c>
      <c r="E85" s="1" t="s">
        <v>5475</v>
      </c>
      <c r="F85" t="str">
        <f t="shared" si="1"/>
        <v>MR100503-alm</v>
      </c>
      <c r="H85" s="5" t="s">
        <v>5666</v>
      </c>
    </row>
    <row r="86" spans="3:8">
      <c r="C86" s="1" t="s">
        <v>115</v>
      </c>
      <c r="D86" s="2" t="s">
        <v>5667</v>
      </c>
      <c r="E86" s="1" t="s">
        <v>5475</v>
      </c>
      <c r="F86" t="str">
        <f t="shared" si="1"/>
        <v>MR100504-alm</v>
      </c>
      <c r="H86" s="5" t="s">
        <v>5668</v>
      </c>
    </row>
    <row r="87" spans="3:8">
      <c r="C87" s="1" t="s">
        <v>115</v>
      </c>
      <c r="D87" s="2" t="s">
        <v>5669</v>
      </c>
      <c r="E87" s="1" t="s">
        <v>5475</v>
      </c>
      <c r="F87" t="str">
        <f t="shared" si="1"/>
        <v>MR100505-alm</v>
      </c>
      <c r="H87" s="5" t="s">
        <v>5670</v>
      </c>
    </row>
    <row r="88" spans="3:8">
      <c r="C88" s="1" t="s">
        <v>115</v>
      </c>
      <c r="D88" s="2" t="s">
        <v>5671</v>
      </c>
      <c r="E88" s="1" t="s">
        <v>5475</v>
      </c>
      <c r="F88" t="str">
        <f t="shared" si="1"/>
        <v>MR100506-alm</v>
      </c>
      <c r="H88" s="5" t="s">
        <v>5672</v>
      </c>
    </row>
    <row r="89" spans="3:8">
      <c r="C89" s="1" t="s">
        <v>115</v>
      </c>
      <c r="D89" s="2" t="s">
        <v>5673</v>
      </c>
      <c r="E89" s="1" t="s">
        <v>5475</v>
      </c>
      <c r="F89" t="str">
        <f t="shared" si="1"/>
        <v>MR100507-alm</v>
      </c>
      <c r="H89" s="5" t="s">
        <v>5674</v>
      </c>
    </row>
    <row r="90" spans="3:8">
      <c r="C90" s="1" t="s">
        <v>115</v>
      </c>
      <c r="D90" s="2" t="s">
        <v>5675</v>
      </c>
      <c r="E90" s="1" t="s">
        <v>5475</v>
      </c>
      <c r="F90" t="str">
        <f t="shared" si="1"/>
        <v>MR100508-alm</v>
      </c>
      <c r="H90" s="5" t="s">
        <v>5676</v>
      </c>
    </row>
    <row r="91" spans="3:8">
      <c r="C91" s="1" t="s">
        <v>115</v>
      </c>
      <c r="D91" s="2" t="s">
        <v>5677</v>
      </c>
      <c r="E91" s="1" t="s">
        <v>5475</v>
      </c>
      <c r="F91" t="str">
        <f t="shared" si="1"/>
        <v>MR100509-alm</v>
      </c>
      <c r="H91" s="5" t="s">
        <v>5678</v>
      </c>
    </row>
    <row r="92" spans="3:8">
      <c r="C92" s="1" t="s">
        <v>115</v>
      </c>
      <c r="D92" s="2" t="s">
        <v>5679</v>
      </c>
      <c r="E92" s="1" t="s">
        <v>5475</v>
      </c>
      <c r="F92" t="str">
        <f t="shared" si="1"/>
        <v>MR100510-alm</v>
      </c>
      <c r="H92" s="5" t="s">
        <v>5680</v>
      </c>
    </row>
    <row r="93" spans="3:8">
      <c r="C93" s="1" t="s">
        <v>115</v>
      </c>
      <c r="D93" s="2" t="s">
        <v>5681</v>
      </c>
      <c r="E93" s="1" t="s">
        <v>5682</v>
      </c>
      <c r="F93" t="str">
        <f t="shared" si="1"/>
        <v>MR100511-(R708)3St_上层有料检测光电异常</v>
      </c>
      <c r="H93" s="5" t="s">
        <v>5683</v>
      </c>
    </row>
    <row r="94" spans="3:8">
      <c r="C94" s="1" t="s">
        <v>115</v>
      </c>
      <c r="D94" s="2" t="s">
        <v>5684</v>
      </c>
      <c r="E94" s="1" t="s">
        <v>5685</v>
      </c>
      <c r="F94" t="str">
        <f t="shared" si="1"/>
        <v>MR100512-(R709)3St_下层有料检测光电异常</v>
      </c>
      <c r="H94" s="5" t="s">
        <v>5686</v>
      </c>
    </row>
    <row r="95" spans="3:8">
      <c r="C95" s="1" t="s">
        <v>115</v>
      </c>
      <c r="D95" s="2" t="s">
        <v>5687</v>
      </c>
      <c r="E95" s="1" t="s">
        <v>5688</v>
      </c>
      <c r="F95" t="str">
        <f t="shared" si="1"/>
        <v>MR100513-(R710)4St#1_1上层探针上升异常</v>
      </c>
      <c r="H95" s="5" t="s">
        <v>5689</v>
      </c>
    </row>
    <row r="96" spans="3:8">
      <c r="C96" s="1" t="s">
        <v>115</v>
      </c>
      <c r="D96" s="2" t="s">
        <v>5690</v>
      </c>
      <c r="E96" s="1" t="s">
        <v>5691</v>
      </c>
      <c r="F96" t="str">
        <f t="shared" si="1"/>
        <v>MR100514-(R711)4St#1_1上层探针下降异常</v>
      </c>
      <c r="H96" s="5" t="s">
        <v>5692</v>
      </c>
    </row>
    <row r="97" spans="3:8">
      <c r="C97" s="1" t="s">
        <v>115</v>
      </c>
      <c r="D97" s="2" t="s">
        <v>5693</v>
      </c>
      <c r="E97" s="1" t="s">
        <v>5694</v>
      </c>
      <c r="F97" t="str">
        <f t="shared" si="1"/>
        <v>MR100515-(R712)4St#1_2下层探针上升异常</v>
      </c>
      <c r="H97" s="5" t="s">
        <v>5695</v>
      </c>
    </row>
    <row r="98" spans="3:8">
      <c r="C98" s="1" t="s">
        <v>115</v>
      </c>
      <c r="D98" s="2" t="s">
        <v>5696</v>
      </c>
      <c r="E98" s="1" t="s">
        <v>5697</v>
      </c>
      <c r="F98" t="str">
        <f t="shared" si="1"/>
        <v>MR100600-(R713)4St#1_2下层探针下降异常</v>
      </c>
      <c r="H98" s="5" t="s">
        <v>5698</v>
      </c>
    </row>
    <row r="99" spans="3:8">
      <c r="C99" s="1" t="s">
        <v>115</v>
      </c>
      <c r="D99" s="2" t="s">
        <v>5699</v>
      </c>
      <c r="E99" s="1" t="s">
        <v>5700</v>
      </c>
      <c r="F99" t="str">
        <f t="shared" si="1"/>
        <v>MR100601-(R714)4St#1_10下托举气缸下降感应异常</v>
      </c>
      <c r="H99" s="5" t="s">
        <v>5701</v>
      </c>
    </row>
    <row r="100" spans="3:8">
      <c r="C100" s="1" t="s">
        <v>115</v>
      </c>
      <c r="D100" s="2" t="s">
        <v>5702</v>
      </c>
      <c r="E100" s="1" t="s">
        <v>5703</v>
      </c>
      <c r="F100" t="str">
        <f t="shared" si="1"/>
        <v>MR100602-(R715)4St#1_下压板位置感应异常</v>
      </c>
      <c r="H100" s="5" t="s">
        <v>5704</v>
      </c>
    </row>
    <row r="101" spans="3:8">
      <c r="C101" s="1" t="s">
        <v>115</v>
      </c>
      <c r="D101" s="2" t="s">
        <v>5705</v>
      </c>
      <c r="E101" s="1" t="s">
        <v>5706</v>
      </c>
      <c r="F101" t="str">
        <f t="shared" si="1"/>
        <v>MR100603-(R800)4St#2_1上层探针上升异常</v>
      </c>
      <c r="H101" s="5" t="s">
        <v>5707</v>
      </c>
    </row>
    <row r="102" spans="3:8">
      <c r="C102" s="1" t="s">
        <v>115</v>
      </c>
      <c r="D102" s="2" t="s">
        <v>5708</v>
      </c>
      <c r="E102" s="1" t="s">
        <v>5709</v>
      </c>
      <c r="F102" t="str">
        <f t="shared" si="1"/>
        <v>MR100604-(R801)4St#2_1上层探针下降异常</v>
      </c>
      <c r="H102" s="5" t="s">
        <v>5710</v>
      </c>
    </row>
    <row r="103" spans="3:8">
      <c r="C103" s="1" t="s">
        <v>115</v>
      </c>
      <c r="D103" s="2" t="s">
        <v>5711</v>
      </c>
      <c r="E103" s="1" t="s">
        <v>5712</v>
      </c>
      <c r="F103" t="str">
        <f t="shared" si="1"/>
        <v>MR100605-(R802)4St#2_2下层探针上升异常</v>
      </c>
      <c r="H103" s="5" t="s">
        <v>5713</v>
      </c>
    </row>
    <row r="104" spans="3:8">
      <c r="C104" s="1" t="s">
        <v>115</v>
      </c>
      <c r="D104" s="2" t="s">
        <v>5714</v>
      </c>
      <c r="E104" s="1" t="s">
        <v>5715</v>
      </c>
      <c r="F104" t="str">
        <f t="shared" si="1"/>
        <v>MR100606-(R803)4St#2_2下层探针下降异常</v>
      </c>
      <c r="H104" s="5" t="s">
        <v>5716</v>
      </c>
    </row>
    <row r="105" spans="3:8">
      <c r="C105" s="1" t="s">
        <v>115</v>
      </c>
      <c r="D105" s="2" t="s">
        <v>5717</v>
      </c>
      <c r="E105" s="1" t="s">
        <v>5718</v>
      </c>
      <c r="F105" t="str">
        <f t="shared" si="1"/>
        <v>MR100607-(R804)4St#2_10下托举气缸下降感应异常</v>
      </c>
      <c r="H105" s="5" t="s">
        <v>5719</v>
      </c>
    </row>
    <row r="106" spans="3:8">
      <c r="C106" s="1" t="s">
        <v>115</v>
      </c>
      <c r="D106" s="2" t="s">
        <v>5720</v>
      </c>
      <c r="E106" s="1" t="s">
        <v>5721</v>
      </c>
      <c r="F106" t="str">
        <f t="shared" si="1"/>
        <v>MR100608-(R805)4St#2_下压板位置感应异常</v>
      </c>
      <c r="H106" s="5" t="s">
        <v>5722</v>
      </c>
    </row>
    <row r="107" spans="3:8">
      <c r="C107" s="1" t="s">
        <v>115</v>
      </c>
      <c r="D107" s="2" t="s">
        <v>5723</v>
      </c>
      <c r="E107" s="1" t="s">
        <v>5724</v>
      </c>
      <c r="F107" t="str">
        <f t="shared" si="1"/>
        <v>MR100609-(R806)4St#3_1上层探针上升异常</v>
      </c>
      <c r="H107" s="5" t="s">
        <v>5725</v>
      </c>
    </row>
    <row r="108" spans="3:8">
      <c r="C108" s="1" t="s">
        <v>115</v>
      </c>
      <c r="D108" s="2" t="s">
        <v>5726</v>
      </c>
      <c r="E108" s="1" t="s">
        <v>5727</v>
      </c>
      <c r="F108" t="str">
        <f t="shared" si="1"/>
        <v>MR100610-(R807)4St#3_1上层探针下降异常</v>
      </c>
      <c r="H108" s="5" t="s">
        <v>5728</v>
      </c>
    </row>
    <row r="109" spans="3:8">
      <c r="C109" s="1" t="s">
        <v>115</v>
      </c>
      <c r="D109" s="2" t="s">
        <v>5729</v>
      </c>
      <c r="E109" s="1" t="s">
        <v>5730</v>
      </c>
      <c r="F109" t="str">
        <f t="shared" si="1"/>
        <v>MR100611-(R808)4St#3_2下层探针上升异常</v>
      </c>
      <c r="H109" s="5" t="s">
        <v>5731</v>
      </c>
    </row>
    <row r="110" spans="3:8">
      <c r="C110" s="1" t="s">
        <v>115</v>
      </c>
      <c r="D110" s="2" t="s">
        <v>5732</v>
      </c>
      <c r="E110" s="1" t="s">
        <v>5733</v>
      </c>
      <c r="F110" t="str">
        <f t="shared" si="1"/>
        <v>MR100612-(R809)4St#3_2下层探针下降异常</v>
      </c>
      <c r="H110" s="5" t="s">
        <v>5734</v>
      </c>
    </row>
    <row r="111" spans="3:8">
      <c r="C111" s="1" t="s">
        <v>115</v>
      </c>
      <c r="D111" s="2" t="s">
        <v>5735</v>
      </c>
      <c r="E111" s="1" t="s">
        <v>5736</v>
      </c>
      <c r="F111" t="str">
        <f t="shared" si="1"/>
        <v>MR100613-(R810)4St#3_10下托举气缸下降感应异常</v>
      </c>
      <c r="H111" s="5" t="s">
        <v>5737</v>
      </c>
    </row>
    <row r="112" spans="3:8">
      <c r="C112" s="1" t="s">
        <v>115</v>
      </c>
      <c r="D112" s="2" t="s">
        <v>5738</v>
      </c>
      <c r="E112" s="1" t="s">
        <v>5739</v>
      </c>
      <c r="F112" t="str">
        <f t="shared" si="1"/>
        <v>MR100614-(R811)4St#3_下压板位置感应异常</v>
      </c>
      <c r="H112" s="5" t="s">
        <v>5740</v>
      </c>
    </row>
    <row r="113" spans="3:8">
      <c r="C113" s="1" t="s">
        <v>115</v>
      </c>
      <c r="D113" s="2" t="s">
        <v>5741</v>
      </c>
      <c r="E113" s="1" t="s">
        <v>5742</v>
      </c>
      <c r="F113" t="str">
        <f t="shared" si="1"/>
        <v>MR100615-(R812)5St_1上层前后定位松开异常</v>
      </c>
      <c r="H113" s="5" t="s">
        <v>5743</v>
      </c>
    </row>
    <row r="114" spans="3:8">
      <c r="C114" s="1" t="s">
        <v>115</v>
      </c>
      <c r="D114" s="2" t="s">
        <v>5744</v>
      </c>
      <c r="E114" s="1" t="s">
        <v>5745</v>
      </c>
      <c r="F114" t="str">
        <f t="shared" si="1"/>
        <v>MR100700-(R813)5St_1上层前后定位夹紧异常</v>
      </c>
      <c r="H114" s="5" t="s">
        <v>5746</v>
      </c>
    </row>
    <row r="115" spans="3:8">
      <c r="C115" s="1" t="s">
        <v>115</v>
      </c>
      <c r="D115" s="2" t="s">
        <v>5747</v>
      </c>
      <c r="E115" s="1" t="s">
        <v>5748</v>
      </c>
      <c r="F115" t="str">
        <f t="shared" si="1"/>
        <v>MR100701-(R814)5St_2上层左右定位松开异常</v>
      </c>
      <c r="H115" s="5" t="s">
        <v>5749</v>
      </c>
    </row>
    <row r="116" spans="3:8">
      <c r="C116" s="1" t="s">
        <v>115</v>
      </c>
      <c r="D116" s="2" t="s">
        <v>5750</v>
      </c>
      <c r="E116" s="1" t="s">
        <v>5751</v>
      </c>
      <c r="F116" t="str">
        <f t="shared" si="1"/>
        <v>MR100702-(R815)5St_2上层左右定位夹紧异常</v>
      </c>
      <c r="H116" s="5" t="s">
        <v>5752</v>
      </c>
    </row>
    <row r="117" spans="3:8">
      <c r="C117" s="1" t="s">
        <v>115</v>
      </c>
      <c r="D117" s="2" t="s">
        <v>5753</v>
      </c>
      <c r="E117" s="1" t="s">
        <v>5754</v>
      </c>
      <c r="F117" t="str">
        <f t="shared" si="1"/>
        <v>MR100703-(R900)5St_3下层前后定位松开异常</v>
      </c>
      <c r="H117" s="5" t="s">
        <v>5755</v>
      </c>
    </row>
    <row r="118" spans="3:8">
      <c r="C118" s="1" t="s">
        <v>115</v>
      </c>
      <c r="D118" s="2" t="s">
        <v>5756</v>
      </c>
      <c r="E118" s="1" t="s">
        <v>5757</v>
      </c>
      <c r="F118" t="str">
        <f t="shared" si="1"/>
        <v>MR100704-(R901)5St_3下层前后定位夹紧异常</v>
      </c>
      <c r="H118" s="5" t="s">
        <v>5758</v>
      </c>
    </row>
    <row r="119" spans="3:8">
      <c r="C119" s="1" t="s">
        <v>115</v>
      </c>
      <c r="D119" s="2" t="s">
        <v>5759</v>
      </c>
      <c r="E119" s="1" t="s">
        <v>5760</v>
      </c>
      <c r="F119" t="str">
        <f t="shared" si="1"/>
        <v>MR100705-(R902)5St_4下层左右定位松开异常</v>
      </c>
      <c r="H119" s="5" t="s">
        <v>5761</v>
      </c>
    </row>
    <row r="120" spans="3:8">
      <c r="C120" s="1" t="s">
        <v>115</v>
      </c>
      <c r="D120" s="2" t="s">
        <v>5762</v>
      </c>
      <c r="E120" s="1" t="s">
        <v>5763</v>
      </c>
      <c r="F120" t="str">
        <f t="shared" si="1"/>
        <v>MR100706-(R903)5St_4下层左右定位夹紧异常</v>
      </c>
      <c r="H120" s="5" t="s">
        <v>5764</v>
      </c>
    </row>
    <row r="121" spans="3:8">
      <c r="C121" s="1" t="s">
        <v>115</v>
      </c>
      <c r="D121" s="2" t="s">
        <v>5765</v>
      </c>
      <c r="E121" s="1" t="s">
        <v>5766</v>
      </c>
      <c r="F121" t="str">
        <f t="shared" si="1"/>
        <v>MR100707-(R904)5St_上层有料检测光电异常</v>
      </c>
      <c r="H121" s="5" t="s">
        <v>5767</v>
      </c>
    </row>
    <row r="122" spans="3:8">
      <c r="C122" s="1" t="s">
        <v>115</v>
      </c>
      <c r="D122" s="2" t="s">
        <v>5768</v>
      </c>
      <c r="E122" s="1" t="s">
        <v>5769</v>
      </c>
      <c r="F122" t="str">
        <f t="shared" si="1"/>
        <v>MR100708-(R905)5St_下层有料检测光电异常</v>
      </c>
      <c r="H122" s="5" t="s">
        <v>5770</v>
      </c>
    </row>
    <row r="123" spans="3:8">
      <c r="C123" s="1" t="s">
        <v>115</v>
      </c>
      <c r="D123" s="2" t="s">
        <v>5771</v>
      </c>
      <c r="E123" s="1" t="s">
        <v>5772</v>
      </c>
      <c r="F123" t="str">
        <f t="shared" si="1"/>
        <v>MR100709-(R906)6St_1电芯松开异常</v>
      </c>
      <c r="H123" s="5" t="s">
        <v>5773</v>
      </c>
    </row>
    <row r="124" spans="3:8">
      <c r="C124" s="1" t="s">
        <v>115</v>
      </c>
      <c r="D124" s="2" t="s">
        <v>5774</v>
      </c>
      <c r="E124" s="1" t="s">
        <v>5775</v>
      </c>
      <c r="F124" t="str">
        <f t="shared" si="1"/>
        <v>MR100710-(R907)6St_1电芯夹紧异常</v>
      </c>
      <c r="H124" s="5" t="s">
        <v>5776</v>
      </c>
    </row>
    <row r="125" spans="3:8">
      <c r="C125" s="1" t="s">
        <v>115</v>
      </c>
      <c r="D125" s="2" t="s">
        <v>5777</v>
      </c>
      <c r="E125" s="1" t="s">
        <v>5778</v>
      </c>
      <c r="F125" t="str">
        <f t="shared" si="1"/>
        <v>MR100711-(R908)6St_2左定位上升异常</v>
      </c>
      <c r="H125" s="5" t="s">
        <v>5779</v>
      </c>
    </row>
    <row r="126" spans="3:8">
      <c r="C126" s="1" t="s">
        <v>115</v>
      </c>
      <c r="D126" s="2" t="s">
        <v>5780</v>
      </c>
      <c r="E126" s="1" t="s">
        <v>5781</v>
      </c>
      <c r="F126" t="str">
        <f t="shared" si="1"/>
        <v>MR100712-(R909)6St_2左定位下降异常</v>
      </c>
      <c r="H126" s="5" t="s">
        <v>5782</v>
      </c>
    </row>
    <row r="127" spans="3:8">
      <c r="C127" s="1" t="s">
        <v>115</v>
      </c>
      <c r="D127" s="2" t="s">
        <v>5783</v>
      </c>
      <c r="E127" s="1" t="s">
        <v>5784</v>
      </c>
      <c r="F127" t="str">
        <f t="shared" si="1"/>
        <v>MR100713-(R910)6St_3右定位上升异常</v>
      </c>
      <c r="H127" s="5" t="s">
        <v>5785</v>
      </c>
    </row>
    <row r="128" spans="3:8">
      <c r="C128" s="1" t="s">
        <v>115</v>
      </c>
      <c r="D128" s="2" t="s">
        <v>5786</v>
      </c>
      <c r="E128" s="1" t="s">
        <v>5787</v>
      </c>
      <c r="F128" t="str">
        <f t="shared" si="1"/>
        <v>MR100714-(R911)6St_3右定位下降异常</v>
      </c>
      <c r="H128" s="5" t="s">
        <v>5788</v>
      </c>
    </row>
    <row r="129" spans="3:8">
      <c r="C129" s="1" t="s">
        <v>115</v>
      </c>
      <c r="D129" s="2" t="s">
        <v>5789</v>
      </c>
      <c r="E129" s="1" t="s">
        <v>5790</v>
      </c>
      <c r="F129" t="str">
        <f t="shared" si="1"/>
        <v>MR100715-(R912)6St_左柔性报警光电异常</v>
      </c>
      <c r="H129" s="5" t="s">
        <v>5791</v>
      </c>
    </row>
    <row r="130" spans="3:8">
      <c r="C130" s="1" t="s">
        <v>115</v>
      </c>
      <c r="D130" s="2" t="s">
        <v>5792</v>
      </c>
      <c r="E130" s="1" t="s">
        <v>5793</v>
      </c>
      <c r="F130" t="str">
        <f t="shared" si="1"/>
        <v>MR100800-(R913)6St_右柔性报警光电异常</v>
      </c>
      <c r="H130" s="5" t="s">
        <v>5794</v>
      </c>
    </row>
    <row r="131" spans="3:8">
      <c r="C131" s="1" t="s">
        <v>115</v>
      </c>
      <c r="D131" s="2" t="s">
        <v>5795</v>
      </c>
      <c r="E131" s="1" t="s">
        <v>5796</v>
      </c>
      <c r="F131" t="str">
        <f t="shared" ref="F131:F194" si="2">$C131&amp;$D131&amp;"-"&amp;$E131</f>
        <v>MR100801-(R914)6St_有料检测光电异常</v>
      </c>
      <c r="H131" s="5" t="s">
        <v>5797</v>
      </c>
    </row>
    <row r="132" spans="3:8">
      <c r="C132" s="1" t="s">
        <v>115</v>
      </c>
      <c r="D132" s="2" t="s">
        <v>5798</v>
      </c>
      <c r="E132" s="1" t="s">
        <v>5475</v>
      </c>
      <c r="F132" t="str">
        <f t="shared" si="2"/>
        <v>MR100802-alm</v>
      </c>
      <c r="H132" s="5" t="s">
        <v>5799</v>
      </c>
    </row>
    <row r="133" spans="3:8">
      <c r="C133" s="1" t="s">
        <v>115</v>
      </c>
      <c r="D133" s="2" t="s">
        <v>5800</v>
      </c>
      <c r="E133" s="1" t="s">
        <v>5801</v>
      </c>
      <c r="F133" t="str">
        <f t="shared" si="2"/>
        <v>MR100803-(R1000-R1004)扫码NG缓存位已满！</v>
      </c>
      <c r="H133" s="5" t="s">
        <v>5802</v>
      </c>
    </row>
    <row r="134" spans="3:8">
      <c r="C134" s="1" t="s">
        <v>115</v>
      </c>
      <c r="D134" s="2" t="s">
        <v>5803</v>
      </c>
      <c r="E134" s="1" t="s">
        <v>5804</v>
      </c>
      <c r="F134" t="str">
        <f t="shared" si="2"/>
        <v>MR100804-(R1001)扫码NG缓存位感应-2异常</v>
      </c>
      <c r="H134" s="5" t="s">
        <v>5805</v>
      </c>
    </row>
    <row r="135" spans="3:8">
      <c r="C135" s="1" t="s">
        <v>115</v>
      </c>
      <c r="D135" s="2" t="s">
        <v>5806</v>
      </c>
      <c r="E135" s="1" t="s">
        <v>5807</v>
      </c>
      <c r="F135" t="str">
        <f t="shared" si="2"/>
        <v>MR100805-(R1002)扫码NG缓存位感应-3异常</v>
      </c>
      <c r="H135" s="5" t="s">
        <v>5808</v>
      </c>
    </row>
    <row r="136" spans="3:8">
      <c r="C136" s="1" t="s">
        <v>115</v>
      </c>
      <c r="D136" s="2" t="s">
        <v>5809</v>
      </c>
      <c r="E136" s="1" t="s">
        <v>5810</v>
      </c>
      <c r="F136" t="str">
        <f t="shared" si="2"/>
        <v>MR100806-(R1003)扫码NG缓存位感应-4异常</v>
      </c>
      <c r="H136" s="5" t="s">
        <v>5811</v>
      </c>
    </row>
    <row r="137" spans="3:8">
      <c r="C137" s="1" t="s">
        <v>115</v>
      </c>
      <c r="D137" s="2" t="s">
        <v>5812</v>
      </c>
      <c r="E137" s="1" t="s">
        <v>5813</v>
      </c>
      <c r="F137" t="str">
        <f t="shared" si="2"/>
        <v>MR100807-(R1004)扫码NG缓存位感应-5异常</v>
      </c>
      <c r="H137" s="5" t="s">
        <v>5814</v>
      </c>
    </row>
    <row r="138" spans="3:8">
      <c r="C138" s="1" t="s">
        <v>115</v>
      </c>
      <c r="D138" s="2" t="s">
        <v>5815</v>
      </c>
      <c r="E138" s="1" t="s">
        <v>5816</v>
      </c>
      <c r="F138" t="str">
        <f t="shared" si="2"/>
        <v>MR100808-(R1005)扫码位安全光栅异常</v>
      </c>
      <c r="H138" s="5" t="s">
        <v>5817</v>
      </c>
    </row>
    <row r="139" spans="3:8">
      <c r="C139" s="1" t="s">
        <v>115</v>
      </c>
      <c r="D139" s="2" t="s">
        <v>5818</v>
      </c>
      <c r="E139" s="1" t="s">
        <v>5819</v>
      </c>
      <c r="F139" t="str">
        <f t="shared" si="2"/>
        <v>MR100809-(R1006)绝缘值NG缓存位感应-1异常</v>
      </c>
      <c r="H139" s="5" t="s">
        <v>5820</v>
      </c>
    </row>
    <row r="140" spans="3:8">
      <c r="C140" s="1" t="s">
        <v>115</v>
      </c>
      <c r="D140" s="2" t="s">
        <v>5821</v>
      </c>
      <c r="E140" s="1" t="s">
        <v>5822</v>
      </c>
      <c r="F140" t="str">
        <f t="shared" si="2"/>
        <v>MR100810-(R1007)绝缘值NG缓存位感应-2异常</v>
      </c>
      <c r="H140" s="5" t="s">
        <v>5823</v>
      </c>
    </row>
    <row r="141" spans="3:8">
      <c r="C141" s="1" t="s">
        <v>115</v>
      </c>
      <c r="D141" s="2" t="s">
        <v>5824</v>
      </c>
      <c r="E141" s="1" t="s">
        <v>5825</v>
      </c>
      <c r="F141" t="str">
        <f t="shared" si="2"/>
        <v>MR100811-(R1008)绝缘值NG缓存位感应-3异常</v>
      </c>
      <c r="H141" s="5" t="s">
        <v>5826</v>
      </c>
    </row>
    <row r="142" spans="3:8">
      <c r="C142" s="1" t="s">
        <v>115</v>
      </c>
      <c r="D142" s="2" t="s">
        <v>5827</v>
      </c>
      <c r="E142" s="1" t="s">
        <v>5828</v>
      </c>
      <c r="F142" t="str">
        <f t="shared" si="2"/>
        <v>MR100812-(R1009)绝缘值NG缓存位感应-4异常</v>
      </c>
      <c r="H142" s="5" t="s">
        <v>5829</v>
      </c>
    </row>
    <row r="143" spans="3:8">
      <c r="C143" s="1" t="s">
        <v>115</v>
      </c>
      <c r="D143" s="2" t="s">
        <v>5830</v>
      </c>
      <c r="E143" s="1" t="s">
        <v>5831</v>
      </c>
      <c r="F143" t="str">
        <f t="shared" si="2"/>
        <v>MR100813-(R1010)绝缘值NG缓存位感应-5异常</v>
      </c>
      <c r="H143" s="5" t="s">
        <v>5832</v>
      </c>
    </row>
    <row r="144" spans="3:8">
      <c r="C144" s="1" t="s">
        <v>115</v>
      </c>
      <c r="D144" s="2" t="s">
        <v>5833</v>
      </c>
      <c r="E144" s="1" t="s">
        <v>5834</v>
      </c>
      <c r="F144" t="str">
        <f t="shared" si="2"/>
        <v>MR100814-(R1011)Tap NG缓存位感应-1异常</v>
      </c>
      <c r="H144" s="5" t="s">
        <v>5835</v>
      </c>
    </row>
    <row r="145" spans="3:8">
      <c r="C145" s="1" t="s">
        <v>115</v>
      </c>
      <c r="D145" s="2" t="s">
        <v>5836</v>
      </c>
      <c r="E145" s="1" t="s">
        <v>5837</v>
      </c>
      <c r="F145" t="str">
        <f t="shared" si="2"/>
        <v>MR100815-(R1012)Tap NG缓存位感应-2异常</v>
      </c>
      <c r="H145" s="5" t="s">
        <v>5838</v>
      </c>
    </row>
    <row r="146" spans="3:8">
      <c r="C146" s="1" t="s">
        <v>115</v>
      </c>
      <c r="D146" s="2" t="s">
        <v>5839</v>
      </c>
      <c r="E146" s="1" t="s">
        <v>5840</v>
      </c>
      <c r="F146" t="str">
        <f t="shared" si="2"/>
        <v>MR100900-(R1013)Tap NG缓存位感应-3异常</v>
      </c>
      <c r="H146" s="5" t="s">
        <v>5841</v>
      </c>
    </row>
    <row r="147" spans="3:8">
      <c r="C147" s="1" t="s">
        <v>115</v>
      </c>
      <c r="D147" s="2" t="s">
        <v>5842</v>
      </c>
      <c r="E147" s="1" t="s">
        <v>5843</v>
      </c>
      <c r="F147" t="str">
        <f t="shared" si="2"/>
        <v>MR100901-(R1014)Tap NG缓存位感应-4异常</v>
      </c>
      <c r="H147" s="5" t="s">
        <v>5844</v>
      </c>
    </row>
    <row r="148" spans="3:8">
      <c r="C148" s="1" t="s">
        <v>115</v>
      </c>
      <c r="D148" s="2" t="s">
        <v>5845</v>
      </c>
      <c r="E148" s="1" t="s">
        <v>5846</v>
      </c>
      <c r="F148" t="str">
        <f t="shared" si="2"/>
        <v>MR100902-(R1015)Tap NG缓存位感应-5异常</v>
      </c>
      <c r="H148" s="5" t="s">
        <v>5847</v>
      </c>
    </row>
    <row r="149" spans="3:8">
      <c r="C149" s="1" t="s">
        <v>115</v>
      </c>
      <c r="D149" s="2" t="s">
        <v>5848</v>
      </c>
      <c r="E149" s="1" t="s">
        <v>5849</v>
      </c>
      <c r="F149" t="str">
        <f t="shared" si="2"/>
        <v>MR100903-(R1100)测试位 安全光栅异常</v>
      </c>
      <c r="H149" s="5" t="s">
        <v>5850</v>
      </c>
    </row>
    <row r="150" spans="3:8">
      <c r="C150" s="1" t="s">
        <v>115</v>
      </c>
      <c r="D150" s="2" t="s">
        <v>5851</v>
      </c>
      <c r="E150" s="1" t="s">
        <v>5475</v>
      </c>
      <c r="F150" t="str">
        <f t="shared" si="2"/>
        <v>MR100904-alm</v>
      </c>
      <c r="H150" s="5" t="s">
        <v>5852</v>
      </c>
    </row>
    <row r="151" spans="3:8">
      <c r="C151" s="1" t="s">
        <v>115</v>
      </c>
      <c r="D151" s="2" t="s">
        <v>5853</v>
      </c>
      <c r="E151" s="1" t="s">
        <v>5475</v>
      </c>
      <c r="F151" t="str">
        <f t="shared" si="2"/>
        <v>MR100905-alm</v>
      </c>
      <c r="H151" s="5" t="s">
        <v>5854</v>
      </c>
    </row>
    <row r="152" spans="3:8">
      <c r="C152" s="1" t="s">
        <v>115</v>
      </c>
      <c r="D152" s="2" t="s">
        <v>5855</v>
      </c>
      <c r="E152" s="1" t="s">
        <v>5475</v>
      </c>
      <c r="F152" t="str">
        <f t="shared" si="2"/>
        <v>MR100906-alm</v>
      </c>
      <c r="H152" s="5" t="s">
        <v>5856</v>
      </c>
    </row>
    <row r="153" spans="3:8">
      <c r="C153" s="1" t="s">
        <v>115</v>
      </c>
      <c r="D153" s="2" t="s">
        <v>5857</v>
      </c>
      <c r="E153" s="1" t="s">
        <v>5475</v>
      </c>
      <c r="F153" t="str">
        <f t="shared" si="2"/>
        <v>MR100907-alm</v>
      </c>
      <c r="H153" s="5" t="s">
        <v>5858</v>
      </c>
    </row>
    <row r="154" spans="3:8">
      <c r="C154" s="1" t="s">
        <v>115</v>
      </c>
      <c r="D154" s="2" t="s">
        <v>5859</v>
      </c>
      <c r="E154" s="1" t="s">
        <v>5475</v>
      </c>
      <c r="F154" t="str">
        <f t="shared" si="2"/>
        <v>MR100908-alm</v>
      </c>
      <c r="H154" s="5" t="s">
        <v>5860</v>
      </c>
    </row>
    <row r="155" spans="3:8">
      <c r="C155" s="1" t="s">
        <v>115</v>
      </c>
      <c r="D155" s="2" t="s">
        <v>5861</v>
      </c>
      <c r="E155" s="1" t="s">
        <v>5475</v>
      </c>
      <c r="F155" t="str">
        <f t="shared" si="2"/>
        <v>MR100909-alm</v>
      </c>
      <c r="H155" s="5" t="s">
        <v>5862</v>
      </c>
    </row>
    <row r="156" spans="3:8">
      <c r="C156" s="1" t="s">
        <v>115</v>
      </c>
      <c r="D156" s="2" t="s">
        <v>5863</v>
      </c>
      <c r="E156" s="1" t="s">
        <v>5475</v>
      </c>
      <c r="F156" t="str">
        <f t="shared" si="2"/>
        <v>MR100910-alm</v>
      </c>
      <c r="H156" s="5" t="s">
        <v>5864</v>
      </c>
    </row>
    <row r="157" spans="3:8">
      <c r="C157" s="1" t="s">
        <v>115</v>
      </c>
      <c r="D157" s="2" t="s">
        <v>5865</v>
      </c>
      <c r="E157" s="1" t="s">
        <v>5475</v>
      </c>
      <c r="F157" t="str">
        <f t="shared" si="2"/>
        <v>MR100911-alm</v>
      </c>
      <c r="H157" s="5" t="s">
        <v>5866</v>
      </c>
    </row>
    <row r="158" spans="3:8">
      <c r="C158" s="1" t="s">
        <v>115</v>
      </c>
      <c r="D158" s="2" t="s">
        <v>5867</v>
      </c>
      <c r="E158" s="1" t="s">
        <v>5868</v>
      </c>
      <c r="F158" t="str">
        <f t="shared" si="2"/>
        <v>MR100912-(R1109)气源压力开关异常</v>
      </c>
      <c r="H158" s="5" t="s">
        <v>5869</v>
      </c>
    </row>
    <row r="159" spans="3:8">
      <c r="C159" s="1" t="s">
        <v>115</v>
      </c>
      <c r="D159" s="2" t="s">
        <v>5870</v>
      </c>
      <c r="E159" s="1" t="s">
        <v>5871</v>
      </c>
      <c r="F159" t="str">
        <f t="shared" si="2"/>
        <v>MR100913-(R1110)急停按钮(小屏)</v>
      </c>
      <c r="H159" s="5" t="s">
        <v>5872</v>
      </c>
    </row>
    <row r="160" spans="3:8">
      <c r="C160" s="1" t="s">
        <v>115</v>
      </c>
      <c r="D160" s="2" t="s">
        <v>5873</v>
      </c>
      <c r="E160" s="1" t="s">
        <v>5874</v>
      </c>
      <c r="F160" t="str">
        <f t="shared" si="2"/>
        <v>MR100914-(R1111)急停按钮(机架1)</v>
      </c>
      <c r="H160" s="5" t="s">
        <v>5875</v>
      </c>
    </row>
    <row r="161" spans="3:8">
      <c r="C161" s="1" t="s">
        <v>115</v>
      </c>
      <c r="D161" s="2" t="s">
        <v>5876</v>
      </c>
      <c r="E161" s="1" t="s">
        <v>5877</v>
      </c>
      <c r="F161" t="str">
        <f t="shared" si="2"/>
        <v>MR100915-(R1112)急停按钮(机架2)</v>
      </c>
      <c r="H161" s="5" t="s">
        <v>5878</v>
      </c>
    </row>
    <row r="162" spans="3:8">
      <c r="C162" s="1" t="s">
        <v>115</v>
      </c>
      <c r="D162" s="2" t="s">
        <v>5879</v>
      </c>
      <c r="E162" s="7" t="s">
        <v>478</v>
      </c>
      <c r="F162" t="str">
        <f t="shared" si="2"/>
        <v>MR101000-hipotNG缓存位门打开</v>
      </c>
      <c r="H162" s="5" t="s">
        <v>5880</v>
      </c>
    </row>
    <row r="163" spans="3:8">
      <c r="C163" s="1" t="s">
        <v>115</v>
      </c>
      <c r="D163" s="2" t="s">
        <v>5881</v>
      </c>
      <c r="E163" s="7" t="s">
        <v>481</v>
      </c>
      <c r="F163" t="str">
        <f t="shared" si="2"/>
        <v>MR101001-扫码NG缓存位门打开</v>
      </c>
      <c r="H163" s="5" t="s">
        <v>5882</v>
      </c>
    </row>
    <row r="164" spans="3:8">
      <c r="C164" s="1" t="s">
        <v>115</v>
      </c>
      <c r="D164" s="2" t="s">
        <v>5883</v>
      </c>
      <c r="E164" s="1" t="s">
        <v>5475</v>
      </c>
      <c r="F164" t="str">
        <f t="shared" si="2"/>
        <v>MR101002-alm</v>
      </c>
      <c r="H164" s="5" t="s">
        <v>5884</v>
      </c>
    </row>
    <row r="165" spans="3:8">
      <c r="C165" s="1" t="s">
        <v>115</v>
      </c>
      <c r="D165" s="2" t="s">
        <v>5885</v>
      </c>
      <c r="E165" s="1" t="s">
        <v>5886</v>
      </c>
      <c r="F165" t="str">
        <f t="shared" si="2"/>
        <v>MR101003-4St#1热压工站上层有料感应 异常</v>
      </c>
      <c r="H165" s="5" t="s">
        <v>5887</v>
      </c>
    </row>
    <row r="166" spans="3:8">
      <c r="C166" s="1" t="s">
        <v>115</v>
      </c>
      <c r="D166" s="2" t="s">
        <v>5888</v>
      </c>
      <c r="E166" s="1" t="s">
        <v>5886</v>
      </c>
      <c r="F166" t="str">
        <f t="shared" si="2"/>
        <v>MR101004-4St#1热压工站上层有料感应 异常</v>
      </c>
      <c r="H166" s="5" t="s">
        <v>5889</v>
      </c>
    </row>
    <row r="167" spans="3:8">
      <c r="C167" s="1" t="s">
        <v>115</v>
      </c>
      <c r="D167" s="2" t="s">
        <v>5890</v>
      </c>
      <c r="E167" s="1" t="s">
        <v>5891</v>
      </c>
      <c r="F167" t="str">
        <f t="shared" si="2"/>
        <v>MR101005-4St#2热压工站上层有料感应 异常</v>
      </c>
      <c r="H167" s="5" t="s">
        <v>5892</v>
      </c>
    </row>
    <row r="168" spans="3:8">
      <c r="C168" s="1" t="s">
        <v>115</v>
      </c>
      <c r="D168" s="2" t="s">
        <v>5893</v>
      </c>
      <c r="E168" s="1" t="s">
        <v>5894</v>
      </c>
      <c r="F168" t="str">
        <f t="shared" si="2"/>
        <v>MR101006-4St#2热压工站下层有料感应 异常</v>
      </c>
      <c r="H168" s="5" t="s">
        <v>5895</v>
      </c>
    </row>
    <row r="169" spans="3:8">
      <c r="C169" s="1" t="s">
        <v>115</v>
      </c>
      <c r="D169" s="2" t="s">
        <v>5896</v>
      </c>
      <c r="E169" s="1" t="s">
        <v>5897</v>
      </c>
      <c r="F169" t="str">
        <f t="shared" si="2"/>
        <v>MR101007-4St#3热压工站上层有料感应 异常</v>
      </c>
      <c r="H169" s="5" t="s">
        <v>5898</v>
      </c>
    </row>
    <row r="170" spans="3:8">
      <c r="C170" s="1" t="s">
        <v>115</v>
      </c>
      <c r="D170" s="2" t="s">
        <v>5899</v>
      </c>
      <c r="E170" s="1" t="s">
        <v>5900</v>
      </c>
      <c r="F170" t="str">
        <f t="shared" si="2"/>
        <v>MR101008-4St#3热压工站下层有料感应 异常</v>
      </c>
      <c r="H170" s="5" t="s">
        <v>5901</v>
      </c>
    </row>
    <row r="171" spans="3:8">
      <c r="C171" s="1" t="s">
        <v>115</v>
      </c>
      <c r="D171" s="2" t="s">
        <v>5902</v>
      </c>
      <c r="E171" s="1" t="s">
        <v>5475</v>
      </c>
      <c r="F171" t="str">
        <f t="shared" si="2"/>
        <v>MR101009-alm</v>
      </c>
      <c r="H171" s="5" t="s">
        <v>5903</v>
      </c>
    </row>
    <row r="172" spans="3:8">
      <c r="C172" s="1" t="s">
        <v>115</v>
      </c>
      <c r="D172" s="2" t="s">
        <v>5904</v>
      </c>
      <c r="E172" s="1" t="s">
        <v>5475</v>
      </c>
      <c r="F172" t="str">
        <f t="shared" si="2"/>
        <v>MR101010-alm</v>
      </c>
      <c r="H172" s="5" t="s">
        <v>5905</v>
      </c>
    </row>
    <row r="173" spans="3:8">
      <c r="C173" s="1" t="s">
        <v>115</v>
      </c>
      <c r="D173" s="2" t="s">
        <v>5906</v>
      </c>
      <c r="E173" s="1" t="s">
        <v>5475</v>
      </c>
      <c r="F173" t="str">
        <f t="shared" si="2"/>
        <v>MR101011-alm</v>
      </c>
      <c r="H173" s="5" t="s">
        <v>5907</v>
      </c>
    </row>
    <row r="174" spans="3:8">
      <c r="C174" s="1" t="s">
        <v>115</v>
      </c>
      <c r="D174" s="2" t="s">
        <v>5908</v>
      </c>
      <c r="E174" s="1" t="s">
        <v>5475</v>
      </c>
      <c r="F174" t="str">
        <f t="shared" si="2"/>
        <v>MR101012-alm</v>
      </c>
      <c r="H174" s="5" t="s">
        <v>5909</v>
      </c>
    </row>
    <row r="175" spans="3:8">
      <c r="C175" s="1" t="s">
        <v>115</v>
      </c>
      <c r="D175" s="2" t="s">
        <v>5910</v>
      </c>
      <c r="E175" s="1" t="s">
        <v>5475</v>
      </c>
      <c r="F175" t="str">
        <f t="shared" si="2"/>
        <v>MR101013-alm</v>
      </c>
      <c r="H175" s="5" t="s">
        <v>5911</v>
      </c>
    </row>
    <row r="176" spans="3:8">
      <c r="C176" s="1" t="s">
        <v>115</v>
      </c>
      <c r="D176" s="2" t="s">
        <v>5912</v>
      </c>
      <c r="E176" s="1" t="s">
        <v>5475</v>
      </c>
      <c r="F176" t="str">
        <f t="shared" si="2"/>
        <v>MR101014-alm</v>
      </c>
      <c r="H176" s="5" t="s">
        <v>5913</v>
      </c>
    </row>
    <row r="177" spans="3:8">
      <c r="C177" s="1" t="s">
        <v>115</v>
      </c>
      <c r="D177" s="2" t="s">
        <v>5914</v>
      </c>
      <c r="E177" s="1" t="s">
        <v>5475</v>
      </c>
      <c r="F177" t="str">
        <f t="shared" si="2"/>
        <v>MR101015-alm</v>
      </c>
      <c r="H177" s="5" t="s">
        <v>5915</v>
      </c>
    </row>
    <row r="178" spans="3:8">
      <c r="C178" s="1" t="s">
        <v>115</v>
      </c>
      <c r="D178" s="2" t="s">
        <v>5916</v>
      </c>
      <c r="E178" s="1" t="s">
        <v>5475</v>
      </c>
      <c r="F178" t="str">
        <f t="shared" si="2"/>
        <v>MR101100-alm</v>
      </c>
      <c r="H178" s="5" t="s">
        <v>5917</v>
      </c>
    </row>
    <row r="179" spans="3:8">
      <c r="C179" s="1" t="s">
        <v>115</v>
      </c>
      <c r="D179" s="2" t="s">
        <v>5918</v>
      </c>
      <c r="E179" s="1" t="s">
        <v>5475</v>
      </c>
      <c r="F179" t="str">
        <f t="shared" si="2"/>
        <v>MR101101-alm</v>
      </c>
      <c r="H179" s="5" t="s">
        <v>5919</v>
      </c>
    </row>
    <row r="180" spans="3:8">
      <c r="C180" s="1" t="s">
        <v>115</v>
      </c>
      <c r="D180" s="2" t="s">
        <v>5920</v>
      </c>
      <c r="E180" s="1" t="s">
        <v>5475</v>
      </c>
      <c r="F180" t="str">
        <f t="shared" si="2"/>
        <v>MR101102-alm</v>
      </c>
      <c r="H180" s="5" t="s">
        <v>5921</v>
      </c>
    </row>
    <row r="181" spans="3:8">
      <c r="C181" s="1" t="s">
        <v>115</v>
      </c>
      <c r="D181" s="2" t="s">
        <v>5922</v>
      </c>
      <c r="E181" s="1" t="s">
        <v>487</v>
      </c>
      <c r="F181" t="str">
        <f t="shared" si="2"/>
        <v>MR101103-Hi-pot NG检测所有工位满料-5Alm</v>
      </c>
      <c r="H181" s="5" t="s">
        <v>5923</v>
      </c>
    </row>
    <row r="182" spans="3:8">
      <c r="C182" s="1" t="s">
        <v>115</v>
      </c>
      <c r="D182" s="2" t="s">
        <v>5924</v>
      </c>
      <c r="E182" s="1" t="s">
        <v>490</v>
      </c>
      <c r="F182" t="str">
        <f t="shared" si="2"/>
        <v>MR101104-极耳错位 NG检测所有工位满料-1Alm</v>
      </c>
      <c r="H182" s="5" t="s">
        <v>5925</v>
      </c>
    </row>
    <row r="183" spans="3:8">
      <c r="C183" s="1" t="s">
        <v>115</v>
      </c>
      <c r="D183" s="2" t="s">
        <v>5926</v>
      </c>
      <c r="E183" s="1" t="s">
        <v>493</v>
      </c>
      <c r="F183" t="str">
        <f t="shared" si="2"/>
        <v>MR101105-工艺 NG检测所有工位有料-1Alm</v>
      </c>
      <c r="H183" s="5" t="s">
        <v>5927</v>
      </c>
    </row>
    <row r="184" spans="3:8">
      <c r="C184" s="1" t="s">
        <v>115</v>
      </c>
      <c r="D184" s="2" t="s">
        <v>5928</v>
      </c>
      <c r="E184" s="1" t="s">
        <v>5475</v>
      </c>
      <c r="F184" t="str">
        <f t="shared" si="2"/>
        <v>MR101106-alm</v>
      </c>
      <c r="H184" s="5" t="s">
        <v>5929</v>
      </c>
    </row>
    <row r="185" spans="3:8">
      <c r="C185" s="1" t="s">
        <v>115</v>
      </c>
      <c r="D185" s="2" t="s">
        <v>5930</v>
      </c>
      <c r="E185" s="1" t="s">
        <v>5475</v>
      </c>
      <c r="F185" t="str">
        <f t="shared" si="2"/>
        <v>MR101107-alm</v>
      </c>
      <c r="H185" s="5" t="s">
        <v>5931</v>
      </c>
    </row>
    <row r="186" spans="3:8">
      <c r="C186" s="1" t="s">
        <v>115</v>
      </c>
      <c r="D186" s="2" t="s">
        <v>5932</v>
      </c>
      <c r="E186" s="1" t="s">
        <v>5475</v>
      </c>
      <c r="F186" t="str">
        <f t="shared" si="2"/>
        <v>MR101108-alm</v>
      </c>
      <c r="H186" s="5" t="s">
        <v>5933</v>
      </c>
    </row>
    <row r="187" spans="3:8">
      <c r="C187" s="1" t="s">
        <v>115</v>
      </c>
      <c r="D187" s="2" t="s">
        <v>5934</v>
      </c>
      <c r="E187" s="1" t="s">
        <v>5475</v>
      </c>
      <c r="F187" t="str">
        <f t="shared" si="2"/>
        <v>MR101109-alm</v>
      </c>
      <c r="H187" s="5" t="s">
        <v>5935</v>
      </c>
    </row>
    <row r="188" spans="3:8">
      <c r="C188" s="1" t="s">
        <v>115</v>
      </c>
      <c r="D188" s="2" t="s">
        <v>5936</v>
      </c>
      <c r="E188" s="1" t="s">
        <v>5475</v>
      </c>
      <c r="F188" t="str">
        <f t="shared" si="2"/>
        <v>MR101110-alm</v>
      </c>
      <c r="H188" s="5" t="s">
        <v>5937</v>
      </c>
    </row>
    <row r="189" spans="3:8">
      <c r="C189" s="1" t="s">
        <v>115</v>
      </c>
      <c r="D189" s="2" t="s">
        <v>5938</v>
      </c>
      <c r="E189" s="1" t="s">
        <v>5475</v>
      </c>
      <c r="F189" t="str">
        <f t="shared" si="2"/>
        <v>MR101111-alm</v>
      </c>
      <c r="H189" s="5" t="s">
        <v>5939</v>
      </c>
    </row>
    <row r="190" spans="3:8">
      <c r="C190" s="1" t="s">
        <v>115</v>
      </c>
      <c r="D190" s="2" t="s">
        <v>5940</v>
      </c>
      <c r="E190" s="1" t="s">
        <v>5475</v>
      </c>
      <c r="F190" t="str">
        <f t="shared" si="2"/>
        <v>MR101112-alm</v>
      </c>
      <c r="H190" s="5" t="s">
        <v>5941</v>
      </c>
    </row>
    <row r="191" spans="3:8">
      <c r="C191" s="1" t="s">
        <v>115</v>
      </c>
      <c r="D191" s="2" t="s">
        <v>5942</v>
      </c>
      <c r="E191" s="1" t="s">
        <v>5475</v>
      </c>
      <c r="F191" t="str">
        <f t="shared" si="2"/>
        <v>MR101113-alm</v>
      </c>
      <c r="H191" s="5" t="s">
        <v>5943</v>
      </c>
    </row>
    <row r="192" spans="3:8">
      <c r="C192" s="1" t="s">
        <v>115</v>
      </c>
      <c r="D192" s="2" t="s">
        <v>5944</v>
      </c>
      <c r="E192" s="1" t="s">
        <v>5475</v>
      </c>
      <c r="F192" t="str">
        <f t="shared" si="2"/>
        <v>MR101114-alm</v>
      </c>
      <c r="H192" s="5" t="s">
        <v>5945</v>
      </c>
    </row>
    <row r="193" spans="3:8">
      <c r="C193" s="1" t="s">
        <v>115</v>
      </c>
      <c r="D193" s="2" t="s">
        <v>5946</v>
      </c>
      <c r="E193" s="1" t="s">
        <v>5475</v>
      </c>
      <c r="F193" t="str">
        <f t="shared" si="2"/>
        <v>MR101115-alm</v>
      </c>
      <c r="H193" s="5" t="s">
        <v>5947</v>
      </c>
    </row>
    <row r="194" spans="3:8">
      <c r="C194" s="1" t="s">
        <v>115</v>
      </c>
      <c r="D194" s="2">
        <v>101200</v>
      </c>
      <c r="E194" s="1" t="s">
        <v>5475</v>
      </c>
      <c r="F194" t="str">
        <f t="shared" si="2"/>
        <v>MR101200-alm</v>
      </c>
      <c r="H194" s="5" t="s">
        <v>5948</v>
      </c>
    </row>
    <row r="195" spans="3:8">
      <c r="C195" s="1" t="s">
        <v>115</v>
      </c>
      <c r="D195" s="2">
        <v>101201</v>
      </c>
      <c r="E195" s="1" t="s">
        <v>5475</v>
      </c>
      <c r="F195" t="str">
        <f t="shared" ref="F195:F258" si="3">$C195&amp;$D195&amp;"-"&amp;$E195</f>
        <v>MR101201-alm</v>
      </c>
      <c r="H195" s="5" t="s">
        <v>5949</v>
      </c>
    </row>
    <row r="196" spans="3:8">
      <c r="C196" s="1" t="s">
        <v>115</v>
      </c>
      <c r="D196" s="2">
        <v>101202</v>
      </c>
      <c r="E196" s="1" t="s">
        <v>5475</v>
      </c>
      <c r="F196" t="str">
        <f t="shared" si="3"/>
        <v>MR101202-alm</v>
      </c>
      <c r="H196" s="5" t="s">
        <v>5950</v>
      </c>
    </row>
    <row r="197" spans="3:8">
      <c r="C197" s="1" t="s">
        <v>115</v>
      </c>
      <c r="D197" s="2">
        <v>101203</v>
      </c>
      <c r="E197" s="1" t="s">
        <v>5951</v>
      </c>
      <c r="F197" t="str">
        <f t="shared" si="3"/>
        <v>MR101203-4ST1#热压站上工位TC11A 加热探头或SSR故障Alm</v>
      </c>
      <c r="H197" s="5" t="s">
        <v>5952</v>
      </c>
    </row>
    <row r="198" spans="3:8">
      <c r="C198" s="1" t="s">
        <v>115</v>
      </c>
      <c r="D198" s="2">
        <v>101204</v>
      </c>
      <c r="E198" s="1" t="s">
        <v>5953</v>
      </c>
      <c r="F198" t="str">
        <f t="shared" si="3"/>
        <v>MR101204-4ST1#热压站上工位TC11B 加热探头或SSR故障Alm</v>
      </c>
      <c r="H198" s="5" t="s">
        <v>5954</v>
      </c>
    </row>
    <row r="199" spans="3:8">
      <c r="C199" s="1" t="s">
        <v>115</v>
      </c>
      <c r="D199" s="2">
        <v>101205</v>
      </c>
      <c r="E199" s="1" t="s">
        <v>5955</v>
      </c>
      <c r="F199" t="str">
        <f t="shared" si="3"/>
        <v>MR101205-4ST1#热压站上工位TC11C 加热探头或SSR故障Alm</v>
      </c>
      <c r="H199" s="5" t="s">
        <v>5956</v>
      </c>
    </row>
    <row r="200" spans="3:8">
      <c r="C200" s="1" t="s">
        <v>115</v>
      </c>
      <c r="D200" s="2">
        <v>101206</v>
      </c>
      <c r="E200" s="1" t="s">
        <v>5957</v>
      </c>
      <c r="F200" t="str">
        <f t="shared" si="3"/>
        <v>MR101206-4ST1#热压站上工位TC11D 加热探头或SSR故障Alm</v>
      </c>
      <c r="H200" s="5" t="s">
        <v>5958</v>
      </c>
    </row>
    <row r="201" spans="3:8">
      <c r="C201" s="1" t="s">
        <v>115</v>
      </c>
      <c r="D201" s="2">
        <v>101207</v>
      </c>
      <c r="E201" s="1" t="s">
        <v>5959</v>
      </c>
      <c r="F201" t="str">
        <f t="shared" si="3"/>
        <v>MR101207-4ST1#热压站上工位TC11F 加热探头或SSR故障Alm</v>
      </c>
      <c r="H201" s="5" t="s">
        <v>5960</v>
      </c>
    </row>
    <row r="202" spans="3:8">
      <c r="C202" s="1" t="s">
        <v>115</v>
      </c>
      <c r="D202" s="2">
        <v>101208</v>
      </c>
      <c r="E202" s="1" t="s">
        <v>5961</v>
      </c>
      <c r="F202" t="str">
        <f t="shared" si="3"/>
        <v>MR101208-4ST1#热压站上工位TC11G 加热探头或SSR故障Alm</v>
      </c>
      <c r="H202" s="5" t="s">
        <v>5962</v>
      </c>
    </row>
    <row r="203" spans="3:8">
      <c r="C203" s="1" t="s">
        <v>115</v>
      </c>
      <c r="D203" s="2">
        <v>101209</v>
      </c>
      <c r="E203" s="1" t="s">
        <v>5963</v>
      </c>
      <c r="F203" t="str">
        <f t="shared" si="3"/>
        <v>MR101209-4ST1#热压站上工位TC11H 加热探头或SSR故障Alm</v>
      </c>
      <c r="H203" s="5" t="s">
        <v>5964</v>
      </c>
    </row>
    <row r="204" spans="3:8">
      <c r="C204" s="1" t="s">
        <v>115</v>
      </c>
      <c r="D204" s="2">
        <v>101210</v>
      </c>
      <c r="E204" s="1" t="s">
        <v>5965</v>
      </c>
      <c r="F204" t="str">
        <f t="shared" si="3"/>
        <v>MR101210-4ST1#热压站上工位TC11I 加热探头或SSR故障Alm</v>
      </c>
      <c r="H204" s="5" t="s">
        <v>5966</v>
      </c>
    </row>
    <row r="205" spans="3:8">
      <c r="C205" s="1" t="s">
        <v>115</v>
      </c>
      <c r="D205" s="2">
        <v>101211</v>
      </c>
      <c r="E205" s="1" t="s">
        <v>5967</v>
      </c>
      <c r="F205" t="str">
        <f t="shared" si="3"/>
        <v>MR101211-4ST1#热压站下工位TC12A 加热探头或SSR故障Alm</v>
      </c>
      <c r="H205" s="5" t="s">
        <v>5968</v>
      </c>
    </row>
    <row r="206" spans="3:8">
      <c r="C206" s="1" t="s">
        <v>115</v>
      </c>
      <c r="D206" s="2">
        <v>101212</v>
      </c>
      <c r="E206" s="1" t="s">
        <v>5969</v>
      </c>
      <c r="F206" t="str">
        <f t="shared" si="3"/>
        <v>MR101212-4ST1#热压站下工位TC12B 加热探头或SSR故障Alm</v>
      </c>
      <c r="H206" s="5" t="s">
        <v>5970</v>
      </c>
    </row>
    <row r="207" spans="3:8">
      <c r="C207" s="1" t="s">
        <v>115</v>
      </c>
      <c r="D207" s="2">
        <v>101213</v>
      </c>
      <c r="E207" s="1" t="s">
        <v>5971</v>
      </c>
      <c r="F207" t="str">
        <f t="shared" si="3"/>
        <v>MR101213-4ST1#热压站下工位TC12C 加热探头或SSR故障Alm</v>
      </c>
      <c r="H207" s="5" t="s">
        <v>5972</v>
      </c>
    </row>
    <row r="208" spans="3:8">
      <c r="C208" s="1" t="s">
        <v>115</v>
      </c>
      <c r="D208" s="2">
        <v>101214</v>
      </c>
      <c r="E208" s="1" t="s">
        <v>5973</v>
      </c>
      <c r="F208" t="str">
        <f t="shared" si="3"/>
        <v>MR101214-4ST1#热压站下工位TC12D 加热探头或SSR故障Alm</v>
      </c>
      <c r="H208" s="5" t="s">
        <v>5974</v>
      </c>
    </row>
    <row r="209" spans="3:8">
      <c r="C209" s="1" t="s">
        <v>115</v>
      </c>
      <c r="D209" s="2">
        <v>101215</v>
      </c>
      <c r="E209" s="1" t="s">
        <v>5975</v>
      </c>
      <c r="F209" t="str">
        <f t="shared" si="3"/>
        <v>MR101215-4ST1#热压站下工位TC12F 加热探头或SSR故障Alm</v>
      </c>
      <c r="H209" s="5" t="s">
        <v>5976</v>
      </c>
    </row>
    <row r="210" spans="3:8">
      <c r="C210" s="1" t="s">
        <v>115</v>
      </c>
      <c r="D210" s="2">
        <v>101300</v>
      </c>
      <c r="E210" s="1" t="s">
        <v>5977</v>
      </c>
      <c r="F210" t="str">
        <f t="shared" si="3"/>
        <v>MR101300-4ST1#热压站下工位TC12G 加热探头或SSR故障Alm</v>
      </c>
      <c r="H210" s="5" t="s">
        <v>5978</v>
      </c>
    </row>
    <row r="211" spans="3:8">
      <c r="C211" s="1" t="s">
        <v>115</v>
      </c>
      <c r="D211" s="2">
        <v>101301</v>
      </c>
      <c r="E211" s="1" t="s">
        <v>5979</v>
      </c>
      <c r="F211" t="str">
        <f t="shared" si="3"/>
        <v>MR101301-4ST1#热压站下工位TC12H 加热探头或SSR故障Alm</v>
      </c>
      <c r="H211" s="5" t="s">
        <v>5980</v>
      </c>
    </row>
    <row r="212" spans="3:8">
      <c r="C212" s="1" t="s">
        <v>115</v>
      </c>
      <c r="D212" s="2">
        <v>101302</v>
      </c>
      <c r="E212" s="1" t="s">
        <v>5981</v>
      </c>
      <c r="F212" t="str">
        <f t="shared" si="3"/>
        <v>MR101302-4ST1#热压站下工位TC12I 加热探头或SSR故障Alm</v>
      </c>
      <c r="H212" s="5" t="s">
        <v>5982</v>
      </c>
    </row>
    <row r="213" spans="3:8">
      <c r="C213" s="1" t="s">
        <v>115</v>
      </c>
      <c r="D213" s="2">
        <v>101303</v>
      </c>
      <c r="E213" s="1" t="s">
        <v>5983</v>
      </c>
      <c r="F213" t="str">
        <f t="shared" si="3"/>
        <v>MR101303-4ST2#热压站上工位TC21A 加热探头或SSR故障Alm</v>
      </c>
      <c r="H213" s="5" t="s">
        <v>5984</v>
      </c>
    </row>
    <row r="214" spans="3:8">
      <c r="C214" s="1" t="s">
        <v>115</v>
      </c>
      <c r="D214" s="2">
        <v>101304</v>
      </c>
      <c r="E214" s="1" t="s">
        <v>5985</v>
      </c>
      <c r="F214" t="str">
        <f t="shared" si="3"/>
        <v>MR101304-4ST2#热压站上工位TC21B 加热探头或SSR故障Alm</v>
      </c>
      <c r="H214" s="5" t="s">
        <v>5986</v>
      </c>
    </row>
    <row r="215" spans="3:8">
      <c r="C215" s="1" t="s">
        <v>115</v>
      </c>
      <c r="D215" s="2">
        <v>101305</v>
      </c>
      <c r="E215" s="1" t="s">
        <v>5987</v>
      </c>
      <c r="F215" t="str">
        <f t="shared" si="3"/>
        <v>MR101305-4ST2#热压站上工位TC21C 加热探头或SSR故障Alm</v>
      </c>
      <c r="H215" s="5" t="s">
        <v>5988</v>
      </c>
    </row>
    <row r="216" spans="3:8">
      <c r="C216" s="1" t="s">
        <v>115</v>
      </c>
      <c r="D216" s="2">
        <v>101306</v>
      </c>
      <c r="E216" s="1" t="s">
        <v>5989</v>
      </c>
      <c r="F216" t="str">
        <f t="shared" si="3"/>
        <v>MR101306-4ST2#热压站上工位TC21D 加热探头或SSR故障Alm</v>
      </c>
      <c r="H216" s="5" t="s">
        <v>5990</v>
      </c>
    </row>
    <row r="217" spans="3:8">
      <c r="C217" s="1" t="s">
        <v>115</v>
      </c>
      <c r="D217" s="2">
        <v>101307</v>
      </c>
      <c r="E217" s="1" t="s">
        <v>5991</v>
      </c>
      <c r="F217" t="str">
        <f t="shared" si="3"/>
        <v>MR101307-4ST2#热压站上工位TC21F 加热探头或SSR故障Alm</v>
      </c>
      <c r="H217" s="5" t="s">
        <v>5992</v>
      </c>
    </row>
    <row r="218" spans="3:8">
      <c r="C218" s="1" t="s">
        <v>115</v>
      </c>
      <c r="D218" s="2">
        <v>101308</v>
      </c>
      <c r="E218" s="1" t="s">
        <v>5993</v>
      </c>
      <c r="F218" t="str">
        <f t="shared" si="3"/>
        <v>MR101308-4ST2#热压站上工位TC21G 加热探头或SSR故障Alm</v>
      </c>
      <c r="H218" s="5" t="s">
        <v>5994</v>
      </c>
    </row>
    <row r="219" spans="3:8">
      <c r="C219" s="1" t="s">
        <v>115</v>
      </c>
      <c r="D219" s="2">
        <v>101309</v>
      </c>
      <c r="E219" s="1" t="s">
        <v>5995</v>
      </c>
      <c r="F219" t="str">
        <f t="shared" si="3"/>
        <v>MR101309-4ST2#热压站上工位TC21H 加热探头或SSR故障Alm</v>
      </c>
      <c r="H219" s="5" t="s">
        <v>5996</v>
      </c>
    </row>
    <row r="220" spans="3:8">
      <c r="C220" s="1" t="s">
        <v>115</v>
      </c>
      <c r="D220" s="2">
        <v>101310</v>
      </c>
      <c r="E220" s="1" t="s">
        <v>5997</v>
      </c>
      <c r="F220" t="str">
        <f t="shared" si="3"/>
        <v>MR101310-4ST2#热压站上工位TC21I 加热探头或SSR故障Alm</v>
      </c>
      <c r="H220" s="5" t="s">
        <v>5998</v>
      </c>
    </row>
    <row r="221" spans="3:8">
      <c r="C221" s="1" t="s">
        <v>115</v>
      </c>
      <c r="D221" s="2">
        <v>101311</v>
      </c>
      <c r="E221" s="1" t="s">
        <v>5999</v>
      </c>
      <c r="F221" t="str">
        <f t="shared" si="3"/>
        <v>MR101311-4ST2#热压站下工位TC22A 加热探头或SSR故障Alm</v>
      </c>
      <c r="H221" s="5" t="s">
        <v>6000</v>
      </c>
    </row>
    <row r="222" spans="3:8">
      <c r="C222" s="1" t="s">
        <v>115</v>
      </c>
      <c r="D222" s="2">
        <v>101312</v>
      </c>
      <c r="E222" s="1" t="s">
        <v>6001</v>
      </c>
      <c r="F222" t="str">
        <f t="shared" si="3"/>
        <v>MR101312-4ST2#热压站下工位TC22B 加热探头或SSR故障Alm</v>
      </c>
      <c r="H222" s="5" t="s">
        <v>6002</v>
      </c>
    </row>
    <row r="223" spans="3:8">
      <c r="C223" s="1" t="s">
        <v>115</v>
      </c>
      <c r="D223" s="2">
        <v>101313</v>
      </c>
      <c r="E223" s="1" t="s">
        <v>6003</v>
      </c>
      <c r="F223" t="str">
        <f t="shared" si="3"/>
        <v>MR101313-4ST2#热压站下工位TC22C 加热探头或SSR故障Alm</v>
      </c>
      <c r="H223" s="5" t="s">
        <v>6004</v>
      </c>
    </row>
    <row r="224" spans="3:8">
      <c r="C224" s="1" t="s">
        <v>115</v>
      </c>
      <c r="D224" s="2">
        <v>101314</v>
      </c>
      <c r="E224" s="1" t="s">
        <v>6005</v>
      </c>
      <c r="F224" t="str">
        <f t="shared" si="3"/>
        <v>MR101314-4ST2#热压站下工位TC22D 加热探头或SSR故障Alm</v>
      </c>
      <c r="H224" s="5" t="s">
        <v>6006</v>
      </c>
    </row>
    <row r="225" spans="3:8">
      <c r="C225" s="1" t="s">
        <v>115</v>
      </c>
      <c r="D225" s="2">
        <v>101315</v>
      </c>
      <c r="E225" s="1" t="s">
        <v>6007</v>
      </c>
      <c r="F225" t="str">
        <f t="shared" si="3"/>
        <v>MR101315-4ST2#热压站下工位TC22F 加热探头或SSR故障Alm</v>
      </c>
      <c r="H225" s="5" t="s">
        <v>6008</v>
      </c>
    </row>
    <row r="226" spans="3:8">
      <c r="C226" s="1" t="s">
        <v>115</v>
      </c>
      <c r="D226" s="2">
        <v>101400</v>
      </c>
      <c r="E226" s="1" t="s">
        <v>6009</v>
      </c>
      <c r="F226" t="str">
        <f t="shared" si="3"/>
        <v>MR101400-4ST2#热压站下工位TC22G 加热探头或SSR故障Alm</v>
      </c>
      <c r="H226" s="5" t="s">
        <v>6010</v>
      </c>
    </row>
    <row r="227" spans="3:8">
      <c r="C227" s="1" t="s">
        <v>115</v>
      </c>
      <c r="D227" s="2">
        <v>101401</v>
      </c>
      <c r="E227" s="1" t="s">
        <v>6011</v>
      </c>
      <c r="F227" t="str">
        <f t="shared" si="3"/>
        <v>MR101401-4ST2#热压站下工位TC22H 加热探头或SSR故障Alm</v>
      </c>
      <c r="H227" s="5" t="s">
        <v>6012</v>
      </c>
    </row>
    <row r="228" spans="3:8">
      <c r="C228" s="1" t="s">
        <v>115</v>
      </c>
      <c r="D228" s="2">
        <v>101402</v>
      </c>
      <c r="E228" s="1" t="s">
        <v>6013</v>
      </c>
      <c r="F228" t="str">
        <f t="shared" si="3"/>
        <v>MR101402-4ST2#热压站下工位TC22I 加热探头或SSR故障Alm</v>
      </c>
      <c r="H228" s="5" t="s">
        <v>6014</v>
      </c>
    </row>
    <row r="229" spans="3:8">
      <c r="C229" s="1" t="s">
        <v>115</v>
      </c>
      <c r="D229" s="2">
        <v>101403</v>
      </c>
      <c r="E229" s="1" t="s">
        <v>6015</v>
      </c>
      <c r="F229" t="str">
        <f t="shared" si="3"/>
        <v>MR101403-4ST3#热压站上工位TC31A 加热探头或SSR故障Alm</v>
      </c>
      <c r="H229" s="5" t="s">
        <v>6016</v>
      </c>
    </row>
    <row r="230" spans="3:8">
      <c r="C230" s="1" t="s">
        <v>115</v>
      </c>
      <c r="D230" s="2">
        <v>101404</v>
      </c>
      <c r="E230" s="1" t="s">
        <v>6017</v>
      </c>
      <c r="F230" t="str">
        <f t="shared" si="3"/>
        <v>MR101404-4ST3#热压站上工位TC31B 加热探头或SSR故障Alm</v>
      </c>
      <c r="H230" s="5" t="s">
        <v>6018</v>
      </c>
    </row>
    <row r="231" spans="3:8">
      <c r="C231" s="1" t="s">
        <v>115</v>
      </c>
      <c r="D231" s="2">
        <v>101405</v>
      </c>
      <c r="E231" s="1" t="s">
        <v>6019</v>
      </c>
      <c r="F231" t="str">
        <f t="shared" si="3"/>
        <v>MR101405-4ST3#热压站上工位TC31C 加热探头或SSR故障Alm</v>
      </c>
      <c r="H231" s="5" t="s">
        <v>6020</v>
      </c>
    </row>
    <row r="232" spans="3:8">
      <c r="C232" s="1" t="s">
        <v>115</v>
      </c>
      <c r="D232" s="2">
        <v>101406</v>
      </c>
      <c r="E232" s="1" t="s">
        <v>6021</v>
      </c>
      <c r="F232" t="str">
        <f t="shared" si="3"/>
        <v>MR101406-4ST3#热压站上工位TC31D 加热探头或SSR故障Alm</v>
      </c>
      <c r="H232" s="5" t="s">
        <v>6022</v>
      </c>
    </row>
    <row r="233" spans="3:8">
      <c r="C233" s="1" t="s">
        <v>115</v>
      </c>
      <c r="D233" s="2">
        <v>101407</v>
      </c>
      <c r="E233" s="1" t="s">
        <v>6023</v>
      </c>
      <c r="F233" t="str">
        <f t="shared" si="3"/>
        <v>MR101407-4ST3#热压站上工位TC31F 加热探头或SSR故障Alm</v>
      </c>
      <c r="H233" s="5" t="s">
        <v>6024</v>
      </c>
    </row>
    <row r="234" spans="3:8">
      <c r="C234" s="1" t="s">
        <v>115</v>
      </c>
      <c r="D234" s="2">
        <v>101408</v>
      </c>
      <c r="E234" s="1" t="s">
        <v>6025</v>
      </c>
      <c r="F234" t="str">
        <f t="shared" si="3"/>
        <v>MR101408-4ST3#热压站上工位TC31G 加热探头或SSR故障Alm</v>
      </c>
      <c r="H234" s="5" t="s">
        <v>6026</v>
      </c>
    </row>
    <row r="235" spans="3:8">
      <c r="C235" s="1" t="s">
        <v>115</v>
      </c>
      <c r="D235" s="2">
        <v>101409</v>
      </c>
      <c r="E235" s="1" t="s">
        <v>6027</v>
      </c>
      <c r="F235" t="str">
        <f t="shared" si="3"/>
        <v>MR101409-4ST3#热压站上工位TC31H 加热探头或SSR故障Alm</v>
      </c>
      <c r="H235" s="5" t="s">
        <v>6028</v>
      </c>
    </row>
    <row r="236" spans="3:8">
      <c r="C236" s="1" t="s">
        <v>115</v>
      </c>
      <c r="D236" s="2">
        <v>101410</v>
      </c>
      <c r="E236" s="1" t="s">
        <v>6029</v>
      </c>
      <c r="F236" t="str">
        <f t="shared" si="3"/>
        <v>MR101410-4ST3#热压站上工位TC31I 加热探头或SSR故障Alm</v>
      </c>
      <c r="H236" s="5" t="s">
        <v>6030</v>
      </c>
    </row>
    <row r="237" spans="3:8">
      <c r="C237" s="1" t="s">
        <v>115</v>
      </c>
      <c r="D237" s="2">
        <v>101411</v>
      </c>
      <c r="E237" s="1" t="s">
        <v>6031</v>
      </c>
      <c r="F237" t="str">
        <f t="shared" si="3"/>
        <v>MR101411-4ST3#热压站下工位TC32A 加热探头或SSR故障Alm</v>
      </c>
      <c r="H237" s="5" t="s">
        <v>6032</v>
      </c>
    </row>
    <row r="238" spans="3:8">
      <c r="C238" s="1" t="s">
        <v>115</v>
      </c>
      <c r="D238" s="2">
        <v>101412</v>
      </c>
      <c r="E238" s="1" t="s">
        <v>6033</v>
      </c>
      <c r="F238" t="str">
        <f t="shared" si="3"/>
        <v>MR101412-4ST3#热压站下工位TC32B 加热探头或SSR故障Alm</v>
      </c>
      <c r="H238" s="5" t="s">
        <v>6034</v>
      </c>
    </row>
    <row r="239" spans="3:8">
      <c r="C239" s="1" t="s">
        <v>115</v>
      </c>
      <c r="D239" s="2">
        <v>101413</v>
      </c>
      <c r="E239" s="1" t="s">
        <v>6035</v>
      </c>
      <c r="F239" t="str">
        <f t="shared" si="3"/>
        <v>MR101413-4ST3#热压站下工位TC32C 加热探头或SSR故障Alm</v>
      </c>
      <c r="H239" s="5" t="s">
        <v>6036</v>
      </c>
    </row>
    <row r="240" spans="3:8">
      <c r="C240" s="1" t="s">
        <v>115</v>
      </c>
      <c r="D240" s="2">
        <v>101414</v>
      </c>
      <c r="E240" s="1" t="s">
        <v>6037</v>
      </c>
      <c r="F240" t="str">
        <f t="shared" si="3"/>
        <v>MR101414-4ST3#热压站下工位TC32D 加热探头或SSR故障Alm</v>
      </c>
      <c r="H240" s="5" t="s">
        <v>6038</v>
      </c>
    </row>
    <row r="241" spans="3:8">
      <c r="C241" s="1" t="s">
        <v>115</v>
      </c>
      <c r="D241" s="2">
        <v>101415</v>
      </c>
      <c r="E241" s="1" t="s">
        <v>6039</v>
      </c>
      <c r="F241" t="str">
        <f t="shared" si="3"/>
        <v>MR101415-4ST3#热压站下工位TC32F 加热探头或SSR故障Alm</v>
      </c>
      <c r="H241" s="5" t="s">
        <v>6040</v>
      </c>
    </row>
    <row r="242" spans="3:8">
      <c r="C242" s="1" t="s">
        <v>115</v>
      </c>
      <c r="D242" s="2">
        <v>101500</v>
      </c>
      <c r="E242" s="1" t="s">
        <v>6041</v>
      </c>
      <c r="F242" t="str">
        <f t="shared" si="3"/>
        <v>MR101500-4ST3#热压站下工位TC32G 加热探头或SSR故障Alm</v>
      </c>
      <c r="H242" s="5" t="s">
        <v>6042</v>
      </c>
    </row>
    <row r="243" spans="3:8">
      <c r="C243" s="1" t="s">
        <v>115</v>
      </c>
      <c r="D243" s="2">
        <v>101501</v>
      </c>
      <c r="E243" s="1" t="s">
        <v>6043</v>
      </c>
      <c r="F243" t="str">
        <f t="shared" si="3"/>
        <v>MR101501-4ST3#热压站下工位TC32H 加热探头或SSR故障Alm</v>
      </c>
      <c r="H243" s="5" t="s">
        <v>6044</v>
      </c>
    </row>
    <row r="244" spans="3:8">
      <c r="C244" s="1" t="s">
        <v>115</v>
      </c>
      <c r="D244" s="2">
        <v>101502</v>
      </c>
      <c r="E244" s="1" t="s">
        <v>6045</v>
      </c>
      <c r="F244" t="str">
        <f t="shared" si="3"/>
        <v>MR101502-4ST3#热压站下工位TC32I 加热探头或SSR故障Alm</v>
      </c>
      <c r="H244" s="5" t="s">
        <v>6046</v>
      </c>
    </row>
    <row r="245" spans="3:8">
      <c r="C245" s="1" t="s">
        <v>115</v>
      </c>
      <c r="D245" s="2">
        <v>101503</v>
      </c>
      <c r="E245" s="1" t="s">
        <v>6047</v>
      </c>
      <c r="F245" t="str">
        <f t="shared" si="3"/>
        <v>MR101503-4ST1#热压站上工位TC11A 异常Alm</v>
      </c>
      <c r="H245" s="5" t="s">
        <v>6048</v>
      </c>
    </row>
    <row r="246" spans="3:8">
      <c r="C246" s="1" t="s">
        <v>115</v>
      </c>
      <c r="D246" s="2">
        <v>101504</v>
      </c>
      <c r="E246" s="1" t="s">
        <v>6049</v>
      </c>
      <c r="F246" t="str">
        <f t="shared" si="3"/>
        <v>MR101504-4ST1#热压站上工位TC11B 异常Alm</v>
      </c>
      <c r="H246" s="5" t="s">
        <v>6050</v>
      </c>
    </row>
    <row r="247" spans="3:8">
      <c r="C247" s="1" t="s">
        <v>115</v>
      </c>
      <c r="D247" s="2">
        <v>101505</v>
      </c>
      <c r="E247" s="1" t="s">
        <v>6051</v>
      </c>
      <c r="F247" t="str">
        <f t="shared" si="3"/>
        <v>MR101505-4ST1#热压站上工位TC11C 异常Alm</v>
      </c>
      <c r="H247" s="5" t="s">
        <v>6052</v>
      </c>
    </row>
    <row r="248" spans="3:8">
      <c r="C248" s="1" t="s">
        <v>115</v>
      </c>
      <c r="D248" s="2">
        <v>101506</v>
      </c>
      <c r="E248" s="1" t="s">
        <v>6053</v>
      </c>
      <c r="F248" t="str">
        <f t="shared" si="3"/>
        <v>MR101506-4ST1#热压站上工位TC11D 异常Alm</v>
      </c>
      <c r="H248" s="5" t="s">
        <v>6054</v>
      </c>
    </row>
    <row r="249" spans="3:8">
      <c r="C249" s="1" t="s">
        <v>115</v>
      </c>
      <c r="D249" s="2">
        <v>101507</v>
      </c>
      <c r="E249" s="1" t="s">
        <v>6055</v>
      </c>
      <c r="F249" t="str">
        <f t="shared" si="3"/>
        <v>MR101507-4ST1#热压站上工位TC11F 异常Alm</v>
      </c>
      <c r="H249" s="5" t="s">
        <v>6056</v>
      </c>
    </row>
    <row r="250" spans="3:8">
      <c r="C250" s="1" t="s">
        <v>115</v>
      </c>
      <c r="D250" s="2">
        <v>101508</v>
      </c>
      <c r="E250" s="1" t="s">
        <v>6057</v>
      </c>
      <c r="F250" t="str">
        <f t="shared" si="3"/>
        <v>MR101508-4ST1#热压站上工位TC11G 异常Alm</v>
      </c>
      <c r="H250" s="5" t="s">
        <v>6058</v>
      </c>
    </row>
    <row r="251" spans="3:8">
      <c r="C251" s="1" t="s">
        <v>115</v>
      </c>
      <c r="D251" s="2">
        <v>101509</v>
      </c>
      <c r="E251" s="1" t="s">
        <v>6059</v>
      </c>
      <c r="F251" t="str">
        <f t="shared" si="3"/>
        <v>MR101509-4ST1#热压站上工位TC11H 异常Alm</v>
      </c>
      <c r="H251" s="5" t="s">
        <v>6060</v>
      </c>
    </row>
    <row r="252" spans="3:8">
      <c r="C252" s="1" t="s">
        <v>115</v>
      </c>
      <c r="D252" s="2">
        <v>101510</v>
      </c>
      <c r="E252" s="1" t="s">
        <v>6061</v>
      </c>
      <c r="F252" t="str">
        <f t="shared" si="3"/>
        <v>MR101510-4ST1#热压站上工位TC11I 异常Alm</v>
      </c>
      <c r="H252" s="5" t="s">
        <v>6062</v>
      </c>
    </row>
    <row r="253" spans="3:8">
      <c r="C253" s="1" t="s">
        <v>115</v>
      </c>
      <c r="D253" s="2">
        <v>101511</v>
      </c>
      <c r="E253" s="1" t="s">
        <v>6063</v>
      </c>
      <c r="F253" t="str">
        <f t="shared" si="3"/>
        <v>MR101511-4ST1#热压站下工位TC12A 异常Alm</v>
      </c>
      <c r="H253" s="5" t="s">
        <v>6064</v>
      </c>
    </row>
    <row r="254" spans="3:8">
      <c r="C254" s="1" t="s">
        <v>115</v>
      </c>
      <c r="D254" s="2">
        <v>101512</v>
      </c>
      <c r="E254" s="1" t="s">
        <v>6065</v>
      </c>
      <c r="F254" t="str">
        <f t="shared" si="3"/>
        <v>MR101512-4ST1#热压站下工位TC12B 异常Alm</v>
      </c>
      <c r="H254" s="5" t="s">
        <v>6066</v>
      </c>
    </row>
    <row r="255" spans="3:8">
      <c r="C255" s="1" t="s">
        <v>115</v>
      </c>
      <c r="D255" s="2">
        <v>101513</v>
      </c>
      <c r="E255" s="1" t="s">
        <v>6067</v>
      </c>
      <c r="F255" t="str">
        <f t="shared" si="3"/>
        <v>MR101513-4ST1#热压站下工位TC12C 异常Alm</v>
      </c>
      <c r="H255" s="5" t="s">
        <v>6068</v>
      </c>
    </row>
    <row r="256" spans="3:8">
      <c r="C256" s="1" t="s">
        <v>115</v>
      </c>
      <c r="D256" s="2">
        <v>101514</v>
      </c>
      <c r="E256" s="1" t="s">
        <v>6069</v>
      </c>
      <c r="F256" t="str">
        <f t="shared" si="3"/>
        <v>MR101514-4ST1#热压站下工位TC12D 异常Alm</v>
      </c>
      <c r="H256" s="5" t="s">
        <v>6070</v>
      </c>
    </row>
    <row r="257" spans="3:8">
      <c r="C257" s="1" t="s">
        <v>115</v>
      </c>
      <c r="D257" s="2">
        <v>101515</v>
      </c>
      <c r="E257" s="1" t="s">
        <v>6071</v>
      </c>
      <c r="F257" t="str">
        <f t="shared" si="3"/>
        <v>MR101515-4ST1#热压站下工位TC12F 异常Alm</v>
      </c>
      <c r="H257" s="5" t="s">
        <v>6072</v>
      </c>
    </row>
    <row r="258" spans="3:8">
      <c r="C258" s="1" t="s">
        <v>115</v>
      </c>
      <c r="D258" s="2">
        <v>101600</v>
      </c>
      <c r="E258" s="1" t="s">
        <v>6073</v>
      </c>
      <c r="F258" t="str">
        <f t="shared" si="3"/>
        <v>MR101600-4ST1#热压站下工位TC12G 异常Alm</v>
      </c>
      <c r="H258" s="5" t="s">
        <v>6074</v>
      </c>
    </row>
    <row r="259" spans="3:8">
      <c r="C259" s="1" t="s">
        <v>115</v>
      </c>
      <c r="D259" s="2">
        <v>101601</v>
      </c>
      <c r="E259" s="1" t="s">
        <v>6075</v>
      </c>
      <c r="F259" t="str">
        <f t="shared" ref="F259:F322" si="4">$C259&amp;$D259&amp;"-"&amp;$E259</f>
        <v>MR101601-4ST1#热压站下工位TC12H 异常Alm</v>
      </c>
      <c r="H259" s="5" t="s">
        <v>6076</v>
      </c>
    </row>
    <row r="260" spans="3:8">
      <c r="C260" s="1" t="s">
        <v>115</v>
      </c>
      <c r="D260" s="2">
        <v>101602</v>
      </c>
      <c r="E260" s="1" t="s">
        <v>6077</v>
      </c>
      <c r="F260" t="str">
        <f t="shared" si="4"/>
        <v>MR101602-4ST1#热压站下工位TC12I 异常Alm</v>
      </c>
      <c r="H260" s="5" t="s">
        <v>6078</v>
      </c>
    </row>
    <row r="261" spans="3:8">
      <c r="C261" s="1" t="s">
        <v>115</v>
      </c>
      <c r="D261" s="2">
        <v>101603</v>
      </c>
      <c r="E261" s="1" t="s">
        <v>6079</v>
      </c>
      <c r="F261" t="str">
        <f t="shared" si="4"/>
        <v>MR101603-4ST2#热压站上工位TC21A 异常Alm</v>
      </c>
      <c r="H261" s="5" t="s">
        <v>6080</v>
      </c>
    </row>
    <row r="262" spans="3:8">
      <c r="C262" s="1" t="s">
        <v>115</v>
      </c>
      <c r="D262" s="2">
        <v>101604</v>
      </c>
      <c r="E262" s="1" t="s">
        <v>6081</v>
      </c>
      <c r="F262" t="str">
        <f t="shared" si="4"/>
        <v>MR101604-4ST2#热压站上工位TC21B 异常Alm</v>
      </c>
      <c r="H262" s="5" t="s">
        <v>6082</v>
      </c>
    </row>
    <row r="263" spans="3:8">
      <c r="C263" s="1" t="s">
        <v>115</v>
      </c>
      <c r="D263" s="2">
        <v>101605</v>
      </c>
      <c r="E263" s="1" t="s">
        <v>6083</v>
      </c>
      <c r="F263" t="str">
        <f t="shared" si="4"/>
        <v>MR101605-4ST2#热压站上工位TC21C 异常Alm</v>
      </c>
      <c r="H263" s="5" t="s">
        <v>6084</v>
      </c>
    </row>
    <row r="264" spans="3:8">
      <c r="C264" s="1" t="s">
        <v>115</v>
      </c>
      <c r="D264" s="2">
        <v>101606</v>
      </c>
      <c r="E264" s="1" t="s">
        <v>6085</v>
      </c>
      <c r="F264" t="str">
        <f t="shared" si="4"/>
        <v>MR101606-4ST2#热压站上工位TC21D 异常Alm</v>
      </c>
      <c r="H264" s="5" t="s">
        <v>6086</v>
      </c>
    </row>
    <row r="265" spans="3:8">
      <c r="C265" s="1" t="s">
        <v>115</v>
      </c>
      <c r="D265" s="2">
        <v>101607</v>
      </c>
      <c r="E265" s="1" t="s">
        <v>6087</v>
      </c>
      <c r="F265" t="str">
        <f t="shared" si="4"/>
        <v>MR101607-4ST2#热压站上工位TC21F 异常Alm</v>
      </c>
      <c r="H265" s="5" t="s">
        <v>6088</v>
      </c>
    </row>
    <row r="266" spans="3:8">
      <c r="C266" s="1" t="s">
        <v>115</v>
      </c>
      <c r="D266" s="2">
        <v>101608</v>
      </c>
      <c r="E266" s="1" t="s">
        <v>6089</v>
      </c>
      <c r="F266" t="str">
        <f t="shared" si="4"/>
        <v>MR101608-4ST2#热压站上工位TC21G 异常Alm</v>
      </c>
      <c r="H266" s="5" t="s">
        <v>6090</v>
      </c>
    </row>
    <row r="267" spans="3:8">
      <c r="C267" s="1" t="s">
        <v>115</v>
      </c>
      <c r="D267" s="2">
        <v>101609</v>
      </c>
      <c r="E267" s="1" t="s">
        <v>6091</v>
      </c>
      <c r="F267" t="str">
        <f t="shared" si="4"/>
        <v>MR101609-4ST2#热压站上工位TC21H 异常Alm</v>
      </c>
      <c r="H267" s="5" t="s">
        <v>6092</v>
      </c>
    </row>
    <row r="268" spans="3:8">
      <c r="C268" s="1" t="s">
        <v>115</v>
      </c>
      <c r="D268" s="2">
        <v>101610</v>
      </c>
      <c r="E268" s="1" t="s">
        <v>6093</v>
      </c>
      <c r="F268" t="str">
        <f t="shared" si="4"/>
        <v>MR101610-4ST2#热压站上工位TC21I 异常Alm</v>
      </c>
      <c r="H268" s="5" t="s">
        <v>6094</v>
      </c>
    </row>
    <row r="269" spans="3:8">
      <c r="C269" s="1" t="s">
        <v>115</v>
      </c>
      <c r="D269" s="2">
        <v>101611</v>
      </c>
      <c r="E269" s="1" t="s">
        <v>6095</v>
      </c>
      <c r="F269" t="str">
        <f t="shared" si="4"/>
        <v>MR101611-4ST2#热压站下工位TC22A 异常Alm</v>
      </c>
      <c r="H269" s="5" t="s">
        <v>6096</v>
      </c>
    </row>
    <row r="270" spans="3:8">
      <c r="C270" s="1" t="s">
        <v>115</v>
      </c>
      <c r="D270" s="2">
        <v>101612</v>
      </c>
      <c r="E270" s="1" t="s">
        <v>6097</v>
      </c>
      <c r="F270" t="str">
        <f t="shared" si="4"/>
        <v>MR101612-4ST2#热压站下工位TC22B 异常Alm</v>
      </c>
      <c r="H270" s="5" t="s">
        <v>6098</v>
      </c>
    </row>
    <row r="271" spans="3:8">
      <c r="C271" s="1" t="s">
        <v>115</v>
      </c>
      <c r="D271" s="2">
        <v>101613</v>
      </c>
      <c r="E271" s="1" t="s">
        <v>6099</v>
      </c>
      <c r="F271" t="str">
        <f t="shared" si="4"/>
        <v>MR101613-4ST2#热压站下工位TC22C 异常Alm</v>
      </c>
      <c r="H271" s="5" t="s">
        <v>6100</v>
      </c>
    </row>
    <row r="272" spans="3:8">
      <c r="C272" s="1" t="s">
        <v>115</v>
      </c>
      <c r="D272" s="2">
        <v>101614</v>
      </c>
      <c r="E272" s="1" t="s">
        <v>6101</v>
      </c>
      <c r="F272" t="str">
        <f t="shared" si="4"/>
        <v>MR101614-4ST2#热压站下工位TC22D 异常Alm</v>
      </c>
      <c r="H272" s="5" t="s">
        <v>6102</v>
      </c>
    </row>
    <row r="273" spans="3:8">
      <c r="C273" s="1" t="s">
        <v>115</v>
      </c>
      <c r="D273" s="2">
        <v>101615</v>
      </c>
      <c r="E273" s="1" t="s">
        <v>6103</v>
      </c>
      <c r="F273" t="str">
        <f t="shared" si="4"/>
        <v>MR101615-4ST2#热压站下工位TC22F 异常Alm</v>
      </c>
      <c r="H273" s="5" t="s">
        <v>6104</v>
      </c>
    </row>
    <row r="274" spans="3:8">
      <c r="C274" s="1" t="s">
        <v>115</v>
      </c>
      <c r="D274" s="2" t="s">
        <v>6105</v>
      </c>
      <c r="E274" s="1" t="s">
        <v>6106</v>
      </c>
      <c r="F274" t="str">
        <f t="shared" si="4"/>
        <v>MR101700-4ST2#热压站下工位TC22G 异常Alm</v>
      </c>
      <c r="H274" s="5" t="s">
        <v>6107</v>
      </c>
    </row>
    <row r="275" spans="3:8">
      <c r="C275" s="1" t="s">
        <v>115</v>
      </c>
      <c r="D275" s="2" t="s">
        <v>6108</v>
      </c>
      <c r="E275" s="1" t="s">
        <v>6109</v>
      </c>
      <c r="F275" t="str">
        <f t="shared" si="4"/>
        <v>MR101701-4ST2#热压站下工位TC22H 异常Alm</v>
      </c>
      <c r="H275" s="5" t="s">
        <v>6110</v>
      </c>
    </row>
    <row r="276" spans="3:8">
      <c r="C276" s="1" t="s">
        <v>115</v>
      </c>
      <c r="D276" s="2" t="s">
        <v>6111</v>
      </c>
      <c r="E276" s="1" t="s">
        <v>6112</v>
      </c>
      <c r="F276" t="str">
        <f t="shared" si="4"/>
        <v>MR101702-4ST2#热压站下工位TC22I 异常Alm</v>
      </c>
      <c r="H276" s="5" t="s">
        <v>6113</v>
      </c>
    </row>
    <row r="277" spans="3:8">
      <c r="C277" s="1" t="s">
        <v>115</v>
      </c>
      <c r="D277" s="2" t="s">
        <v>6114</v>
      </c>
      <c r="E277" s="1" t="s">
        <v>6115</v>
      </c>
      <c r="F277" t="str">
        <f t="shared" si="4"/>
        <v>MR101703-4ST3#热压站上工位TC31A 异常Alm</v>
      </c>
      <c r="H277" s="5" t="s">
        <v>6116</v>
      </c>
    </row>
    <row r="278" spans="3:8">
      <c r="C278" s="1" t="s">
        <v>115</v>
      </c>
      <c r="D278" s="2" t="s">
        <v>6117</v>
      </c>
      <c r="E278" s="1" t="s">
        <v>6118</v>
      </c>
      <c r="F278" t="str">
        <f t="shared" si="4"/>
        <v>MR101704-4ST3#热压站上工位TC31B 异常Alm</v>
      </c>
      <c r="H278" s="5" t="s">
        <v>6119</v>
      </c>
    </row>
    <row r="279" spans="3:8">
      <c r="C279" s="1" t="s">
        <v>115</v>
      </c>
      <c r="D279" s="2" t="s">
        <v>6120</v>
      </c>
      <c r="E279" s="1" t="s">
        <v>6121</v>
      </c>
      <c r="F279" t="str">
        <f t="shared" si="4"/>
        <v>MR101705-4ST3#热压站上工位TC31C 异常Alm</v>
      </c>
      <c r="H279" s="5" t="s">
        <v>6122</v>
      </c>
    </row>
    <row r="280" spans="3:8">
      <c r="C280" s="1" t="s">
        <v>115</v>
      </c>
      <c r="D280" s="2" t="s">
        <v>6123</v>
      </c>
      <c r="E280" s="1" t="s">
        <v>6124</v>
      </c>
      <c r="F280" t="str">
        <f t="shared" si="4"/>
        <v>MR101706-4ST3#热压站上工位TC31D 异常Alm</v>
      </c>
      <c r="H280" s="5" t="s">
        <v>6125</v>
      </c>
    </row>
    <row r="281" spans="3:8">
      <c r="C281" s="1" t="s">
        <v>115</v>
      </c>
      <c r="D281" s="2" t="s">
        <v>6126</v>
      </c>
      <c r="E281" s="1" t="s">
        <v>6127</v>
      </c>
      <c r="F281" t="str">
        <f t="shared" si="4"/>
        <v>MR101707-4ST3#热压站上工位TC31F 异常Alm</v>
      </c>
      <c r="H281" s="5" t="s">
        <v>6128</v>
      </c>
    </row>
    <row r="282" spans="3:8">
      <c r="C282" s="1" t="s">
        <v>115</v>
      </c>
      <c r="D282" s="2" t="s">
        <v>6129</v>
      </c>
      <c r="E282" s="1" t="s">
        <v>6130</v>
      </c>
      <c r="F282" t="str">
        <f t="shared" si="4"/>
        <v>MR101708-4ST3#热压站上工位TC31G 异常Alm</v>
      </c>
      <c r="H282" s="5" t="s">
        <v>6131</v>
      </c>
    </row>
    <row r="283" spans="3:8">
      <c r="C283" s="1" t="s">
        <v>115</v>
      </c>
      <c r="D283" s="2" t="s">
        <v>6132</v>
      </c>
      <c r="E283" s="1" t="s">
        <v>6133</v>
      </c>
      <c r="F283" t="str">
        <f t="shared" si="4"/>
        <v>MR101709-4ST3#热压站上工位TC31H 异常Alm</v>
      </c>
      <c r="H283" s="5" t="s">
        <v>6134</v>
      </c>
    </row>
    <row r="284" spans="3:8">
      <c r="C284" s="1" t="s">
        <v>115</v>
      </c>
      <c r="D284" s="2" t="s">
        <v>6135</v>
      </c>
      <c r="E284" s="1" t="s">
        <v>6136</v>
      </c>
      <c r="F284" t="str">
        <f t="shared" si="4"/>
        <v>MR101710-4ST3#热压站上工位TC31I 异常Alm</v>
      </c>
      <c r="H284" s="5" t="s">
        <v>6137</v>
      </c>
    </row>
    <row r="285" spans="3:8">
      <c r="C285" s="1" t="s">
        <v>115</v>
      </c>
      <c r="D285" s="2" t="s">
        <v>6138</v>
      </c>
      <c r="E285" s="1" t="s">
        <v>6139</v>
      </c>
      <c r="F285" t="str">
        <f t="shared" si="4"/>
        <v>MR101711-4ST3#热压站下工位TC32A 异常Alm</v>
      </c>
      <c r="H285" s="5" t="s">
        <v>6140</v>
      </c>
    </row>
    <row r="286" spans="3:8">
      <c r="C286" s="1" t="s">
        <v>115</v>
      </c>
      <c r="D286" s="2" t="s">
        <v>6141</v>
      </c>
      <c r="E286" s="1" t="s">
        <v>6142</v>
      </c>
      <c r="F286" t="str">
        <f t="shared" si="4"/>
        <v>MR101712-4ST3#热压站下工位TC32B 异常Alm</v>
      </c>
      <c r="H286" s="5" t="s">
        <v>6143</v>
      </c>
    </row>
    <row r="287" spans="3:8">
      <c r="C287" s="1" t="s">
        <v>115</v>
      </c>
      <c r="D287" s="2" t="s">
        <v>6144</v>
      </c>
      <c r="E287" s="1" t="s">
        <v>6145</v>
      </c>
      <c r="F287" t="str">
        <f t="shared" si="4"/>
        <v>MR101713-4ST3#热压站下工位TC32C 异常Alm</v>
      </c>
      <c r="H287" s="5" t="s">
        <v>6146</v>
      </c>
    </row>
    <row r="288" spans="3:8">
      <c r="C288" s="1" t="s">
        <v>115</v>
      </c>
      <c r="D288" s="2" t="s">
        <v>6147</v>
      </c>
      <c r="E288" s="1" t="s">
        <v>6148</v>
      </c>
      <c r="F288" t="str">
        <f t="shared" si="4"/>
        <v>MR101714-4ST3#热压站下工位TC32D 异常Alm</v>
      </c>
      <c r="H288" s="5" t="s">
        <v>6149</v>
      </c>
    </row>
    <row r="289" spans="3:8">
      <c r="C289" s="1" t="s">
        <v>115</v>
      </c>
      <c r="D289" s="2" t="s">
        <v>6150</v>
      </c>
      <c r="E289" s="1" t="s">
        <v>6151</v>
      </c>
      <c r="F289" t="str">
        <f t="shared" si="4"/>
        <v>MR101715-4ST3#热压站下工位TC32F 异常Alm</v>
      </c>
      <c r="H289" s="5" t="s">
        <v>6152</v>
      </c>
    </row>
    <row r="290" spans="3:8">
      <c r="C290" s="1" t="s">
        <v>115</v>
      </c>
      <c r="D290" s="2" t="s">
        <v>6153</v>
      </c>
      <c r="E290" s="1" t="s">
        <v>6154</v>
      </c>
      <c r="F290" t="str">
        <f t="shared" si="4"/>
        <v>MR101800-4ST3#热压站下工位TC32G 异常Alm</v>
      </c>
      <c r="H290" s="5" t="s">
        <v>6155</v>
      </c>
    </row>
    <row r="291" spans="3:8">
      <c r="C291" s="1" t="s">
        <v>115</v>
      </c>
      <c r="D291" s="2" t="s">
        <v>6156</v>
      </c>
      <c r="E291" s="1" t="s">
        <v>6157</v>
      </c>
      <c r="F291" t="str">
        <f t="shared" si="4"/>
        <v>MR101801-4ST3#热压站下工位TC32H 异常Alm</v>
      </c>
      <c r="H291" s="5" t="s">
        <v>6158</v>
      </c>
    </row>
    <row r="292" spans="3:8">
      <c r="C292" s="1" t="s">
        <v>115</v>
      </c>
      <c r="D292" s="2" t="s">
        <v>6159</v>
      </c>
      <c r="E292" s="1" t="s">
        <v>6160</v>
      </c>
      <c r="F292" t="str">
        <f t="shared" si="4"/>
        <v>MR101802-4ST3#热压站下工位TC32I 异常Alm</v>
      </c>
      <c r="H292" s="5" t="s">
        <v>6161</v>
      </c>
    </row>
    <row r="293" spans="3:8">
      <c r="C293" s="1" t="s">
        <v>115</v>
      </c>
      <c r="D293" s="2" t="s">
        <v>6162</v>
      </c>
      <c r="E293" s="1" t="s">
        <v>595</v>
      </c>
      <c r="F293" t="str">
        <f t="shared" si="4"/>
        <v>MR101803-4ST1#热压Z轴伺服正限位</v>
      </c>
      <c r="H293" s="5" t="s">
        <v>6163</v>
      </c>
    </row>
    <row r="294" spans="3:8">
      <c r="C294" s="1" t="s">
        <v>115</v>
      </c>
      <c r="D294" s="2" t="s">
        <v>6164</v>
      </c>
      <c r="E294" s="1" t="s">
        <v>598</v>
      </c>
      <c r="F294" t="str">
        <f t="shared" si="4"/>
        <v>MR101804-4ST1#热压Z轴伺服负限位</v>
      </c>
      <c r="H294" s="5" t="s">
        <v>6165</v>
      </c>
    </row>
    <row r="295" spans="3:8">
      <c r="C295" s="1" t="s">
        <v>115</v>
      </c>
      <c r="D295" s="2" t="s">
        <v>6166</v>
      </c>
      <c r="E295" s="1" t="s">
        <v>601</v>
      </c>
      <c r="F295" t="str">
        <f t="shared" si="4"/>
        <v>MR101805-4ST1#热压Z轴伺服驱动器报警</v>
      </c>
      <c r="H295" s="5" t="s">
        <v>6167</v>
      </c>
    </row>
    <row r="296" spans="3:8">
      <c r="C296" s="1" t="s">
        <v>115</v>
      </c>
      <c r="D296" s="2" t="s">
        <v>6168</v>
      </c>
      <c r="E296" s="1" t="s">
        <v>604</v>
      </c>
      <c r="F296" t="str">
        <f t="shared" si="4"/>
        <v>MR101806-4ST1#上层侧压X轴伺服正限位</v>
      </c>
      <c r="H296" s="5" t="s">
        <v>6169</v>
      </c>
    </row>
    <row r="297" spans="3:8">
      <c r="C297" s="1" t="s">
        <v>115</v>
      </c>
      <c r="D297" s="2" t="s">
        <v>6170</v>
      </c>
      <c r="E297" s="1" t="s">
        <v>607</v>
      </c>
      <c r="F297" t="str">
        <f t="shared" si="4"/>
        <v>MR101807-4ST1#上层侧压X轴伺服负限位</v>
      </c>
      <c r="H297" s="5" t="s">
        <v>6171</v>
      </c>
    </row>
    <row r="298" spans="3:8">
      <c r="C298" s="1" t="s">
        <v>115</v>
      </c>
      <c r="D298" s="2" t="s">
        <v>6172</v>
      </c>
      <c r="E298" s="1" t="s">
        <v>610</v>
      </c>
      <c r="F298" t="str">
        <f t="shared" si="4"/>
        <v>MR101808-4ST1#上层侧压X轴伺服驱动器报警</v>
      </c>
      <c r="H298" s="5" t="s">
        <v>6173</v>
      </c>
    </row>
    <row r="299" spans="3:8">
      <c r="C299" s="1" t="s">
        <v>115</v>
      </c>
      <c r="D299" s="2" t="s">
        <v>6174</v>
      </c>
      <c r="E299" s="1" t="s">
        <v>613</v>
      </c>
      <c r="F299" t="str">
        <f t="shared" si="4"/>
        <v>MR101809-4ST1#下层侧压X轴伺服正限位</v>
      </c>
      <c r="H299" s="5" t="s">
        <v>6175</v>
      </c>
    </row>
    <row r="300" spans="3:8">
      <c r="C300" s="1" t="s">
        <v>115</v>
      </c>
      <c r="D300" s="2" t="s">
        <v>6176</v>
      </c>
      <c r="E300" s="1" t="s">
        <v>616</v>
      </c>
      <c r="F300" t="str">
        <f t="shared" si="4"/>
        <v>MR101810-4ST1#下层侧压X轴伺服负限位</v>
      </c>
      <c r="H300" s="5" t="s">
        <v>6177</v>
      </c>
    </row>
    <row r="301" spans="3:8">
      <c r="C301" s="1" t="s">
        <v>115</v>
      </c>
      <c r="D301" s="2" t="s">
        <v>6178</v>
      </c>
      <c r="E301" s="1" t="s">
        <v>619</v>
      </c>
      <c r="F301" t="str">
        <f t="shared" si="4"/>
        <v>MR101811-4ST1#下层侧压X轴伺服驱动器报警</v>
      </c>
      <c r="H301" s="5" t="s">
        <v>6179</v>
      </c>
    </row>
    <row r="302" spans="3:8">
      <c r="C302" s="1" t="s">
        <v>115</v>
      </c>
      <c r="D302" s="2" t="s">
        <v>6180</v>
      </c>
      <c r="E302" s="1" t="s">
        <v>621</v>
      </c>
      <c r="F302" t="str">
        <f t="shared" si="4"/>
        <v>MR101812-4ST1#托举Z轴伺服正限位</v>
      </c>
      <c r="H302" s="5" t="s">
        <v>6181</v>
      </c>
    </row>
    <row r="303" spans="3:8">
      <c r="C303" s="1" t="s">
        <v>115</v>
      </c>
      <c r="D303" s="2" t="s">
        <v>6182</v>
      </c>
      <c r="E303" s="1" t="s">
        <v>623</v>
      </c>
      <c r="F303" t="str">
        <f t="shared" si="4"/>
        <v>MR101813-4ST1#托举Z轴伺服负限位</v>
      </c>
      <c r="H303" s="5" t="s">
        <v>6183</v>
      </c>
    </row>
    <row r="304" spans="3:8">
      <c r="C304" s="1" t="s">
        <v>115</v>
      </c>
      <c r="D304" s="2" t="s">
        <v>6184</v>
      </c>
      <c r="E304" s="1" t="s">
        <v>625</v>
      </c>
      <c r="F304" t="str">
        <f t="shared" si="4"/>
        <v>MR101814-4ST1#托举Z轴伺服驱动器报警</v>
      </c>
      <c r="H304" s="5" t="s">
        <v>6185</v>
      </c>
    </row>
    <row r="305" spans="3:8">
      <c r="C305" s="1" t="s">
        <v>115</v>
      </c>
      <c r="D305" s="2" t="s">
        <v>6186</v>
      </c>
      <c r="E305" s="1" t="s">
        <v>5475</v>
      </c>
      <c r="F305" t="str">
        <f t="shared" si="4"/>
        <v>MR101815-alm</v>
      </c>
      <c r="H305" s="5" t="s">
        <v>6187</v>
      </c>
    </row>
    <row r="306" spans="3:8">
      <c r="C306" s="1" t="s">
        <v>115</v>
      </c>
      <c r="D306" s="2">
        <v>101900</v>
      </c>
      <c r="E306" s="1" t="s">
        <v>5475</v>
      </c>
      <c r="F306" t="str">
        <f t="shared" si="4"/>
        <v>MR101900-alm</v>
      </c>
      <c r="H306" s="5" t="s">
        <v>6188</v>
      </c>
    </row>
    <row r="307" spans="3:8">
      <c r="C307" s="1" t="s">
        <v>115</v>
      </c>
      <c r="D307" s="2">
        <v>101901</v>
      </c>
      <c r="E307" s="1" t="s">
        <v>5475</v>
      </c>
      <c r="F307" t="str">
        <f t="shared" si="4"/>
        <v>MR101901-alm</v>
      </c>
      <c r="H307" s="5" t="s">
        <v>6189</v>
      </c>
    </row>
    <row r="308" spans="3:8">
      <c r="C308" s="1" t="s">
        <v>115</v>
      </c>
      <c r="D308" s="2">
        <v>101902</v>
      </c>
      <c r="E308" s="1" t="s">
        <v>5475</v>
      </c>
      <c r="F308" t="str">
        <f t="shared" si="4"/>
        <v>MR101902-alm</v>
      </c>
      <c r="H308" s="5" t="s">
        <v>6190</v>
      </c>
    </row>
    <row r="309" spans="3:8">
      <c r="C309" s="1" t="s">
        <v>115</v>
      </c>
      <c r="D309" s="2">
        <v>101903</v>
      </c>
      <c r="E309" s="1" t="s">
        <v>631</v>
      </c>
      <c r="F309" t="str">
        <f t="shared" si="4"/>
        <v>MR101903-4ST2#热压Z轴伺服正限位</v>
      </c>
      <c r="H309" s="5" t="s">
        <v>6191</v>
      </c>
    </row>
    <row r="310" spans="3:8">
      <c r="C310" s="1" t="s">
        <v>115</v>
      </c>
      <c r="D310" s="2">
        <v>101904</v>
      </c>
      <c r="E310" s="1" t="s">
        <v>633</v>
      </c>
      <c r="F310" t="str">
        <f t="shared" si="4"/>
        <v>MR101904-4ST2#热压Z轴伺服负限位</v>
      </c>
      <c r="H310" s="5" t="s">
        <v>6192</v>
      </c>
    </row>
    <row r="311" spans="3:8">
      <c r="C311" s="1" t="s">
        <v>115</v>
      </c>
      <c r="D311" s="2">
        <v>101905</v>
      </c>
      <c r="E311" s="1" t="s">
        <v>635</v>
      </c>
      <c r="F311" t="str">
        <f t="shared" si="4"/>
        <v>MR101905-4ST2#热压Z轴伺服驱动器报警</v>
      </c>
      <c r="H311" s="5" t="s">
        <v>6193</v>
      </c>
    </row>
    <row r="312" spans="3:8">
      <c r="C312" s="1" t="s">
        <v>115</v>
      </c>
      <c r="D312" s="2">
        <v>101906</v>
      </c>
      <c r="E312" s="1" t="s">
        <v>637</v>
      </c>
      <c r="F312" t="str">
        <f t="shared" si="4"/>
        <v>MR101906-4ST2#上层侧压X轴伺服正限位</v>
      </c>
      <c r="H312" s="5" t="s">
        <v>6194</v>
      </c>
    </row>
    <row r="313" spans="3:8">
      <c r="C313" s="1" t="s">
        <v>115</v>
      </c>
      <c r="D313" s="2">
        <v>101907</v>
      </c>
      <c r="E313" s="1" t="s">
        <v>640</v>
      </c>
      <c r="F313" t="str">
        <f t="shared" si="4"/>
        <v>MR101907-4ST2#上层侧压X轴伺服负限位</v>
      </c>
      <c r="H313" s="5" t="s">
        <v>6195</v>
      </c>
    </row>
    <row r="314" spans="3:8">
      <c r="C314" s="1" t="s">
        <v>115</v>
      </c>
      <c r="D314" s="2">
        <v>101908</v>
      </c>
      <c r="E314" s="1" t="s">
        <v>643</v>
      </c>
      <c r="F314" t="str">
        <f t="shared" si="4"/>
        <v>MR101908-4ST2#上层侧压X轴伺服驱动器报警</v>
      </c>
      <c r="H314" s="5" t="s">
        <v>6196</v>
      </c>
    </row>
    <row r="315" spans="3:8">
      <c r="C315" s="1" t="s">
        <v>115</v>
      </c>
      <c r="D315" s="2">
        <v>101909</v>
      </c>
      <c r="E315" s="1" t="s">
        <v>646</v>
      </c>
      <c r="F315" t="str">
        <f t="shared" si="4"/>
        <v>MR101909-4ST2#下层侧压X轴伺服正限位</v>
      </c>
      <c r="H315" s="5" t="s">
        <v>6197</v>
      </c>
    </row>
    <row r="316" spans="3:8">
      <c r="C316" s="1" t="s">
        <v>115</v>
      </c>
      <c r="D316" s="2">
        <v>101910</v>
      </c>
      <c r="E316" s="1" t="s">
        <v>649</v>
      </c>
      <c r="F316" t="str">
        <f t="shared" si="4"/>
        <v>MR101910-4ST2#下层侧压X轴伺服负限位</v>
      </c>
      <c r="H316" s="5" t="s">
        <v>6198</v>
      </c>
    </row>
    <row r="317" spans="3:8">
      <c r="C317" s="1" t="s">
        <v>115</v>
      </c>
      <c r="D317" s="2">
        <v>101911</v>
      </c>
      <c r="E317" s="1" t="s">
        <v>652</v>
      </c>
      <c r="F317" t="str">
        <f t="shared" si="4"/>
        <v>MR101911-4ST2#下层侧压X轴伺服驱动器报警</v>
      </c>
      <c r="H317" s="5" t="s">
        <v>6199</v>
      </c>
    </row>
    <row r="318" spans="3:8">
      <c r="C318" s="1" t="s">
        <v>115</v>
      </c>
      <c r="D318" s="2">
        <v>101912</v>
      </c>
      <c r="E318" s="1" t="s">
        <v>654</v>
      </c>
      <c r="F318" t="str">
        <f t="shared" si="4"/>
        <v>MR101912-4ST2#托举Z轴伺服正限位</v>
      </c>
      <c r="H318" s="5" t="s">
        <v>6200</v>
      </c>
    </row>
    <row r="319" spans="3:8">
      <c r="C319" s="1" t="s">
        <v>115</v>
      </c>
      <c r="D319" s="2">
        <v>101913</v>
      </c>
      <c r="E319" s="1" t="s">
        <v>655</v>
      </c>
      <c r="F319" t="str">
        <f t="shared" si="4"/>
        <v>MR101913-4ST2#托举Z轴伺服负限位</v>
      </c>
      <c r="H319" s="5" t="s">
        <v>6201</v>
      </c>
    </row>
    <row r="320" spans="3:8">
      <c r="C320" s="1" t="s">
        <v>115</v>
      </c>
      <c r="D320" s="2">
        <v>101914</v>
      </c>
      <c r="E320" s="1" t="s">
        <v>656</v>
      </c>
      <c r="F320" t="str">
        <f t="shared" si="4"/>
        <v>MR101914-4ST2#托举Z轴伺服驱动器报警</v>
      </c>
      <c r="H320" s="5" t="s">
        <v>6202</v>
      </c>
    </row>
    <row r="321" spans="3:8">
      <c r="C321" s="1" t="s">
        <v>115</v>
      </c>
      <c r="D321" s="2">
        <v>101915</v>
      </c>
      <c r="E321" s="1" t="s">
        <v>5475</v>
      </c>
      <c r="F321" t="str">
        <f t="shared" si="4"/>
        <v>MR101915-alm</v>
      </c>
      <c r="H321" s="5" t="s">
        <v>6203</v>
      </c>
    </row>
    <row r="322" spans="3:8">
      <c r="C322" s="1" t="s">
        <v>115</v>
      </c>
      <c r="D322" s="2">
        <v>102000</v>
      </c>
      <c r="E322" s="1" t="s">
        <v>5475</v>
      </c>
      <c r="F322" t="str">
        <f t="shared" si="4"/>
        <v>MR102000-alm</v>
      </c>
      <c r="H322" s="5" t="s">
        <v>6204</v>
      </c>
    </row>
    <row r="323" spans="3:8">
      <c r="C323" s="1" t="s">
        <v>115</v>
      </c>
      <c r="D323" s="2">
        <v>102001</v>
      </c>
      <c r="E323" s="1" t="s">
        <v>5475</v>
      </c>
      <c r="F323" t="str">
        <f t="shared" ref="F323:F340" si="5">$C323&amp;$D323&amp;"-"&amp;$E323</f>
        <v>MR102001-alm</v>
      </c>
      <c r="H323" s="5" t="s">
        <v>6205</v>
      </c>
    </row>
    <row r="324" spans="3:8">
      <c r="C324" s="1" t="s">
        <v>115</v>
      </c>
      <c r="D324" s="2">
        <v>102002</v>
      </c>
      <c r="E324" s="1" t="s">
        <v>5475</v>
      </c>
      <c r="F324" t="str">
        <f t="shared" si="5"/>
        <v>MR102002-alm</v>
      </c>
      <c r="H324" s="5" t="s">
        <v>6206</v>
      </c>
    </row>
    <row r="325" spans="3:8">
      <c r="C325" s="1" t="s">
        <v>115</v>
      </c>
      <c r="D325" s="2">
        <v>102003</v>
      </c>
      <c r="E325" s="1" t="s">
        <v>657</v>
      </c>
      <c r="F325" t="str">
        <f t="shared" si="5"/>
        <v>MR102003-4ST3#热压Z轴伺服正限位</v>
      </c>
      <c r="H325" s="5" t="s">
        <v>6207</v>
      </c>
    </row>
    <row r="326" spans="3:8">
      <c r="C326" s="1" t="s">
        <v>115</v>
      </c>
      <c r="D326" s="2">
        <v>102004</v>
      </c>
      <c r="E326" s="1" t="s">
        <v>659</v>
      </c>
      <c r="F326" t="str">
        <f t="shared" si="5"/>
        <v>MR102004-4ST3#热压Z轴伺服负限位</v>
      </c>
      <c r="H326" s="5" t="s">
        <v>6208</v>
      </c>
    </row>
    <row r="327" spans="3:8">
      <c r="C327" s="1" t="s">
        <v>115</v>
      </c>
      <c r="D327" s="2">
        <v>102005</v>
      </c>
      <c r="E327" s="1" t="s">
        <v>661</v>
      </c>
      <c r="F327" t="str">
        <f t="shared" si="5"/>
        <v>MR102005-4ST3#热压Z轴伺服驱动器报警</v>
      </c>
      <c r="H327" s="5" t="s">
        <v>6209</v>
      </c>
    </row>
    <row r="328" spans="3:8">
      <c r="C328" s="1" t="s">
        <v>115</v>
      </c>
      <c r="D328" s="2">
        <v>102006</v>
      </c>
      <c r="E328" s="1" t="s">
        <v>663</v>
      </c>
      <c r="F328" t="str">
        <f t="shared" si="5"/>
        <v>MR102006-4ST3#上层侧压X轴伺服正限位</v>
      </c>
      <c r="H328" s="5" t="s">
        <v>6210</v>
      </c>
    </row>
    <row r="329" spans="3:8">
      <c r="C329" s="1" t="s">
        <v>115</v>
      </c>
      <c r="D329" s="2">
        <v>102007</v>
      </c>
      <c r="E329" s="1" t="s">
        <v>665</v>
      </c>
      <c r="F329" t="str">
        <f t="shared" si="5"/>
        <v>MR102007-4ST3#上层侧压X轴伺服负限位</v>
      </c>
      <c r="H329" s="5" t="s">
        <v>6211</v>
      </c>
    </row>
    <row r="330" spans="3:8">
      <c r="C330" s="1" t="s">
        <v>115</v>
      </c>
      <c r="D330" s="2">
        <v>102008</v>
      </c>
      <c r="E330" s="1" t="s">
        <v>667</v>
      </c>
      <c r="F330" t="str">
        <f t="shared" si="5"/>
        <v>MR102008-4ST3#上层侧压X轴伺服驱动器报警</v>
      </c>
      <c r="H330" s="5" t="s">
        <v>6212</v>
      </c>
    </row>
    <row r="331" spans="3:8">
      <c r="C331" s="1" t="s">
        <v>115</v>
      </c>
      <c r="D331" s="2">
        <v>102009</v>
      </c>
      <c r="E331" s="1" t="s">
        <v>669</v>
      </c>
      <c r="F331" t="str">
        <f t="shared" si="5"/>
        <v>MR102009-4ST3#下层侧压X轴伺服正限位</v>
      </c>
      <c r="H331" s="5" t="s">
        <v>6213</v>
      </c>
    </row>
    <row r="332" spans="3:8">
      <c r="C332" s="1" t="s">
        <v>115</v>
      </c>
      <c r="D332" s="2">
        <v>102010</v>
      </c>
      <c r="E332" s="1" t="s">
        <v>671</v>
      </c>
      <c r="F332" t="str">
        <f t="shared" si="5"/>
        <v>MR102010-4ST3#下层侧压X轴伺服负限位</v>
      </c>
      <c r="H332" s="5" t="s">
        <v>6214</v>
      </c>
    </row>
    <row r="333" spans="3:8">
      <c r="C333" s="1" t="s">
        <v>115</v>
      </c>
      <c r="D333" s="2">
        <v>102011</v>
      </c>
      <c r="E333" s="1" t="s">
        <v>673</v>
      </c>
      <c r="F333" t="str">
        <f t="shared" si="5"/>
        <v>MR102011-4ST3#下层侧压X轴伺服驱动器报警</v>
      </c>
      <c r="H333" s="5" t="s">
        <v>6215</v>
      </c>
    </row>
    <row r="334" spans="3:8">
      <c r="C334" s="1" t="s">
        <v>115</v>
      </c>
      <c r="D334" s="2">
        <v>102012</v>
      </c>
      <c r="E334" s="1" t="s">
        <v>674</v>
      </c>
      <c r="F334" t="str">
        <f t="shared" si="5"/>
        <v>MR102012-4ST3#托举Z轴伺服正限位</v>
      </c>
      <c r="H334" s="5" t="s">
        <v>6216</v>
      </c>
    </row>
    <row r="335" spans="3:8">
      <c r="C335" s="1" t="s">
        <v>115</v>
      </c>
      <c r="D335" s="2">
        <v>102013</v>
      </c>
      <c r="E335" s="1" t="s">
        <v>675</v>
      </c>
      <c r="F335" t="str">
        <f t="shared" si="5"/>
        <v>MR102013-4ST3#托举Z轴伺服负限位</v>
      </c>
      <c r="H335" s="5" t="s">
        <v>6217</v>
      </c>
    </row>
    <row r="336" spans="3:8">
      <c r="C336" s="1" t="s">
        <v>115</v>
      </c>
      <c r="D336" s="2">
        <v>102014</v>
      </c>
      <c r="E336" s="1" t="s">
        <v>676</v>
      </c>
      <c r="F336" t="str">
        <f t="shared" si="5"/>
        <v>MR102014-4ST3#托举Z轴伺服驱动器报警</v>
      </c>
      <c r="H336" s="5" t="s">
        <v>6218</v>
      </c>
    </row>
    <row r="337" spans="3:8">
      <c r="C337" s="1" t="s">
        <v>115</v>
      </c>
      <c r="D337" s="2">
        <v>102015</v>
      </c>
      <c r="E337" s="1" t="s">
        <v>5475</v>
      </c>
      <c r="F337" t="str">
        <f t="shared" si="5"/>
        <v>MR102015-alm</v>
      </c>
      <c r="H337" s="5" t="s">
        <v>6219</v>
      </c>
    </row>
    <row r="338" spans="3:8">
      <c r="C338" s="1" t="s">
        <v>115</v>
      </c>
      <c r="D338" s="2">
        <v>102100</v>
      </c>
      <c r="E338" s="1" t="s">
        <v>5475</v>
      </c>
      <c r="F338" t="str">
        <f t="shared" si="5"/>
        <v>MR102100-alm</v>
      </c>
      <c r="H338" s="5" t="s">
        <v>6220</v>
      </c>
    </row>
    <row r="339" spans="3:8">
      <c r="C339" s="1" t="s">
        <v>115</v>
      </c>
      <c r="D339" s="2">
        <v>102101</v>
      </c>
      <c r="E339" s="1" t="s">
        <v>5475</v>
      </c>
      <c r="F339" t="str">
        <f t="shared" si="5"/>
        <v>MR102101-alm</v>
      </c>
      <c r="H339" s="5" t="s">
        <v>6221</v>
      </c>
    </row>
    <row r="340" spans="3:8">
      <c r="C340" s="1" t="s">
        <v>115</v>
      </c>
      <c r="D340" s="2">
        <v>102102</v>
      </c>
      <c r="E340" s="1" t="s">
        <v>5475</v>
      </c>
      <c r="F340" t="str">
        <f t="shared" si="5"/>
        <v>MR102102-alm</v>
      </c>
      <c r="H340" s="5" t="s">
        <v>6222</v>
      </c>
    </row>
    <row r="341" spans="3:8">
      <c r="C341" s="1" t="s">
        <v>115</v>
      </c>
      <c r="D341" s="2">
        <v>102103</v>
      </c>
      <c r="H341" s="5" t="s">
        <v>6223</v>
      </c>
    </row>
    <row r="342" spans="3:8">
      <c r="C342" s="1" t="s">
        <v>115</v>
      </c>
      <c r="D342" s="2">
        <v>102104</v>
      </c>
      <c r="H342" s="5" t="s">
        <v>6224</v>
      </c>
    </row>
    <row r="343" spans="3:8">
      <c r="C343" s="1" t="s">
        <v>115</v>
      </c>
      <c r="D343" s="2">
        <v>102105</v>
      </c>
      <c r="H343" s="5" t="s">
        <v>6225</v>
      </c>
    </row>
    <row r="344" spans="3:8">
      <c r="C344" s="1" t="s">
        <v>115</v>
      </c>
      <c r="D344" s="2">
        <v>102106</v>
      </c>
      <c r="H344" s="5" t="s">
        <v>6226</v>
      </c>
    </row>
    <row r="345" spans="3:8">
      <c r="C345" s="1" t="s">
        <v>115</v>
      </c>
      <c r="D345" s="2">
        <v>102107</v>
      </c>
      <c r="H345" s="5" t="s">
        <v>6227</v>
      </c>
    </row>
    <row r="346" spans="3:8">
      <c r="C346" s="1" t="s">
        <v>115</v>
      </c>
      <c r="D346" s="2">
        <v>102108</v>
      </c>
      <c r="H346" s="5" t="s">
        <v>6228</v>
      </c>
    </row>
    <row r="347" spans="3:8">
      <c r="C347" s="1" t="s">
        <v>115</v>
      </c>
      <c r="D347" s="2">
        <v>102109</v>
      </c>
      <c r="H347" s="5" t="s">
        <v>6229</v>
      </c>
    </row>
    <row r="348" spans="3:8">
      <c r="C348" s="1" t="s">
        <v>115</v>
      </c>
      <c r="D348" s="2">
        <v>102110</v>
      </c>
      <c r="H348" s="5" t="s">
        <v>6230</v>
      </c>
    </row>
    <row r="349" spans="3:8">
      <c r="C349" s="1" t="s">
        <v>115</v>
      </c>
      <c r="D349" s="2">
        <v>102111</v>
      </c>
      <c r="H349" s="5" t="s">
        <v>6231</v>
      </c>
    </row>
    <row r="350" spans="3:8">
      <c r="C350" s="1" t="s">
        <v>115</v>
      </c>
      <c r="D350" s="2">
        <v>102112</v>
      </c>
      <c r="H350" s="5" t="s">
        <v>6232</v>
      </c>
    </row>
    <row r="351" spans="3:8">
      <c r="C351" s="1" t="s">
        <v>115</v>
      </c>
      <c r="D351" s="2">
        <v>102113</v>
      </c>
      <c r="H351" s="5" t="s">
        <v>6233</v>
      </c>
    </row>
    <row r="352" spans="3:8">
      <c r="C352" s="1" t="s">
        <v>115</v>
      </c>
      <c r="D352" s="2">
        <v>102114</v>
      </c>
      <c r="H352" s="5" t="s">
        <v>6234</v>
      </c>
    </row>
    <row r="353" spans="3:8">
      <c r="C353" s="1" t="s">
        <v>115</v>
      </c>
      <c r="D353" s="2">
        <v>102115</v>
      </c>
      <c r="H353" s="5" t="s">
        <v>6235</v>
      </c>
    </row>
    <row r="354" spans="3:8">
      <c r="C354" s="1" t="s">
        <v>115</v>
      </c>
      <c r="D354" s="2">
        <v>102200</v>
      </c>
      <c r="H354" s="5" t="s">
        <v>6236</v>
      </c>
    </row>
    <row r="355" spans="3:8">
      <c r="C355" s="1" t="s">
        <v>115</v>
      </c>
      <c r="D355" s="2">
        <v>102201</v>
      </c>
      <c r="H355" s="5" t="s">
        <v>6237</v>
      </c>
    </row>
    <row r="356" spans="3:8">
      <c r="C356" s="1" t="s">
        <v>115</v>
      </c>
      <c r="D356" s="2">
        <v>102202</v>
      </c>
      <c r="H356" s="5" t="s">
        <v>6238</v>
      </c>
    </row>
    <row r="357" spans="3:8">
      <c r="C357" s="1" t="s">
        <v>115</v>
      </c>
      <c r="D357" s="2">
        <v>102203</v>
      </c>
      <c r="H357" s="5" t="s">
        <v>6239</v>
      </c>
    </row>
    <row r="358" spans="3:8">
      <c r="C358" s="1" t="s">
        <v>115</v>
      </c>
      <c r="D358" s="2">
        <v>102204</v>
      </c>
      <c r="H358" s="5" t="s">
        <v>6240</v>
      </c>
    </row>
    <row r="359" spans="3:8">
      <c r="C359" s="1" t="s">
        <v>115</v>
      </c>
      <c r="D359" s="2">
        <v>102205</v>
      </c>
      <c r="H359" s="5" t="s">
        <v>6241</v>
      </c>
    </row>
    <row r="360" spans="3:8">
      <c r="C360" s="1" t="s">
        <v>115</v>
      </c>
      <c r="D360" s="2">
        <v>102206</v>
      </c>
      <c r="H360" s="5" t="s">
        <v>6242</v>
      </c>
    </row>
    <row r="361" spans="3:8">
      <c r="C361" s="1" t="s">
        <v>115</v>
      </c>
      <c r="D361" s="2">
        <v>102207</v>
      </c>
      <c r="H361" s="5" t="s">
        <v>6243</v>
      </c>
    </row>
    <row r="362" spans="3:8">
      <c r="C362" s="1" t="s">
        <v>115</v>
      </c>
      <c r="D362" s="2">
        <v>102208</v>
      </c>
      <c r="H362" s="5" t="s">
        <v>6244</v>
      </c>
    </row>
    <row r="363" spans="3:8">
      <c r="C363" s="1" t="s">
        <v>115</v>
      </c>
      <c r="D363" s="2">
        <v>102209</v>
      </c>
      <c r="H363" s="5" t="s">
        <v>6245</v>
      </c>
    </row>
    <row r="364" spans="3:8">
      <c r="C364" s="1" t="s">
        <v>115</v>
      </c>
      <c r="D364" s="2">
        <v>102210</v>
      </c>
      <c r="H364" s="5" t="s">
        <v>6246</v>
      </c>
    </row>
    <row r="365" spans="3:8">
      <c r="C365" s="1" t="s">
        <v>115</v>
      </c>
      <c r="D365" s="2">
        <v>102211</v>
      </c>
      <c r="H365" s="5" t="s">
        <v>6247</v>
      </c>
    </row>
    <row r="366" spans="3:8">
      <c r="C366" s="1" t="s">
        <v>115</v>
      </c>
      <c r="D366" s="2">
        <v>102212</v>
      </c>
      <c r="H366" s="5" t="s">
        <v>6248</v>
      </c>
    </row>
    <row r="367" spans="3:8">
      <c r="C367" s="1" t="s">
        <v>115</v>
      </c>
      <c r="D367" s="2">
        <v>102213</v>
      </c>
      <c r="H367" s="5" t="s">
        <v>6249</v>
      </c>
    </row>
    <row r="368" spans="3:8">
      <c r="C368" s="1" t="s">
        <v>115</v>
      </c>
      <c r="D368" s="2">
        <v>102214</v>
      </c>
      <c r="H368" s="5" t="s">
        <v>6250</v>
      </c>
    </row>
    <row r="369" spans="3:8">
      <c r="C369" s="1" t="s">
        <v>115</v>
      </c>
      <c r="D369" s="2">
        <v>102215</v>
      </c>
      <c r="H369" s="5" t="s">
        <v>6251</v>
      </c>
    </row>
    <row r="370" spans="3:3">
      <c r="C370" s="1" t="s">
        <v>115</v>
      </c>
    </row>
    <row r="371" spans="3:3">
      <c r="C371" s="1" t="s">
        <v>115</v>
      </c>
    </row>
    <row r="372" spans="3:3">
      <c r="C372" s="1" t="s">
        <v>115</v>
      </c>
    </row>
    <row r="373" spans="3:3">
      <c r="C373" s="1" t="s">
        <v>115</v>
      </c>
    </row>
    <row r="374" spans="3:3">
      <c r="C374" s="1" t="s">
        <v>115</v>
      </c>
    </row>
    <row r="375" spans="3:3">
      <c r="C375" s="1" t="s">
        <v>115</v>
      </c>
    </row>
    <row r="376" spans="3:3">
      <c r="C376" s="1" t="s">
        <v>115</v>
      </c>
    </row>
    <row r="377" spans="3:3">
      <c r="C377" s="1" t="s">
        <v>115</v>
      </c>
    </row>
    <row r="378" spans="3:3">
      <c r="C378" s="1" t="s">
        <v>115</v>
      </c>
    </row>
    <row r="379" spans="3:3">
      <c r="C379" s="1" t="s">
        <v>115</v>
      </c>
    </row>
    <row r="380" spans="3:3">
      <c r="C380" s="1" t="s">
        <v>115</v>
      </c>
    </row>
    <row r="381" spans="3:3">
      <c r="C381" s="1" t="s">
        <v>115</v>
      </c>
    </row>
    <row r="382" spans="3:3">
      <c r="C382" s="1" t="s">
        <v>115</v>
      </c>
    </row>
    <row r="383" spans="3:3">
      <c r="C383" s="1" t="s">
        <v>115</v>
      </c>
    </row>
    <row r="384" spans="3:3">
      <c r="C384" s="1" t="s">
        <v>115</v>
      </c>
    </row>
    <row r="385" spans="3:3">
      <c r="C385" s="1" t="s">
        <v>115</v>
      </c>
    </row>
    <row r="386" spans="3:3">
      <c r="C386" s="1" t="s">
        <v>115</v>
      </c>
    </row>
    <row r="387" spans="3:3">
      <c r="C387" s="1" t="s">
        <v>115</v>
      </c>
    </row>
    <row r="388" spans="3:3">
      <c r="C388" s="1" t="s">
        <v>115</v>
      </c>
    </row>
    <row r="389" spans="3:3">
      <c r="C389" s="1" t="s">
        <v>115</v>
      </c>
    </row>
    <row r="390" spans="3:3">
      <c r="C390" s="1" t="s">
        <v>115</v>
      </c>
    </row>
    <row r="391" spans="3:3">
      <c r="C391" s="1" t="s">
        <v>115</v>
      </c>
    </row>
    <row r="392" spans="3:3">
      <c r="C392" s="1" t="s">
        <v>115</v>
      </c>
    </row>
    <row r="393" spans="3:3">
      <c r="C393" s="1" t="s">
        <v>115</v>
      </c>
    </row>
    <row r="394" spans="3:3">
      <c r="C394" s="1" t="s">
        <v>115</v>
      </c>
    </row>
    <row r="395" spans="3:3">
      <c r="C395" s="1" t="s">
        <v>115</v>
      </c>
    </row>
    <row r="396" spans="3:3">
      <c r="C396" s="1" t="s">
        <v>115</v>
      </c>
    </row>
    <row r="397" spans="3:3">
      <c r="C397" s="1" t="s">
        <v>115</v>
      </c>
    </row>
    <row r="398" spans="3:3">
      <c r="C398" s="1" t="s">
        <v>115</v>
      </c>
    </row>
    <row r="399" spans="3:3">
      <c r="C399" s="1" t="s">
        <v>115</v>
      </c>
    </row>
    <row r="400" spans="3:3">
      <c r="C400" s="1" t="s">
        <v>115</v>
      </c>
    </row>
    <row r="401" spans="3:3">
      <c r="C401" s="1" t="s">
        <v>115</v>
      </c>
    </row>
    <row r="402" spans="3:3">
      <c r="C402" s="1" t="s">
        <v>115</v>
      </c>
    </row>
    <row r="403" spans="3:3">
      <c r="C403" s="1" t="s">
        <v>115</v>
      </c>
    </row>
    <row r="404" spans="3:3">
      <c r="C404" s="1" t="s">
        <v>115</v>
      </c>
    </row>
    <row r="405" spans="3:3">
      <c r="C405" s="1" t="s">
        <v>115</v>
      </c>
    </row>
    <row r="406" spans="3:3">
      <c r="C406" s="1" t="s">
        <v>115</v>
      </c>
    </row>
    <row r="407" spans="3:3">
      <c r="C407" s="1" t="s">
        <v>115</v>
      </c>
    </row>
    <row r="408" spans="3:3">
      <c r="C408" s="1" t="s">
        <v>115</v>
      </c>
    </row>
    <row r="409" spans="3:3">
      <c r="C409" s="1" t="s">
        <v>115</v>
      </c>
    </row>
    <row r="410" spans="3:3">
      <c r="C410" s="1" t="s">
        <v>115</v>
      </c>
    </row>
    <row r="411" spans="3:3">
      <c r="C411" s="1" t="s">
        <v>115</v>
      </c>
    </row>
    <row r="412" spans="3:3">
      <c r="C412" s="1" t="s">
        <v>115</v>
      </c>
    </row>
    <row r="413" spans="3:3">
      <c r="C413" s="1" t="s">
        <v>115</v>
      </c>
    </row>
    <row r="414" spans="3:3">
      <c r="C414" s="1" t="s">
        <v>115</v>
      </c>
    </row>
    <row r="415" spans="3:3">
      <c r="C415" s="1" t="s">
        <v>115</v>
      </c>
    </row>
    <row r="416" spans="3:3">
      <c r="C416" s="1" t="s">
        <v>115</v>
      </c>
    </row>
    <row r="417" spans="3:3">
      <c r="C417" s="1" t="s">
        <v>115</v>
      </c>
    </row>
    <row r="418" spans="3:3">
      <c r="C418" s="1" t="s">
        <v>115</v>
      </c>
    </row>
    <row r="419" spans="3:3">
      <c r="C419" s="1" t="s">
        <v>115</v>
      </c>
    </row>
    <row r="420" spans="3:3">
      <c r="C420" s="1" t="s">
        <v>115</v>
      </c>
    </row>
    <row r="421" spans="3:3">
      <c r="C421" s="1" t="s">
        <v>115</v>
      </c>
    </row>
    <row r="422" spans="3:3">
      <c r="C422" s="1" t="s">
        <v>115</v>
      </c>
    </row>
    <row r="423" spans="3:3">
      <c r="C423" s="1" t="s">
        <v>115</v>
      </c>
    </row>
    <row r="424" spans="3:3">
      <c r="C424" s="1" t="s">
        <v>115</v>
      </c>
    </row>
    <row r="425" spans="3:3">
      <c r="C425" s="1" t="s">
        <v>115</v>
      </c>
    </row>
    <row r="426" spans="3:3">
      <c r="C426" s="1" t="s">
        <v>115</v>
      </c>
    </row>
    <row r="427" spans="3:3">
      <c r="C427" s="1" t="s">
        <v>115</v>
      </c>
    </row>
    <row r="428" spans="3:3">
      <c r="C428" s="1" t="s">
        <v>115</v>
      </c>
    </row>
    <row r="429" spans="3:3">
      <c r="C429" s="1" t="s">
        <v>115</v>
      </c>
    </row>
    <row r="430" spans="3:3">
      <c r="C430" s="1" t="s">
        <v>115</v>
      </c>
    </row>
    <row r="431" spans="3:3">
      <c r="C431" s="1" t="s">
        <v>115</v>
      </c>
    </row>
    <row r="432" spans="3:3">
      <c r="C432" s="1" t="s">
        <v>115</v>
      </c>
    </row>
    <row r="433" spans="3:3">
      <c r="C433" s="1" t="s">
        <v>115</v>
      </c>
    </row>
    <row r="434" spans="3:3">
      <c r="C434" s="1" t="s">
        <v>115</v>
      </c>
    </row>
    <row r="435" spans="3:3">
      <c r="C435" s="1" t="s">
        <v>115</v>
      </c>
    </row>
    <row r="436" spans="3:3">
      <c r="C436" s="1" t="s">
        <v>115</v>
      </c>
    </row>
    <row r="437" spans="3:3">
      <c r="C437" s="1" t="s">
        <v>115</v>
      </c>
    </row>
    <row r="438" spans="3:3">
      <c r="C438" s="1" t="s">
        <v>115</v>
      </c>
    </row>
    <row r="439" spans="3:3">
      <c r="C439" s="1" t="s">
        <v>115</v>
      </c>
    </row>
    <row r="440" spans="3:3">
      <c r="C440" s="1" t="s">
        <v>115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3" sqref="F13"/>
    </sheetView>
  </sheetViews>
  <sheetFormatPr defaultColWidth="9" defaultRowHeight="14.2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3"/>
  <sheetViews>
    <sheetView zoomScale="115" zoomScaleNormal="115" topLeftCell="K1" workbookViewId="0">
      <pane ySplit="1" topLeftCell="A71" activePane="bottomLeft" state="frozen"/>
      <selection/>
      <selection pane="bottomLeft" activeCell="N80" sqref="N80"/>
    </sheetView>
  </sheetViews>
  <sheetFormatPr defaultColWidth="9" defaultRowHeight="12"/>
  <cols>
    <col min="1" max="1" width="1.25" style="23" customWidth="1"/>
    <col min="2" max="2" width="28.5833333333333" style="23" customWidth="1"/>
    <col min="3" max="3" width="8.68333333333333" style="23" hidden="1" customWidth="1"/>
    <col min="4" max="4" width="6.08333333333333" style="23" hidden="1" customWidth="1"/>
    <col min="5" max="5" width="35.125" style="254" customWidth="1"/>
    <col min="6" max="6" width="3.375" style="179" customWidth="1"/>
    <col min="7" max="7" width="3.25" style="179" customWidth="1"/>
    <col min="8" max="8" width="3.125" style="179" customWidth="1"/>
    <col min="9" max="9" width="5.75" style="179" customWidth="1"/>
    <col min="10" max="10" width="29.2333333333333" style="4" customWidth="1"/>
    <col min="11" max="11" width="7" style="4" customWidth="1"/>
    <col min="12" max="12" width="48.375" style="138" customWidth="1"/>
    <col min="13" max="13" width="9" style="4"/>
    <col min="14" max="14" width="26.375" style="4" customWidth="1"/>
    <col min="15" max="15" width="9" style="4"/>
    <col min="16" max="16" width="23.5" style="4" customWidth="1"/>
    <col min="17" max="17" width="9" style="4"/>
    <col min="18" max="18" width="26.75" style="4" customWidth="1"/>
    <col min="19" max="19" width="9" style="4"/>
    <col min="20" max="20" width="19.875" style="4" customWidth="1"/>
    <col min="21" max="21" width="9" style="4"/>
    <col min="22" max="22" width="25.375" style="4" customWidth="1"/>
    <col min="23" max="23" width="9" style="4"/>
    <col min="24" max="24" width="26.375" style="4" customWidth="1"/>
    <col min="25" max="25" width="9.875" style="4" customWidth="1"/>
    <col min="26" max="26" width="26.375" style="4" customWidth="1"/>
    <col min="27" max="27" width="8.36666666666667" style="4" customWidth="1"/>
    <col min="28" max="28" width="26.375" style="4" customWidth="1"/>
    <col min="29" max="29" width="4.75" style="4" customWidth="1"/>
    <col min="30" max="30" width="28.25" style="4" customWidth="1"/>
    <col min="31" max="31" width="7.93333333333333" style="4" customWidth="1"/>
    <col min="32" max="32" width="26.85" style="4" customWidth="1"/>
    <col min="33" max="33" width="9" style="4"/>
    <col min="34" max="34" width="26" style="4" customWidth="1"/>
    <col min="35" max="35" width="39" style="4" customWidth="1"/>
    <col min="36" max="36" width="24.25" style="4" customWidth="1"/>
    <col min="37" max="37" width="35.25" style="4" customWidth="1"/>
    <col min="38" max="38" width="28.625" style="4" customWidth="1"/>
    <col min="39" max="16384" width="9" style="4"/>
  </cols>
  <sheetData>
    <row r="1" customHeight="1" spans="1:34">
      <c r="A1" s="255" t="s">
        <v>95</v>
      </c>
      <c r="B1" s="255"/>
      <c r="D1" s="255" t="s">
        <v>96</v>
      </c>
      <c r="E1" s="255"/>
      <c r="F1" s="180" t="s">
        <v>97</v>
      </c>
      <c r="G1" s="180"/>
      <c r="H1" s="180"/>
      <c r="I1" s="180" t="s">
        <v>97</v>
      </c>
      <c r="J1" s="4" t="s">
        <v>98</v>
      </c>
      <c r="K1" s="180" t="s">
        <v>97</v>
      </c>
      <c r="L1" s="138" t="s">
        <v>99</v>
      </c>
      <c r="M1" s="261"/>
      <c r="N1" s="4" t="s">
        <v>100</v>
      </c>
      <c r="P1" s="4" t="s">
        <v>101</v>
      </c>
      <c r="R1" s="4" t="s">
        <v>102</v>
      </c>
      <c r="T1" s="4" t="s">
        <v>103</v>
      </c>
      <c r="U1" s="180" t="s">
        <v>97</v>
      </c>
      <c r="V1" s="4" t="s">
        <v>104</v>
      </c>
      <c r="W1" s="180" t="s">
        <v>97</v>
      </c>
      <c r="X1" s="4" t="s">
        <v>105</v>
      </c>
      <c r="Y1" s="180" t="s">
        <v>97</v>
      </c>
      <c r="Z1" s="4" t="s">
        <v>106</v>
      </c>
      <c r="AA1" s="4" t="s">
        <v>97</v>
      </c>
      <c r="AB1" s="4" t="s">
        <v>107</v>
      </c>
      <c r="AC1" s="4" t="s">
        <v>97</v>
      </c>
      <c r="AD1" s="4" t="s">
        <v>108</v>
      </c>
      <c r="AE1" s="4" t="s">
        <v>109</v>
      </c>
      <c r="AF1" s="4" t="s">
        <v>110</v>
      </c>
      <c r="AG1" s="4" t="s">
        <v>97</v>
      </c>
      <c r="AH1" s="4" t="s">
        <v>111</v>
      </c>
    </row>
    <row r="2" customHeight="1" spans="6:34">
      <c r="F2" s="179" t="s">
        <v>112</v>
      </c>
      <c r="G2" s="181">
        <v>0</v>
      </c>
      <c r="J2" s="4" t="s">
        <v>113</v>
      </c>
      <c r="L2" s="138" t="s">
        <v>114</v>
      </c>
      <c r="M2" s="262" t="s">
        <v>115</v>
      </c>
      <c r="N2" s="261" t="s">
        <v>116</v>
      </c>
      <c r="O2" s="4" t="s">
        <v>115</v>
      </c>
      <c r="P2" s="4" t="s">
        <v>117</v>
      </c>
      <c r="Q2" s="4" t="s">
        <v>115</v>
      </c>
      <c r="R2" s="4" t="s">
        <v>118</v>
      </c>
      <c r="S2" s="4" t="s">
        <v>115</v>
      </c>
      <c r="T2" s="4" t="s">
        <v>119</v>
      </c>
      <c r="U2" s="4" t="s">
        <v>115</v>
      </c>
      <c r="V2" s="4" t="s">
        <v>120</v>
      </c>
      <c r="W2" s="4" t="s">
        <v>115</v>
      </c>
      <c r="X2" s="4" t="s">
        <v>121</v>
      </c>
      <c r="Y2" s="4" t="s">
        <v>115</v>
      </c>
      <c r="Z2" s="4" t="s">
        <v>122</v>
      </c>
      <c r="AA2" s="4" t="s">
        <v>115</v>
      </c>
      <c r="AB2" s="4" t="s">
        <v>123</v>
      </c>
      <c r="AC2" s="4" t="s">
        <v>124</v>
      </c>
      <c r="AD2" s="4" t="s">
        <v>125</v>
      </c>
      <c r="AE2" s="4" t="s">
        <v>124</v>
      </c>
      <c r="AG2" s="4" t="s">
        <v>126</v>
      </c>
      <c r="AH2" s="4" t="s">
        <v>127</v>
      </c>
    </row>
    <row r="3" customHeight="1" spans="2:36">
      <c r="B3" s="23" t="s">
        <v>128</v>
      </c>
      <c r="E3" s="254" t="s">
        <v>129</v>
      </c>
      <c r="G3" s="182">
        <f>IF(H2&lt;&gt;15,G2,G2+1)</f>
        <v>0</v>
      </c>
      <c r="H3" s="179">
        <v>0</v>
      </c>
      <c r="I3" s="179" t="str">
        <f>F$2&amp;G3&amp;"."&amp;H3</f>
        <v>R0.0</v>
      </c>
      <c r="J3" s="4" t="str">
        <f>$B3&amp;J$2</f>
        <v>手/自动选择Sn</v>
      </c>
      <c r="K3" s="179" t="str">
        <f>$F$2&amp;($G3+100)&amp;"."&amp;$H3</f>
        <v>R100.0</v>
      </c>
      <c r="L3" s="138" t="str">
        <f>$E3&amp;L$2</f>
        <v>备用Sol</v>
      </c>
      <c r="M3" s="179" t="str">
        <f>M$2&amp;($G3+900)&amp;"."&amp;$H3</f>
        <v>MR900.0</v>
      </c>
      <c r="N3" s="4" t="e">
        <f>#REF!&amp;N$2</f>
        <v>#REF!</v>
      </c>
      <c r="O3" s="179" t="str">
        <f>O$2&amp;($G3+100)&amp;"."&amp;$H3</f>
        <v>MR100.0</v>
      </c>
      <c r="P3" s="4" t="str">
        <f t="shared" ref="P3:P66" si="0">$E3&amp;P$2</f>
        <v>备用Pls</v>
      </c>
      <c r="Q3" s="179" t="str">
        <f>Q$2&amp;($G3+200)&amp;"."&amp;$H3</f>
        <v>MR200.0</v>
      </c>
      <c r="R3" s="4" t="str">
        <f t="shared" ref="R3:R66" si="1">$E3&amp;R$2</f>
        <v>备用[M]</v>
      </c>
      <c r="S3" s="179" t="str">
        <f>S$2&amp;($G3+300)&amp;"."&amp;$H3</f>
        <v>MR300.0</v>
      </c>
      <c r="T3" s="4" t="str">
        <f t="shared" ref="T3:T66" si="2">$E3&amp;T$2</f>
        <v>备用[A]</v>
      </c>
      <c r="U3" s="179" t="str">
        <f t="shared" ref="U3:U66" si="3">$U$2&amp;($G3+400)&amp;"."&amp;$H3</f>
        <v>MR400.0</v>
      </c>
      <c r="V3" s="4" t="e">
        <f>#REF!&amp;V$2</f>
        <v>#REF!</v>
      </c>
      <c r="W3" s="179" t="str">
        <f t="shared" ref="W3:W34" si="4">$W$2&amp;($G3+500)&amp;"."&amp;$H3</f>
        <v>MR500.0</v>
      </c>
      <c r="X3" s="4" t="e">
        <f>#REF!&amp;X$2</f>
        <v>#REF!</v>
      </c>
      <c r="Y3" s="179" t="str">
        <f>$W$2&amp;($G3+600)&amp;"."&amp;$H3</f>
        <v>MR600.0</v>
      </c>
      <c r="Z3" s="4" t="e">
        <f>#REF!&amp;Z$2</f>
        <v>#REF!</v>
      </c>
      <c r="AA3" s="179" t="str">
        <f>$W$2&amp;($G3+700)&amp;"."&amp;$H3</f>
        <v>MR700.0</v>
      </c>
      <c r="AB3" s="4" t="str">
        <f>$E3&amp;AB$2</f>
        <v>备用条件[A]</v>
      </c>
      <c r="AC3" s="4">
        <v>1000</v>
      </c>
      <c r="AD3" s="4" t="e">
        <f>#REF!&amp;AD$2</f>
        <v>#REF!</v>
      </c>
      <c r="AE3" s="4">
        <v>100</v>
      </c>
      <c r="AF3" s="4" t="e">
        <f>AH3</f>
        <v>#REF!</v>
      </c>
      <c r="AG3" s="179" t="str">
        <f>$W$2&amp;($G3+1000)&amp;"."&amp;$H3</f>
        <v>MR1000.0</v>
      </c>
      <c r="AH3" s="4" t="e">
        <f>#REF!&amp;AH$2</f>
        <v>#REF!</v>
      </c>
      <c r="AI3" s="4" t="s">
        <v>130</v>
      </c>
      <c r="AJ3" s="4" t="s">
        <v>131</v>
      </c>
    </row>
    <row r="4" customHeight="1" spans="2:34">
      <c r="B4" s="256" t="s">
        <v>132</v>
      </c>
      <c r="E4" s="254" t="s">
        <v>133</v>
      </c>
      <c r="G4" s="182">
        <f t="shared" ref="G4:G67" si="5">IF(H3&lt;&gt;15,G3,G3+1)</f>
        <v>0</v>
      </c>
      <c r="H4" s="179">
        <f t="shared" ref="H4:H12" si="6">IF(H3&lt;&gt;15,H3+1,0)</f>
        <v>1</v>
      </c>
      <c r="I4" s="179" t="str">
        <f t="shared" ref="I4:I66" si="7">F$2&amp;G4&amp;"."&amp;H4</f>
        <v>R0.1</v>
      </c>
      <c r="J4" s="4" t="str">
        <f t="shared" ref="J3:J62" si="8">$B4&amp;J$2</f>
        <v>启动按钮Sn</v>
      </c>
      <c r="K4" s="179" t="str">
        <f t="shared" ref="K4:K67" si="9">$F$2&amp;($G4+100)&amp;"."&amp;$H4</f>
        <v>R100.1</v>
      </c>
      <c r="L4" s="138" t="str">
        <f t="shared" ref="L4:L67" si="10">$E4&amp;L$2</f>
        <v>启动指示灯Sol</v>
      </c>
      <c r="M4" s="179" t="str">
        <f t="shared" ref="M4:M35" si="11">M$2&amp;($G4+900)&amp;"."&amp;$H4</f>
        <v>MR900.1</v>
      </c>
      <c r="N4" s="4" t="str">
        <f t="shared" ref="N3:N66" si="12">$B4&amp;N$2</f>
        <v>启动按钮Flg</v>
      </c>
      <c r="O4" s="179" t="str">
        <f t="shared" ref="O4:O67" si="13">O$2&amp;($G4+100)&amp;"."&amp;$H4</f>
        <v>MR100.1</v>
      </c>
      <c r="P4" s="4" t="str">
        <f t="shared" si="0"/>
        <v>启动指示灯Pls</v>
      </c>
      <c r="Q4" s="179" t="str">
        <f t="shared" ref="Q4:Q67" si="14">Q$2&amp;($G4+200)&amp;"."&amp;$H4</f>
        <v>MR200.1</v>
      </c>
      <c r="R4" s="4" t="str">
        <f t="shared" si="1"/>
        <v>启动指示灯[M]</v>
      </c>
      <c r="S4" s="179" t="str">
        <f t="shared" ref="S4:S67" si="15">S$2&amp;($G4+300)&amp;"."&amp;$H4</f>
        <v>MR300.1</v>
      </c>
      <c r="T4" s="4" t="str">
        <f t="shared" si="2"/>
        <v>启动指示灯[A]</v>
      </c>
      <c r="U4" s="179" t="str">
        <f t="shared" si="3"/>
        <v>MR400.1</v>
      </c>
      <c r="V4" s="4" t="str">
        <f t="shared" ref="V3:V40" si="16">$B4&amp;V$2</f>
        <v>启动按钮Sw</v>
      </c>
      <c r="W4" s="179" t="str">
        <f t="shared" si="4"/>
        <v>MR500.1</v>
      </c>
      <c r="X4" s="4" t="str">
        <f t="shared" ref="X3:Z40" si="17">$B4&amp;X$2</f>
        <v>启动按钮Lamp</v>
      </c>
      <c r="Y4" s="179" t="str">
        <f t="shared" ref="Y4:Y67" si="18">$W$2&amp;($G4+600)&amp;"."&amp;$H4</f>
        <v>MR600.1</v>
      </c>
      <c r="Z4" s="4" t="str">
        <f t="shared" si="17"/>
        <v>启动按钮Alw</v>
      </c>
      <c r="AA4" s="179" t="str">
        <f t="shared" ref="AA4:AA19" si="19">$W$2&amp;($G4+700)&amp;"."&amp;$H4</f>
        <v>MR700.1</v>
      </c>
      <c r="AB4" s="4" t="str">
        <f t="shared" ref="AB4:AB67" si="20">$E4&amp;AB$2</f>
        <v>启动指示灯条件[A]</v>
      </c>
      <c r="AC4" s="4">
        <v>1001</v>
      </c>
      <c r="AD4" s="4" t="str">
        <f t="shared" ref="AD3:AD66" si="21">$B4&amp;AD$2</f>
        <v>启动按钮延时[A]</v>
      </c>
      <c r="AE4" s="4">
        <v>101</v>
      </c>
      <c r="AF4" s="4" t="str">
        <f t="shared" ref="AF4:AF67" si="22">AH4</f>
        <v>启动按钮Alm</v>
      </c>
      <c r="AG4" s="179" t="str">
        <f t="shared" ref="AG4:AG67" si="23">$W$2&amp;($G4+1000)&amp;"."&amp;$H4</f>
        <v>MR1000.1</v>
      </c>
      <c r="AH4" s="4" t="str">
        <f>$B4&amp;AH$2</f>
        <v>启动按钮Alm</v>
      </c>
    </row>
    <row r="5" customHeight="1" spans="2:36">
      <c r="B5" s="43" t="s">
        <v>134</v>
      </c>
      <c r="E5" s="254" t="s">
        <v>135</v>
      </c>
      <c r="G5" s="182">
        <f t="shared" si="5"/>
        <v>0</v>
      </c>
      <c r="H5" s="179">
        <f t="shared" si="6"/>
        <v>2</v>
      </c>
      <c r="I5" s="179" t="str">
        <f t="shared" si="7"/>
        <v>R0.2</v>
      </c>
      <c r="J5" s="4" t="str">
        <f t="shared" si="8"/>
        <v>停止按钮Sn</v>
      </c>
      <c r="K5" s="179" t="str">
        <f t="shared" si="9"/>
        <v>R100.2</v>
      </c>
      <c r="L5" s="138" t="str">
        <f t="shared" si="10"/>
        <v>停止指示灯Sol</v>
      </c>
      <c r="M5" s="179" t="str">
        <f t="shared" si="11"/>
        <v>MR900.2</v>
      </c>
      <c r="N5" s="4" t="str">
        <f t="shared" si="12"/>
        <v>停止按钮Flg</v>
      </c>
      <c r="O5" s="179" t="str">
        <f t="shared" si="13"/>
        <v>MR100.2</v>
      </c>
      <c r="P5" s="4" t="str">
        <f t="shared" si="0"/>
        <v>停止指示灯Pls</v>
      </c>
      <c r="Q5" s="179" t="str">
        <f t="shared" si="14"/>
        <v>MR200.2</v>
      </c>
      <c r="R5" s="4" t="str">
        <f t="shared" si="1"/>
        <v>停止指示灯[M]</v>
      </c>
      <c r="S5" s="179" t="str">
        <f t="shared" si="15"/>
        <v>MR300.2</v>
      </c>
      <c r="T5" s="4" t="str">
        <f t="shared" si="2"/>
        <v>停止指示灯[A]</v>
      </c>
      <c r="U5" s="179" t="str">
        <f t="shared" si="3"/>
        <v>MR400.2</v>
      </c>
      <c r="V5" s="4" t="str">
        <f t="shared" si="16"/>
        <v>停止按钮Sw</v>
      </c>
      <c r="W5" s="179" t="str">
        <f t="shared" si="4"/>
        <v>MR500.2</v>
      </c>
      <c r="X5" s="4" t="str">
        <f t="shared" si="17"/>
        <v>停止按钮Lamp</v>
      </c>
      <c r="Y5" s="179" t="str">
        <f t="shared" si="18"/>
        <v>MR600.2</v>
      </c>
      <c r="Z5" s="4" t="str">
        <f t="shared" si="17"/>
        <v>停止按钮Alw</v>
      </c>
      <c r="AA5" s="179" t="str">
        <f t="shared" si="19"/>
        <v>MR700.2</v>
      </c>
      <c r="AB5" s="4" t="str">
        <f t="shared" si="20"/>
        <v>停止指示灯条件[A]</v>
      </c>
      <c r="AC5" s="4">
        <v>1002</v>
      </c>
      <c r="AD5" s="4" t="str">
        <f t="shared" si="21"/>
        <v>停止按钮延时[A]</v>
      </c>
      <c r="AE5" s="4">
        <v>102</v>
      </c>
      <c r="AF5" s="4" t="str">
        <f t="shared" si="22"/>
        <v>停止按钮Alm</v>
      </c>
      <c r="AG5" s="179" t="str">
        <f t="shared" si="23"/>
        <v>MR1000.2</v>
      </c>
      <c r="AH5" s="4" t="str">
        <f>$B5&amp;AH$2</f>
        <v>停止按钮Alm</v>
      </c>
      <c r="AI5" s="50" t="str">
        <f>$B5&amp;AI$2</f>
        <v>停止按钮</v>
      </c>
      <c r="AJ5" s="4" t="s">
        <v>136</v>
      </c>
    </row>
    <row r="6" customHeight="1" spans="2:36">
      <c r="B6" s="257" t="s">
        <v>137</v>
      </c>
      <c r="E6" s="254" t="s">
        <v>138</v>
      </c>
      <c r="G6" s="182">
        <f t="shared" si="5"/>
        <v>0</v>
      </c>
      <c r="H6" s="179">
        <f t="shared" si="6"/>
        <v>3</v>
      </c>
      <c r="I6" s="179" t="str">
        <f t="shared" si="7"/>
        <v>R0.3</v>
      </c>
      <c r="J6" s="4" t="str">
        <f t="shared" si="8"/>
        <v>复位按钮Sn</v>
      </c>
      <c r="K6" s="179" t="str">
        <f t="shared" si="9"/>
        <v>R100.3</v>
      </c>
      <c r="L6" s="138" t="str">
        <f t="shared" si="10"/>
        <v>复位指示灯Sol</v>
      </c>
      <c r="M6" s="179" t="str">
        <f t="shared" si="11"/>
        <v>MR900.3</v>
      </c>
      <c r="N6" s="4" t="str">
        <f t="shared" si="12"/>
        <v>复位按钮Flg</v>
      </c>
      <c r="O6" s="179" t="str">
        <f t="shared" si="13"/>
        <v>MR100.3</v>
      </c>
      <c r="P6" s="4" t="str">
        <f t="shared" si="0"/>
        <v>复位指示灯Pls</v>
      </c>
      <c r="Q6" s="179" t="str">
        <f t="shared" si="14"/>
        <v>MR200.3</v>
      </c>
      <c r="R6" s="4" t="str">
        <f t="shared" si="1"/>
        <v>复位指示灯[M]</v>
      </c>
      <c r="S6" s="179" t="str">
        <f t="shared" si="15"/>
        <v>MR300.3</v>
      </c>
      <c r="T6" s="4" t="str">
        <f t="shared" si="2"/>
        <v>复位指示灯[A]</v>
      </c>
      <c r="U6" s="179" t="str">
        <f t="shared" si="3"/>
        <v>MR400.3</v>
      </c>
      <c r="V6" s="4" t="str">
        <f t="shared" si="16"/>
        <v>复位按钮Sw</v>
      </c>
      <c r="W6" s="179" t="str">
        <f t="shared" si="4"/>
        <v>MR500.3</v>
      </c>
      <c r="X6" s="4" t="str">
        <f t="shared" si="17"/>
        <v>复位按钮Lamp</v>
      </c>
      <c r="Y6" s="179" t="str">
        <f t="shared" si="18"/>
        <v>MR600.3</v>
      </c>
      <c r="Z6" s="4" t="str">
        <f t="shared" si="17"/>
        <v>复位按钮Alw</v>
      </c>
      <c r="AA6" s="179" t="str">
        <f t="shared" si="19"/>
        <v>MR700.3</v>
      </c>
      <c r="AB6" s="4" t="str">
        <f t="shared" si="20"/>
        <v>复位指示灯条件[A]</v>
      </c>
      <c r="AC6" s="4">
        <v>1003</v>
      </c>
      <c r="AD6" s="4" t="str">
        <f t="shared" si="21"/>
        <v>复位按钮延时[A]</v>
      </c>
      <c r="AE6" s="4">
        <v>103</v>
      </c>
      <c r="AF6" s="4" t="str">
        <f t="shared" si="22"/>
        <v>复位按钮Alm</v>
      </c>
      <c r="AG6" s="179" t="str">
        <f t="shared" si="23"/>
        <v>MR1000.3</v>
      </c>
      <c r="AH6" s="4" t="str">
        <f>$B6&amp;AH$2</f>
        <v>复位按钮Alm</v>
      </c>
      <c r="AI6" s="4" t="str">
        <f>$B6&amp;AI$2</f>
        <v>复位按钮</v>
      </c>
      <c r="AJ6" s="4" t="s">
        <v>139</v>
      </c>
    </row>
    <row r="7" customHeight="1" spans="2:36">
      <c r="B7" s="43" t="s">
        <v>140</v>
      </c>
      <c r="E7" s="254" t="s">
        <v>141</v>
      </c>
      <c r="G7" s="182">
        <f t="shared" si="5"/>
        <v>0</v>
      </c>
      <c r="H7" s="179">
        <f t="shared" si="6"/>
        <v>4</v>
      </c>
      <c r="I7" s="179" t="str">
        <f t="shared" si="7"/>
        <v>R0.4</v>
      </c>
      <c r="J7" s="4" t="str">
        <f t="shared" si="8"/>
        <v>急停按钮Sn</v>
      </c>
      <c r="K7" s="179" t="str">
        <f t="shared" si="9"/>
        <v>R100.4</v>
      </c>
      <c r="L7" s="138" t="str">
        <f t="shared" si="10"/>
        <v>三色灯-蜂鸣器Sol</v>
      </c>
      <c r="M7" s="179" t="str">
        <f t="shared" si="11"/>
        <v>MR900.4</v>
      </c>
      <c r="N7" s="4" t="str">
        <f t="shared" si="12"/>
        <v>急停按钮Flg</v>
      </c>
      <c r="O7" s="179" t="str">
        <f t="shared" si="13"/>
        <v>MR100.4</v>
      </c>
      <c r="P7" s="4" t="str">
        <f t="shared" si="0"/>
        <v>三色灯-蜂鸣器Pls</v>
      </c>
      <c r="Q7" s="179" t="str">
        <f t="shared" si="14"/>
        <v>MR200.4</v>
      </c>
      <c r="R7" s="4" t="str">
        <f t="shared" si="1"/>
        <v>三色灯-蜂鸣器[M]</v>
      </c>
      <c r="S7" s="179" t="str">
        <f t="shared" si="15"/>
        <v>MR300.4</v>
      </c>
      <c r="T7" s="4" t="str">
        <f t="shared" si="2"/>
        <v>三色灯-蜂鸣器[A]</v>
      </c>
      <c r="U7" s="179" t="str">
        <f t="shared" si="3"/>
        <v>MR400.4</v>
      </c>
      <c r="V7" s="4" t="str">
        <f t="shared" si="16"/>
        <v>急停按钮Sw</v>
      </c>
      <c r="W7" s="179" t="str">
        <f t="shared" si="4"/>
        <v>MR500.4</v>
      </c>
      <c r="X7" s="4" t="str">
        <f t="shared" si="17"/>
        <v>急停按钮Lamp</v>
      </c>
      <c r="Y7" s="179" t="str">
        <f t="shared" si="18"/>
        <v>MR600.4</v>
      </c>
      <c r="Z7" s="4" t="str">
        <f t="shared" si="17"/>
        <v>急停按钮Alw</v>
      </c>
      <c r="AA7" s="179" t="str">
        <f t="shared" si="19"/>
        <v>MR700.4</v>
      </c>
      <c r="AB7" s="4" t="str">
        <f t="shared" si="20"/>
        <v>三色灯-蜂鸣器条件[A]</v>
      </c>
      <c r="AC7" s="4">
        <v>1004</v>
      </c>
      <c r="AD7" s="4" t="str">
        <f t="shared" si="21"/>
        <v>急停按钮延时[A]</v>
      </c>
      <c r="AE7" s="4">
        <v>104</v>
      </c>
      <c r="AF7" s="4" t="str">
        <f t="shared" si="22"/>
        <v>急停按钮Alm</v>
      </c>
      <c r="AG7" s="179" t="str">
        <f t="shared" si="23"/>
        <v>MR1000.4</v>
      </c>
      <c r="AH7" s="4" t="str">
        <f>$B7&amp;AH$2</f>
        <v>急停按钮Alm</v>
      </c>
      <c r="AI7" s="4" t="str">
        <f>$B7&amp;AI$2</f>
        <v>急停按钮</v>
      </c>
      <c r="AJ7" s="4" t="s">
        <v>142</v>
      </c>
    </row>
    <row r="8" customHeight="1" spans="2:36">
      <c r="B8" s="43" t="s">
        <v>143</v>
      </c>
      <c r="E8" s="254" t="s">
        <v>144</v>
      </c>
      <c r="G8" s="182">
        <f t="shared" si="5"/>
        <v>0</v>
      </c>
      <c r="H8" s="179">
        <f t="shared" si="6"/>
        <v>5</v>
      </c>
      <c r="I8" s="179" t="str">
        <f t="shared" si="7"/>
        <v>R0.5</v>
      </c>
      <c r="J8" s="4" t="str">
        <f t="shared" si="8"/>
        <v>前门磁1Sn</v>
      </c>
      <c r="K8" s="179" t="str">
        <f t="shared" si="9"/>
        <v>R100.5</v>
      </c>
      <c r="L8" s="138" t="str">
        <f t="shared" si="10"/>
        <v>三色灯-绿Sol</v>
      </c>
      <c r="M8" s="179" t="str">
        <f t="shared" si="11"/>
        <v>MR900.5</v>
      </c>
      <c r="N8" s="4" t="str">
        <f t="shared" si="12"/>
        <v>前门磁1Flg</v>
      </c>
      <c r="O8" s="179" t="str">
        <f t="shared" si="13"/>
        <v>MR100.5</v>
      </c>
      <c r="P8" s="4" t="str">
        <f t="shared" si="0"/>
        <v>三色灯-绿Pls</v>
      </c>
      <c r="Q8" s="179" t="str">
        <f t="shared" si="14"/>
        <v>MR200.5</v>
      </c>
      <c r="R8" s="4" t="str">
        <f t="shared" si="1"/>
        <v>三色灯-绿[M]</v>
      </c>
      <c r="S8" s="179" t="str">
        <f t="shared" si="15"/>
        <v>MR300.5</v>
      </c>
      <c r="T8" s="4" t="str">
        <f t="shared" si="2"/>
        <v>三色灯-绿[A]</v>
      </c>
      <c r="U8" s="179" t="str">
        <f t="shared" si="3"/>
        <v>MR400.5</v>
      </c>
      <c r="V8" s="4" t="str">
        <f t="shared" si="16"/>
        <v>前门磁1Sw</v>
      </c>
      <c r="W8" s="179" t="str">
        <f t="shared" si="4"/>
        <v>MR500.5</v>
      </c>
      <c r="X8" s="4" t="str">
        <f t="shared" si="17"/>
        <v>前门磁1Lamp</v>
      </c>
      <c r="Y8" s="179" t="str">
        <f t="shared" si="18"/>
        <v>MR600.5</v>
      </c>
      <c r="Z8" s="4" t="str">
        <f t="shared" si="17"/>
        <v>前门磁1Alw</v>
      </c>
      <c r="AA8" s="179" t="str">
        <f t="shared" si="19"/>
        <v>MR700.5</v>
      </c>
      <c r="AB8" s="4" t="str">
        <f t="shared" si="20"/>
        <v>三色灯-绿条件[A]</v>
      </c>
      <c r="AC8" s="4">
        <v>1005</v>
      </c>
      <c r="AD8" s="4" t="str">
        <f t="shared" si="21"/>
        <v>前门磁1延时[A]</v>
      </c>
      <c r="AE8" s="4">
        <v>105</v>
      </c>
      <c r="AF8" s="4" t="str">
        <f t="shared" si="22"/>
        <v>前门磁1Alm</v>
      </c>
      <c r="AG8" s="179" t="str">
        <f t="shared" si="23"/>
        <v>MR1000.5</v>
      </c>
      <c r="AH8" s="4" t="str">
        <f>$B8&amp;AH$2</f>
        <v>前门磁1Alm</v>
      </c>
      <c r="AI8" s="4" t="str">
        <f>$B8&amp;AI$2</f>
        <v>前门磁1</v>
      </c>
      <c r="AJ8" s="4" t="s">
        <v>145</v>
      </c>
    </row>
    <row r="9" customHeight="1" spans="2:36">
      <c r="B9" s="43" t="s">
        <v>146</v>
      </c>
      <c r="E9" s="254" t="s">
        <v>147</v>
      </c>
      <c r="G9" s="182">
        <f t="shared" si="5"/>
        <v>0</v>
      </c>
      <c r="H9" s="179">
        <f t="shared" si="6"/>
        <v>6</v>
      </c>
      <c r="I9" s="179" t="str">
        <f t="shared" si="7"/>
        <v>R0.6</v>
      </c>
      <c r="J9" s="4" t="str">
        <f t="shared" si="8"/>
        <v>前门磁2Sn</v>
      </c>
      <c r="K9" s="179" t="str">
        <f t="shared" si="9"/>
        <v>R100.6</v>
      </c>
      <c r="L9" s="138" t="str">
        <f t="shared" si="10"/>
        <v>三色灯-黄Sol</v>
      </c>
      <c r="M9" s="179" t="str">
        <f t="shared" si="11"/>
        <v>MR900.6</v>
      </c>
      <c r="N9" s="4" t="str">
        <f t="shared" si="12"/>
        <v>前门磁2Flg</v>
      </c>
      <c r="O9" s="179" t="str">
        <f t="shared" si="13"/>
        <v>MR100.6</v>
      </c>
      <c r="P9" s="4" t="str">
        <f t="shared" si="0"/>
        <v>三色灯-黄Pls</v>
      </c>
      <c r="Q9" s="179" t="str">
        <f t="shared" si="14"/>
        <v>MR200.6</v>
      </c>
      <c r="R9" s="4" t="str">
        <f t="shared" si="1"/>
        <v>三色灯-黄[M]</v>
      </c>
      <c r="S9" s="179" t="str">
        <f t="shared" si="15"/>
        <v>MR300.6</v>
      </c>
      <c r="T9" s="4" t="str">
        <f t="shared" si="2"/>
        <v>三色灯-黄[A]</v>
      </c>
      <c r="U9" s="179" t="str">
        <f t="shared" si="3"/>
        <v>MR400.6</v>
      </c>
      <c r="V9" s="4" t="str">
        <f t="shared" si="16"/>
        <v>前门磁2Sw</v>
      </c>
      <c r="W9" s="179" t="str">
        <f t="shared" si="4"/>
        <v>MR500.6</v>
      </c>
      <c r="X9" s="4" t="str">
        <f t="shared" si="17"/>
        <v>前门磁2Lamp</v>
      </c>
      <c r="Y9" s="179" t="str">
        <f t="shared" si="18"/>
        <v>MR600.6</v>
      </c>
      <c r="Z9" s="4" t="str">
        <f t="shared" si="17"/>
        <v>前门磁2Alw</v>
      </c>
      <c r="AA9" s="179" t="str">
        <f t="shared" si="19"/>
        <v>MR700.6</v>
      </c>
      <c r="AB9" s="4" t="str">
        <f t="shared" si="20"/>
        <v>三色灯-黄条件[A]</v>
      </c>
      <c r="AC9" s="4">
        <v>1006</v>
      </c>
      <c r="AD9" s="4" t="str">
        <f t="shared" si="21"/>
        <v>前门磁2延时[A]</v>
      </c>
      <c r="AE9" s="4">
        <v>106</v>
      </c>
      <c r="AF9" s="4" t="str">
        <f t="shared" si="22"/>
        <v>前门磁2Alm</v>
      </c>
      <c r="AG9" s="179" t="str">
        <f t="shared" si="23"/>
        <v>MR1000.6</v>
      </c>
      <c r="AH9" s="4" t="str">
        <f>$B9&amp;AH$2</f>
        <v>前门磁2Alm</v>
      </c>
      <c r="AI9" s="4" t="str">
        <f>$B9&amp;AI$2</f>
        <v>前门磁2</v>
      </c>
      <c r="AJ9" s="4" t="s">
        <v>148</v>
      </c>
    </row>
    <row r="10" customHeight="1" spans="2:36">
      <c r="B10" s="43" t="s">
        <v>149</v>
      </c>
      <c r="E10" s="254" t="s">
        <v>150</v>
      </c>
      <c r="G10" s="182">
        <f t="shared" si="5"/>
        <v>0</v>
      </c>
      <c r="H10" s="179">
        <f t="shared" si="6"/>
        <v>7</v>
      </c>
      <c r="I10" s="179" t="str">
        <f t="shared" si="7"/>
        <v>R0.7</v>
      </c>
      <c r="J10" s="4" t="str">
        <f t="shared" si="8"/>
        <v>前门磁3Sn</v>
      </c>
      <c r="K10" s="179" t="str">
        <f t="shared" si="9"/>
        <v>R100.7</v>
      </c>
      <c r="L10" s="138" t="str">
        <f t="shared" si="10"/>
        <v>三色灯-红Sol</v>
      </c>
      <c r="M10" s="179" t="str">
        <f t="shared" si="11"/>
        <v>MR900.7</v>
      </c>
      <c r="N10" s="4" t="str">
        <f t="shared" si="12"/>
        <v>前门磁3Flg</v>
      </c>
      <c r="O10" s="179" t="str">
        <f t="shared" si="13"/>
        <v>MR100.7</v>
      </c>
      <c r="P10" s="4" t="str">
        <f t="shared" si="0"/>
        <v>三色灯-红Pls</v>
      </c>
      <c r="Q10" s="179" t="str">
        <f t="shared" si="14"/>
        <v>MR200.7</v>
      </c>
      <c r="R10" s="4" t="str">
        <f t="shared" si="1"/>
        <v>三色灯-红[M]</v>
      </c>
      <c r="S10" s="179" t="str">
        <f t="shared" si="15"/>
        <v>MR300.7</v>
      </c>
      <c r="T10" s="4" t="str">
        <f t="shared" si="2"/>
        <v>三色灯-红[A]</v>
      </c>
      <c r="U10" s="179" t="str">
        <f t="shared" si="3"/>
        <v>MR400.7</v>
      </c>
      <c r="V10" s="4" t="str">
        <f t="shared" si="16"/>
        <v>前门磁3Sw</v>
      </c>
      <c r="W10" s="179" t="str">
        <f t="shared" si="4"/>
        <v>MR500.7</v>
      </c>
      <c r="X10" s="4" t="str">
        <f t="shared" si="17"/>
        <v>前门磁3Lamp</v>
      </c>
      <c r="Y10" s="179" t="str">
        <f t="shared" si="18"/>
        <v>MR600.7</v>
      </c>
      <c r="Z10" s="4" t="str">
        <f t="shared" si="17"/>
        <v>前门磁3Alw</v>
      </c>
      <c r="AA10" s="179" t="str">
        <f t="shared" si="19"/>
        <v>MR700.7</v>
      </c>
      <c r="AB10" s="4" t="str">
        <f t="shared" si="20"/>
        <v>三色灯-红条件[A]</v>
      </c>
      <c r="AC10" s="4">
        <v>1007</v>
      </c>
      <c r="AD10" s="4" t="str">
        <f t="shared" si="21"/>
        <v>前门磁3延时[A]</v>
      </c>
      <c r="AE10" s="4">
        <v>107</v>
      </c>
      <c r="AF10" s="4" t="str">
        <f t="shared" si="22"/>
        <v>前门磁3Alm</v>
      </c>
      <c r="AG10" s="179" t="str">
        <f t="shared" si="23"/>
        <v>MR1000.7</v>
      </c>
      <c r="AH10" s="4" t="str">
        <f>$B10&amp;AH$2</f>
        <v>前门磁3Alm</v>
      </c>
      <c r="AI10" s="4" t="str">
        <f>$B10&amp;AI$2</f>
        <v>前门磁3</v>
      </c>
      <c r="AJ10" s="4" t="s">
        <v>151</v>
      </c>
    </row>
    <row r="11" customHeight="1" spans="2:36">
      <c r="B11" s="43" t="s">
        <v>152</v>
      </c>
      <c r="E11" s="254" t="s">
        <v>129</v>
      </c>
      <c r="G11" s="182">
        <f t="shared" si="5"/>
        <v>0</v>
      </c>
      <c r="H11" s="179">
        <f t="shared" si="6"/>
        <v>8</v>
      </c>
      <c r="I11" s="179" t="str">
        <f t="shared" si="7"/>
        <v>R0.8</v>
      </c>
      <c r="J11" s="4" t="str">
        <f t="shared" si="8"/>
        <v>前门磁4Sn</v>
      </c>
      <c r="K11" s="179" t="str">
        <f t="shared" si="9"/>
        <v>R100.8</v>
      </c>
      <c r="L11" s="138" t="str">
        <f t="shared" si="10"/>
        <v>备用Sol</v>
      </c>
      <c r="M11" s="179" t="str">
        <f t="shared" si="11"/>
        <v>MR900.8</v>
      </c>
      <c r="N11" s="4" t="str">
        <f t="shared" si="12"/>
        <v>前门磁4Flg</v>
      </c>
      <c r="O11" s="179" t="str">
        <f t="shared" si="13"/>
        <v>MR100.8</v>
      </c>
      <c r="P11" s="4" t="str">
        <f t="shared" si="0"/>
        <v>备用Pls</v>
      </c>
      <c r="Q11" s="179" t="str">
        <f t="shared" si="14"/>
        <v>MR200.8</v>
      </c>
      <c r="R11" s="4" t="str">
        <f t="shared" si="1"/>
        <v>备用[M]</v>
      </c>
      <c r="S11" s="179" t="str">
        <f t="shared" si="15"/>
        <v>MR300.8</v>
      </c>
      <c r="T11" s="4" t="str">
        <f t="shared" si="2"/>
        <v>备用[A]</v>
      </c>
      <c r="U11" s="179" t="str">
        <f t="shared" si="3"/>
        <v>MR400.8</v>
      </c>
      <c r="V11" s="4" t="str">
        <f t="shared" si="16"/>
        <v>前门磁4Sw</v>
      </c>
      <c r="W11" s="179" t="str">
        <f t="shared" si="4"/>
        <v>MR500.8</v>
      </c>
      <c r="X11" s="4" t="str">
        <f t="shared" si="17"/>
        <v>前门磁4Lamp</v>
      </c>
      <c r="Y11" s="179" t="str">
        <f t="shared" si="18"/>
        <v>MR600.8</v>
      </c>
      <c r="Z11" s="4" t="str">
        <f t="shared" si="17"/>
        <v>前门磁4Alw</v>
      </c>
      <c r="AA11" s="179" t="str">
        <f t="shared" si="19"/>
        <v>MR700.8</v>
      </c>
      <c r="AB11" s="4" t="str">
        <f t="shared" si="20"/>
        <v>备用条件[A]</v>
      </c>
      <c r="AC11" s="4">
        <v>1008</v>
      </c>
      <c r="AD11" s="4" t="str">
        <f t="shared" si="21"/>
        <v>前门磁4延时[A]</v>
      </c>
      <c r="AE11" s="4">
        <v>108</v>
      </c>
      <c r="AF11" s="4" t="str">
        <f t="shared" si="22"/>
        <v>前门磁4Alm</v>
      </c>
      <c r="AG11" s="179" t="str">
        <f t="shared" si="23"/>
        <v>MR1000.8</v>
      </c>
      <c r="AH11" s="4" t="str">
        <f>$B11&amp;AH$2</f>
        <v>前门磁4Alm</v>
      </c>
      <c r="AI11" s="6" t="s">
        <v>153</v>
      </c>
      <c r="AJ11" s="6" t="s">
        <v>154</v>
      </c>
    </row>
    <row r="12" customHeight="1" spans="2:36">
      <c r="B12" s="43" t="s">
        <v>155</v>
      </c>
      <c r="E12" s="254" t="s">
        <v>129</v>
      </c>
      <c r="G12" s="182">
        <f t="shared" si="5"/>
        <v>0</v>
      </c>
      <c r="H12" s="179">
        <f t="shared" si="6"/>
        <v>9</v>
      </c>
      <c r="I12" s="179" t="str">
        <f t="shared" si="7"/>
        <v>R0.9</v>
      </c>
      <c r="J12" s="4" t="str">
        <f t="shared" si="8"/>
        <v>前门磁5Sn</v>
      </c>
      <c r="K12" s="179" t="str">
        <f t="shared" si="9"/>
        <v>R100.9</v>
      </c>
      <c r="L12" s="138" t="str">
        <f t="shared" si="10"/>
        <v>备用Sol</v>
      </c>
      <c r="M12" s="179" t="str">
        <f t="shared" si="11"/>
        <v>MR900.9</v>
      </c>
      <c r="N12" s="4" t="str">
        <f t="shared" si="12"/>
        <v>前门磁5Flg</v>
      </c>
      <c r="O12" s="179" t="str">
        <f t="shared" si="13"/>
        <v>MR100.9</v>
      </c>
      <c r="P12" s="4" t="str">
        <f t="shared" si="0"/>
        <v>备用Pls</v>
      </c>
      <c r="Q12" s="179" t="str">
        <f t="shared" si="14"/>
        <v>MR200.9</v>
      </c>
      <c r="R12" s="4" t="str">
        <f t="shared" si="1"/>
        <v>备用[M]</v>
      </c>
      <c r="S12" s="179" t="str">
        <f t="shared" si="15"/>
        <v>MR300.9</v>
      </c>
      <c r="T12" s="4" t="str">
        <f t="shared" si="2"/>
        <v>备用[A]</v>
      </c>
      <c r="U12" s="179" t="str">
        <f t="shared" si="3"/>
        <v>MR400.9</v>
      </c>
      <c r="V12" s="4" t="str">
        <f t="shared" si="16"/>
        <v>前门磁5Sw</v>
      </c>
      <c r="W12" s="179" t="str">
        <f t="shared" si="4"/>
        <v>MR500.9</v>
      </c>
      <c r="X12" s="4" t="str">
        <f t="shared" si="17"/>
        <v>前门磁5Lamp</v>
      </c>
      <c r="Y12" s="179" t="str">
        <f t="shared" si="18"/>
        <v>MR600.9</v>
      </c>
      <c r="Z12" s="4" t="str">
        <f t="shared" si="17"/>
        <v>前门磁5Alw</v>
      </c>
      <c r="AA12" s="179" t="str">
        <f t="shared" si="19"/>
        <v>MR700.9</v>
      </c>
      <c r="AB12" s="4" t="str">
        <f t="shared" si="20"/>
        <v>备用条件[A]</v>
      </c>
      <c r="AC12" s="4">
        <v>1009</v>
      </c>
      <c r="AD12" s="4" t="str">
        <f t="shared" si="21"/>
        <v>前门磁5延时[A]</v>
      </c>
      <c r="AE12" s="4">
        <v>109</v>
      </c>
      <c r="AF12" s="4" t="str">
        <f t="shared" si="22"/>
        <v>前门磁5Alm</v>
      </c>
      <c r="AG12" s="179" t="str">
        <f t="shared" si="23"/>
        <v>MR1000.9</v>
      </c>
      <c r="AH12" s="4" t="str">
        <f>$B12&amp;AH$2</f>
        <v>前门磁5Alm</v>
      </c>
      <c r="AI12" s="6" t="s">
        <v>156</v>
      </c>
      <c r="AJ12" s="6" t="s">
        <v>156</v>
      </c>
    </row>
    <row r="13" customHeight="1" spans="2:36">
      <c r="B13" s="43" t="s">
        <v>157</v>
      </c>
      <c r="E13" s="254" t="s">
        <v>129</v>
      </c>
      <c r="G13" s="182">
        <f t="shared" si="5"/>
        <v>0</v>
      </c>
      <c r="H13" s="179">
        <f t="shared" ref="H13:H76" si="24">IF(H12&lt;&gt;15,H12+1,0)</f>
        <v>10</v>
      </c>
      <c r="I13" s="179" t="str">
        <f t="shared" si="7"/>
        <v>R0.10</v>
      </c>
      <c r="J13" s="4" t="str">
        <f t="shared" si="8"/>
        <v>前门磁6Sn</v>
      </c>
      <c r="K13" s="179" t="str">
        <f t="shared" si="9"/>
        <v>R100.10</v>
      </c>
      <c r="L13" s="138" t="str">
        <f t="shared" si="10"/>
        <v>备用Sol</v>
      </c>
      <c r="M13" s="179" t="str">
        <f t="shared" si="11"/>
        <v>MR900.10</v>
      </c>
      <c r="N13" s="4" t="str">
        <f t="shared" si="12"/>
        <v>前门磁6Flg</v>
      </c>
      <c r="O13" s="179" t="str">
        <f t="shared" si="13"/>
        <v>MR100.10</v>
      </c>
      <c r="P13" s="4" t="str">
        <f t="shared" si="0"/>
        <v>备用Pls</v>
      </c>
      <c r="Q13" s="179" t="str">
        <f t="shared" si="14"/>
        <v>MR200.10</v>
      </c>
      <c r="R13" s="4" t="str">
        <f t="shared" si="1"/>
        <v>备用[M]</v>
      </c>
      <c r="S13" s="179" t="str">
        <f t="shared" si="15"/>
        <v>MR300.10</v>
      </c>
      <c r="T13" s="4" t="str">
        <f t="shared" si="2"/>
        <v>备用[A]</v>
      </c>
      <c r="U13" s="179" t="str">
        <f t="shared" si="3"/>
        <v>MR400.10</v>
      </c>
      <c r="V13" s="4" t="str">
        <f t="shared" si="16"/>
        <v>前门磁6Sw</v>
      </c>
      <c r="W13" s="179" t="str">
        <f t="shared" si="4"/>
        <v>MR500.10</v>
      </c>
      <c r="X13" s="4" t="str">
        <f t="shared" si="17"/>
        <v>前门磁6Lamp</v>
      </c>
      <c r="Y13" s="179" t="str">
        <f t="shared" si="18"/>
        <v>MR600.10</v>
      </c>
      <c r="Z13" s="4" t="str">
        <f t="shared" si="17"/>
        <v>前门磁6Alw</v>
      </c>
      <c r="AA13" s="179" t="str">
        <f t="shared" si="19"/>
        <v>MR700.10</v>
      </c>
      <c r="AB13" s="4" t="str">
        <f t="shared" si="20"/>
        <v>备用条件[A]</v>
      </c>
      <c r="AC13" s="4">
        <v>1010</v>
      </c>
      <c r="AD13" s="4" t="str">
        <f t="shared" si="21"/>
        <v>前门磁6延时[A]</v>
      </c>
      <c r="AE13" s="4">
        <v>110</v>
      </c>
      <c r="AF13" s="4" t="str">
        <f t="shared" si="22"/>
        <v>前门磁6Alm</v>
      </c>
      <c r="AG13" s="179" t="str">
        <f t="shared" si="23"/>
        <v>MR1000.10</v>
      </c>
      <c r="AH13" s="4" t="str">
        <f>$B13&amp;AH$2</f>
        <v>前门磁6Alm</v>
      </c>
      <c r="AI13" s="4" t="str">
        <f>$B13&amp;AI$2</f>
        <v>前门磁6</v>
      </c>
      <c r="AJ13" s="4" t="s">
        <v>158</v>
      </c>
    </row>
    <row r="14" customHeight="1" spans="2:36">
      <c r="B14" s="43" t="s">
        <v>159</v>
      </c>
      <c r="E14" s="258" t="s">
        <v>160</v>
      </c>
      <c r="G14" s="182">
        <f t="shared" si="5"/>
        <v>0</v>
      </c>
      <c r="H14" s="179">
        <f t="shared" si="24"/>
        <v>11</v>
      </c>
      <c r="I14" s="179" t="str">
        <f t="shared" si="7"/>
        <v>R0.11</v>
      </c>
      <c r="J14" s="4" t="str">
        <f t="shared" si="8"/>
        <v>后门磁1Sn</v>
      </c>
      <c r="K14" s="179" t="str">
        <f t="shared" si="9"/>
        <v>R100.11</v>
      </c>
      <c r="L14" s="138" t="str">
        <f t="shared" si="10"/>
        <v>热压A正压刹车解除Sol</v>
      </c>
      <c r="M14" s="179" t="str">
        <f t="shared" si="11"/>
        <v>MR900.11</v>
      </c>
      <c r="N14" s="4" t="str">
        <f t="shared" si="12"/>
        <v>后门磁1Flg</v>
      </c>
      <c r="O14" s="179" t="str">
        <f t="shared" si="13"/>
        <v>MR100.11</v>
      </c>
      <c r="P14" s="4" t="str">
        <f t="shared" si="0"/>
        <v>热压A正压刹车解除Pls</v>
      </c>
      <c r="Q14" s="179" t="str">
        <f t="shared" si="14"/>
        <v>MR200.11</v>
      </c>
      <c r="R14" s="4" t="str">
        <f t="shared" si="1"/>
        <v>热压A正压刹车解除[M]</v>
      </c>
      <c r="S14" s="179" t="str">
        <f t="shared" si="15"/>
        <v>MR300.11</v>
      </c>
      <c r="T14" s="4" t="str">
        <f t="shared" si="2"/>
        <v>热压A正压刹车解除[A]</v>
      </c>
      <c r="U14" s="179" t="str">
        <f t="shared" si="3"/>
        <v>MR400.11</v>
      </c>
      <c r="V14" s="4" t="str">
        <f t="shared" si="16"/>
        <v>后门磁1Sw</v>
      </c>
      <c r="W14" s="179" t="str">
        <f t="shared" si="4"/>
        <v>MR500.11</v>
      </c>
      <c r="X14" s="4" t="str">
        <f t="shared" si="17"/>
        <v>后门磁1Lamp</v>
      </c>
      <c r="Y14" s="179" t="str">
        <f t="shared" si="18"/>
        <v>MR600.11</v>
      </c>
      <c r="Z14" s="4" t="str">
        <f t="shared" si="17"/>
        <v>后门磁1Alw</v>
      </c>
      <c r="AA14" s="179" t="str">
        <f t="shared" si="19"/>
        <v>MR700.11</v>
      </c>
      <c r="AB14" s="4" t="str">
        <f t="shared" si="20"/>
        <v>热压A正压刹车解除条件[A]</v>
      </c>
      <c r="AC14" s="4">
        <v>1011</v>
      </c>
      <c r="AD14" s="4" t="str">
        <f t="shared" si="21"/>
        <v>后门磁1延时[A]</v>
      </c>
      <c r="AE14" s="4">
        <v>111</v>
      </c>
      <c r="AF14" s="4" t="str">
        <f t="shared" si="22"/>
        <v>后门磁1Alm</v>
      </c>
      <c r="AG14" s="179" t="str">
        <f t="shared" si="23"/>
        <v>MR1000.11</v>
      </c>
      <c r="AH14" s="4" t="str">
        <f>$B14&amp;AH$2</f>
        <v>后门磁1Alm</v>
      </c>
      <c r="AI14" s="4" t="str">
        <f>$B14&amp;AI$2</f>
        <v>后门磁1</v>
      </c>
      <c r="AJ14" s="4" t="s">
        <v>161</v>
      </c>
    </row>
    <row r="15" customHeight="1" spans="2:34">
      <c r="B15" s="43" t="s">
        <v>162</v>
      </c>
      <c r="E15" s="258" t="s">
        <v>163</v>
      </c>
      <c r="G15" s="182">
        <f t="shared" si="5"/>
        <v>0</v>
      </c>
      <c r="H15" s="179">
        <f t="shared" si="24"/>
        <v>12</v>
      </c>
      <c r="I15" s="179" t="str">
        <f t="shared" si="7"/>
        <v>R0.12</v>
      </c>
      <c r="J15" s="4" t="str">
        <f t="shared" si="8"/>
        <v>后门磁2Sn</v>
      </c>
      <c r="K15" s="179" t="str">
        <f t="shared" si="9"/>
        <v>R100.12</v>
      </c>
      <c r="L15" s="138" t="str">
        <f t="shared" si="10"/>
        <v>热压B正压刹车解除Sol</v>
      </c>
      <c r="M15" s="179" t="str">
        <f t="shared" si="11"/>
        <v>MR900.12</v>
      </c>
      <c r="N15" s="4" t="str">
        <f t="shared" si="12"/>
        <v>后门磁2Flg</v>
      </c>
      <c r="O15" s="179" t="str">
        <f t="shared" si="13"/>
        <v>MR100.12</v>
      </c>
      <c r="P15" s="4" t="str">
        <f t="shared" si="0"/>
        <v>热压B正压刹车解除Pls</v>
      </c>
      <c r="Q15" s="179" t="str">
        <f t="shared" si="14"/>
        <v>MR200.12</v>
      </c>
      <c r="R15" s="4" t="str">
        <f t="shared" si="1"/>
        <v>热压B正压刹车解除[M]</v>
      </c>
      <c r="S15" s="179" t="str">
        <f t="shared" si="15"/>
        <v>MR300.12</v>
      </c>
      <c r="T15" s="4" t="str">
        <f t="shared" si="2"/>
        <v>热压B正压刹车解除[A]</v>
      </c>
      <c r="U15" s="179" t="str">
        <f t="shared" si="3"/>
        <v>MR400.12</v>
      </c>
      <c r="V15" s="4" t="str">
        <f t="shared" si="16"/>
        <v>后门磁2Sw</v>
      </c>
      <c r="W15" s="179" t="str">
        <f t="shared" si="4"/>
        <v>MR500.12</v>
      </c>
      <c r="X15" s="4" t="str">
        <f t="shared" si="17"/>
        <v>后门磁2Lamp</v>
      </c>
      <c r="Y15" s="179" t="str">
        <f t="shared" si="18"/>
        <v>MR600.12</v>
      </c>
      <c r="Z15" s="4" t="str">
        <f t="shared" si="17"/>
        <v>后门磁2Alw</v>
      </c>
      <c r="AA15" s="179" t="str">
        <f t="shared" si="19"/>
        <v>MR700.12</v>
      </c>
      <c r="AB15" s="4" t="str">
        <f t="shared" si="20"/>
        <v>热压B正压刹车解除条件[A]</v>
      </c>
      <c r="AC15" s="4">
        <v>1012</v>
      </c>
      <c r="AD15" s="4" t="str">
        <f t="shared" si="21"/>
        <v>后门磁2延时[A]</v>
      </c>
      <c r="AE15" s="4">
        <v>112</v>
      </c>
      <c r="AF15" s="4" t="str">
        <f t="shared" si="22"/>
        <v>后门磁2Alm</v>
      </c>
      <c r="AG15" s="179" t="str">
        <f t="shared" si="23"/>
        <v>MR1000.12</v>
      </c>
      <c r="AH15" s="4" t="str">
        <f>$B15&amp;AH$2</f>
        <v>后门磁2Alm</v>
      </c>
    </row>
    <row r="16" customHeight="1" spans="2:35">
      <c r="B16" s="43" t="s">
        <v>164</v>
      </c>
      <c r="E16" s="258" t="s">
        <v>165</v>
      </c>
      <c r="G16" s="182">
        <f t="shared" si="5"/>
        <v>0</v>
      </c>
      <c r="H16" s="179">
        <f t="shared" si="24"/>
        <v>13</v>
      </c>
      <c r="I16" s="179" t="str">
        <f t="shared" si="7"/>
        <v>R0.13</v>
      </c>
      <c r="J16" s="4" t="str">
        <f t="shared" ref="J16:J21" si="25">$B16&amp;J$2</f>
        <v>后门磁3Sn</v>
      </c>
      <c r="K16" s="179" t="str">
        <f t="shared" si="9"/>
        <v>R100.13</v>
      </c>
      <c r="L16" s="138" t="str">
        <f t="shared" si="10"/>
        <v>冷压C正压刹车解除Sol</v>
      </c>
      <c r="M16" s="179" t="str">
        <f t="shared" si="11"/>
        <v>MR900.13</v>
      </c>
      <c r="N16" s="4" t="str">
        <f t="shared" ref="N16:N21" si="26">$B16&amp;N$2</f>
        <v>后门磁3Flg</v>
      </c>
      <c r="O16" s="179" t="str">
        <f t="shared" si="13"/>
        <v>MR100.13</v>
      </c>
      <c r="P16" s="4" t="str">
        <f t="shared" si="0"/>
        <v>冷压C正压刹车解除Pls</v>
      </c>
      <c r="Q16" s="179" t="str">
        <f t="shared" si="14"/>
        <v>MR200.13</v>
      </c>
      <c r="R16" s="4" t="str">
        <f t="shared" si="1"/>
        <v>冷压C正压刹车解除[M]</v>
      </c>
      <c r="S16" s="179" t="str">
        <f t="shared" si="15"/>
        <v>MR300.13</v>
      </c>
      <c r="T16" s="4" t="str">
        <f t="shared" si="2"/>
        <v>冷压C正压刹车解除[A]</v>
      </c>
      <c r="U16" s="179" t="str">
        <f t="shared" si="3"/>
        <v>MR400.13</v>
      </c>
      <c r="V16" s="4" t="str">
        <f t="shared" ref="V16:V21" si="27">$B16&amp;V$2</f>
        <v>后门磁3Sw</v>
      </c>
      <c r="W16" s="179" t="str">
        <f t="shared" si="4"/>
        <v>MR500.13</v>
      </c>
      <c r="X16" s="4" t="str">
        <f t="shared" ref="X16:X21" si="28">$B16&amp;X$2</f>
        <v>后门磁3Lamp</v>
      </c>
      <c r="Y16" s="179" t="str">
        <f t="shared" si="18"/>
        <v>MR600.13</v>
      </c>
      <c r="Z16" s="4" t="str">
        <f t="shared" ref="Z16:Z21" si="29">$B16&amp;Z$2</f>
        <v>后门磁3Alw</v>
      </c>
      <c r="AA16" s="179" t="str">
        <f t="shared" si="19"/>
        <v>MR700.13</v>
      </c>
      <c r="AB16" s="4" t="str">
        <f t="shared" si="20"/>
        <v>冷压C正压刹车解除条件[A]</v>
      </c>
      <c r="AC16" s="4">
        <v>1013</v>
      </c>
      <c r="AD16" s="4" t="str">
        <f t="shared" ref="AD16:AD21" si="30">$B16&amp;AD$2</f>
        <v>后门磁3延时[A]</v>
      </c>
      <c r="AE16" s="4">
        <v>113</v>
      </c>
      <c r="AF16" s="4" t="str">
        <f t="shared" si="22"/>
        <v>后门磁3Alm</v>
      </c>
      <c r="AG16" s="179" t="str">
        <f t="shared" si="23"/>
        <v>MR1000.13</v>
      </c>
      <c r="AH16" s="4" t="str">
        <f t="shared" ref="AH16:AI21" si="31">$B16&amp;AH$2</f>
        <v>后门磁3Alm</v>
      </c>
      <c r="AI16" s="4" t="str">
        <f t="shared" si="31"/>
        <v>后门磁3</v>
      </c>
    </row>
    <row r="17" customHeight="1" spans="2:35">
      <c r="B17" s="43" t="s">
        <v>166</v>
      </c>
      <c r="E17" s="258" t="s">
        <v>167</v>
      </c>
      <c r="G17" s="182">
        <f t="shared" si="5"/>
        <v>0</v>
      </c>
      <c r="H17" s="179">
        <f t="shared" si="24"/>
        <v>14</v>
      </c>
      <c r="I17" s="179" t="str">
        <f t="shared" si="7"/>
        <v>R0.14</v>
      </c>
      <c r="J17" s="4" t="str">
        <f t="shared" si="25"/>
        <v>后门磁4Sn</v>
      </c>
      <c r="K17" s="179" t="str">
        <f t="shared" si="9"/>
        <v>R100.14</v>
      </c>
      <c r="L17" s="138" t="str">
        <f t="shared" si="10"/>
        <v>进出料升降伺服刹车解除Sol</v>
      </c>
      <c r="M17" s="179" t="str">
        <f t="shared" si="11"/>
        <v>MR900.14</v>
      </c>
      <c r="N17" s="4" t="str">
        <f t="shared" si="26"/>
        <v>后门磁4Flg</v>
      </c>
      <c r="O17" s="179" t="str">
        <f t="shared" si="13"/>
        <v>MR100.14</v>
      </c>
      <c r="P17" s="4" t="str">
        <f t="shared" si="0"/>
        <v>进出料升降伺服刹车解除Pls</v>
      </c>
      <c r="Q17" s="179" t="str">
        <f t="shared" si="14"/>
        <v>MR200.14</v>
      </c>
      <c r="R17" s="4" t="str">
        <f t="shared" si="1"/>
        <v>进出料升降伺服刹车解除[M]</v>
      </c>
      <c r="S17" s="179" t="str">
        <f t="shared" si="15"/>
        <v>MR300.14</v>
      </c>
      <c r="T17" s="4" t="str">
        <f t="shared" si="2"/>
        <v>进出料升降伺服刹车解除[A]</v>
      </c>
      <c r="U17" s="179" t="str">
        <f t="shared" si="3"/>
        <v>MR400.14</v>
      </c>
      <c r="V17" s="4" t="str">
        <f t="shared" si="27"/>
        <v>后门磁4Sw</v>
      </c>
      <c r="W17" s="179" t="str">
        <f t="shared" si="4"/>
        <v>MR500.14</v>
      </c>
      <c r="X17" s="4" t="str">
        <f t="shared" si="28"/>
        <v>后门磁4Lamp</v>
      </c>
      <c r="Y17" s="179" t="str">
        <f t="shared" si="18"/>
        <v>MR600.14</v>
      </c>
      <c r="Z17" s="4" t="str">
        <f t="shared" si="29"/>
        <v>后门磁4Alw</v>
      </c>
      <c r="AA17" s="179" t="str">
        <f t="shared" si="19"/>
        <v>MR700.14</v>
      </c>
      <c r="AB17" s="4" t="str">
        <f t="shared" si="20"/>
        <v>进出料升降伺服刹车解除条件[A]</v>
      </c>
      <c r="AC17" s="4">
        <v>1014</v>
      </c>
      <c r="AD17" s="4" t="str">
        <f t="shared" si="30"/>
        <v>后门磁4延时[A]</v>
      </c>
      <c r="AE17" s="4">
        <v>114</v>
      </c>
      <c r="AF17" s="4" t="str">
        <f t="shared" si="22"/>
        <v>后门磁4Alm</v>
      </c>
      <c r="AG17" s="179" t="str">
        <f t="shared" si="23"/>
        <v>MR1000.14</v>
      </c>
      <c r="AH17" s="4" t="str">
        <f t="shared" si="31"/>
        <v>后门磁4Alm</v>
      </c>
      <c r="AI17" s="4" t="str">
        <f t="shared" si="31"/>
        <v>后门磁4</v>
      </c>
    </row>
    <row r="18" customHeight="1" spans="2:35">
      <c r="B18" s="43" t="s">
        <v>168</v>
      </c>
      <c r="E18" s="258" t="s">
        <v>169</v>
      </c>
      <c r="G18" s="182">
        <f t="shared" si="5"/>
        <v>0</v>
      </c>
      <c r="H18" s="179">
        <f t="shared" si="24"/>
        <v>15</v>
      </c>
      <c r="I18" s="179" t="str">
        <f t="shared" si="7"/>
        <v>R0.15</v>
      </c>
      <c r="J18" s="4" t="str">
        <f t="shared" si="25"/>
        <v>后门磁5Sn</v>
      </c>
      <c r="K18" s="179" t="str">
        <f t="shared" si="9"/>
        <v>R100.15</v>
      </c>
      <c r="L18" s="138" t="str">
        <f t="shared" si="10"/>
        <v>所有正压伺服ONSol</v>
      </c>
      <c r="M18" s="179" t="str">
        <f t="shared" si="11"/>
        <v>MR900.15</v>
      </c>
      <c r="N18" s="4" t="str">
        <f t="shared" si="26"/>
        <v>后门磁5Flg</v>
      </c>
      <c r="O18" s="179" t="str">
        <f t="shared" si="13"/>
        <v>MR100.15</v>
      </c>
      <c r="P18" s="4" t="str">
        <f t="shared" si="0"/>
        <v>所有正压伺服ONPls</v>
      </c>
      <c r="Q18" s="179" t="str">
        <f t="shared" si="14"/>
        <v>MR200.15</v>
      </c>
      <c r="R18" s="4" t="str">
        <f t="shared" si="1"/>
        <v>所有正压伺服ON[M]</v>
      </c>
      <c r="S18" s="179" t="str">
        <f t="shared" si="15"/>
        <v>MR300.15</v>
      </c>
      <c r="T18" s="4" t="str">
        <f t="shared" si="2"/>
        <v>所有正压伺服ON[A]</v>
      </c>
      <c r="U18" s="179" t="str">
        <f t="shared" si="3"/>
        <v>MR400.15</v>
      </c>
      <c r="V18" s="4" t="str">
        <f t="shared" si="27"/>
        <v>后门磁5Sw</v>
      </c>
      <c r="W18" s="179" t="str">
        <f t="shared" si="4"/>
        <v>MR500.15</v>
      </c>
      <c r="X18" s="4" t="str">
        <f t="shared" si="28"/>
        <v>后门磁5Lamp</v>
      </c>
      <c r="Y18" s="179" t="str">
        <f t="shared" si="18"/>
        <v>MR600.15</v>
      </c>
      <c r="Z18" s="4" t="str">
        <f t="shared" si="29"/>
        <v>后门磁5Alw</v>
      </c>
      <c r="AA18" s="179" t="str">
        <f t="shared" si="19"/>
        <v>MR700.15</v>
      </c>
      <c r="AB18" s="4" t="str">
        <f t="shared" si="20"/>
        <v>所有正压伺服ON条件[A]</v>
      </c>
      <c r="AC18" s="4">
        <v>1015</v>
      </c>
      <c r="AD18" s="4" t="str">
        <f t="shared" si="30"/>
        <v>后门磁5延时[A]</v>
      </c>
      <c r="AE18" s="4">
        <v>115</v>
      </c>
      <c r="AF18" s="4" t="str">
        <f t="shared" si="22"/>
        <v>后门磁5Alm</v>
      </c>
      <c r="AG18" s="179" t="str">
        <f t="shared" si="23"/>
        <v>MR1000.15</v>
      </c>
      <c r="AH18" s="4" t="str">
        <f t="shared" si="31"/>
        <v>后门磁5Alm</v>
      </c>
      <c r="AI18" s="4" t="str">
        <f t="shared" si="31"/>
        <v>后门磁5</v>
      </c>
    </row>
    <row r="19" customHeight="1" spans="2:36">
      <c r="B19" s="257" t="s">
        <v>170</v>
      </c>
      <c r="E19" s="254" t="s">
        <v>171</v>
      </c>
      <c r="G19" s="182">
        <f t="shared" si="5"/>
        <v>1</v>
      </c>
      <c r="H19" s="179">
        <f t="shared" si="24"/>
        <v>0</v>
      </c>
      <c r="I19" s="179" t="str">
        <f t="shared" si="7"/>
        <v>R1.0</v>
      </c>
      <c r="J19" s="4" t="str">
        <f t="shared" si="25"/>
        <v>后门磁6Sn</v>
      </c>
      <c r="K19" s="179" t="str">
        <f t="shared" si="9"/>
        <v>R101.0</v>
      </c>
      <c r="L19" s="138" t="str">
        <f t="shared" si="10"/>
        <v>所有侧压伺服ONSol</v>
      </c>
      <c r="M19" s="179" t="str">
        <f t="shared" si="11"/>
        <v>MR901.0</v>
      </c>
      <c r="N19" s="4" t="str">
        <f t="shared" si="26"/>
        <v>后门磁6Flg</v>
      </c>
      <c r="O19" s="179" t="str">
        <f t="shared" si="13"/>
        <v>MR101.0</v>
      </c>
      <c r="P19" s="4" t="str">
        <f t="shared" si="0"/>
        <v>所有侧压伺服ONPls</v>
      </c>
      <c r="Q19" s="179" t="str">
        <f t="shared" si="14"/>
        <v>MR201.0</v>
      </c>
      <c r="R19" s="4" t="str">
        <f t="shared" si="1"/>
        <v>所有侧压伺服ON[M]</v>
      </c>
      <c r="S19" s="179" t="str">
        <f t="shared" si="15"/>
        <v>MR301.0</v>
      </c>
      <c r="T19" s="4" t="str">
        <f t="shared" si="2"/>
        <v>所有侧压伺服ON[A]</v>
      </c>
      <c r="U19" s="179" t="str">
        <f t="shared" si="3"/>
        <v>MR401.0</v>
      </c>
      <c r="V19" s="4" t="str">
        <f t="shared" si="27"/>
        <v>后门磁6Sw</v>
      </c>
      <c r="W19" s="179" t="str">
        <f t="shared" si="4"/>
        <v>MR501.0</v>
      </c>
      <c r="X19" s="4" t="str">
        <f t="shared" si="28"/>
        <v>后门磁6Lamp</v>
      </c>
      <c r="Y19" s="179" t="str">
        <f t="shared" si="18"/>
        <v>MR601.0</v>
      </c>
      <c r="Z19" s="4" t="str">
        <f t="shared" si="29"/>
        <v>后门磁6Alw</v>
      </c>
      <c r="AA19" s="179" t="str">
        <f t="shared" si="19"/>
        <v>MR701.0</v>
      </c>
      <c r="AB19" s="4" t="str">
        <f t="shared" si="20"/>
        <v>所有侧压伺服ON条件[A]</v>
      </c>
      <c r="AC19" s="4">
        <v>1016</v>
      </c>
      <c r="AD19" s="4" t="str">
        <f t="shared" si="30"/>
        <v>后门磁6延时[A]</v>
      </c>
      <c r="AE19" s="4">
        <v>116</v>
      </c>
      <c r="AF19" s="4" t="str">
        <f t="shared" si="22"/>
        <v>后门磁6Alm</v>
      </c>
      <c r="AG19" s="179" t="str">
        <f t="shared" si="23"/>
        <v>MR1001.0</v>
      </c>
      <c r="AH19" s="4" t="str">
        <f t="shared" si="31"/>
        <v>后门磁6Alm</v>
      </c>
      <c r="AI19" s="4" t="str">
        <f t="shared" si="31"/>
        <v>后门磁6</v>
      </c>
      <c r="AJ19" s="4" t="s">
        <v>172</v>
      </c>
    </row>
    <row r="20" customHeight="1" spans="2:36">
      <c r="B20" s="43" t="s">
        <v>173</v>
      </c>
      <c r="E20" s="254" t="s">
        <v>174</v>
      </c>
      <c r="G20" s="182">
        <f t="shared" si="5"/>
        <v>1</v>
      </c>
      <c r="H20" s="179">
        <f t="shared" si="24"/>
        <v>1</v>
      </c>
      <c r="I20" s="179" t="str">
        <f t="shared" si="7"/>
        <v>R1.1</v>
      </c>
      <c r="J20" s="4" t="str">
        <f t="shared" si="25"/>
        <v>左门磁1Sn</v>
      </c>
      <c r="K20" s="179" t="str">
        <f t="shared" si="9"/>
        <v>R101.1</v>
      </c>
      <c r="L20" s="138" t="str">
        <f t="shared" si="10"/>
        <v>所有进出料伺服ONSol</v>
      </c>
      <c r="M20" s="179" t="str">
        <f t="shared" si="11"/>
        <v>MR901.1</v>
      </c>
      <c r="N20" s="4" t="str">
        <f t="shared" si="26"/>
        <v>左门磁1Flg</v>
      </c>
      <c r="O20" s="179" t="str">
        <f t="shared" si="13"/>
        <v>MR101.1</v>
      </c>
      <c r="P20" s="4" t="str">
        <f t="shared" si="0"/>
        <v>所有进出料伺服ONPls</v>
      </c>
      <c r="Q20" s="179" t="str">
        <f t="shared" si="14"/>
        <v>MR201.1</v>
      </c>
      <c r="R20" s="4" t="str">
        <f t="shared" si="1"/>
        <v>所有进出料伺服ON[M]</v>
      </c>
      <c r="S20" s="179" t="str">
        <f t="shared" si="15"/>
        <v>MR301.1</v>
      </c>
      <c r="T20" s="4" t="str">
        <f t="shared" si="2"/>
        <v>所有进出料伺服ON[A]</v>
      </c>
      <c r="U20" s="179" t="str">
        <f t="shared" si="3"/>
        <v>MR401.1</v>
      </c>
      <c r="V20" s="4" t="str">
        <f t="shared" si="27"/>
        <v>左门磁1Sw</v>
      </c>
      <c r="W20" s="179" t="str">
        <f t="shared" si="4"/>
        <v>MR501.1</v>
      </c>
      <c r="X20" s="4" t="str">
        <f t="shared" si="28"/>
        <v>左门磁1Lamp</v>
      </c>
      <c r="Y20" s="179" t="str">
        <f t="shared" si="18"/>
        <v>MR601.1</v>
      </c>
      <c r="Z20" s="4" t="str">
        <f t="shared" si="29"/>
        <v>左门磁1Alw</v>
      </c>
      <c r="AA20" s="179" t="str">
        <f t="shared" ref="AA20:AA83" si="32">$W$2&amp;($G20+700)&amp;"."&amp;$H20</f>
        <v>MR701.1</v>
      </c>
      <c r="AB20" s="4" t="str">
        <f t="shared" si="20"/>
        <v>所有进出料伺服ON条件[A]</v>
      </c>
      <c r="AC20" s="4">
        <v>1017</v>
      </c>
      <c r="AD20" s="4" t="str">
        <f t="shared" si="30"/>
        <v>左门磁1延时[A]</v>
      </c>
      <c r="AE20" s="4">
        <v>117</v>
      </c>
      <c r="AF20" s="4" t="str">
        <f t="shared" si="22"/>
        <v>左门磁1Alm</v>
      </c>
      <c r="AG20" s="179" t="str">
        <f t="shared" si="23"/>
        <v>MR1001.1</v>
      </c>
      <c r="AH20" s="4" t="str">
        <f t="shared" si="31"/>
        <v>左门磁1Alm</v>
      </c>
      <c r="AI20" s="4" t="str">
        <f t="shared" si="31"/>
        <v>左门磁1</v>
      </c>
      <c r="AJ20" s="4" t="s">
        <v>175</v>
      </c>
    </row>
    <row r="21" customHeight="1" spans="2:34">
      <c r="B21" s="43" t="s">
        <v>176</v>
      </c>
      <c r="E21" s="254" t="s">
        <v>177</v>
      </c>
      <c r="G21" s="182">
        <f t="shared" si="5"/>
        <v>1</v>
      </c>
      <c r="H21" s="179">
        <f t="shared" si="24"/>
        <v>2</v>
      </c>
      <c r="I21" s="179" t="str">
        <f t="shared" si="7"/>
        <v>R1.2</v>
      </c>
      <c r="J21" s="4" t="str">
        <f t="shared" si="25"/>
        <v>左门磁2Sn</v>
      </c>
      <c r="K21" s="179" t="str">
        <f t="shared" si="9"/>
        <v>R101.2</v>
      </c>
      <c r="L21" s="138" t="str">
        <f t="shared" si="10"/>
        <v>所有伺服错误报警复位Sol</v>
      </c>
      <c r="M21" s="179" t="str">
        <f t="shared" si="11"/>
        <v>MR901.2</v>
      </c>
      <c r="N21" s="4" t="str">
        <f t="shared" si="26"/>
        <v>左门磁2Flg</v>
      </c>
      <c r="O21" s="179" t="str">
        <f t="shared" si="13"/>
        <v>MR101.2</v>
      </c>
      <c r="P21" s="4" t="str">
        <f t="shared" si="0"/>
        <v>所有伺服错误报警复位Pls</v>
      </c>
      <c r="Q21" s="179" t="str">
        <f t="shared" si="14"/>
        <v>MR201.2</v>
      </c>
      <c r="R21" s="4" t="str">
        <f t="shared" si="1"/>
        <v>所有伺服错误报警复位[M]</v>
      </c>
      <c r="S21" s="179" t="str">
        <f t="shared" si="15"/>
        <v>MR301.2</v>
      </c>
      <c r="T21" s="4" t="str">
        <f t="shared" si="2"/>
        <v>所有伺服错误报警复位[A]</v>
      </c>
      <c r="U21" s="179" t="str">
        <f t="shared" si="3"/>
        <v>MR401.2</v>
      </c>
      <c r="V21" s="4" t="str">
        <f t="shared" si="27"/>
        <v>左门磁2Sw</v>
      </c>
      <c r="W21" s="179" t="str">
        <f t="shared" si="4"/>
        <v>MR501.2</v>
      </c>
      <c r="X21" s="4" t="str">
        <f t="shared" si="28"/>
        <v>左门磁2Lamp</v>
      </c>
      <c r="Y21" s="179" t="str">
        <f t="shared" si="18"/>
        <v>MR601.2</v>
      </c>
      <c r="Z21" s="4" t="str">
        <f t="shared" si="29"/>
        <v>左门磁2Alw</v>
      </c>
      <c r="AA21" s="179" t="str">
        <f t="shared" si="32"/>
        <v>MR701.2</v>
      </c>
      <c r="AB21" s="4" t="str">
        <f t="shared" si="20"/>
        <v>所有伺服错误报警复位条件[A]</v>
      </c>
      <c r="AC21" s="4">
        <v>1018</v>
      </c>
      <c r="AD21" s="4" t="str">
        <f t="shared" si="30"/>
        <v>左门磁2延时[A]</v>
      </c>
      <c r="AE21" s="4">
        <v>118</v>
      </c>
      <c r="AF21" s="4" t="str">
        <f t="shared" si="22"/>
        <v>左门磁2Alm</v>
      </c>
      <c r="AG21" s="179" t="str">
        <f t="shared" si="23"/>
        <v>MR1001.2</v>
      </c>
      <c r="AH21" s="4" t="str">
        <f t="shared" si="31"/>
        <v>左门磁2Alm</v>
      </c>
    </row>
    <row r="22" customHeight="1" spans="2:34">
      <c r="B22" s="43" t="s">
        <v>178</v>
      </c>
      <c r="E22" s="254" t="s">
        <v>179</v>
      </c>
      <c r="G22" s="182">
        <f t="shared" si="5"/>
        <v>1</v>
      </c>
      <c r="H22" s="179">
        <f t="shared" si="24"/>
        <v>3</v>
      </c>
      <c r="I22" s="179" t="str">
        <f t="shared" si="7"/>
        <v>R1.3</v>
      </c>
      <c r="J22" s="4" t="str">
        <f t="shared" si="8"/>
        <v>左门磁3Sn</v>
      </c>
      <c r="K22" s="179" t="str">
        <f t="shared" si="9"/>
        <v>R101.3</v>
      </c>
      <c r="L22" s="138" t="str">
        <f t="shared" si="10"/>
        <v>热压A正压伺服转矩模式Sol</v>
      </c>
      <c r="M22" s="179" t="str">
        <f t="shared" si="11"/>
        <v>MR901.3</v>
      </c>
      <c r="N22" s="4" t="str">
        <f t="shared" si="12"/>
        <v>左门磁3Flg</v>
      </c>
      <c r="O22" s="179" t="str">
        <f t="shared" si="13"/>
        <v>MR101.3</v>
      </c>
      <c r="P22" s="4" t="str">
        <f t="shared" si="0"/>
        <v>热压A正压伺服转矩模式Pls</v>
      </c>
      <c r="Q22" s="179" t="str">
        <f t="shared" si="14"/>
        <v>MR201.3</v>
      </c>
      <c r="R22" s="4" t="str">
        <f t="shared" si="1"/>
        <v>热压A正压伺服转矩模式[M]</v>
      </c>
      <c r="S22" s="179" t="str">
        <f t="shared" si="15"/>
        <v>MR301.3</v>
      </c>
      <c r="T22" s="4" t="str">
        <f t="shared" si="2"/>
        <v>热压A正压伺服转矩模式[A]</v>
      </c>
      <c r="U22" s="179" t="str">
        <f t="shared" si="3"/>
        <v>MR401.3</v>
      </c>
      <c r="V22" s="4" t="str">
        <f t="shared" si="16"/>
        <v>左门磁3Sw</v>
      </c>
      <c r="W22" s="179" t="str">
        <f t="shared" si="4"/>
        <v>MR501.3</v>
      </c>
      <c r="X22" s="4" t="str">
        <f t="shared" si="17"/>
        <v>左门磁3Lamp</v>
      </c>
      <c r="Y22" s="179" t="str">
        <f t="shared" si="18"/>
        <v>MR601.3</v>
      </c>
      <c r="Z22" s="4" t="str">
        <f t="shared" si="17"/>
        <v>左门磁3Alw</v>
      </c>
      <c r="AA22" s="179" t="str">
        <f t="shared" si="32"/>
        <v>MR701.3</v>
      </c>
      <c r="AB22" s="4" t="str">
        <f t="shared" si="20"/>
        <v>热压A正压伺服转矩模式条件[A]</v>
      </c>
      <c r="AC22" s="4">
        <v>1019</v>
      </c>
      <c r="AD22" s="4" t="str">
        <f t="shared" si="21"/>
        <v>左门磁3延时[A]</v>
      </c>
      <c r="AE22" s="4">
        <v>119</v>
      </c>
      <c r="AF22" s="4" t="str">
        <f t="shared" si="22"/>
        <v>左门磁3Alm</v>
      </c>
      <c r="AG22" s="179" t="str">
        <f t="shared" si="23"/>
        <v>MR1001.3</v>
      </c>
      <c r="AH22" s="4" t="str">
        <f>$B22&amp;AH$2</f>
        <v>左门磁3Alm</v>
      </c>
    </row>
    <row r="23" customHeight="1" spans="2:34">
      <c r="B23" s="43" t="s">
        <v>180</v>
      </c>
      <c r="E23" s="254" t="s">
        <v>181</v>
      </c>
      <c r="G23" s="182">
        <f t="shared" si="5"/>
        <v>1</v>
      </c>
      <c r="H23" s="179">
        <f t="shared" si="24"/>
        <v>4</v>
      </c>
      <c r="I23" s="179" t="str">
        <f t="shared" si="7"/>
        <v>R1.4</v>
      </c>
      <c r="J23" s="4" t="str">
        <f t="shared" si="8"/>
        <v>左门磁4Sn</v>
      </c>
      <c r="K23" s="179" t="str">
        <f t="shared" si="9"/>
        <v>R101.4</v>
      </c>
      <c r="L23" s="138" t="str">
        <f t="shared" si="10"/>
        <v>热压A1左右伺服转矩模式Sol</v>
      </c>
      <c r="M23" s="179" t="str">
        <f t="shared" si="11"/>
        <v>MR901.4</v>
      </c>
      <c r="N23" s="4" t="str">
        <f t="shared" si="12"/>
        <v>左门磁4Flg</v>
      </c>
      <c r="O23" s="179" t="str">
        <f t="shared" si="13"/>
        <v>MR101.4</v>
      </c>
      <c r="P23" s="4" t="str">
        <f t="shared" si="0"/>
        <v>热压A1左右伺服转矩模式Pls</v>
      </c>
      <c r="Q23" s="179" t="str">
        <f t="shared" si="14"/>
        <v>MR201.4</v>
      </c>
      <c r="R23" s="4" t="str">
        <f t="shared" si="1"/>
        <v>热压A1左右伺服转矩模式[M]</v>
      </c>
      <c r="S23" s="179" t="str">
        <f t="shared" si="15"/>
        <v>MR301.4</v>
      </c>
      <c r="T23" s="4" t="str">
        <f t="shared" si="2"/>
        <v>热压A1左右伺服转矩模式[A]</v>
      </c>
      <c r="U23" s="179" t="str">
        <f t="shared" si="3"/>
        <v>MR401.4</v>
      </c>
      <c r="V23" s="4" t="str">
        <f t="shared" si="16"/>
        <v>左门磁4Sw</v>
      </c>
      <c r="W23" s="179" t="str">
        <f t="shared" si="4"/>
        <v>MR501.4</v>
      </c>
      <c r="X23" s="4" t="str">
        <f t="shared" si="17"/>
        <v>左门磁4Lamp</v>
      </c>
      <c r="Y23" s="179" t="str">
        <f t="shared" si="18"/>
        <v>MR601.4</v>
      </c>
      <c r="Z23" s="4" t="str">
        <f t="shared" si="17"/>
        <v>左门磁4Alw</v>
      </c>
      <c r="AA23" s="179" t="str">
        <f t="shared" si="32"/>
        <v>MR701.4</v>
      </c>
      <c r="AB23" s="4" t="str">
        <f t="shared" si="20"/>
        <v>热压A1左右伺服转矩模式条件[A]</v>
      </c>
      <c r="AC23" s="4">
        <v>1020</v>
      </c>
      <c r="AD23" s="4" t="str">
        <f t="shared" si="21"/>
        <v>左门磁4延时[A]</v>
      </c>
      <c r="AE23" s="4">
        <v>120</v>
      </c>
      <c r="AF23" s="4" t="str">
        <f t="shared" si="22"/>
        <v>左门磁4Alm</v>
      </c>
      <c r="AG23" s="179" t="str">
        <f t="shared" si="23"/>
        <v>MR1001.4</v>
      </c>
      <c r="AH23" s="4" t="str">
        <f>$B23&amp;AH$2</f>
        <v>左门磁4Alm</v>
      </c>
    </row>
    <row r="24" customHeight="1" spans="2:34">
      <c r="B24" s="43" t="s">
        <v>182</v>
      </c>
      <c r="E24" s="254" t="s">
        <v>183</v>
      </c>
      <c r="G24" s="182">
        <f t="shared" si="5"/>
        <v>1</v>
      </c>
      <c r="H24" s="179">
        <f t="shared" si="24"/>
        <v>5</v>
      </c>
      <c r="I24" s="179" t="str">
        <f t="shared" si="7"/>
        <v>R1.5</v>
      </c>
      <c r="J24" s="4" t="str">
        <f t="shared" si="8"/>
        <v>左门磁5Sn</v>
      </c>
      <c r="K24" s="179" t="str">
        <f t="shared" si="9"/>
        <v>R101.5</v>
      </c>
      <c r="L24" s="138" t="str">
        <f t="shared" si="10"/>
        <v>热压A2左右伺服转矩模式Sol</v>
      </c>
      <c r="M24" s="179" t="str">
        <f t="shared" si="11"/>
        <v>MR901.5</v>
      </c>
      <c r="N24" s="4" t="str">
        <f t="shared" si="12"/>
        <v>左门磁5Flg</v>
      </c>
      <c r="O24" s="179" t="str">
        <f t="shared" si="13"/>
        <v>MR101.5</v>
      </c>
      <c r="P24" s="4" t="str">
        <f t="shared" si="0"/>
        <v>热压A2左右伺服转矩模式Pls</v>
      </c>
      <c r="Q24" s="179" t="str">
        <f t="shared" si="14"/>
        <v>MR201.5</v>
      </c>
      <c r="R24" s="4" t="str">
        <f t="shared" si="1"/>
        <v>热压A2左右伺服转矩模式[M]</v>
      </c>
      <c r="S24" s="179" t="str">
        <f t="shared" si="15"/>
        <v>MR301.5</v>
      </c>
      <c r="T24" s="4" t="str">
        <f t="shared" si="2"/>
        <v>热压A2左右伺服转矩模式[A]</v>
      </c>
      <c r="U24" s="179" t="str">
        <f t="shared" si="3"/>
        <v>MR401.5</v>
      </c>
      <c r="V24" s="4" t="str">
        <f t="shared" si="16"/>
        <v>左门磁5Sw</v>
      </c>
      <c r="W24" s="179" t="str">
        <f t="shared" si="4"/>
        <v>MR501.5</v>
      </c>
      <c r="X24" s="4" t="str">
        <f t="shared" si="17"/>
        <v>左门磁5Lamp</v>
      </c>
      <c r="Y24" s="179" t="str">
        <f t="shared" si="18"/>
        <v>MR601.5</v>
      </c>
      <c r="Z24" s="4" t="str">
        <f t="shared" si="17"/>
        <v>左门磁5Alw</v>
      </c>
      <c r="AA24" s="179" t="str">
        <f t="shared" si="32"/>
        <v>MR701.5</v>
      </c>
      <c r="AB24" s="4" t="str">
        <f t="shared" si="20"/>
        <v>热压A2左右伺服转矩模式条件[A]</v>
      </c>
      <c r="AC24" s="4">
        <v>1021</v>
      </c>
      <c r="AD24" s="4" t="str">
        <f t="shared" si="21"/>
        <v>左门磁5延时[A]</v>
      </c>
      <c r="AE24" s="4">
        <v>121</v>
      </c>
      <c r="AF24" s="4" t="str">
        <f t="shared" si="22"/>
        <v>左门磁5Alm</v>
      </c>
      <c r="AG24" s="179" t="str">
        <f t="shared" si="23"/>
        <v>MR1001.5</v>
      </c>
      <c r="AH24" s="4" t="str">
        <f>$B24&amp;AH$2</f>
        <v>左门磁5Alm</v>
      </c>
    </row>
    <row r="25" customHeight="1" spans="2:34">
      <c r="B25" s="43" t="s">
        <v>184</v>
      </c>
      <c r="E25" s="254" t="s">
        <v>185</v>
      </c>
      <c r="G25" s="182">
        <f t="shared" si="5"/>
        <v>1</v>
      </c>
      <c r="H25" s="179">
        <f t="shared" si="24"/>
        <v>6</v>
      </c>
      <c r="I25" s="179" t="str">
        <f t="shared" si="7"/>
        <v>R1.6</v>
      </c>
      <c r="J25" s="4" t="str">
        <f t="shared" si="8"/>
        <v>右门磁1Sn</v>
      </c>
      <c r="K25" s="179" t="str">
        <f t="shared" si="9"/>
        <v>R101.6</v>
      </c>
      <c r="L25" s="138" t="str">
        <f t="shared" si="10"/>
        <v>热压A3左右伺服转矩模式Sol</v>
      </c>
      <c r="M25" s="179" t="str">
        <f t="shared" si="11"/>
        <v>MR901.6</v>
      </c>
      <c r="N25" s="4" t="str">
        <f t="shared" si="12"/>
        <v>右门磁1Flg</v>
      </c>
      <c r="O25" s="179" t="str">
        <f t="shared" si="13"/>
        <v>MR101.6</v>
      </c>
      <c r="P25" s="4" t="str">
        <f t="shared" si="0"/>
        <v>热压A3左右伺服转矩模式Pls</v>
      </c>
      <c r="Q25" s="179" t="str">
        <f t="shared" si="14"/>
        <v>MR201.6</v>
      </c>
      <c r="R25" s="4" t="str">
        <f t="shared" si="1"/>
        <v>热压A3左右伺服转矩模式[M]</v>
      </c>
      <c r="S25" s="179" t="str">
        <f t="shared" si="15"/>
        <v>MR301.6</v>
      </c>
      <c r="T25" s="4" t="str">
        <f t="shared" si="2"/>
        <v>热压A3左右伺服转矩模式[A]</v>
      </c>
      <c r="U25" s="179" t="str">
        <f t="shared" si="3"/>
        <v>MR401.6</v>
      </c>
      <c r="V25" s="4" t="str">
        <f t="shared" si="16"/>
        <v>右门磁1Sw</v>
      </c>
      <c r="W25" s="179" t="str">
        <f t="shared" si="4"/>
        <v>MR501.6</v>
      </c>
      <c r="X25" s="4" t="str">
        <f t="shared" si="17"/>
        <v>右门磁1Lamp</v>
      </c>
      <c r="Y25" s="179" t="str">
        <f t="shared" si="18"/>
        <v>MR601.6</v>
      </c>
      <c r="Z25" s="4" t="str">
        <f t="shared" si="17"/>
        <v>右门磁1Alw</v>
      </c>
      <c r="AA25" s="179" t="str">
        <f t="shared" si="32"/>
        <v>MR701.6</v>
      </c>
      <c r="AB25" s="4" t="str">
        <f t="shared" si="20"/>
        <v>热压A3左右伺服转矩模式条件[A]</v>
      </c>
      <c r="AC25" s="4">
        <v>1022</v>
      </c>
      <c r="AD25" s="4" t="str">
        <f t="shared" si="21"/>
        <v>右门磁1延时[A]</v>
      </c>
      <c r="AE25" s="4">
        <v>122</v>
      </c>
      <c r="AF25" s="4" t="str">
        <f t="shared" si="22"/>
        <v>右门磁1Alm</v>
      </c>
      <c r="AG25" s="179" t="str">
        <f t="shared" si="23"/>
        <v>MR1001.6</v>
      </c>
      <c r="AH25" s="4" t="str">
        <f>$B25&amp;AH$2</f>
        <v>右门磁1Alm</v>
      </c>
    </row>
    <row r="26" customHeight="1" spans="2:34">
      <c r="B26" s="23" t="s">
        <v>186</v>
      </c>
      <c r="E26" s="254" t="s">
        <v>187</v>
      </c>
      <c r="G26" s="182">
        <f t="shared" si="5"/>
        <v>1</v>
      </c>
      <c r="H26" s="179">
        <f t="shared" si="24"/>
        <v>7</v>
      </c>
      <c r="I26" s="179" t="str">
        <f t="shared" si="7"/>
        <v>R1.7</v>
      </c>
      <c r="J26" s="4" t="str">
        <f t="shared" si="8"/>
        <v>右门磁2Sn</v>
      </c>
      <c r="K26" s="179" t="str">
        <f t="shared" si="9"/>
        <v>R101.7</v>
      </c>
      <c r="L26" s="138" t="str">
        <f t="shared" si="10"/>
        <v>热压B正压伺服转矩模式Sol</v>
      </c>
      <c r="M26" s="179" t="str">
        <f t="shared" si="11"/>
        <v>MR901.7</v>
      </c>
      <c r="N26" s="4" t="str">
        <f t="shared" si="12"/>
        <v>右门磁2Flg</v>
      </c>
      <c r="O26" s="179" t="str">
        <f t="shared" si="13"/>
        <v>MR101.7</v>
      </c>
      <c r="P26" s="4" t="str">
        <f t="shared" si="0"/>
        <v>热压B正压伺服转矩模式Pls</v>
      </c>
      <c r="Q26" s="179" t="str">
        <f t="shared" si="14"/>
        <v>MR201.7</v>
      </c>
      <c r="R26" s="4" t="str">
        <f t="shared" si="1"/>
        <v>热压B正压伺服转矩模式[M]</v>
      </c>
      <c r="S26" s="179" t="str">
        <f t="shared" si="15"/>
        <v>MR301.7</v>
      </c>
      <c r="T26" s="4" t="str">
        <f t="shared" si="2"/>
        <v>热压B正压伺服转矩模式[A]</v>
      </c>
      <c r="U26" s="179" t="str">
        <f t="shared" si="3"/>
        <v>MR401.7</v>
      </c>
      <c r="V26" s="4" t="str">
        <f t="shared" si="16"/>
        <v>右门磁2Sw</v>
      </c>
      <c r="W26" s="179" t="str">
        <f t="shared" si="4"/>
        <v>MR501.7</v>
      </c>
      <c r="X26" s="4" t="str">
        <f t="shared" si="17"/>
        <v>右门磁2Lamp</v>
      </c>
      <c r="Y26" s="179" t="str">
        <f t="shared" si="18"/>
        <v>MR601.7</v>
      </c>
      <c r="Z26" s="4" t="str">
        <f t="shared" si="17"/>
        <v>右门磁2Alw</v>
      </c>
      <c r="AA26" s="179" t="str">
        <f t="shared" si="32"/>
        <v>MR701.7</v>
      </c>
      <c r="AB26" s="4" t="str">
        <f t="shared" si="20"/>
        <v>热压B正压伺服转矩模式条件[A]</v>
      </c>
      <c r="AC26" s="4">
        <v>1023</v>
      </c>
      <c r="AD26" s="4" t="str">
        <f t="shared" si="21"/>
        <v>右门磁2延时[A]</v>
      </c>
      <c r="AE26" s="4">
        <v>123</v>
      </c>
      <c r="AF26" s="4" t="str">
        <f t="shared" si="22"/>
        <v>右门磁2Alm</v>
      </c>
      <c r="AG26" s="179" t="str">
        <f t="shared" si="23"/>
        <v>MR1001.7</v>
      </c>
      <c r="AH26" s="4" t="str">
        <f>$B26&amp;AH$2</f>
        <v>右门磁2Alm</v>
      </c>
    </row>
    <row r="27" customHeight="1" spans="2:34">
      <c r="B27" s="23" t="s">
        <v>188</v>
      </c>
      <c r="E27" s="254" t="s">
        <v>189</v>
      </c>
      <c r="G27" s="182">
        <f t="shared" si="5"/>
        <v>1</v>
      </c>
      <c r="H27" s="179">
        <f t="shared" si="24"/>
        <v>8</v>
      </c>
      <c r="I27" s="179" t="str">
        <f t="shared" si="7"/>
        <v>R1.8</v>
      </c>
      <c r="J27" s="4" t="str">
        <f t="shared" si="8"/>
        <v>右门磁3Sn</v>
      </c>
      <c r="K27" s="179" t="str">
        <f t="shared" si="9"/>
        <v>R101.8</v>
      </c>
      <c r="L27" s="138" t="str">
        <f t="shared" si="10"/>
        <v>热压B1左右伺服转矩模式Sol</v>
      </c>
      <c r="M27" s="179" t="str">
        <f t="shared" si="11"/>
        <v>MR901.8</v>
      </c>
      <c r="N27" s="4" t="str">
        <f t="shared" si="12"/>
        <v>右门磁3Flg</v>
      </c>
      <c r="O27" s="179" t="str">
        <f t="shared" si="13"/>
        <v>MR101.8</v>
      </c>
      <c r="P27" s="4" t="str">
        <f t="shared" si="0"/>
        <v>热压B1左右伺服转矩模式Pls</v>
      </c>
      <c r="Q27" s="179" t="str">
        <f t="shared" si="14"/>
        <v>MR201.8</v>
      </c>
      <c r="R27" s="4" t="str">
        <f t="shared" si="1"/>
        <v>热压B1左右伺服转矩模式[M]</v>
      </c>
      <c r="S27" s="179" t="str">
        <f t="shared" si="15"/>
        <v>MR301.8</v>
      </c>
      <c r="T27" s="4" t="str">
        <f t="shared" si="2"/>
        <v>热压B1左右伺服转矩模式[A]</v>
      </c>
      <c r="U27" s="179" t="str">
        <f t="shared" si="3"/>
        <v>MR401.8</v>
      </c>
      <c r="V27" s="4" t="str">
        <f t="shared" si="16"/>
        <v>右门磁3Sw</v>
      </c>
      <c r="W27" s="179" t="str">
        <f t="shared" si="4"/>
        <v>MR501.8</v>
      </c>
      <c r="X27" s="4" t="str">
        <f t="shared" si="17"/>
        <v>右门磁3Lamp</v>
      </c>
      <c r="Y27" s="179" t="str">
        <f t="shared" si="18"/>
        <v>MR601.8</v>
      </c>
      <c r="Z27" s="4" t="str">
        <f t="shared" si="17"/>
        <v>右门磁3Alw</v>
      </c>
      <c r="AA27" s="179" t="str">
        <f t="shared" si="32"/>
        <v>MR701.8</v>
      </c>
      <c r="AB27" s="4" t="str">
        <f t="shared" si="20"/>
        <v>热压B1左右伺服转矩模式条件[A]</v>
      </c>
      <c r="AC27" s="4">
        <v>1024</v>
      </c>
      <c r="AD27" s="4" t="str">
        <f t="shared" si="21"/>
        <v>右门磁3延时[A]</v>
      </c>
      <c r="AE27" s="4">
        <v>124</v>
      </c>
      <c r="AF27" s="4" t="str">
        <f t="shared" si="22"/>
        <v>右门磁3Alm</v>
      </c>
      <c r="AG27" s="179" t="str">
        <f t="shared" si="23"/>
        <v>MR1001.8</v>
      </c>
      <c r="AH27" s="4" t="str">
        <f>$B27&amp;AH$2</f>
        <v>右门磁3Alm</v>
      </c>
    </row>
    <row r="28" customHeight="1" spans="2:34">
      <c r="B28" s="23" t="s">
        <v>190</v>
      </c>
      <c r="E28" s="254" t="s">
        <v>191</v>
      </c>
      <c r="G28" s="182">
        <f t="shared" si="5"/>
        <v>1</v>
      </c>
      <c r="H28" s="179">
        <f t="shared" si="24"/>
        <v>9</v>
      </c>
      <c r="I28" s="179" t="str">
        <f t="shared" si="7"/>
        <v>R1.9</v>
      </c>
      <c r="J28" s="4" t="str">
        <f t="shared" si="8"/>
        <v>右门磁4Sn</v>
      </c>
      <c r="K28" s="179" t="str">
        <f t="shared" si="9"/>
        <v>R101.9</v>
      </c>
      <c r="L28" s="138" t="str">
        <f t="shared" si="10"/>
        <v>热压B2左右伺服转矩模式Sol</v>
      </c>
      <c r="M28" s="179" t="str">
        <f t="shared" si="11"/>
        <v>MR901.9</v>
      </c>
      <c r="N28" s="4" t="str">
        <f t="shared" si="12"/>
        <v>右门磁4Flg</v>
      </c>
      <c r="O28" s="179" t="str">
        <f t="shared" si="13"/>
        <v>MR101.9</v>
      </c>
      <c r="P28" s="4" t="str">
        <f t="shared" si="0"/>
        <v>热压B2左右伺服转矩模式Pls</v>
      </c>
      <c r="Q28" s="179" t="str">
        <f t="shared" si="14"/>
        <v>MR201.9</v>
      </c>
      <c r="R28" s="4" t="str">
        <f t="shared" si="1"/>
        <v>热压B2左右伺服转矩模式[M]</v>
      </c>
      <c r="S28" s="179" t="str">
        <f t="shared" si="15"/>
        <v>MR301.9</v>
      </c>
      <c r="T28" s="4" t="str">
        <f t="shared" si="2"/>
        <v>热压B2左右伺服转矩模式[A]</v>
      </c>
      <c r="U28" s="179" t="str">
        <f t="shared" si="3"/>
        <v>MR401.9</v>
      </c>
      <c r="V28" s="4" t="str">
        <f t="shared" si="16"/>
        <v>右门磁4Sw</v>
      </c>
      <c r="W28" s="179" t="str">
        <f t="shared" si="4"/>
        <v>MR501.9</v>
      </c>
      <c r="X28" s="4" t="str">
        <f t="shared" si="17"/>
        <v>右门磁4Lamp</v>
      </c>
      <c r="Y28" s="179" t="str">
        <f t="shared" si="18"/>
        <v>MR601.9</v>
      </c>
      <c r="Z28" s="4" t="str">
        <f t="shared" si="17"/>
        <v>右门磁4Alw</v>
      </c>
      <c r="AA28" s="179" t="str">
        <f t="shared" si="32"/>
        <v>MR701.9</v>
      </c>
      <c r="AB28" s="4" t="str">
        <f t="shared" si="20"/>
        <v>热压B2左右伺服转矩模式条件[A]</v>
      </c>
      <c r="AC28" s="4">
        <v>1025</v>
      </c>
      <c r="AD28" s="4" t="str">
        <f t="shared" si="21"/>
        <v>右门磁4延时[A]</v>
      </c>
      <c r="AE28" s="4">
        <v>125</v>
      </c>
      <c r="AF28" s="4" t="str">
        <f t="shared" si="22"/>
        <v>右门磁4Alm</v>
      </c>
      <c r="AG28" s="179" t="str">
        <f t="shared" si="23"/>
        <v>MR1001.9</v>
      </c>
      <c r="AH28" s="4" t="str">
        <f>$B28&amp;AH$2</f>
        <v>右门磁4Alm</v>
      </c>
    </row>
    <row r="29" customHeight="1" spans="2:34">
      <c r="B29" s="23" t="s">
        <v>192</v>
      </c>
      <c r="E29" s="254" t="s">
        <v>193</v>
      </c>
      <c r="G29" s="182">
        <f t="shared" si="5"/>
        <v>1</v>
      </c>
      <c r="H29" s="179">
        <f t="shared" si="24"/>
        <v>10</v>
      </c>
      <c r="I29" s="179" t="str">
        <f t="shared" si="7"/>
        <v>R1.10</v>
      </c>
      <c r="J29" s="4" t="str">
        <f t="shared" si="8"/>
        <v>右门磁5Sn</v>
      </c>
      <c r="K29" s="179" t="str">
        <f t="shared" si="9"/>
        <v>R101.10</v>
      </c>
      <c r="L29" s="138" t="str">
        <f t="shared" si="10"/>
        <v>热压B3左右伺服转矩模式Sol</v>
      </c>
      <c r="M29" s="179" t="str">
        <f t="shared" si="11"/>
        <v>MR901.10</v>
      </c>
      <c r="N29" s="4" t="str">
        <f t="shared" si="12"/>
        <v>右门磁5Flg</v>
      </c>
      <c r="O29" s="179" t="str">
        <f t="shared" si="13"/>
        <v>MR101.10</v>
      </c>
      <c r="P29" s="4" t="str">
        <f t="shared" si="0"/>
        <v>热压B3左右伺服转矩模式Pls</v>
      </c>
      <c r="Q29" s="179" t="str">
        <f t="shared" si="14"/>
        <v>MR201.10</v>
      </c>
      <c r="R29" s="4" t="str">
        <f t="shared" si="1"/>
        <v>热压B3左右伺服转矩模式[M]</v>
      </c>
      <c r="S29" s="179" t="str">
        <f t="shared" si="15"/>
        <v>MR301.10</v>
      </c>
      <c r="T29" s="4" t="str">
        <f t="shared" si="2"/>
        <v>热压B3左右伺服转矩模式[A]</v>
      </c>
      <c r="U29" s="179" t="str">
        <f t="shared" si="3"/>
        <v>MR401.10</v>
      </c>
      <c r="V29" s="4" t="str">
        <f t="shared" si="16"/>
        <v>右门磁5Sw</v>
      </c>
      <c r="W29" s="179" t="str">
        <f t="shared" si="4"/>
        <v>MR501.10</v>
      </c>
      <c r="X29" s="4" t="str">
        <f t="shared" si="17"/>
        <v>右门磁5Lamp</v>
      </c>
      <c r="Y29" s="179" t="str">
        <f t="shared" si="18"/>
        <v>MR601.10</v>
      </c>
      <c r="Z29" s="4" t="str">
        <f t="shared" si="17"/>
        <v>右门磁5Alw</v>
      </c>
      <c r="AA29" s="179" t="str">
        <f t="shared" si="32"/>
        <v>MR701.10</v>
      </c>
      <c r="AB29" s="4" t="str">
        <f t="shared" si="20"/>
        <v>热压B3左右伺服转矩模式条件[A]</v>
      </c>
      <c r="AC29" s="4">
        <v>1026</v>
      </c>
      <c r="AD29" s="4" t="str">
        <f t="shared" si="21"/>
        <v>右门磁5延时[A]</v>
      </c>
      <c r="AE29" s="4">
        <v>126</v>
      </c>
      <c r="AF29" s="4" t="str">
        <f t="shared" si="22"/>
        <v>右门磁5Alm</v>
      </c>
      <c r="AG29" s="179" t="str">
        <f t="shared" si="23"/>
        <v>MR1001.10</v>
      </c>
      <c r="AH29" s="4" t="str">
        <f>$B29&amp;AH$2</f>
        <v>右门磁5Alm</v>
      </c>
    </row>
    <row r="30" customHeight="1" spans="2:34">
      <c r="B30" s="23" t="s">
        <v>194</v>
      </c>
      <c r="E30" s="254" t="s">
        <v>195</v>
      </c>
      <c r="G30" s="182">
        <f t="shared" si="5"/>
        <v>1</v>
      </c>
      <c r="H30" s="179">
        <f t="shared" si="24"/>
        <v>11</v>
      </c>
      <c r="I30" s="179" t="str">
        <f t="shared" si="7"/>
        <v>R1.11</v>
      </c>
      <c r="J30" s="4" t="str">
        <f t="shared" si="8"/>
        <v>安全光栅Sn</v>
      </c>
      <c r="K30" s="179" t="str">
        <f t="shared" si="9"/>
        <v>R101.11</v>
      </c>
      <c r="L30" s="138" t="str">
        <f t="shared" si="10"/>
        <v>冷压C正压伺服转矩模式Sol</v>
      </c>
      <c r="M30" s="179" t="str">
        <f t="shared" si="11"/>
        <v>MR901.11</v>
      </c>
      <c r="N30" s="4" t="str">
        <f t="shared" si="12"/>
        <v>安全光栅Flg</v>
      </c>
      <c r="O30" s="179" t="str">
        <f t="shared" si="13"/>
        <v>MR101.11</v>
      </c>
      <c r="P30" s="4" t="str">
        <f t="shared" si="0"/>
        <v>冷压C正压伺服转矩模式Pls</v>
      </c>
      <c r="Q30" s="179" t="str">
        <f t="shared" si="14"/>
        <v>MR201.11</v>
      </c>
      <c r="R30" s="4" t="str">
        <f t="shared" si="1"/>
        <v>冷压C正压伺服转矩模式[M]</v>
      </c>
      <c r="S30" s="179" t="str">
        <f t="shared" si="15"/>
        <v>MR301.11</v>
      </c>
      <c r="T30" s="4" t="str">
        <f t="shared" si="2"/>
        <v>冷压C正压伺服转矩模式[A]</v>
      </c>
      <c r="U30" s="179" t="str">
        <f t="shared" si="3"/>
        <v>MR401.11</v>
      </c>
      <c r="V30" s="4" t="str">
        <f t="shared" si="16"/>
        <v>安全光栅Sw</v>
      </c>
      <c r="W30" s="179" t="str">
        <f t="shared" si="4"/>
        <v>MR501.11</v>
      </c>
      <c r="X30" s="4" t="str">
        <f t="shared" si="17"/>
        <v>安全光栅Lamp</v>
      </c>
      <c r="Y30" s="179" t="str">
        <f t="shared" si="18"/>
        <v>MR601.11</v>
      </c>
      <c r="Z30" s="4" t="str">
        <f t="shared" si="17"/>
        <v>安全光栅Alw</v>
      </c>
      <c r="AA30" s="179" t="str">
        <f t="shared" si="32"/>
        <v>MR701.11</v>
      </c>
      <c r="AB30" s="4" t="str">
        <f t="shared" si="20"/>
        <v>冷压C正压伺服转矩模式条件[A]</v>
      </c>
      <c r="AC30" s="4">
        <v>1027</v>
      </c>
      <c r="AD30" s="4" t="str">
        <f t="shared" si="21"/>
        <v>安全光栅延时[A]</v>
      </c>
      <c r="AE30" s="4">
        <v>127</v>
      </c>
      <c r="AF30" s="4" t="str">
        <f t="shared" si="22"/>
        <v>安全光栅Alm</v>
      </c>
      <c r="AG30" s="179" t="str">
        <f t="shared" si="23"/>
        <v>MR1001.11</v>
      </c>
      <c r="AH30" s="4" t="str">
        <f>$B30&amp;AH$2</f>
        <v>安全光栅Alm</v>
      </c>
    </row>
    <row r="31" customHeight="1" spans="2:36">
      <c r="B31" s="23" t="s">
        <v>196</v>
      </c>
      <c r="E31" s="23" t="s">
        <v>129</v>
      </c>
      <c r="G31" s="182">
        <f t="shared" si="5"/>
        <v>1</v>
      </c>
      <c r="H31" s="179">
        <f t="shared" si="24"/>
        <v>12</v>
      </c>
      <c r="I31" s="179" t="str">
        <f t="shared" si="7"/>
        <v>R1.12</v>
      </c>
      <c r="J31" s="4" t="str">
        <f t="shared" si="8"/>
        <v>金属启动按钮1Sn</v>
      </c>
      <c r="K31" s="179" t="str">
        <f t="shared" si="9"/>
        <v>R101.12</v>
      </c>
      <c r="L31" s="138" t="str">
        <f t="shared" si="10"/>
        <v>备用Sol</v>
      </c>
      <c r="M31" s="179" t="str">
        <f t="shared" si="11"/>
        <v>MR901.12</v>
      </c>
      <c r="N31" s="4" t="str">
        <f t="shared" si="12"/>
        <v>金属启动按钮1Flg</v>
      </c>
      <c r="O31" s="179" t="str">
        <f t="shared" si="13"/>
        <v>MR101.12</v>
      </c>
      <c r="P31" s="4" t="str">
        <f t="shared" si="0"/>
        <v>备用Pls</v>
      </c>
      <c r="Q31" s="179" t="str">
        <f t="shared" si="14"/>
        <v>MR201.12</v>
      </c>
      <c r="R31" s="4" t="str">
        <f t="shared" si="1"/>
        <v>备用[M]</v>
      </c>
      <c r="S31" s="179" t="str">
        <f t="shared" si="15"/>
        <v>MR301.12</v>
      </c>
      <c r="T31" s="4" t="str">
        <f t="shared" si="2"/>
        <v>备用[A]</v>
      </c>
      <c r="U31" s="179" t="str">
        <f t="shared" si="3"/>
        <v>MR401.12</v>
      </c>
      <c r="V31" s="4" t="str">
        <f t="shared" si="16"/>
        <v>金属启动按钮1Sw</v>
      </c>
      <c r="W31" s="179" t="str">
        <f t="shared" si="4"/>
        <v>MR501.12</v>
      </c>
      <c r="X31" s="4" t="str">
        <f t="shared" si="17"/>
        <v>金属启动按钮1Lamp</v>
      </c>
      <c r="Y31" s="179" t="str">
        <f t="shared" si="18"/>
        <v>MR601.12</v>
      </c>
      <c r="Z31" s="4" t="str">
        <f t="shared" si="17"/>
        <v>金属启动按钮1Alw</v>
      </c>
      <c r="AA31" s="179" t="str">
        <f t="shared" si="32"/>
        <v>MR701.12</v>
      </c>
      <c r="AB31" s="4" t="str">
        <f t="shared" si="20"/>
        <v>备用条件[A]</v>
      </c>
      <c r="AC31" s="4">
        <v>1028</v>
      </c>
      <c r="AD31" s="4" t="str">
        <f t="shared" si="21"/>
        <v>金属启动按钮1延时[A]</v>
      </c>
      <c r="AE31" s="4">
        <v>128</v>
      </c>
      <c r="AF31" s="4" t="str">
        <f t="shared" si="22"/>
        <v>金属启动按钮1Alm</v>
      </c>
      <c r="AG31" s="179" t="str">
        <f t="shared" si="23"/>
        <v>MR1001.12</v>
      </c>
      <c r="AH31" s="4" t="str">
        <f>$B31&amp;AH$2</f>
        <v>金属启动按钮1Alm</v>
      </c>
      <c r="AJ31" s="4" t="s">
        <v>197</v>
      </c>
    </row>
    <row r="32" customHeight="1" spans="2:36">
      <c r="B32" s="23" t="s">
        <v>198</v>
      </c>
      <c r="E32" s="23" t="s">
        <v>129</v>
      </c>
      <c r="G32" s="182">
        <f t="shared" si="5"/>
        <v>1</v>
      </c>
      <c r="H32" s="179">
        <f t="shared" si="24"/>
        <v>13</v>
      </c>
      <c r="I32" s="179" t="str">
        <f t="shared" si="7"/>
        <v>R1.13</v>
      </c>
      <c r="J32" s="4" t="str">
        <f t="shared" si="8"/>
        <v>金属启动按钮2Sn</v>
      </c>
      <c r="K32" s="179" t="str">
        <f t="shared" si="9"/>
        <v>R101.13</v>
      </c>
      <c r="L32" s="138" t="str">
        <f t="shared" si="10"/>
        <v>备用Sol</v>
      </c>
      <c r="M32" s="179" t="str">
        <f t="shared" si="11"/>
        <v>MR901.13</v>
      </c>
      <c r="N32" s="4" t="str">
        <f t="shared" si="12"/>
        <v>金属启动按钮2Flg</v>
      </c>
      <c r="O32" s="179" t="str">
        <f t="shared" si="13"/>
        <v>MR101.13</v>
      </c>
      <c r="P32" s="4" t="str">
        <f t="shared" si="0"/>
        <v>备用Pls</v>
      </c>
      <c r="Q32" s="179" t="str">
        <f t="shared" si="14"/>
        <v>MR201.13</v>
      </c>
      <c r="R32" s="4" t="str">
        <f t="shared" si="1"/>
        <v>备用[M]</v>
      </c>
      <c r="S32" s="179" t="str">
        <f t="shared" si="15"/>
        <v>MR301.13</v>
      </c>
      <c r="T32" s="4" t="str">
        <f t="shared" si="2"/>
        <v>备用[A]</v>
      </c>
      <c r="U32" s="179" t="str">
        <f t="shared" si="3"/>
        <v>MR401.13</v>
      </c>
      <c r="V32" s="4" t="str">
        <f t="shared" si="16"/>
        <v>金属启动按钮2Sw</v>
      </c>
      <c r="W32" s="179" t="str">
        <f t="shared" si="4"/>
        <v>MR501.13</v>
      </c>
      <c r="X32" s="4" t="str">
        <f t="shared" si="17"/>
        <v>金属启动按钮2Lamp</v>
      </c>
      <c r="Y32" s="179" t="str">
        <f t="shared" si="18"/>
        <v>MR601.13</v>
      </c>
      <c r="Z32" s="4" t="str">
        <f t="shared" si="17"/>
        <v>金属启动按钮2Alw</v>
      </c>
      <c r="AA32" s="179" t="str">
        <f t="shared" si="32"/>
        <v>MR701.13</v>
      </c>
      <c r="AB32" s="4" t="str">
        <f t="shared" si="20"/>
        <v>备用条件[A]</v>
      </c>
      <c r="AC32" s="4">
        <v>1029</v>
      </c>
      <c r="AD32" s="4" t="str">
        <f t="shared" si="21"/>
        <v>金属启动按钮2延时[A]</v>
      </c>
      <c r="AE32" s="4">
        <v>129</v>
      </c>
      <c r="AF32" s="4" t="str">
        <f t="shared" si="22"/>
        <v>金属启动按钮2Alm</v>
      </c>
      <c r="AG32" s="179" t="str">
        <f t="shared" si="23"/>
        <v>MR1001.13</v>
      </c>
      <c r="AH32" s="4" t="str">
        <f>$B32&amp;AH$2</f>
        <v>金属启动按钮2Alm</v>
      </c>
      <c r="AJ32" s="4" t="s">
        <v>199</v>
      </c>
    </row>
    <row r="33" customHeight="1" spans="2:36">
      <c r="B33" s="259" t="s">
        <v>129</v>
      </c>
      <c r="E33" s="254" t="s">
        <v>200</v>
      </c>
      <c r="G33" s="182">
        <f t="shared" si="5"/>
        <v>1</v>
      </c>
      <c r="H33" s="179">
        <f t="shared" si="24"/>
        <v>14</v>
      </c>
      <c r="I33" s="179" t="str">
        <f t="shared" si="7"/>
        <v>R1.14</v>
      </c>
      <c r="J33" s="4" t="str">
        <f t="shared" si="8"/>
        <v>备用Sn</v>
      </c>
      <c r="K33" s="179" t="str">
        <f t="shared" si="9"/>
        <v>R101.14</v>
      </c>
      <c r="L33" s="138" t="str">
        <f t="shared" si="10"/>
        <v>金属启动按钮1指示灯Sol</v>
      </c>
      <c r="M33" s="179" t="str">
        <f t="shared" si="11"/>
        <v>MR901.14</v>
      </c>
      <c r="N33" s="4" t="str">
        <f t="shared" si="12"/>
        <v>备用Flg</v>
      </c>
      <c r="O33" s="179" t="str">
        <f t="shared" si="13"/>
        <v>MR101.14</v>
      </c>
      <c r="P33" s="4" t="str">
        <f t="shared" si="0"/>
        <v>金属启动按钮1指示灯Pls</v>
      </c>
      <c r="Q33" s="179" t="str">
        <f t="shared" si="14"/>
        <v>MR201.14</v>
      </c>
      <c r="R33" s="4" t="str">
        <f t="shared" si="1"/>
        <v>金属启动按钮1指示灯[M]</v>
      </c>
      <c r="S33" s="179" t="str">
        <f t="shared" si="15"/>
        <v>MR301.14</v>
      </c>
      <c r="T33" s="4" t="str">
        <f t="shared" si="2"/>
        <v>金属启动按钮1指示灯[A]</v>
      </c>
      <c r="U33" s="179" t="str">
        <f t="shared" si="3"/>
        <v>MR401.14</v>
      </c>
      <c r="V33" s="4" t="str">
        <f t="shared" si="16"/>
        <v>备用Sw</v>
      </c>
      <c r="W33" s="179" t="str">
        <f t="shared" si="4"/>
        <v>MR501.14</v>
      </c>
      <c r="X33" s="4" t="str">
        <f t="shared" si="17"/>
        <v>备用Lamp</v>
      </c>
      <c r="Y33" s="179" t="str">
        <f t="shared" si="18"/>
        <v>MR601.14</v>
      </c>
      <c r="Z33" s="4" t="str">
        <f t="shared" si="17"/>
        <v>备用Alw</v>
      </c>
      <c r="AA33" s="179" t="str">
        <f t="shared" si="32"/>
        <v>MR701.14</v>
      </c>
      <c r="AB33" s="4" t="str">
        <f t="shared" si="20"/>
        <v>金属启动按钮1指示灯条件[A]</v>
      </c>
      <c r="AC33" s="4">
        <v>1030</v>
      </c>
      <c r="AD33" s="4" t="str">
        <f t="shared" si="21"/>
        <v>备用延时[A]</v>
      </c>
      <c r="AE33" s="4">
        <v>130</v>
      </c>
      <c r="AF33" s="4" t="str">
        <f t="shared" si="22"/>
        <v>备用Alm</v>
      </c>
      <c r="AG33" s="179" t="str">
        <f t="shared" si="23"/>
        <v>MR1001.14</v>
      </c>
      <c r="AH33" s="4" t="str">
        <f>$B33&amp;AH$2</f>
        <v>备用Alm</v>
      </c>
      <c r="AJ33" s="4" t="s">
        <v>201</v>
      </c>
    </row>
    <row r="34" customHeight="1" spans="2:36">
      <c r="B34" s="259" t="s">
        <v>129</v>
      </c>
      <c r="E34" s="260" t="s">
        <v>202</v>
      </c>
      <c r="G34" s="182">
        <f t="shared" si="5"/>
        <v>1</v>
      </c>
      <c r="H34" s="179">
        <f t="shared" si="24"/>
        <v>15</v>
      </c>
      <c r="I34" s="179" t="str">
        <f t="shared" si="7"/>
        <v>R1.15</v>
      </c>
      <c r="J34" s="4" t="str">
        <f t="shared" si="8"/>
        <v>备用Sn</v>
      </c>
      <c r="K34" s="179" t="str">
        <f t="shared" si="9"/>
        <v>R101.15</v>
      </c>
      <c r="L34" s="138" t="str">
        <f t="shared" si="10"/>
        <v>金属启动按钮2指示灯Sol</v>
      </c>
      <c r="M34" s="179" t="str">
        <f t="shared" si="11"/>
        <v>MR901.15</v>
      </c>
      <c r="N34" s="4" t="str">
        <f t="shared" si="12"/>
        <v>备用Flg</v>
      </c>
      <c r="O34" s="179" t="str">
        <f t="shared" si="13"/>
        <v>MR101.15</v>
      </c>
      <c r="P34" s="4" t="str">
        <f t="shared" si="0"/>
        <v>金属启动按钮2指示灯Pls</v>
      </c>
      <c r="Q34" s="179" t="str">
        <f t="shared" si="14"/>
        <v>MR201.15</v>
      </c>
      <c r="R34" s="4" t="str">
        <f t="shared" si="1"/>
        <v>金属启动按钮2指示灯[M]</v>
      </c>
      <c r="S34" s="179" t="str">
        <f t="shared" si="15"/>
        <v>MR301.15</v>
      </c>
      <c r="T34" s="4" t="str">
        <f t="shared" si="2"/>
        <v>金属启动按钮2指示灯[A]</v>
      </c>
      <c r="U34" s="179" t="str">
        <f t="shared" si="3"/>
        <v>MR401.15</v>
      </c>
      <c r="V34" s="4" t="str">
        <f t="shared" si="16"/>
        <v>备用Sw</v>
      </c>
      <c r="W34" s="179" t="str">
        <f t="shared" si="4"/>
        <v>MR501.15</v>
      </c>
      <c r="X34" s="4" t="str">
        <f t="shared" si="17"/>
        <v>备用Lamp</v>
      </c>
      <c r="Y34" s="179" t="str">
        <f t="shared" si="18"/>
        <v>MR601.15</v>
      </c>
      <c r="Z34" s="4" t="str">
        <f t="shared" si="17"/>
        <v>备用Alw</v>
      </c>
      <c r="AA34" s="179" t="str">
        <f t="shared" si="32"/>
        <v>MR701.15</v>
      </c>
      <c r="AB34" s="4" t="str">
        <f t="shared" si="20"/>
        <v>金属启动按钮2指示灯条件[A]</v>
      </c>
      <c r="AC34" s="4">
        <v>1031</v>
      </c>
      <c r="AD34" s="4" t="str">
        <f t="shared" si="21"/>
        <v>备用延时[A]</v>
      </c>
      <c r="AE34" s="4">
        <v>131</v>
      </c>
      <c r="AF34" s="4" t="str">
        <f t="shared" si="22"/>
        <v>备用Alm</v>
      </c>
      <c r="AG34" s="179" t="str">
        <f t="shared" si="23"/>
        <v>MR1001.15</v>
      </c>
      <c r="AH34" s="4" t="str">
        <f>$B34&amp;AH$2</f>
        <v>备用Alm</v>
      </c>
      <c r="AJ34" s="4" t="s">
        <v>203</v>
      </c>
    </row>
    <row r="35" customHeight="1" spans="2:36">
      <c r="B35" s="13" t="s">
        <v>204</v>
      </c>
      <c r="E35" s="260" t="s">
        <v>205</v>
      </c>
      <c r="G35" s="182">
        <f t="shared" si="5"/>
        <v>2</v>
      </c>
      <c r="H35" s="179">
        <f t="shared" si="24"/>
        <v>0</v>
      </c>
      <c r="I35" s="179" t="str">
        <f t="shared" si="7"/>
        <v>R2.0</v>
      </c>
      <c r="J35" s="4" t="str">
        <f t="shared" si="8"/>
        <v>上下料转移夹爪夹紧气缸张开位Sn</v>
      </c>
      <c r="K35" s="179" t="str">
        <f t="shared" si="9"/>
        <v>R102.0</v>
      </c>
      <c r="L35" s="138" t="str">
        <f t="shared" si="10"/>
        <v>上下料转移夹爪夹紧气缸张开Sol</v>
      </c>
      <c r="M35" s="179" t="str">
        <f t="shared" si="11"/>
        <v>MR902.0</v>
      </c>
      <c r="N35" s="4" t="str">
        <f t="shared" si="12"/>
        <v>上下料转移夹爪夹紧气缸张开位Flg</v>
      </c>
      <c r="O35" s="179" t="str">
        <f t="shared" si="13"/>
        <v>MR102.0</v>
      </c>
      <c r="P35" s="4" t="str">
        <f t="shared" si="0"/>
        <v>上下料转移夹爪夹紧气缸张开Pls</v>
      </c>
      <c r="Q35" s="179" t="str">
        <f t="shared" si="14"/>
        <v>MR202.0</v>
      </c>
      <c r="R35" s="4" t="str">
        <f t="shared" si="1"/>
        <v>上下料转移夹爪夹紧气缸张开[M]</v>
      </c>
      <c r="S35" s="179" t="str">
        <f t="shared" si="15"/>
        <v>MR302.0</v>
      </c>
      <c r="T35" s="4" t="str">
        <f t="shared" si="2"/>
        <v>上下料转移夹爪夹紧气缸张开[A]</v>
      </c>
      <c r="U35" s="179" t="str">
        <f t="shared" si="3"/>
        <v>MR402.0</v>
      </c>
      <c r="V35" s="4" t="str">
        <f t="shared" si="16"/>
        <v>上下料转移夹爪夹紧气缸张开位Sw</v>
      </c>
      <c r="W35" s="179" t="str">
        <f t="shared" ref="W35:W66" si="33">$W$2&amp;($G35+500)&amp;"."&amp;$H35</f>
        <v>MR502.0</v>
      </c>
      <c r="X35" s="4" t="str">
        <f t="shared" si="17"/>
        <v>上下料转移夹爪夹紧气缸张开位Lamp</v>
      </c>
      <c r="Y35" s="179" t="str">
        <f t="shared" si="18"/>
        <v>MR602.0</v>
      </c>
      <c r="Z35" s="4" t="str">
        <f t="shared" si="17"/>
        <v>上下料转移夹爪夹紧气缸张开位Alw</v>
      </c>
      <c r="AA35" s="179" t="str">
        <f t="shared" si="32"/>
        <v>MR702.0</v>
      </c>
      <c r="AB35" s="4" t="str">
        <f t="shared" si="20"/>
        <v>上下料转移夹爪夹紧气缸张开条件[A]</v>
      </c>
      <c r="AC35" s="4">
        <v>1032</v>
      </c>
      <c r="AD35" s="4" t="str">
        <f t="shared" si="21"/>
        <v>上下料转移夹爪夹紧气缸张开位延时[A]</v>
      </c>
      <c r="AE35" s="4">
        <v>132</v>
      </c>
      <c r="AF35" s="4" t="str">
        <f t="shared" si="22"/>
        <v>上下料转移夹爪夹紧气缸张开位Alm</v>
      </c>
      <c r="AG35" s="179" t="str">
        <f t="shared" si="23"/>
        <v>MR1002.0</v>
      </c>
      <c r="AH35" s="4" t="str">
        <f>$B35&amp;AH$2</f>
        <v>上下料转移夹爪夹紧气缸张开位Alm</v>
      </c>
      <c r="AI35" s="263" t="s">
        <v>206</v>
      </c>
      <c r="AJ35" s="4" t="s">
        <v>206</v>
      </c>
    </row>
    <row r="36" customHeight="1" spans="2:36">
      <c r="B36" s="13" t="s">
        <v>207</v>
      </c>
      <c r="E36" s="260" t="s">
        <v>208</v>
      </c>
      <c r="G36" s="182">
        <f t="shared" si="5"/>
        <v>2</v>
      </c>
      <c r="H36" s="179">
        <f t="shared" si="24"/>
        <v>1</v>
      </c>
      <c r="I36" s="179" t="str">
        <f t="shared" si="7"/>
        <v>R2.1</v>
      </c>
      <c r="J36" s="4" t="str">
        <f t="shared" si="8"/>
        <v>上下料转移夹爪夹紧气缸夹紧位Sn</v>
      </c>
      <c r="K36" s="179" t="str">
        <f t="shared" si="9"/>
        <v>R102.1</v>
      </c>
      <c r="L36" s="138" t="str">
        <f t="shared" si="10"/>
        <v>上下料转移夹爪夹紧气缸夹紧Sol</v>
      </c>
      <c r="M36" s="179" t="str">
        <f t="shared" ref="M36:M67" si="34">M$2&amp;($G36+900)&amp;"."&amp;$H36</f>
        <v>MR902.1</v>
      </c>
      <c r="N36" s="4" t="str">
        <f t="shared" si="12"/>
        <v>上下料转移夹爪夹紧气缸夹紧位Flg</v>
      </c>
      <c r="O36" s="179" t="str">
        <f t="shared" si="13"/>
        <v>MR102.1</v>
      </c>
      <c r="P36" s="4" t="str">
        <f t="shared" si="0"/>
        <v>上下料转移夹爪夹紧气缸夹紧Pls</v>
      </c>
      <c r="Q36" s="179" t="str">
        <f t="shared" si="14"/>
        <v>MR202.1</v>
      </c>
      <c r="R36" s="4" t="str">
        <f t="shared" si="1"/>
        <v>上下料转移夹爪夹紧气缸夹紧[M]</v>
      </c>
      <c r="S36" s="179" t="str">
        <f t="shared" si="15"/>
        <v>MR302.1</v>
      </c>
      <c r="T36" s="4" t="str">
        <f t="shared" si="2"/>
        <v>上下料转移夹爪夹紧气缸夹紧[A]</v>
      </c>
      <c r="U36" s="179" t="str">
        <f t="shared" si="3"/>
        <v>MR402.1</v>
      </c>
      <c r="V36" s="4" t="str">
        <f t="shared" si="16"/>
        <v>上下料转移夹爪夹紧气缸夹紧位Sw</v>
      </c>
      <c r="W36" s="179" t="str">
        <f t="shared" si="33"/>
        <v>MR502.1</v>
      </c>
      <c r="X36" s="4" t="str">
        <f t="shared" si="17"/>
        <v>上下料转移夹爪夹紧气缸夹紧位Lamp</v>
      </c>
      <c r="Y36" s="179" t="str">
        <f t="shared" si="18"/>
        <v>MR602.1</v>
      </c>
      <c r="Z36" s="4" t="str">
        <f t="shared" si="17"/>
        <v>上下料转移夹爪夹紧气缸夹紧位Alw</v>
      </c>
      <c r="AA36" s="179" t="str">
        <f t="shared" si="32"/>
        <v>MR702.1</v>
      </c>
      <c r="AB36" s="4" t="str">
        <f t="shared" si="20"/>
        <v>上下料转移夹爪夹紧气缸夹紧条件[A]</v>
      </c>
      <c r="AC36" s="4">
        <v>1033</v>
      </c>
      <c r="AD36" s="4" t="str">
        <f t="shared" si="21"/>
        <v>上下料转移夹爪夹紧气缸夹紧位延时[A]</v>
      </c>
      <c r="AE36" s="4">
        <v>133</v>
      </c>
      <c r="AF36" s="4" t="str">
        <f t="shared" si="22"/>
        <v>上下料转移夹爪夹紧气缸夹紧位Alm</v>
      </c>
      <c r="AG36" s="179" t="str">
        <f t="shared" si="23"/>
        <v>MR1002.1</v>
      </c>
      <c r="AH36" s="4" t="str">
        <f>$B36&amp;AH$2</f>
        <v>上下料转移夹爪夹紧气缸夹紧位Alm</v>
      </c>
      <c r="AI36" s="264" t="s">
        <v>209</v>
      </c>
      <c r="AJ36" s="4" t="s">
        <v>209</v>
      </c>
    </row>
    <row r="37" customHeight="1" spans="2:36">
      <c r="B37" s="13" t="s">
        <v>210</v>
      </c>
      <c r="E37" s="260" t="s">
        <v>211</v>
      </c>
      <c r="G37" s="182">
        <f t="shared" si="5"/>
        <v>2</v>
      </c>
      <c r="H37" s="179">
        <f t="shared" si="24"/>
        <v>2</v>
      </c>
      <c r="I37" s="179" t="str">
        <f t="shared" si="7"/>
        <v>R2.2</v>
      </c>
      <c r="J37" s="4" t="str">
        <f t="shared" si="8"/>
        <v>上下料转移夹爪左下压气缸上升位Sn</v>
      </c>
      <c r="K37" s="179" t="str">
        <f t="shared" si="9"/>
        <v>R102.2</v>
      </c>
      <c r="L37" s="138" t="str">
        <f t="shared" si="10"/>
        <v>上下料转移夹爪左右下压气缸上升Sol</v>
      </c>
      <c r="M37" s="179" t="str">
        <f t="shared" si="34"/>
        <v>MR902.2</v>
      </c>
      <c r="N37" s="4" t="str">
        <f t="shared" si="12"/>
        <v>上下料转移夹爪左下压气缸上升位Flg</v>
      </c>
      <c r="O37" s="179" t="str">
        <f t="shared" si="13"/>
        <v>MR102.2</v>
      </c>
      <c r="P37" s="4" t="str">
        <f t="shared" si="0"/>
        <v>上下料转移夹爪左右下压气缸上升Pls</v>
      </c>
      <c r="Q37" s="179" t="str">
        <f t="shared" si="14"/>
        <v>MR202.2</v>
      </c>
      <c r="R37" s="4" t="str">
        <f t="shared" si="1"/>
        <v>上下料转移夹爪左右下压气缸上升[M]</v>
      </c>
      <c r="S37" s="179" t="str">
        <f t="shared" si="15"/>
        <v>MR302.2</v>
      </c>
      <c r="T37" s="4" t="str">
        <f t="shared" si="2"/>
        <v>上下料转移夹爪左右下压气缸上升[A]</v>
      </c>
      <c r="U37" s="179" t="str">
        <f t="shared" si="3"/>
        <v>MR402.2</v>
      </c>
      <c r="V37" s="4" t="str">
        <f t="shared" si="16"/>
        <v>上下料转移夹爪左下压气缸上升位Sw</v>
      </c>
      <c r="W37" s="179" t="str">
        <f t="shared" si="33"/>
        <v>MR502.2</v>
      </c>
      <c r="X37" s="4" t="str">
        <f t="shared" si="17"/>
        <v>上下料转移夹爪左下压气缸上升位Lamp</v>
      </c>
      <c r="Y37" s="179" t="str">
        <f t="shared" si="18"/>
        <v>MR602.2</v>
      </c>
      <c r="Z37" s="4" t="str">
        <f t="shared" si="17"/>
        <v>上下料转移夹爪左下压气缸上升位Alw</v>
      </c>
      <c r="AA37" s="179" t="str">
        <f t="shared" si="32"/>
        <v>MR702.2</v>
      </c>
      <c r="AB37" s="4" t="str">
        <f t="shared" si="20"/>
        <v>上下料转移夹爪左右下压气缸上升条件[A]</v>
      </c>
      <c r="AC37" s="4">
        <v>1034</v>
      </c>
      <c r="AD37" s="4" t="str">
        <f t="shared" si="21"/>
        <v>上下料转移夹爪左下压气缸上升位延时[A]</v>
      </c>
      <c r="AE37" s="4">
        <v>134</v>
      </c>
      <c r="AF37" s="4" t="str">
        <f t="shared" si="22"/>
        <v>上下料转移夹爪左下压气缸上升位Alm</v>
      </c>
      <c r="AG37" s="179" t="str">
        <f t="shared" si="23"/>
        <v>MR1002.2</v>
      </c>
      <c r="AH37" s="4" t="str">
        <f>$B37&amp;AH$2</f>
        <v>上下料转移夹爪左下压气缸上升位Alm</v>
      </c>
      <c r="AI37" s="264"/>
      <c r="AJ37" s="4" t="s">
        <v>212</v>
      </c>
    </row>
    <row r="38" customHeight="1" spans="2:35">
      <c r="B38" s="13" t="s">
        <v>213</v>
      </c>
      <c r="E38" s="260" t="s">
        <v>214</v>
      </c>
      <c r="G38" s="182">
        <f t="shared" si="5"/>
        <v>2</v>
      </c>
      <c r="H38" s="179">
        <f t="shared" si="24"/>
        <v>3</v>
      </c>
      <c r="I38" s="179" t="str">
        <f t="shared" si="7"/>
        <v>R2.3</v>
      </c>
      <c r="J38" s="4" t="str">
        <f t="shared" si="8"/>
        <v>上下料转移夹爪左下压气缸下压位Sn</v>
      </c>
      <c r="K38" s="179" t="str">
        <f t="shared" si="9"/>
        <v>R102.3</v>
      </c>
      <c r="L38" s="138" t="str">
        <f t="shared" si="10"/>
        <v>上下料转移夹爪左右下压气缸下压Sol</v>
      </c>
      <c r="M38" s="179" t="str">
        <f t="shared" si="34"/>
        <v>MR902.3</v>
      </c>
      <c r="N38" s="4" t="str">
        <f t="shared" si="12"/>
        <v>上下料转移夹爪左下压气缸下压位Flg</v>
      </c>
      <c r="O38" s="179" t="str">
        <f t="shared" si="13"/>
        <v>MR102.3</v>
      </c>
      <c r="P38" s="4" t="str">
        <f t="shared" si="0"/>
        <v>上下料转移夹爪左右下压气缸下压Pls</v>
      </c>
      <c r="Q38" s="179" t="str">
        <f t="shared" si="14"/>
        <v>MR202.3</v>
      </c>
      <c r="R38" s="4" t="str">
        <f t="shared" si="1"/>
        <v>上下料转移夹爪左右下压气缸下压[M]</v>
      </c>
      <c r="S38" s="179" t="str">
        <f t="shared" si="15"/>
        <v>MR302.3</v>
      </c>
      <c r="T38" s="4" t="str">
        <f t="shared" si="2"/>
        <v>上下料转移夹爪左右下压气缸下压[A]</v>
      </c>
      <c r="U38" s="179" t="str">
        <f t="shared" si="3"/>
        <v>MR402.3</v>
      </c>
      <c r="V38" s="4" t="str">
        <f t="shared" si="16"/>
        <v>上下料转移夹爪左下压气缸下压位Sw</v>
      </c>
      <c r="W38" s="179" t="str">
        <f t="shared" si="33"/>
        <v>MR502.3</v>
      </c>
      <c r="X38" s="4" t="str">
        <f t="shared" si="17"/>
        <v>上下料转移夹爪左下压气缸下压位Lamp</v>
      </c>
      <c r="Y38" s="179" t="str">
        <f t="shared" si="18"/>
        <v>MR602.3</v>
      </c>
      <c r="Z38" s="4" t="str">
        <f t="shared" si="17"/>
        <v>上下料转移夹爪左下压气缸下压位Alw</v>
      </c>
      <c r="AA38" s="179" t="str">
        <f t="shared" si="32"/>
        <v>MR702.3</v>
      </c>
      <c r="AB38" s="4" t="str">
        <f t="shared" si="20"/>
        <v>上下料转移夹爪左右下压气缸下压条件[A]</v>
      </c>
      <c r="AC38" s="4">
        <v>1035</v>
      </c>
      <c r="AD38" s="4" t="str">
        <f t="shared" si="21"/>
        <v>上下料转移夹爪左下压气缸下压位延时[A]</v>
      </c>
      <c r="AE38" s="4">
        <v>135</v>
      </c>
      <c r="AF38" s="4" t="str">
        <f t="shared" si="22"/>
        <v>上下料转移夹爪左下压气缸下压位Alm</v>
      </c>
      <c r="AG38" s="179" t="str">
        <f t="shared" si="23"/>
        <v>MR1002.3</v>
      </c>
      <c r="AH38" s="4" t="str">
        <f>$B38&amp;AH$2</f>
        <v>上下料转移夹爪左下压气缸下压位Alm</v>
      </c>
      <c r="AI38" s="264"/>
    </row>
    <row r="39" customHeight="1" spans="2:35">
      <c r="B39" s="13" t="s">
        <v>215</v>
      </c>
      <c r="E39" s="23" t="s">
        <v>129</v>
      </c>
      <c r="G39" s="182">
        <f t="shared" si="5"/>
        <v>2</v>
      </c>
      <c r="H39" s="179">
        <f t="shared" si="24"/>
        <v>4</v>
      </c>
      <c r="I39" s="179" t="str">
        <f t="shared" si="7"/>
        <v>R2.4</v>
      </c>
      <c r="J39" s="4" t="str">
        <f t="shared" si="8"/>
        <v>上下料转移夹爪右下压气缸上升位Sn</v>
      </c>
      <c r="K39" s="179" t="str">
        <f t="shared" si="9"/>
        <v>R102.4</v>
      </c>
      <c r="L39" s="138" t="str">
        <f t="shared" si="10"/>
        <v>备用Sol</v>
      </c>
      <c r="M39" s="179" t="str">
        <f t="shared" si="34"/>
        <v>MR902.4</v>
      </c>
      <c r="N39" s="4" t="str">
        <f t="shared" si="12"/>
        <v>上下料转移夹爪右下压气缸上升位Flg</v>
      </c>
      <c r="O39" s="179" t="str">
        <f t="shared" si="13"/>
        <v>MR102.4</v>
      </c>
      <c r="P39" s="4" t="str">
        <f t="shared" si="0"/>
        <v>备用Pls</v>
      </c>
      <c r="Q39" s="179" t="str">
        <f t="shared" si="14"/>
        <v>MR202.4</v>
      </c>
      <c r="R39" s="4" t="str">
        <f t="shared" si="1"/>
        <v>备用[M]</v>
      </c>
      <c r="S39" s="179" t="str">
        <f t="shared" si="15"/>
        <v>MR302.4</v>
      </c>
      <c r="T39" s="4" t="str">
        <f t="shared" si="2"/>
        <v>备用[A]</v>
      </c>
      <c r="U39" s="179" t="str">
        <f t="shared" si="3"/>
        <v>MR402.4</v>
      </c>
      <c r="V39" s="4" t="str">
        <f t="shared" si="16"/>
        <v>上下料转移夹爪右下压气缸上升位Sw</v>
      </c>
      <c r="W39" s="179" t="str">
        <f t="shared" si="33"/>
        <v>MR502.4</v>
      </c>
      <c r="X39" s="4" t="str">
        <f t="shared" si="17"/>
        <v>上下料转移夹爪右下压气缸上升位Lamp</v>
      </c>
      <c r="Y39" s="179" t="str">
        <f t="shared" si="18"/>
        <v>MR602.4</v>
      </c>
      <c r="Z39" s="4" t="str">
        <f t="shared" si="17"/>
        <v>上下料转移夹爪右下压气缸上升位Alw</v>
      </c>
      <c r="AA39" s="179" t="str">
        <f t="shared" si="32"/>
        <v>MR702.4</v>
      </c>
      <c r="AB39" s="4" t="str">
        <f t="shared" si="20"/>
        <v>备用条件[A]</v>
      </c>
      <c r="AC39" s="4">
        <v>1036</v>
      </c>
      <c r="AD39" s="4" t="str">
        <f t="shared" si="21"/>
        <v>上下料转移夹爪右下压气缸上升位延时[A]</v>
      </c>
      <c r="AE39" s="4">
        <v>136</v>
      </c>
      <c r="AF39" s="4" t="str">
        <f t="shared" si="22"/>
        <v>上下料转移夹爪右下压气缸上升位Alm</v>
      </c>
      <c r="AG39" s="179" t="str">
        <f t="shared" si="23"/>
        <v>MR1002.4</v>
      </c>
      <c r="AH39" s="4" t="str">
        <f>$B39&amp;AH$2</f>
        <v>上下料转移夹爪右下压气缸上升位Alm</v>
      </c>
      <c r="AI39" s="264"/>
    </row>
    <row r="40" customHeight="1" spans="2:35">
      <c r="B40" s="13" t="s">
        <v>216</v>
      </c>
      <c r="E40" s="23" t="s">
        <v>129</v>
      </c>
      <c r="G40" s="182">
        <f t="shared" si="5"/>
        <v>2</v>
      </c>
      <c r="H40" s="179">
        <f t="shared" si="24"/>
        <v>5</v>
      </c>
      <c r="I40" s="179" t="str">
        <f t="shared" si="7"/>
        <v>R2.5</v>
      </c>
      <c r="J40" s="4" t="str">
        <f t="shared" si="8"/>
        <v>上下料转移夹爪右下压气缸下压位Sn</v>
      </c>
      <c r="K40" s="179" t="str">
        <f t="shared" si="9"/>
        <v>R102.5</v>
      </c>
      <c r="L40" s="138" t="str">
        <f t="shared" si="10"/>
        <v>备用Sol</v>
      </c>
      <c r="M40" s="179" t="str">
        <f t="shared" si="34"/>
        <v>MR902.5</v>
      </c>
      <c r="N40" s="4" t="str">
        <f t="shared" si="12"/>
        <v>上下料转移夹爪右下压气缸下压位Flg</v>
      </c>
      <c r="O40" s="179" t="str">
        <f t="shared" si="13"/>
        <v>MR102.5</v>
      </c>
      <c r="P40" s="4" t="str">
        <f t="shared" si="0"/>
        <v>备用Pls</v>
      </c>
      <c r="Q40" s="179" t="str">
        <f t="shared" si="14"/>
        <v>MR202.5</v>
      </c>
      <c r="R40" s="4" t="str">
        <f t="shared" si="1"/>
        <v>备用[M]</v>
      </c>
      <c r="S40" s="179" t="str">
        <f t="shared" si="15"/>
        <v>MR302.5</v>
      </c>
      <c r="T40" s="4" t="str">
        <f t="shared" si="2"/>
        <v>备用[A]</v>
      </c>
      <c r="U40" s="179" t="str">
        <f t="shared" si="3"/>
        <v>MR402.5</v>
      </c>
      <c r="V40" s="4" t="str">
        <f t="shared" si="16"/>
        <v>上下料转移夹爪右下压气缸下压位Sw</v>
      </c>
      <c r="W40" s="179" t="str">
        <f t="shared" si="33"/>
        <v>MR502.5</v>
      </c>
      <c r="X40" s="4" t="str">
        <f t="shared" si="17"/>
        <v>上下料转移夹爪右下压气缸下压位Lamp</v>
      </c>
      <c r="Y40" s="179" t="str">
        <f t="shared" si="18"/>
        <v>MR602.5</v>
      </c>
      <c r="Z40" s="4" t="str">
        <f t="shared" si="17"/>
        <v>上下料转移夹爪右下压气缸下压位Alw</v>
      </c>
      <c r="AA40" s="179" t="str">
        <f t="shared" si="32"/>
        <v>MR702.5</v>
      </c>
      <c r="AB40" s="4" t="str">
        <f t="shared" si="20"/>
        <v>备用条件[A]</v>
      </c>
      <c r="AC40" s="4">
        <v>1037</v>
      </c>
      <c r="AD40" s="4" t="str">
        <f t="shared" si="21"/>
        <v>上下料转移夹爪右下压气缸下压位延时[A]</v>
      </c>
      <c r="AE40" s="4">
        <v>137</v>
      </c>
      <c r="AF40" s="4" t="str">
        <f t="shared" si="22"/>
        <v>上下料转移夹爪右下压气缸下压位Alm</v>
      </c>
      <c r="AG40" s="179" t="str">
        <f t="shared" si="23"/>
        <v>MR1002.5</v>
      </c>
      <c r="AH40" s="4" t="str">
        <f>$B40&amp;AH$2</f>
        <v>上下料转移夹爪右下压气缸下压位Alm</v>
      </c>
      <c r="AI40" s="264"/>
    </row>
    <row r="41" customHeight="1" spans="2:35">
      <c r="B41" s="13" t="s">
        <v>217</v>
      </c>
      <c r="E41" s="260" t="s">
        <v>218</v>
      </c>
      <c r="G41" s="182">
        <f t="shared" si="5"/>
        <v>2</v>
      </c>
      <c r="H41" s="179">
        <f t="shared" si="24"/>
        <v>6</v>
      </c>
      <c r="I41" s="179" t="str">
        <f t="shared" si="7"/>
        <v>R2.6</v>
      </c>
      <c r="J41" s="4" t="str">
        <f t="shared" si="8"/>
        <v>上下料转移夹爪有料感应反射Sn</v>
      </c>
      <c r="K41" s="179" t="str">
        <f t="shared" si="9"/>
        <v>R102.6</v>
      </c>
      <c r="L41" s="138" t="str">
        <f t="shared" si="10"/>
        <v>进料端升降机构拉带电机Sol</v>
      </c>
      <c r="M41" s="179" t="str">
        <f t="shared" si="34"/>
        <v>MR902.6</v>
      </c>
      <c r="N41" s="4" t="str">
        <f t="shared" si="12"/>
        <v>上下料转移夹爪有料感应反射Flg</v>
      </c>
      <c r="O41" s="179" t="str">
        <f t="shared" si="13"/>
        <v>MR102.6</v>
      </c>
      <c r="P41" s="4" t="str">
        <f t="shared" si="0"/>
        <v>进料端升降机构拉带电机Pls</v>
      </c>
      <c r="Q41" s="179" t="str">
        <f t="shared" si="14"/>
        <v>MR202.6</v>
      </c>
      <c r="R41" s="4" t="str">
        <f t="shared" si="1"/>
        <v>进料端升降机构拉带电机[M]</v>
      </c>
      <c r="S41" s="179" t="str">
        <f t="shared" si="15"/>
        <v>MR302.6</v>
      </c>
      <c r="T41" s="4" t="str">
        <f t="shared" si="2"/>
        <v>进料端升降机构拉带电机[A]</v>
      </c>
      <c r="U41" s="179" t="str">
        <f t="shared" si="3"/>
        <v>MR402.6</v>
      </c>
      <c r="V41" s="4" t="str">
        <f>$E41&amp;V$2</f>
        <v>进料端升降机构拉带电机Sw</v>
      </c>
      <c r="W41" s="179" t="str">
        <f t="shared" si="33"/>
        <v>MR502.6</v>
      </c>
      <c r="X41" s="4" t="str">
        <f>$E41&amp;X$2</f>
        <v>进料端升降机构拉带电机Lamp</v>
      </c>
      <c r="Y41" s="179" t="str">
        <f t="shared" si="18"/>
        <v>MR602.6</v>
      </c>
      <c r="Z41" s="4" t="str">
        <f t="shared" ref="Z41:Z104" si="35">$B41&amp;Z$2</f>
        <v>上下料转移夹爪有料感应反射Alw</v>
      </c>
      <c r="AA41" s="179" t="str">
        <f t="shared" si="32"/>
        <v>MR702.6</v>
      </c>
      <c r="AB41" s="4" t="str">
        <f t="shared" si="20"/>
        <v>进料端升降机构拉带电机条件[A]</v>
      </c>
      <c r="AC41" s="4">
        <v>1038</v>
      </c>
      <c r="AD41" s="4" t="str">
        <f t="shared" si="21"/>
        <v>上下料转移夹爪有料感应反射延时[A]</v>
      </c>
      <c r="AE41" s="4">
        <v>138</v>
      </c>
      <c r="AF41" s="4" t="str">
        <f t="shared" si="22"/>
        <v>上下料转移夹爪有料感应反射Alm</v>
      </c>
      <c r="AG41" s="179" t="str">
        <f t="shared" si="23"/>
        <v>MR1002.6</v>
      </c>
      <c r="AH41" s="4" t="str">
        <f>$B41&amp;AH$2</f>
        <v>上下料转移夹爪有料感应反射Alm</v>
      </c>
      <c r="AI41" s="264"/>
    </row>
    <row r="42" customHeight="1" spans="2:35">
      <c r="B42" s="23" t="s">
        <v>129</v>
      </c>
      <c r="E42" s="260" t="s">
        <v>219</v>
      </c>
      <c r="G42" s="182">
        <f t="shared" si="5"/>
        <v>2</v>
      </c>
      <c r="H42" s="179">
        <f t="shared" si="24"/>
        <v>7</v>
      </c>
      <c r="I42" s="179" t="str">
        <f t="shared" si="7"/>
        <v>R2.7</v>
      </c>
      <c r="J42" s="4" t="str">
        <f t="shared" si="8"/>
        <v>备用Sn</v>
      </c>
      <c r="K42" s="179" t="str">
        <f t="shared" si="9"/>
        <v>R102.7</v>
      </c>
      <c r="L42" s="138" t="str">
        <f t="shared" si="10"/>
        <v>出料端升降机构拉带电机Sol</v>
      </c>
      <c r="M42" s="179" t="str">
        <f t="shared" si="34"/>
        <v>MR902.7</v>
      </c>
      <c r="N42" s="4" t="str">
        <f t="shared" si="12"/>
        <v>备用Flg</v>
      </c>
      <c r="O42" s="179" t="str">
        <f t="shared" si="13"/>
        <v>MR102.7</v>
      </c>
      <c r="P42" s="4" t="str">
        <f t="shared" si="0"/>
        <v>出料端升降机构拉带电机Pls</v>
      </c>
      <c r="Q42" s="179" t="str">
        <f t="shared" si="14"/>
        <v>MR202.7</v>
      </c>
      <c r="R42" s="4" t="str">
        <f t="shared" si="1"/>
        <v>出料端升降机构拉带电机[M]</v>
      </c>
      <c r="S42" s="179" t="str">
        <f t="shared" si="15"/>
        <v>MR302.7</v>
      </c>
      <c r="T42" s="4" t="str">
        <f t="shared" si="2"/>
        <v>出料端升降机构拉带电机[A]</v>
      </c>
      <c r="U42" s="179" t="str">
        <f t="shared" si="3"/>
        <v>MR402.7</v>
      </c>
      <c r="V42" s="4" t="str">
        <f>$B42&amp;V$2</f>
        <v>备用Sw</v>
      </c>
      <c r="W42" s="179" t="str">
        <f t="shared" si="33"/>
        <v>MR502.7</v>
      </c>
      <c r="X42" s="4" t="str">
        <f>$B42&amp;X$2</f>
        <v>备用Lamp</v>
      </c>
      <c r="Y42" s="179" t="str">
        <f t="shared" si="18"/>
        <v>MR602.7</v>
      </c>
      <c r="Z42" s="4" t="str">
        <f t="shared" si="35"/>
        <v>备用Alw</v>
      </c>
      <c r="AA42" s="179" t="str">
        <f t="shared" si="32"/>
        <v>MR702.7</v>
      </c>
      <c r="AB42" s="4" t="str">
        <f t="shared" si="20"/>
        <v>出料端升降机构拉带电机条件[A]</v>
      </c>
      <c r="AC42" s="4">
        <v>1039</v>
      </c>
      <c r="AD42" s="4" t="str">
        <f t="shared" si="21"/>
        <v>备用延时[A]</v>
      </c>
      <c r="AE42" s="4">
        <v>139</v>
      </c>
      <c r="AF42" s="4" t="str">
        <f t="shared" si="22"/>
        <v>备用Alm</v>
      </c>
      <c r="AG42" s="179" t="str">
        <f t="shared" si="23"/>
        <v>MR1002.7</v>
      </c>
      <c r="AH42" s="4" t="str">
        <f>$B42&amp;AH$2</f>
        <v>备用Alm</v>
      </c>
      <c r="AI42" s="264"/>
    </row>
    <row r="43" customHeight="1" spans="2:35">
      <c r="B43" s="23" t="s">
        <v>129</v>
      </c>
      <c r="E43" s="260" t="s">
        <v>220</v>
      </c>
      <c r="G43" s="182">
        <f t="shared" si="5"/>
        <v>2</v>
      </c>
      <c r="H43" s="179">
        <f t="shared" si="24"/>
        <v>8</v>
      </c>
      <c r="I43" s="179" t="str">
        <f t="shared" si="7"/>
        <v>R2.8</v>
      </c>
      <c r="J43" s="4" t="str">
        <f t="shared" si="8"/>
        <v>备用Sn</v>
      </c>
      <c r="K43" s="179" t="str">
        <f t="shared" si="9"/>
        <v>R102.8</v>
      </c>
      <c r="L43" s="138" t="str">
        <f t="shared" si="10"/>
        <v>上层进料端拉带电机Sol</v>
      </c>
      <c r="M43" s="179" t="str">
        <f t="shared" si="34"/>
        <v>MR902.8</v>
      </c>
      <c r="N43" s="4" t="str">
        <f t="shared" si="12"/>
        <v>备用Flg</v>
      </c>
      <c r="O43" s="179" t="str">
        <f t="shared" si="13"/>
        <v>MR102.8</v>
      </c>
      <c r="P43" s="4" t="str">
        <f t="shared" si="0"/>
        <v>上层进料端拉带电机Pls</v>
      </c>
      <c r="Q43" s="179" t="str">
        <f t="shared" si="14"/>
        <v>MR202.8</v>
      </c>
      <c r="R43" s="4" t="str">
        <f t="shared" si="1"/>
        <v>上层进料端拉带电机[M]</v>
      </c>
      <c r="S43" s="179" t="str">
        <f t="shared" si="15"/>
        <v>MR302.8</v>
      </c>
      <c r="T43" s="4" t="str">
        <f t="shared" si="2"/>
        <v>上层进料端拉带电机[A]</v>
      </c>
      <c r="U43" s="179" t="str">
        <f t="shared" si="3"/>
        <v>MR402.8</v>
      </c>
      <c r="V43" s="4" t="str">
        <f>$B43&amp;V$2</f>
        <v>备用Sw</v>
      </c>
      <c r="W43" s="179" t="str">
        <f t="shared" si="33"/>
        <v>MR502.8</v>
      </c>
      <c r="X43" s="4" t="str">
        <f>$B43&amp;X$2</f>
        <v>备用Lamp</v>
      </c>
      <c r="Y43" s="179" t="str">
        <f t="shared" si="18"/>
        <v>MR602.8</v>
      </c>
      <c r="Z43" s="4" t="str">
        <f t="shared" si="35"/>
        <v>备用Alw</v>
      </c>
      <c r="AA43" s="179" t="str">
        <f t="shared" si="32"/>
        <v>MR702.8</v>
      </c>
      <c r="AB43" s="4" t="str">
        <f t="shared" si="20"/>
        <v>上层进料端拉带电机条件[A]</v>
      </c>
      <c r="AC43" s="4">
        <v>1040</v>
      </c>
      <c r="AD43" s="4" t="str">
        <f t="shared" si="21"/>
        <v>备用延时[A]</v>
      </c>
      <c r="AE43" s="4">
        <v>140</v>
      </c>
      <c r="AF43" s="4" t="str">
        <f t="shared" si="22"/>
        <v>备用Alm</v>
      </c>
      <c r="AG43" s="179" t="str">
        <f t="shared" si="23"/>
        <v>MR1002.8</v>
      </c>
      <c r="AH43" s="4" t="str">
        <f>$B43&amp;AH$2</f>
        <v>备用Alm</v>
      </c>
      <c r="AI43" s="264"/>
    </row>
    <row r="44" customHeight="1" spans="2:35">
      <c r="B44" s="13" t="s">
        <v>221</v>
      </c>
      <c r="E44" s="260" t="s">
        <v>222</v>
      </c>
      <c r="G44" s="182">
        <f t="shared" si="5"/>
        <v>2</v>
      </c>
      <c r="H44" s="179">
        <f t="shared" si="24"/>
        <v>9</v>
      </c>
      <c r="I44" s="179" t="str">
        <f t="shared" si="7"/>
        <v>R2.9</v>
      </c>
      <c r="J44" s="4" t="str">
        <f t="shared" si="8"/>
        <v>急停按钮2（机台背面机架）Sn</v>
      </c>
      <c r="K44" s="179" t="str">
        <f t="shared" si="9"/>
        <v>R102.9</v>
      </c>
      <c r="L44" s="138" t="str">
        <f t="shared" si="10"/>
        <v>上层出料端拉带电机Sol</v>
      </c>
      <c r="M44" s="179" t="str">
        <f t="shared" si="34"/>
        <v>MR902.9</v>
      </c>
      <c r="N44" s="4" t="str">
        <f t="shared" si="12"/>
        <v>急停按钮2（机台背面机架）Flg</v>
      </c>
      <c r="O44" s="179" t="str">
        <f t="shared" si="13"/>
        <v>MR102.9</v>
      </c>
      <c r="P44" s="4" t="str">
        <f t="shared" si="0"/>
        <v>上层出料端拉带电机Pls</v>
      </c>
      <c r="Q44" s="179" t="str">
        <f t="shared" si="14"/>
        <v>MR202.9</v>
      </c>
      <c r="R44" s="4" t="str">
        <f t="shared" si="1"/>
        <v>上层出料端拉带电机[M]</v>
      </c>
      <c r="S44" s="179" t="str">
        <f t="shared" si="15"/>
        <v>MR302.9</v>
      </c>
      <c r="T44" s="4" t="str">
        <f t="shared" si="2"/>
        <v>上层出料端拉带电机[A]</v>
      </c>
      <c r="U44" s="179" t="str">
        <f t="shared" si="3"/>
        <v>MR402.9</v>
      </c>
      <c r="V44" s="4" t="str">
        <f>$B44&amp;V$2</f>
        <v>急停按钮2（机台背面机架）Sw</v>
      </c>
      <c r="W44" s="179" t="str">
        <f t="shared" si="33"/>
        <v>MR502.9</v>
      </c>
      <c r="X44" s="4" t="str">
        <f>$B44&amp;X$2</f>
        <v>急停按钮2（机台背面机架）Lamp</v>
      </c>
      <c r="Y44" s="179" t="str">
        <f t="shared" si="18"/>
        <v>MR602.9</v>
      </c>
      <c r="Z44" s="4" t="str">
        <f t="shared" si="35"/>
        <v>急停按钮2（机台背面机架）Alw</v>
      </c>
      <c r="AA44" s="179" t="str">
        <f t="shared" si="32"/>
        <v>MR702.9</v>
      </c>
      <c r="AB44" s="4" t="str">
        <f t="shared" si="20"/>
        <v>上层出料端拉带电机条件[A]</v>
      </c>
      <c r="AC44" s="4">
        <v>1041</v>
      </c>
      <c r="AD44" s="4" t="str">
        <f t="shared" si="21"/>
        <v>急停按钮2（机台背面机架）延时[A]</v>
      </c>
      <c r="AE44" s="4">
        <v>141</v>
      </c>
      <c r="AF44" s="4" t="str">
        <f t="shared" si="22"/>
        <v>急停按钮2（机台背面机架）Alm</v>
      </c>
      <c r="AG44" s="179" t="str">
        <f t="shared" si="23"/>
        <v>MR1002.9</v>
      </c>
      <c r="AH44" s="4" t="str">
        <f>$B44&amp;AH$2</f>
        <v>急停按钮2（机台背面机架）Alm</v>
      </c>
      <c r="AI44" s="264"/>
    </row>
    <row r="45" customHeight="1" spans="2:35">
      <c r="B45" s="13" t="s">
        <v>223</v>
      </c>
      <c r="E45" s="260" t="s">
        <v>224</v>
      </c>
      <c r="G45" s="182">
        <f t="shared" si="5"/>
        <v>2</v>
      </c>
      <c r="H45" s="179">
        <f t="shared" si="24"/>
        <v>10</v>
      </c>
      <c r="I45" s="179" t="str">
        <f t="shared" si="7"/>
        <v>R2.10</v>
      </c>
      <c r="J45" s="4" t="str">
        <f t="shared" si="8"/>
        <v>急停按钮3（小屏）Sn</v>
      </c>
      <c r="K45" s="179" t="str">
        <f t="shared" si="9"/>
        <v>R102.10</v>
      </c>
      <c r="L45" s="138" t="str">
        <f t="shared" si="10"/>
        <v>下层拉带电机Sol</v>
      </c>
      <c r="M45" s="179" t="str">
        <f t="shared" si="34"/>
        <v>MR902.10</v>
      </c>
      <c r="N45" s="4" t="str">
        <f t="shared" si="12"/>
        <v>急停按钮3（小屏）Flg</v>
      </c>
      <c r="O45" s="179" t="str">
        <f t="shared" si="13"/>
        <v>MR102.10</v>
      </c>
      <c r="P45" s="4" t="str">
        <f t="shared" si="0"/>
        <v>下层拉带电机Pls</v>
      </c>
      <c r="Q45" s="179" t="str">
        <f t="shared" si="14"/>
        <v>MR202.10</v>
      </c>
      <c r="R45" s="4" t="str">
        <f t="shared" si="1"/>
        <v>下层拉带电机[M]</v>
      </c>
      <c r="S45" s="179" t="str">
        <f t="shared" si="15"/>
        <v>MR302.10</v>
      </c>
      <c r="T45" s="4" t="str">
        <f t="shared" si="2"/>
        <v>下层拉带电机[A]</v>
      </c>
      <c r="U45" s="179" t="str">
        <f t="shared" si="3"/>
        <v>MR402.10</v>
      </c>
      <c r="V45" s="4" t="str">
        <f>$B45&amp;V$2</f>
        <v>急停按钮3（小屏）Sw</v>
      </c>
      <c r="W45" s="179" t="str">
        <f t="shared" si="33"/>
        <v>MR502.10</v>
      </c>
      <c r="X45" s="4" t="str">
        <f>$B45&amp;X$2</f>
        <v>急停按钮3（小屏）Lamp</v>
      </c>
      <c r="Y45" s="179" t="str">
        <f t="shared" si="18"/>
        <v>MR602.10</v>
      </c>
      <c r="Z45" s="4" t="str">
        <f t="shared" si="35"/>
        <v>急停按钮3（小屏）Alw</v>
      </c>
      <c r="AA45" s="179" t="str">
        <f t="shared" si="32"/>
        <v>MR702.10</v>
      </c>
      <c r="AB45" s="4" t="str">
        <f t="shared" si="20"/>
        <v>下层拉带电机条件[A]</v>
      </c>
      <c r="AC45" s="4">
        <v>1042</v>
      </c>
      <c r="AD45" s="4" t="str">
        <f t="shared" si="21"/>
        <v>急停按钮3（小屏）延时[A]</v>
      </c>
      <c r="AE45" s="4">
        <v>142</v>
      </c>
      <c r="AF45" s="4" t="str">
        <f t="shared" si="22"/>
        <v>急停按钮3（小屏）Alm</v>
      </c>
      <c r="AG45" s="179" t="str">
        <f t="shared" si="23"/>
        <v>MR1002.10</v>
      </c>
      <c r="AH45" s="4" t="str">
        <f>$B45&amp;AH$2</f>
        <v>急停按钮3（小屏）Alm</v>
      </c>
      <c r="AI45" s="264"/>
    </row>
    <row r="46" customHeight="1" spans="2:35">
      <c r="B46" s="13" t="s">
        <v>225</v>
      </c>
      <c r="E46" s="260" t="s">
        <v>226</v>
      </c>
      <c r="G46" s="182">
        <f t="shared" si="5"/>
        <v>2</v>
      </c>
      <c r="H46" s="179">
        <f t="shared" si="24"/>
        <v>11</v>
      </c>
      <c r="I46" s="179" t="str">
        <f t="shared" si="7"/>
        <v>R2.11</v>
      </c>
      <c r="J46" s="4" t="str">
        <f t="shared" si="8"/>
        <v>小屏使用中信号Sn</v>
      </c>
      <c r="K46" s="179" t="str">
        <f t="shared" si="9"/>
        <v>R102.11</v>
      </c>
      <c r="L46" s="138" t="str">
        <f t="shared" si="10"/>
        <v>压力传感器清零1Sol</v>
      </c>
      <c r="M46" s="179" t="str">
        <f t="shared" si="34"/>
        <v>MR902.11</v>
      </c>
      <c r="N46" s="4" t="str">
        <f t="shared" si="12"/>
        <v>小屏使用中信号Flg</v>
      </c>
      <c r="O46" s="179" t="str">
        <f t="shared" si="13"/>
        <v>MR102.11</v>
      </c>
      <c r="P46" s="4" t="str">
        <f t="shared" si="0"/>
        <v>压力传感器清零1Pls</v>
      </c>
      <c r="Q46" s="179" t="str">
        <f t="shared" si="14"/>
        <v>MR202.11</v>
      </c>
      <c r="R46" s="4" t="str">
        <f t="shared" si="1"/>
        <v>压力传感器清零1[M]</v>
      </c>
      <c r="S46" s="179" t="str">
        <f t="shared" si="15"/>
        <v>MR302.11</v>
      </c>
      <c r="T46" s="4" t="str">
        <f t="shared" si="2"/>
        <v>压力传感器清零1[A]</v>
      </c>
      <c r="U46" s="179" t="str">
        <f t="shared" si="3"/>
        <v>MR402.11</v>
      </c>
      <c r="V46" s="4" t="str">
        <f>$E46&amp;V$2</f>
        <v>压力传感器清零1Sw</v>
      </c>
      <c r="W46" s="179" t="str">
        <f t="shared" si="33"/>
        <v>MR502.11</v>
      </c>
      <c r="X46" s="4" t="str">
        <f>$E46&amp;X$2</f>
        <v>压力传感器清零1Lamp</v>
      </c>
      <c r="Y46" s="179" t="str">
        <f t="shared" si="18"/>
        <v>MR602.11</v>
      </c>
      <c r="Z46" s="4" t="str">
        <f t="shared" si="35"/>
        <v>小屏使用中信号Alw</v>
      </c>
      <c r="AA46" s="179" t="str">
        <f t="shared" si="32"/>
        <v>MR702.11</v>
      </c>
      <c r="AB46" s="4" t="str">
        <f t="shared" si="20"/>
        <v>压力传感器清零1条件[A]</v>
      </c>
      <c r="AC46" s="4">
        <v>1043</v>
      </c>
      <c r="AD46" s="4" t="str">
        <f t="shared" si="21"/>
        <v>小屏使用中信号延时[A]</v>
      </c>
      <c r="AE46" s="4">
        <v>143</v>
      </c>
      <c r="AF46" s="4" t="str">
        <f t="shared" si="22"/>
        <v>小屏使用中信号Alm</v>
      </c>
      <c r="AG46" s="179" t="str">
        <f t="shared" si="23"/>
        <v>MR1002.11</v>
      </c>
      <c r="AH46" s="4" t="str">
        <f>$B46&amp;AH$2</f>
        <v>小屏使用中信号Alm</v>
      </c>
      <c r="AI46" s="264"/>
    </row>
    <row r="47" customHeight="1" spans="2:35">
      <c r="B47" s="23" t="s">
        <v>129</v>
      </c>
      <c r="E47" s="260" t="s">
        <v>227</v>
      </c>
      <c r="G47" s="182">
        <f t="shared" si="5"/>
        <v>2</v>
      </c>
      <c r="H47" s="179">
        <f t="shared" si="24"/>
        <v>12</v>
      </c>
      <c r="I47" s="179" t="str">
        <f t="shared" si="7"/>
        <v>R2.12</v>
      </c>
      <c r="J47" s="4" t="str">
        <f t="shared" si="8"/>
        <v>备用Sn</v>
      </c>
      <c r="K47" s="179" t="str">
        <f t="shared" si="9"/>
        <v>R102.12</v>
      </c>
      <c r="L47" s="138" t="str">
        <f t="shared" si="10"/>
        <v>压力传感器清零2Sol</v>
      </c>
      <c r="M47" s="179" t="str">
        <f t="shared" si="34"/>
        <v>MR902.12</v>
      </c>
      <c r="N47" s="4" t="str">
        <f t="shared" si="12"/>
        <v>备用Flg</v>
      </c>
      <c r="O47" s="179" t="str">
        <f t="shared" si="13"/>
        <v>MR102.12</v>
      </c>
      <c r="P47" s="4" t="str">
        <f t="shared" si="0"/>
        <v>压力传感器清零2Pls</v>
      </c>
      <c r="Q47" s="179" t="str">
        <f t="shared" si="14"/>
        <v>MR202.12</v>
      </c>
      <c r="R47" s="4" t="str">
        <f t="shared" si="1"/>
        <v>压力传感器清零2[M]</v>
      </c>
      <c r="S47" s="179" t="str">
        <f t="shared" si="15"/>
        <v>MR302.12</v>
      </c>
      <c r="T47" s="4" t="str">
        <f t="shared" si="2"/>
        <v>压力传感器清零2[A]</v>
      </c>
      <c r="U47" s="179" t="str">
        <f t="shared" si="3"/>
        <v>MR402.12</v>
      </c>
      <c r="V47" s="4" t="str">
        <f>$E47&amp;V$2</f>
        <v>压力传感器清零2Sw</v>
      </c>
      <c r="W47" s="179" t="str">
        <f t="shared" si="33"/>
        <v>MR502.12</v>
      </c>
      <c r="X47" s="4" t="str">
        <f t="shared" ref="X47:X52" si="36">$B47&amp;X$2</f>
        <v>备用Lamp</v>
      </c>
      <c r="Y47" s="179" t="str">
        <f t="shared" si="18"/>
        <v>MR602.12</v>
      </c>
      <c r="Z47" s="4" t="str">
        <f t="shared" si="35"/>
        <v>备用Alw</v>
      </c>
      <c r="AA47" s="179" t="str">
        <f t="shared" si="32"/>
        <v>MR702.12</v>
      </c>
      <c r="AB47" s="4" t="str">
        <f t="shared" si="20"/>
        <v>压力传感器清零2条件[A]</v>
      </c>
      <c r="AC47" s="4">
        <v>1044</v>
      </c>
      <c r="AD47" s="4" t="str">
        <f t="shared" si="21"/>
        <v>备用延时[A]</v>
      </c>
      <c r="AE47" s="4">
        <v>144</v>
      </c>
      <c r="AF47" s="4" t="str">
        <f t="shared" si="22"/>
        <v>备用Alm</v>
      </c>
      <c r="AG47" s="179" t="str">
        <f t="shared" si="23"/>
        <v>MR1002.12</v>
      </c>
      <c r="AH47" s="4" t="str">
        <f>$B47&amp;AH$2</f>
        <v>备用Alm</v>
      </c>
      <c r="AI47" s="264"/>
    </row>
    <row r="48" customHeight="1" spans="2:35">
      <c r="B48" s="23" t="s">
        <v>129</v>
      </c>
      <c r="E48" s="260" t="s">
        <v>228</v>
      </c>
      <c r="G48" s="182">
        <f t="shared" si="5"/>
        <v>2</v>
      </c>
      <c r="H48" s="179">
        <f t="shared" si="24"/>
        <v>13</v>
      </c>
      <c r="I48" s="179" t="str">
        <f t="shared" si="7"/>
        <v>R2.13</v>
      </c>
      <c r="J48" s="4" t="str">
        <f t="shared" si="8"/>
        <v>备用Sn</v>
      </c>
      <c r="K48" s="179" t="str">
        <f t="shared" si="9"/>
        <v>R102.13</v>
      </c>
      <c r="L48" s="138" t="str">
        <f t="shared" si="10"/>
        <v>压力传感器清零3Sol</v>
      </c>
      <c r="M48" s="179" t="str">
        <f t="shared" si="34"/>
        <v>MR902.13</v>
      </c>
      <c r="N48" s="4" t="str">
        <f t="shared" si="12"/>
        <v>备用Flg</v>
      </c>
      <c r="O48" s="179" t="str">
        <f t="shared" si="13"/>
        <v>MR102.13</v>
      </c>
      <c r="P48" s="4" t="str">
        <f t="shared" si="0"/>
        <v>压力传感器清零3Pls</v>
      </c>
      <c r="Q48" s="179" t="str">
        <f t="shared" si="14"/>
        <v>MR202.13</v>
      </c>
      <c r="R48" s="4" t="str">
        <f t="shared" si="1"/>
        <v>压力传感器清零3[M]</v>
      </c>
      <c r="S48" s="179" t="str">
        <f t="shared" si="15"/>
        <v>MR302.13</v>
      </c>
      <c r="T48" s="4" t="str">
        <f t="shared" si="2"/>
        <v>压力传感器清零3[A]</v>
      </c>
      <c r="U48" s="179" t="str">
        <f t="shared" si="3"/>
        <v>MR402.13</v>
      </c>
      <c r="V48" s="4" t="str">
        <f>$E48&amp;V$2</f>
        <v>压力传感器清零3Sw</v>
      </c>
      <c r="W48" s="179" t="str">
        <f t="shared" si="33"/>
        <v>MR502.13</v>
      </c>
      <c r="X48" s="4" t="str">
        <f t="shared" si="36"/>
        <v>备用Lamp</v>
      </c>
      <c r="Y48" s="179" t="str">
        <f t="shared" si="18"/>
        <v>MR602.13</v>
      </c>
      <c r="Z48" s="4" t="str">
        <f t="shared" si="35"/>
        <v>备用Alw</v>
      </c>
      <c r="AA48" s="179" t="str">
        <f t="shared" si="32"/>
        <v>MR702.13</v>
      </c>
      <c r="AB48" s="4" t="str">
        <f t="shared" si="20"/>
        <v>压力传感器清零3条件[A]</v>
      </c>
      <c r="AC48" s="4">
        <v>1045</v>
      </c>
      <c r="AD48" s="4" t="str">
        <f t="shared" si="21"/>
        <v>备用延时[A]</v>
      </c>
      <c r="AE48" s="4">
        <v>145</v>
      </c>
      <c r="AF48" s="4" t="str">
        <f t="shared" si="22"/>
        <v>备用Alm</v>
      </c>
      <c r="AG48" s="179" t="str">
        <f t="shared" si="23"/>
        <v>MR1002.13</v>
      </c>
      <c r="AH48" s="4" t="str">
        <f>$B48&amp;AH$2</f>
        <v>备用Alm</v>
      </c>
      <c r="AI48" s="264"/>
    </row>
    <row r="49" customHeight="1" spans="2:35">
      <c r="B49" s="23" t="s">
        <v>129</v>
      </c>
      <c r="E49" s="23" t="s">
        <v>129</v>
      </c>
      <c r="G49" s="182">
        <f t="shared" si="5"/>
        <v>2</v>
      </c>
      <c r="H49" s="179">
        <f t="shared" si="24"/>
        <v>14</v>
      </c>
      <c r="I49" s="179" t="str">
        <f t="shared" si="7"/>
        <v>R2.14</v>
      </c>
      <c r="J49" s="4" t="str">
        <f t="shared" si="8"/>
        <v>备用Sn</v>
      </c>
      <c r="K49" s="179" t="str">
        <f t="shared" si="9"/>
        <v>R102.14</v>
      </c>
      <c r="L49" s="138" t="str">
        <f t="shared" si="10"/>
        <v>备用Sol</v>
      </c>
      <c r="M49" s="179" t="str">
        <f t="shared" si="34"/>
        <v>MR902.14</v>
      </c>
      <c r="N49" s="4" t="str">
        <f t="shared" si="12"/>
        <v>备用Flg</v>
      </c>
      <c r="O49" s="179" t="str">
        <f t="shared" si="13"/>
        <v>MR102.14</v>
      </c>
      <c r="P49" s="4" t="str">
        <f t="shared" si="0"/>
        <v>备用Pls</v>
      </c>
      <c r="Q49" s="179" t="str">
        <f t="shared" si="14"/>
        <v>MR202.14</v>
      </c>
      <c r="R49" s="4" t="str">
        <f t="shared" si="1"/>
        <v>备用[M]</v>
      </c>
      <c r="S49" s="179" t="str">
        <f t="shared" si="15"/>
        <v>MR302.14</v>
      </c>
      <c r="T49" s="4" t="str">
        <f t="shared" si="2"/>
        <v>备用[A]</v>
      </c>
      <c r="U49" s="179" t="str">
        <f t="shared" si="3"/>
        <v>MR402.14</v>
      </c>
      <c r="V49" s="4" t="str">
        <f t="shared" ref="V47:V52" si="37">$B49&amp;V$2</f>
        <v>备用Sw</v>
      </c>
      <c r="W49" s="179" t="str">
        <f t="shared" si="33"/>
        <v>MR502.14</v>
      </c>
      <c r="X49" s="4" t="str">
        <f t="shared" si="36"/>
        <v>备用Lamp</v>
      </c>
      <c r="Y49" s="179" t="str">
        <f t="shared" si="18"/>
        <v>MR602.14</v>
      </c>
      <c r="Z49" s="4" t="str">
        <f t="shared" si="35"/>
        <v>备用Alw</v>
      </c>
      <c r="AA49" s="179" t="str">
        <f t="shared" si="32"/>
        <v>MR702.14</v>
      </c>
      <c r="AB49" s="4" t="str">
        <f t="shared" si="20"/>
        <v>备用条件[A]</v>
      </c>
      <c r="AC49" s="4">
        <v>1046</v>
      </c>
      <c r="AD49" s="4" t="str">
        <f t="shared" si="21"/>
        <v>备用延时[A]</v>
      </c>
      <c r="AE49" s="4">
        <v>146</v>
      </c>
      <c r="AF49" s="4" t="str">
        <f t="shared" si="22"/>
        <v>备用Alm</v>
      </c>
      <c r="AG49" s="179" t="str">
        <f t="shared" si="23"/>
        <v>MR1002.14</v>
      </c>
      <c r="AH49" s="4" t="str">
        <f>$B49&amp;AH$2</f>
        <v>备用Alm</v>
      </c>
      <c r="AI49" s="264"/>
    </row>
    <row r="50" customHeight="1" spans="2:35">
      <c r="B50" s="23" t="s">
        <v>129</v>
      </c>
      <c r="E50" s="23" t="s">
        <v>129</v>
      </c>
      <c r="G50" s="182">
        <f t="shared" si="5"/>
        <v>2</v>
      </c>
      <c r="H50" s="179">
        <f t="shared" si="24"/>
        <v>15</v>
      </c>
      <c r="I50" s="179" t="str">
        <f t="shared" si="7"/>
        <v>R2.15</v>
      </c>
      <c r="J50" s="4" t="str">
        <f t="shared" si="8"/>
        <v>备用Sn</v>
      </c>
      <c r="K50" s="179" t="str">
        <f t="shared" si="9"/>
        <v>R102.15</v>
      </c>
      <c r="L50" s="138" t="str">
        <f t="shared" si="10"/>
        <v>备用Sol</v>
      </c>
      <c r="M50" s="179" t="str">
        <f t="shared" si="34"/>
        <v>MR902.15</v>
      </c>
      <c r="N50" s="4" t="str">
        <f t="shared" si="12"/>
        <v>备用Flg</v>
      </c>
      <c r="O50" s="179" t="str">
        <f t="shared" si="13"/>
        <v>MR102.15</v>
      </c>
      <c r="P50" s="4" t="str">
        <f t="shared" si="0"/>
        <v>备用Pls</v>
      </c>
      <c r="Q50" s="179" t="str">
        <f t="shared" si="14"/>
        <v>MR202.15</v>
      </c>
      <c r="R50" s="4" t="str">
        <f t="shared" si="1"/>
        <v>备用[M]</v>
      </c>
      <c r="S50" s="179" t="str">
        <f t="shared" si="15"/>
        <v>MR302.15</v>
      </c>
      <c r="T50" s="4" t="str">
        <f t="shared" si="2"/>
        <v>备用[A]</v>
      </c>
      <c r="U50" s="179" t="str">
        <f t="shared" si="3"/>
        <v>MR402.15</v>
      </c>
      <c r="V50" s="4" t="str">
        <f t="shared" si="37"/>
        <v>备用Sw</v>
      </c>
      <c r="W50" s="179" t="str">
        <f t="shared" si="33"/>
        <v>MR502.15</v>
      </c>
      <c r="X50" s="4" t="str">
        <f t="shared" si="36"/>
        <v>备用Lamp</v>
      </c>
      <c r="Y50" s="179" t="str">
        <f t="shared" si="18"/>
        <v>MR602.15</v>
      </c>
      <c r="Z50" s="4" t="str">
        <f t="shared" si="35"/>
        <v>备用Alw</v>
      </c>
      <c r="AA50" s="179" t="str">
        <f t="shared" si="32"/>
        <v>MR702.15</v>
      </c>
      <c r="AB50" s="4" t="str">
        <f t="shared" si="20"/>
        <v>备用条件[A]</v>
      </c>
      <c r="AC50" s="4">
        <v>1047</v>
      </c>
      <c r="AD50" s="4" t="str">
        <f t="shared" si="21"/>
        <v>备用延时[A]</v>
      </c>
      <c r="AE50" s="4">
        <v>147</v>
      </c>
      <c r="AF50" s="4" t="str">
        <f t="shared" si="22"/>
        <v>备用Alm</v>
      </c>
      <c r="AG50" s="179" t="str">
        <f t="shared" si="23"/>
        <v>MR1002.15</v>
      </c>
      <c r="AH50" s="4" t="str">
        <f>$B50&amp;AH$2</f>
        <v>备用Alm</v>
      </c>
      <c r="AI50" s="265"/>
    </row>
    <row r="51" customHeight="1" spans="2:36">
      <c r="B51" s="13" t="s">
        <v>229</v>
      </c>
      <c r="E51" s="260" t="s">
        <v>230</v>
      </c>
      <c r="G51" s="182">
        <f t="shared" si="5"/>
        <v>3</v>
      </c>
      <c r="H51" s="179">
        <f t="shared" si="24"/>
        <v>0</v>
      </c>
      <c r="I51" s="179" t="str">
        <f t="shared" si="7"/>
        <v>R3.0</v>
      </c>
      <c r="J51" s="4" t="str">
        <f t="shared" si="8"/>
        <v>上料定位1左右气缸松开位Sn</v>
      </c>
      <c r="K51" s="179" t="str">
        <f t="shared" si="9"/>
        <v>R103.0</v>
      </c>
      <c r="L51" s="138" t="str">
        <f t="shared" si="10"/>
        <v>上料平台左右定位气缸松开Sol</v>
      </c>
      <c r="M51" s="179" t="str">
        <f t="shared" si="34"/>
        <v>MR903.0</v>
      </c>
      <c r="N51" s="4" t="str">
        <f t="shared" si="12"/>
        <v>上料定位1左右气缸松开位Flg</v>
      </c>
      <c r="O51" s="179" t="str">
        <f t="shared" si="13"/>
        <v>MR103.0</v>
      </c>
      <c r="P51" s="4" t="str">
        <f t="shared" si="0"/>
        <v>上料平台左右定位气缸松开Pls</v>
      </c>
      <c r="Q51" s="179" t="str">
        <f t="shared" si="14"/>
        <v>MR203.0</v>
      </c>
      <c r="R51" s="4" t="str">
        <f t="shared" si="1"/>
        <v>上料平台左右定位气缸松开[M]</v>
      </c>
      <c r="S51" s="179" t="str">
        <f t="shared" si="15"/>
        <v>MR303.0</v>
      </c>
      <c r="T51" s="4" t="str">
        <f t="shared" si="2"/>
        <v>上料平台左右定位气缸松开[A]</v>
      </c>
      <c r="U51" s="179" t="str">
        <f t="shared" si="3"/>
        <v>MR403.0</v>
      </c>
      <c r="V51" s="4" t="str">
        <f t="shared" si="37"/>
        <v>上料定位1左右气缸松开位Sw</v>
      </c>
      <c r="W51" s="179" t="str">
        <f t="shared" si="33"/>
        <v>MR503.0</v>
      </c>
      <c r="X51" s="4" t="str">
        <f t="shared" si="36"/>
        <v>上料定位1左右气缸松开位Lamp</v>
      </c>
      <c r="Y51" s="179" t="str">
        <f t="shared" si="18"/>
        <v>MR603.0</v>
      </c>
      <c r="Z51" s="4" t="str">
        <f t="shared" si="35"/>
        <v>上料定位1左右气缸松开位Alw</v>
      </c>
      <c r="AA51" s="179" t="str">
        <f t="shared" si="32"/>
        <v>MR703.0</v>
      </c>
      <c r="AB51" s="4" t="str">
        <f t="shared" si="20"/>
        <v>上料平台左右定位气缸松开条件[A]</v>
      </c>
      <c r="AC51" s="4">
        <v>1048</v>
      </c>
      <c r="AD51" s="4" t="str">
        <f t="shared" si="21"/>
        <v>上料定位1左右气缸松开位延时[A]</v>
      </c>
      <c r="AE51" s="4">
        <v>148</v>
      </c>
      <c r="AF51" s="4" t="str">
        <f t="shared" si="22"/>
        <v>上料定位1左右气缸松开位Alm</v>
      </c>
      <c r="AG51" s="179" t="str">
        <f t="shared" si="23"/>
        <v>MR1003.0</v>
      </c>
      <c r="AH51" s="4" t="str">
        <f>$B51&amp;AH$2</f>
        <v>上料定位1左右气缸松开位Alm</v>
      </c>
      <c r="AI51" s="4" t="s">
        <v>231</v>
      </c>
      <c r="AJ51" s="4" t="s">
        <v>231</v>
      </c>
    </row>
    <row r="52" customHeight="1" spans="2:36">
      <c r="B52" s="23" t="s">
        <v>232</v>
      </c>
      <c r="E52" s="260" t="s">
        <v>233</v>
      </c>
      <c r="G52" s="182">
        <f t="shared" si="5"/>
        <v>3</v>
      </c>
      <c r="H52" s="179">
        <f t="shared" si="24"/>
        <v>1</v>
      </c>
      <c r="I52" s="179" t="str">
        <f t="shared" si="7"/>
        <v>R3.1</v>
      </c>
      <c r="J52" s="4" t="str">
        <f t="shared" si="8"/>
        <v>上料定位1左右气缸夹紧位Sn</v>
      </c>
      <c r="K52" s="179" t="str">
        <f t="shared" si="9"/>
        <v>R103.1</v>
      </c>
      <c r="L52" s="138" t="str">
        <f t="shared" si="10"/>
        <v>上料平台左右定位气缸夹紧Sol</v>
      </c>
      <c r="M52" s="179" t="str">
        <f t="shared" si="34"/>
        <v>MR903.1</v>
      </c>
      <c r="N52" s="4" t="str">
        <f t="shared" si="12"/>
        <v>上料定位1左右气缸夹紧位Flg</v>
      </c>
      <c r="O52" s="179" t="str">
        <f t="shared" si="13"/>
        <v>MR103.1</v>
      </c>
      <c r="P52" s="4" t="str">
        <f t="shared" si="0"/>
        <v>上料平台左右定位气缸夹紧Pls</v>
      </c>
      <c r="Q52" s="179" t="str">
        <f t="shared" si="14"/>
        <v>MR203.1</v>
      </c>
      <c r="R52" s="4" t="str">
        <f t="shared" si="1"/>
        <v>上料平台左右定位气缸夹紧[M]</v>
      </c>
      <c r="S52" s="179" t="str">
        <f t="shared" si="15"/>
        <v>MR303.1</v>
      </c>
      <c r="T52" s="4" t="str">
        <f t="shared" si="2"/>
        <v>上料平台左右定位气缸夹紧[A]</v>
      </c>
      <c r="U52" s="179" t="str">
        <f t="shared" si="3"/>
        <v>MR403.1</v>
      </c>
      <c r="V52" s="4" t="str">
        <f t="shared" si="37"/>
        <v>上料定位1左右气缸夹紧位Sw</v>
      </c>
      <c r="W52" s="179" t="str">
        <f t="shared" si="33"/>
        <v>MR503.1</v>
      </c>
      <c r="X52" s="4" t="str">
        <f t="shared" si="36"/>
        <v>上料定位1左右气缸夹紧位Lamp</v>
      </c>
      <c r="Y52" s="179" t="str">
        <f t="shared" si="18"/>
        <v>MR603.1</v>
      </c>
      <c r="Z52" s="4" t="str">
        <f t="shared" si="35"/>
        <v>上料定位1左右气缸夹紧位Alw</v>
      </c>
      <c r="AA52" s="179" t="str">
        <f t="shared" si="32"/>
        <v>MR703.1</v>
      </c>
      <c r="AB52" s="4" t="str">
        <f t="shared" si="20"/>
        <v>上料平台左右定位气缸夹紧条件[A]</v>
      </c>
      <c r="AC52" s="4">
        <v>1049</v>
      </c>
      <c r="AD52" s="4" t="str">
        <f t="shared" si="21"/>
        <v>上料定位1左右气缸夹紧位延时[A]</v>
      </c>
      <c r="AE52" s="4">
        <v>149</v>
      </c>
      <c r="AF52" s="4" t="str">
        <f t="shared" si="22"/>
        <v>上料定位1左右气缸夹紧位Alm</v>
      </c>
      <c r="AG52" s="179" t="str">
        <f t="shared" si="23"/>
        <v>MR1003.1</v>
      </c>
      <c r="AH52" s="4" t="str">
        <f>$B52&amp;AH$2</f>
        <v>上料定位1左右气缸夹紧位Alm</v>
      </c>
      <c r="AI52" s="4" t="s">
        <v>234</v>
      </c>
      <c r="AJ52" s="4" t="s">
        <v>234</v>
      </c>
    </row>
    <row r="53" customHeight="1" spans="2:36">
      <c r="B53" s="23" t="s">
        <v>235</v>
      </c>
      <c r="E53" s="23" t="s">
        <v>129</v>
      </c>
      <c r="G53" s="182">
        <f t="shared" si="5"/>
        <v>3</v>
      </c>
      <c r="H53" s="179">
        <f t="shared" si="24"/>
        <v>2</v>
      </c>
      <c r="I53" s="179" t="str">
        <f t="shared" si="7"/>
        <v>R3.2</v>
      </c>
      <c r="J53" s="4" t="str">
        <f t="shared" si="8"/>
        <v>上料定位2左右气缸松开位Sn</v>
      </c>
      <c r="K53" s="179" t="str">
        <f t="shared" si="9"/>
        <v>R103.2</v>
      </c>
      <c r="L53" s="138" t="str">
        <f t="shared" si="10"/>
        <v>备用Sol</v>
      </c>
      <c r="M53" s="179" t="str">
        <f t="shared" si="34"/>
        <v>MR903.2</v>
      </c>
      <c r="N53" s="4" t="str">
        <f t="shared" si="12"/>
        <v>上料定位2左右气缸松开位Flg</v>
      </c>
      <c r="O53" s="179" t="str">
        <f t="shared" si="13"/>
        <v>MR103.2</v>
      </c>
      <c r="P53" s="4" t="str">
        <f t="shared" si="0"/>
        <v>备用Pls</v>
      </c>
      <c r="Q53" s="179" t="str">
        <f t="shared" si="14"/>
        <v>MR203.2</v>
      </c>
      <c r="R53" s="4" t="str">
        <f t="shared" si="1"/>
        <v>备用[M]</v>
      </c>
      <c r="S53" s="179" t="str">
        <f t="shared" si="15"/>
        <v>MR303.2</v>
      </c>
      <c r="T53" s="4" t="str">
        <f t="shared" si="2"/>
        <v>备用[A]</v>
      </c>
      <c r="U53" s="179" t="str">
        <f t="shared" si="3"/>
        <v>MR403.2</v>
      </c>
      <c r="V53" s="4" t="str">
        <f>$E53&amp;V$2</f>
        <v>备用Sw</v>
      </c>
      <c r="W53" s="179" t="str">
        <f t="shared" si="33"/>
        <v>MR503.2</v>
      </c>
      <c r="X53" s="4" t="str">
        <f>$E53&amp;X$2</f>
        <v>备用Lamp</v>
      </c>
      <c r="Y53" s="179" t="str">
        <f t="shared" si="18"/>
        <v>MR603.2</v>
      </c>
      <c r="Z53" s="4" t="str">
        <f t="shared" si="35"/>
        <v>上料定位2左右气缸松开位Alw</v>
      </c>
      <c r="AA53" s="179" t="str">
        <f t="shared" si="32"/>
        <v>MR703.2</v>
      </c>
      <c r="AB53" s="4" t="str">
        <f t="shared" si="20"/>
        <v>备用条件[A]</v>
      </c>
      <c r="AC53" s="4">
        <v>1050</v>
      </c>
      <c r="AD53" s="4" t="str">
        <f t="shared" si="21"/>
        <v>上料定位2左右气缸松开位延时[A]</v>
      </c>
      <c r="AE53" s="4">
        <v>150</v>
      </c>
      <c r="AF53" s="4" t="str">
        <f t="shared" si="22"/>
        <v>上料定位2左右气缸松开位Alm</v>
      </c>
      <c r="AG53" s="179" t="str">
        <f t="shared" si="23"/>
        <v>MR1003.2</v>
      </c>
      <c r="AH53" s="4" t="str">
        <f>$B53&amp;AH$2</f>
        <v>上料定位2左右气缸松开位Alm</v>
      </c>
      <c r="AI53" s="4" t="s">
        <v>236</v>
      </c>
      <c r="AJ53" s="4" t="s">
        <v>236</v>
      </c>
    </row>
    <row r="54" customHeight="1" spans="2:36">
      <c r="B54" s="23" t="s">
        <v>237</v>
      </c>
      <c r="E54" s="23" t="s">
        <v>129</v>
      </c>
      <c r="G54" s="182">
        <f t="shared" si="5"/>
        <v>3</v>
      </c>
      <c r="H54" s="179">
        <f t="shared" si="24"/>
        <v>3</v>
      </c>
      <c r="I54" s="179" t="str">
        <f t="shared" si="7"/>
        <v>R3.3</v>
      </c>
      <c r="J54" s="4" t="str">
        <f t="shared" si="8"/>
        <v>上料定位2左右气缸夹紧位Sn</v>
      </c>
      <c r="K54" s="179" t="str">
        <f t="shared" si="9"/>
        <v>R103.3</v>
      </c>
      <c r="L54" s="138" t="str">
        <f t="shared" si="10"/>
        <v>备用Sol</v>
      </c>
      <c r="M54" s="179" t="str">
        <f t="shared" si="34"/>
        <v>MR903.3</v>
      </c>
      <c r="N54" s="4" t="str">
        <f t="shared" si="12"/>
        <v>上料定位2左右气缸夹紧位Flg</v>
      </c>
      <c r="O54" s="179" t="str">
        <f t="shared" si="13"/>
        <v>MR103.3</v>
      </c>
      <c r="P54" s="4" t="str">
        <f t="shared" si="0"/>
        <v>备用Pls</v>
      </c>
      <c r="Q54" s="179" t="str">
        <f t="shared" si="14"/>
        <v>MR203.3</v>
      </c>
      <c r="R54" s="4" t="str">
        <f t="shared" si="1"/>
        <v>备用[M]</v>
      </c>
      <c r="S54" s="179" t="str">
        <f t="shared" si="15"/>
        <v>MR303.3</v>
      </c>
      <c r="T54" s="4" t="str">
        <f t="shared" si="2"/>
        <v>备用[A]</v>
      </c>
      <c r="U54" s="179" t="str">
        <f t="shared" si="3"/>
        <v>MR403.3</v>
      </c>
      <c r="V54" s="4" t="str">
        <f>$B54&amp;V$2</f>
        <v>上料定位2左右气缸夹紧位Sw</v>
      </c>
      <c r="W54" s="179" t="str">
        <f t="shared" si="33"/>
        <v>MR503.3</v>
      </c>
      <c r="X54" s="4" t="str">
        <f>$B54&amp;X$2</f>
        <v>上料定位2左右气缸夹紧位Lamp</v>
      </c>
      <c r="Y54" s="179" t="str">
        <f t="shared" si="18"/>
        <v>MR603.3</v>
      </c>
      <c r="Z54" s="4" t="str">
        <f t="shared" si="35"/>
        <v>上料定位2左右气缸夹紧位Alw</v>
      </c>
      <c r="AA54" s="179" t="str">
        <f t="shared" si="32"/>
        <v>MR703.3</v>
      </c>
      <c r="AB54" s="4" t="str">
        <f t="shared" si="20"/>
        <v>备用条件[A]</v>
      </c>
      <c r="AC54" s="4">
        <v>1051</v>
      </c>
      <c r="AD54" s="4" t="str">
        <f t="shared" si="21"/>
        <v>上料定位2左右气缸夹紧位延时[A]</v>
      </c>
      <c r="AE54" s="4">
        <v>151</v>
      </c>
      <c r="AF54" s="4" t="str">
        <f t="shared" si="22"/>
        <v>上料定位2左右气缸夹紧位Alm</v>
      </c>
      <c r="AG54" s="179" t="str">
        <f t="shared" si="23"/>
        <v>MR1003.3</v>
      </c>
      <c r="AH54" s="4" t="str">
        <f>$B54&amp;AH$2</f>
        <v>上料定位2左右气缸夹紧位Alm</v>
      </c>
      <c r="AI54" s="4" t="s">
        <v>238</v>
      </c>
      <c r="AJ54" s="4" t="s">
        <v>238</v>
      </c>
    </row>
    <row r="55" customHeight="1" spans="2:36">
      <c r="B55" s="23" t="s">
        <v>239</v>
      </c>
      <c r="E55" s="23" t="s">
        <v>129</v>
      </c>
      <c r="G55" s="182">
        <f t="shared" si="5"/>
        <v>3</v>
      </c>
      <c r="H55" s="179">
        <f t="shared" si="24"/>
        <v>4</v>
      </c>
      <c r="I55" s="179" t="str">
        <f t="shared" si="7"/>
        <v>R3.4</v>
      </c>
      <c r="J55" s="4" t="str">
        <f t="shared" si="8"/>
        <v>上料定位3左右气缸松开位Sn</v>
      </c>
      <c r="K55" s="179" t="str">
        <f t="shared" si="9"/>
        <v>R103.4</v>
      </c>
      <c r="L55" s="138" t="str">
        <f t="shared" si="10"/>
        <v>备用Sol</v>
      </c>
      <c r="M55" s="179" t="str">
        <f t="shared" si="34"/>
        <v>MR903.4</v>
      </c>
      <c r="N55" s="4" t="str">
        <f t="shared" si="12"/>
        <v>上料定位3左右气缸松开位Flg</v>
      </c>
      <c r="O55" s="179" t="str">
        <f t="shared" si="13"/>
        <v>MR103.4</v>
      </c>
      <c r="P55" s="4" t="str">
        <f t="shared" si="0"/>
        <v>备用Pls</v>
      </c>
      <c r="Q55" s="179" t="str">
        <f t="shared" si="14"/>
        <v>MR203.4</v>
      </c>
      <c r="R55" s="4" t="str">
        <f t="shared" si="1"/>
        <v>备用[M]</v>
      </c>
      <c r="S55" s="179" t="str">
        <f t="shared" si="15"/>
        <v>MR303.4</v>
      </c>
      <c r="T55" s="4" t="str">
        <f t="shared" si="2"/>
        <v>备用[A]</v>
      </c>
      <c r="U55" s="179" t="str">
        <f t="shared" si="3"/>
        <v>MR403.4</v>
      </c>
      <c r="V55" s="4" t="str">
        <f>$B55&amp;V$2</f>
        <v>上料定位3左右气缸松开位Sw</v>
      </c>
      <c r="W55" s="179" t="str">
        <f t="shared" si="33"/>
        <v>MR503.4</v>
      </c>
      <c r="X55" s="4" t="str">
        <f>$B55&amp;X$2</f>
        <v>上料定位3左右气缸松开位Lamp</v>
      </c>
      <c r="Y55" s="179" t="str">
        <f t="shared" si="18"/>
        <v>MR603.4</v>
      </c>
      <c r="Z55" s="4" t="str">
        <f t="shared" si="35"/>
        <v>上料定位3左右气缸松开位Alw</v>
      </c>
      <c r="AA55" s="179" t="str">
        <f t="shared" si="32"/>
        <v>MR703.4</v>
      </c>
      <c r="AB55" s="4" t="str">
        <f t="shared" si="20"/>
        <v>备用条件[A]</v>
      </c>
      <c r="AC55" s="4">
        <v>1052</v>
      </c>
      <c r="AD55" s="4" t="str">
        <f t="shared" si="21"/>
        <v>上料定位3左右气缸松开位延时[A]</v>
      </c>
      <c r="AE55" s="4">
        <v>152</v>
      </c>
      <c r="AF55" s="4" t="str">
        <f t="shared" si="22"/>
        <v>上料定位3左右气缸松开位Alm</v>
      </c>
      <c r="AG55" s="179" t="str">
        <f t="shared" si="23"/>
        <v>MR1003.4</v>
      </c>
      <c r="AH55" s="4" t="str">
        <f>$B55&amp;AH$2</f>
        <v>上料定位3左右气缸松开位Alm</v>
      </c>
      <c r="AI55" s="4" t="s">
        <v>240</v>
      </c>
      <c r="AJ55" s="4" t="s">
        <v>240</v>
      </c>
    </row>
    <row r="56" customHeight="1" spans="2:36">
      <c r="B56" s="23" t="s">
        <v>241</v>
      </c>
      <c r="E56" s="23" t="s">
        <v>129</v>
      </c>
      <c r="G56" s="182">
        <f t="shared" si="5"/>
        <v>3</v>
      </c>
      <c r="H56" s="179">
        <f t="shared" si="24"/>
        <v>5</v>
      </c>
      <c r="I56" s="179" t="str">
        <f t="shared" si="7"/>
        <v>R3.5</v>
      </c>
      <c r="J56" s="4" t="str">
        <f t="shared" si="8"/>
        <v>上料定位3左右气缸夹紧位Sn</v>
      </c>
      <c r="K56" s="179" t="str">
        <f t="shared" si="9"/>
        <v>R103.5</v>
      </c>
      <c r="L56" s="138" t="str">
        <f t="shared" si="10"/>
        <v>备用Sol</v>
      </c>
      <c r="M56" s="179" t="str">
        <f t="shared" si="34"/>
        <v>MR903.5</v>
      </c>
      <c r="N56" s="4" t="str">
        <f t="shared" si="12"/>
        <v>上料定位3左右气缸夹紧位Flg</v>
      </c>
      <c r="O56" s="179" t="str">
        <f t="shared" si="13"/>
        <v>MR103.5</v>
      </c>
      <c r="P56" s="4" t="str">
        <f t="shared" si="0"/>
        <v>备用Pls</v>
      </c>
      <c r="Q56" s="179" t="str">
        <f t="shared" si="14"/>
        <v>MR203.5</v>
      </c>
      <c r="R56" s="4" t="str">
        <f t="shared" si="1"/>
        <v>备用[M]</v>
      </c>
      <c r="S56" s="179" t="str">
        <f t="shared" si="15"/>
        <v>MR303.5</v>
      </c>
      <c r="T56" s="4" t="str">
        <f t="shared" si="2"/>
        <v>备用[A]</v>
      </c>
      <c r="U56" s="179" t="str">
        <f t="shared" si="3"/>
        <v>MR403.5</v>
      </c>
      <c r="V56" s="4" t="str">
        <f>$E56&amp;V$2</f>
        <v>备用Sw</v>
      </c>
      <c r="W56" s="179" t="str">
        <f t="shared" si="33"/>
        <v>MR503.5</v>
      </c>
      <c r="X56" s="4" t="str">
        <f>$E56&amp;X$2</f>
        <v>备用Lamp</v>
      </c>
      <c r="Y56" s="179" t="str">
        <f t="shared" si="18"/>
        <v>MR603.5</v>
      </c>
      <c r="Z56" s="4" t="str">
        <f t="shared" si="35"/>
        <v>上料定位3左右气缸夹紧位Alw</v>
      </c>
      <c r="AA56" s="179" t="str">
        <f t="shared" si="32"/>
        <v>MR703.5</v>
      </c>
      <c r="AB56" s="4" t="str">
        <f t="shared" si="20"/>
        <v>备用条件[A]</v>
      </c>
      <c r="AC56" s="4">
        <v>1053</v>
      </c>
      <c r="AD56" s="4" t="str">
        <f t="shared" si="21"/>
        <v>上料定位3左右气缸夹紧位延时[A]</v>
      </c>
      <c r="AE56" s="4">
        <v>153</v>
      </c>
      <c r="AF56" s="4" t="str">
        <f t="shared" si="22"/>
        <v>上料定位3左右气缸夹紧位Alm</v>
      </c>
      <c r="AG56" s="179" t="str">
        <f t="shared" si="23"/>
        <v>MR1003.5</v>
      </c>
      <c r="AH56" s="4" t="str">
        <f>$B56&amp;AH$2</f>
        <v>上料定位3左右气缸夹紧位Alm</v>
      </c>
      <c r="AI56" s="4" t="s">
        <v>242</v>
      </c>
      <c r="AJ56" s="4" t="s">
        <v>242</v>
      </c>
    </row>
    <row r="57" customHeight="1" spans="2:36">
      <c r="B57" s="23" t="s">
        <v>243</v>
      </c>
      <c r="E57" s="254" t="s">
        <v>244</v>
      </c>
      <c r="G57" s="182">
        <f t="shared" si="5"/>
        <v>3</v>
      </c>
      <c r="H57" s="179">
        <f t="shared" si="24"/>
        <v>6</v>
      </c>
      <c r="I57" s="179" t="str">
        <f t="shared" si="7"/>
        <v>R3.6</v>
      </c>
      <c r="J57" s="4" t="str">
        <f t="shared" si="8"/>
        <v>上料定位1前后气缸松开位Sn</v>
      </c>
      <c r="K57" s="179" t="str">
        <f t="shared" si="9"/>
        <v>R103.6</v>
      </c>
      <c r="L57" s="138" t="str">
        <f t="shared" si="10"/>
        <v>上料定位平台前后定位气缸松开Sol</v>
      </c>
      <c r="M57" s="179" t="str">
        <f t="shared" si="34"/>
        <v>MR903.6</v>
      </c>
      <c r="N57" s="4" t="str">
        <f t="shared" si="12"/>
        <v>上料定位1前后气缸松开位Flg</v>
      </c>
      <c r="O57" s="179" t="str">
        <f t="shared" si="13"/>
        <v>MR103.6</v>
      </c>
      <c r="P57" s="4" t="str">
        <f t="shared" si="0"/>
        <v>上料定位平台前后定位气缸松开Pls</v>
      </c>
      <c r="Q57" s="179" t="str">
        <f t="shared" si="14"/>
        <v>MR203.6</v>
      </c>
      <c r="R57" s="4" t="str">
        <f t="shared" si="1"/>
        <v>上料定位平台前后定位气缸松开[M]</v>
      </c>
      <c r="S57" s="179" t="str">
        <f t="shared" si="15"/>
        <v>MR303.6</v>
      </c>
      <c r="T57" s="4" t="str">
        <f t="shared" si="2"/>
        <v>上料定位平台前后定位气缸松开[A]</v>
      </c>
      <c r="U57" s="179" t="str">
        <f t="shared" si="3"/>
        <v>MR403.6</v>
      </c>
      <c r="W57" s="179" t="str">
        <f t="shared" si="33"/>
        <v>MR503.6</v>
      </c>
      <c r="Y57" s="179" t="str">
        <f t="shared" si="18"/>
        <v>MR603.6</v>
      </c>
      <c r="Z57" s="4" t="str">
        <f t="shared" si="35"/>
        <v>上料定位1前后气缸松开位Alw</v>
      </c>
      <c r="AA57" s="179" t="str">
        <f t="shared" si="32"/>
        <v>MR703.6</v>
      </c>
      <c r="AB57" s="4" t="str">
        <f t="shared" si="20"/>
        <v>上料定位平台前后定位气缸松开条件[A]</v>
      </c>
      <c r="AC57" s="4">
        <v>1054</v>
      </c>
      <c r="AD57" s="4" t="str">
        <f t="shared" si="21"/>
        <v>上料定位1前后气缸松开位延时[A]</v>
      </c>
      <c r="AE57" s="4">
        <v>154</v>
      </c>
      <c r="AF57" s="4" t="str">
        <f t="shared" si="22"/>
        <v>上料定位1前后气缸松开位Alm</v>
      </c>
      <c r="AG57" s="179" t="str">
        <f t="shared" si="23"/>
        <v>MR1003.6</v>
      </c>
      <c r="AH57" s="4" t="str">
        <f>$B57&amp;AH$2</f>
        <v>上料定位1前后气缸松开位Alm</v>
      </c>
      <c r="AI57" s="4" t="s">
        <v>245</v>
      </c>
      <c r="AJ57" s="4" t="s">
        <v>245</v>
      </c>
    </row>
    <row r="58" customHeight="1" spans="2:36">
      <c r="B58" s="23" t="s">
        <v>246</v>
      </c>
      <c r="E58" s="254" t="s">
        <v>247</v>
      </c>
      <c r="G58" s="182">
        <f t="shared" si="5"/>
        <v>3</v>
      </c>
      <c r="H58" s="179">
        <f t="shared" si="24"/>
        <v>7</v>
      </c>
      <c r="I58" s="179" t="str">
        <f t="shared" si="7"/>
        <v>R3.7</v>
      </c>
      <c r="J58" s="4" t="str">
        <f t="shared" si="8"/>
        <v>上料定位1前后气缸夹紧位Sn</v>
      </c>
      <c r="K58" s="179" t="str">
        <f t="shared" si="9"/>
        <v>R103.7</v>
      </c>
      <c r="L58" s="138" t="str">
        <f t="shared" si="10"/>
        <v>上料定位平台前后定位气缸夹紧Sol</v>
      </c>
      <c r="M58" s="179" t="str">
        <f t="shared" si="34"/>
        <v>MR903.7</v>
      </c>
      <c r="N58" s="4" t="str">
        <f t="shared" si="12"/>
        <v>上料定位1前后气缸夹紧位Flg</v>
      </c>
      <c r="O58" s="179" t="str">
        <f t="shared" si="13"/>
        <v>MR103.7</v>
      </c>
      <c r="P58" s="4" t="str">
        <f t="shared" si="0"/>
        <v>上料定位平台前后定位气缸夹紧Pls</v>
      </c>
      <c r="Q58" s="179" t="str">
        <f t="shared" si="14"/>
        <v>MR203.7</v>
      </c>
      <c r="R58" s="4" t="str">
        <f t="shared" si="1"/>
        <v>上料定位平台前后定位气缸夹紧[M]</v>
      </c>
      <c r="S58" s="179" t="str">
        <f t="shared" si="15"/>
        <v>MR303.7</v>
      </c>
      <c r="T58" s="4" t="str">
        <f t="shared" si="2"/>
        <v>上料定位平台前后定位气缸夹紧[A]</v>
      </c>
      <c r="U58" s="179" t="str">
        <f t="shared" si="3"/>
        <v>MR403.7</v>
      </c>
      <c r="W58" s="179" t="str">
        <f t="shared" si="33"/>
        <v>MR503.7</v>
      </c>
      <c r="Y58" s="179" t="str">
        <f t="shared" si="18"/>
        <v>MR603.7</v>
      </c>
      <c r="Z58" s="4" t="str">
        <f t="shared" si="35"/>
        <v>上料定位1前后气缸夹紧位Alw</v>
      </c>
      <c r="AA58" s="179" t="str">
        <f t="shared" si="32"/>
        <v>MR703.7</v>
      </c>
      <c r="AB58" s="4" t="str">
        <f t="shared" si="20"/>
        <v>上料定位平台前后定位气缸夹紧条件[A]</v>
      </c>
      <c r="AC58" s="4">
        <v>1055</v>
      </c>
      <c r="AD58" s="4" t="str">
        <f t="shared" si="21"/>
        <v>上料定位1前后气缸夹紧位延时[A]</v>
      </c>
      <c r="AE58" s="4">
        <v>155</v>
      </c>
      <c r="AF58" s="4" t="str">
        <f t="shared" si="22"/>
        <v>上料定位1前后气缸夹紧位Alm</v>
      </c>
      <c r="AG58" s="179" t="str">
        <f t="shared" si="23"/>
        <v>MR1003.7</v>
      </c>
      <c r="AH58" s="4" t="str">
        <f>$B58&amp;AH$2</f>
        <v>上料定位1前后气缸夹紧位Alm</v>
      </c>
      <c r="AI58" s="4" t="s">
        <v>248</v>
      </c>
      <c r="AJ58" s="4" t="s">
        <v>248</v>
      </c>
    </row>
    <row r="59" customHeight="1" spans="2:36">
      <c r="B59" s="23" t="s">
        <v>249</v>
      </c>
      <c r="E59" s="254" t="s">
        <v>250</v>
      </c>
      <c r="G59" s="182">
        <f t="shared" si="5"/>
        <v>3</v>
      </c>
      <c r="H59" s="179">
        <f t="shared" si="24"/>
        <v>8</v>
      </c>
      <c r="I59" s="179" t="str">
        <f t="shared" si="7"/>
        <v>R3.8</v>
      </c>
      <c r="J59" s="4" t="str">
        <f t="shared" si="8"/>
        <v>上料定位2前后气缸松开位Sn</v>
      </c>
      <c r="K59" s="179" t="str">
        <f t="shared" si="9"/>
        <v>R103.8</v>
      </c>
      <c r="L59" s="138" t="str">
        <f t="shared" si="10"/>
        <v>上料定位平台极耳吹气(预留）Sol</v>
      </c>
      <c r="M59" s="179" t="str">
        <f t="shared" si="34"/>
        <v>MR903.8</v>
      </c>
      <c r="N59" s="4" t="str">
        <f t="shared" si="12"/>
        <v>上料定位2前后气缸松开位Flg</v>
      </c>
      <c r="O59" s="179" t="str">
        <f t="shared" si="13"/>
        <v>MR103.8</v>
      </c>
      <c r="P59" s="4" t="str">
        <f t="shared" si="0"/>
        <v>上料定位平台极耳吹气(预留）Pls</v>
      </c>
      <c r="Q59" s="179" t="str">
        <f t="shared" si="14"/>
        <v>MR203.8</v>
      </c>
      <c r="R59" s="4" t="str">
        <f t="shared" si="1"/>
        <v>上料定位平台极耳吹气(预留）[M]</v>
      </c>
      <c r="S59" s="179" t="str">
        <f t="shared" si="15"/>
        <v>MR303.8</v>
      </c>
      <c r="T59" s="4" t="str">
        <f t="shared" si="2"/>
        <v>上料定位平台极耳吹气(预留）[A]</v>
      </c>
      <c r="U59" s="179" t="str">
        <f t="shared" si="3"/>
        <v>MR403.8</v>
      </c>
      <c r="V59" s="4" t="s">
        <v>251</v>
      </c>
      <c r="W59" s="179" t="str">
        <f t="shared" si="33"/>
        <v>MR503.8</v>
      </c>
      <c r="X59" s="4" t="s">
        <v>251</v>
      </c>
      <c r="Y59" s="179" t="str">
        <f t="shared" si="18"/>
        <v>MR603.8</v>
      </c>
      <c r="Z59" s="4" t="str">
        <f t="shared" si="35"/>
        <v>上料定位2前后气缸松开位Alw</v>
      </c>
      <c r="AA59" s="179" t="str">
        <f t="shared" si="32"/>
        <v>MR703.8</v>
      </c>
      <c r="AB59" s="4" t="str">
        <f t="shared" si="20"/>
        <v>上料定位平台极耳吹气(预留）条件[A]</v>
      </c>
      <c r="AC59" s="4">
        <v>1056</v>
      </c>
      <c r="AD59" s="4" t="str">
        <f t="shared" si="21"/>
        <v>上料定位2前后气缸松开位延时[A]</v>
      </c>
      <c r="AE59" s="4">
        <v>156</v>
      </c>
      <c r="AF59" s="4" t="str">
        <f t="shared" si="22"/>
        <v>上料定位2前后气缸松开位Alm</v>
      </c>
      <c r="AG59" s="179" t="str">
        <f t="shared" si="23"/>
        <v>MR1003.8</v>
      </c>
      <c r="AH59" s="4" t="str">
        <f>$B59&amp;AH$2</f>
        <v>上料定位2前后气缸松开位Alm</v>
      </c>
      <c r="AI59" s="4" t="s">
        <v>252</v>
      </c>
      <c r="AJ59" s="4" t="s">
        <v>252</v>
      </c>
    </row>
    <row r="60" customHeight="1" spans="2:36">
      <c r="B60" s="23" t="s">
        <v>253</v>
      </c>
      <c r="E60" s="23" t="s">
        <v>129</v>
      </c>
      <c r="G60" s="182">
        <f t="shared" si="5"/>
        <v>3</v>
      </c>
      <c r="H60" s="179">
        <f t="shared" si="24"/>
        <v>9</v>
      </c>
      <c r="I60" s="179" t="str">
        <f t="shared" si="7"/>
        <v>R3.9</v>
      </c>
      <c r="J60" s="4" t="str">
        <f t="shared" si="8"/>
        <v>上料定位2前后气缸夹紧位Sn</v>
      </c>
      <c r="K60" s="179" t="str">
        <f t="shared" si="9"/>
        <v>R103.9</v>
      </c>
      <c r="L60" s="138" t="str">
        <f t="shared" si="10"/>
        <v>备用Sol</v>
      </c>
      <c r="M60" s="179" t="str">
        <f t="shared" si="34"/>
        <v>MR903.9</v>
      </c>
      <c r="N60" s="4" t="str">
        <f t="shared" si="12"/>
        <v>上料定位2前后气缸夹紧位Flg</v>
      </c>
      <c r="O60" s="179" t="str">
        <f t="shared" si="13"/>
        <v>MR103.9</v>
      </c>
      <c r="P60" s="4" t="str">
        <f t="shared" si="0"/>
        <v>备用Pls</v>
      </c>
      <c r="Q60" s="179" t="str">
        <f t="shared" si="14"/>
        <v>MR203.9</v>
      </c>
      <c r="R60" s="4" t="str">
        <f t="shared" si="1"/>
        <v>备用[M]</v>
      </c>
      <c r="S60" s="179" t="str">
        <f t="shared" si="15"/>
        <v>MR303.9</v>
      </c>
      <c r="T60" s="4" t="str">
        <f t="shared" si="2"/>
        <v>备用[A]</v>
      </c>
      <c r="U60" s="179" t="str">
        <f t="shared" si="3"/>
        <v>MR403.9</v>
      </c>
      <c r="V60" s="4" t="s">
        <v>254</v>
      </c>
      <c r="W60" s="179" t="str">
        <f t="shared" si="33"/>
        <v>MR503.9</v>
      </c>
      <c r="X60" s="4" t="s">
        <v>254</v>
      </c>
      <c r="Y60" s="179" t="str">
        <f t="shared" si="18"/>
        <v>MR603.9</v>
      </c>
      <c r="Z60" s="4" t="str">
        <f t="shared" si="35"/>
        <v>上料定位2前后气缸夹紧位Alw</v>
      </c>
      <c r="AA60" s="179" t="str">
        <f t="shared" si="32"/>
        <v>MR703.9</v>
      </c>
      <c r="AB60" s="4" t="str">
        <f t="shared" si="20"/>
        <v>备用条件[A]</v>
      </c>
      <c r="AC60" s="4">
        <v>1057</v>
      </c>
      <c r="AD60" s="4" t="str">
        <f t="shared" si="21"/>
        <v>上料定位2前后气缸夹紧位延时[A]</v>
      </c>
      <c r="AE60" s="4">
        <v>157</v>
      </c>
      <c r="AF60" s="4" t="str">
        <f t="shared" si="22"/>
        <v>上料定位2前后气缸夹紧位Alm</v>
      </c>
      <c r="AG60" s="179" t="str">
        <f t="shared" si="23"/>
        <v>MR1003.9</v>
      </c>
      <c r="AH60" s="4" t="str">
        <f>$B60&amp;AH$2</f>
        <v>上料定位2前后气缸夹紧位Alm</v>
      </c>
      <c r="AI60" s="4" t="s">
        <v>255</v>
      </c>
      <c r="AJ60" s="4" t="s">
        <v>255</v>
      </c>
    </row>
    <row r="61" customHeight="1" spans="2:36">
      <c r="B61" s="23" t="s">
        <v>256</v>
      </c>
      <c r="E61" s="23" t="s">
        <v>129</v>
      </c>
      <c r="G61" s="182">
        <f t="shared" si="5"/>
        <v>3</v>
      </c>
      <c r="H61" s="179">
        <f t="shared" si="24"/>
        <v>10</v>
      </c>
      <c r="I61" s="179" t="str">
        <f t="shared" si="7"/>
        <v>R3.10</v>
      </c>
      <c r="J61" s="4" t="str">
        <f t="shared" si="8"/>
        <v>上料定位3前后气缸松开位Sn</v>
      </c>
      <c r="K61" s="179" t="str">
        <f t="shared" si="9"/>
        <v>R103.10</v>
      </c>
      <c r="L61" s="138" t="str">
        <f t="shared" si="10"/>
        <v>备用Sol</v>
      </c>
      <c r="M61" s="179" t="str">
        <f t="shared" si="34"/>
        <v>MR903.10</v>
      </c>
      <c r="N61" s="4" t="str">
        <f t="shared" si="12"/>
        <v>上料定位3前后气缸松开位Flg</v>
      </c>
      <c r="O61" s="179" t="str">
        <f t="shared" si="13"/>
        <v>MR103.10</v>
      </c>
      <c r="P61" s="4" t="str">
        <f t="shared" si="0"/>
        <v>备用Pls</v>
      </c>
      <c r="Q61" s="179" t="str">
        <f t="shared" si="14"/>
        <v>MR203.10</v>
      </c>
      <c r="R61" s="4" t="str">
        <f t="shared" si="1"/>
        <v>备用[M]</v>
      </c>
      <c r="S61" s="179" t="str">
        <f t="shared" si="15"/>
        <v>MR303.10</v>
      </c>
      <c r="T61" s="4" t="str">
        <f t="shared" si="2"/>
        <v>备用[A]</v>
      </c>
      <c r="U61" s="179" t="str">
        <f t="shared" si="3"/>
        <v>MR403.10</v>
      </c>
      <c r="V61" s="4" t="s">
        <v>257</v>
      </c>
      <c r="W61" s="179" t="str">
        <f t="shared" si="33"/>
        <v>MR503.10</v>
      </c>
      <c r="X61" s="4" t="s">
        <v>257</v>
      </c>
      <c r="Y61" s="179" t="str">
        <f t="shared" si="18"/>
        <v>MR603.10</v>
      </c>
      <c r="Z61" s="4" t="str">
        <f t="shared" si="35"/>
        <v>上料定位3前后气缸松开位Alw</v>
      </c>
      <c r="AA61" s="179" t="str">
        <f t="shared" si="32"/>
        <v>MR703.10</v>
      </c>
      <c r="AB61" s="4" t="str">
        <f t="shared" si="20"/>
        <v>备用条件[A]</v>
      </c>
      <c r="AC61" s="4">
        <v>1058</v>
      </c>
      <c r="AD61" s="4" t="str">
        <f t="shared" si="21"/>
        <v>上料定位3前后气缸松开位延时[A]</v>
      </c>
      <c r="AE61" s="4">
        <v>158</v>
      </c>
      <c r="AF61" s="4" t="str">
        <f t="shared" si="22"/>
        <v>上料定位3前后气缸松开位Alm</v>
      </c>
      <c r="AG61" s="179" t="str">
        <f t="shared" si="23"/>
        <v>MR1003.10</v>
      </c>
      <c r="AH61" s="4" t="str">
        <f>$B61&amp;AH$2</f>
        <v>上料定位3前后气缸松开位Alm</v>
      </c>
      <c r="AI61" s="4" t="s">
        <v>258</v>
      </c>
      <c r="AJ61" s="4" t="s">
        <v>258</v>
      </c>
    </row>
    <row r="62" customHeight="1" spans="2:36">
      <c r="B62" s="23" t="s">
        <v>259</v>
      </c>
      <c r="E62" s="23" t="s">
        <v>129</v>
      </c>
      <c r="G62" s="182">
        <f t="shared" si="5"/>
        <v>3</v>
      </c>
      <c r="H62" s="179">
        <f t="shared" si="24"/>
        <v>11</v>
      </c>
      <c r="I62" s="179" t="str">
        <f t="shared" si="7"/>
        <v>R3.11</v>
      </c>
      <c r="J62" s="4" t="str">
        <f t="shared" si="8"/>
        <v>上料定位3前后气缸夹紧位Sn</v>
      </c>
      <c r="K62" s="179" t="str">
        <f t="shared" si="9"/>
        <v>R103.11</v>
      </c>
      <c r="L62" s="138" t="str">
        <f t="shared" si="10"/>
        <v>备用Sol</v>
      </c>
      <c r="M62" s="179" t="str">
        <f t="shared" si="34"/>
        <v>MR903.11</v>
      </c>
      <c r="N62" s="4" t="str">
        <f t="shared" si="12"/>
        <v>上料定位3前后气缸夹紧位Flg</v>
      </c>
      <c r="O62" s="179" t="str">
        <f t="shared" si="13"/>
        <v>MR103.11</v>
      </c>
      <c r="P62" s="4" t="str">
        <f t="shared" si="0"/>
        <v>备用Pls</v>
      </c>
      <c r="Q62" s="179" t="str">
        <f t="shared" si="14"/>
        <v>MR203.11</v>
      </c>
      <c r="R62" s="4" t="str">
        <f t="shared" si="1"/>
        <v>备用[M]</v>
      </c>
      <c r="S62" s="179" t="str">
        <f t="shared" si="15"/>
        <v>MR303.11</v>
      </c>
      <c r="T62" s="4" t="str">
        <f t="shared" si="2"/>
        <v>备用[A]</v>
      </c>
      <c r="U62" s="179" t="str">
        <f t="shared" si="3"/>
        <v>MR403.11</v>
      </c>
      <c r="V62" s="4" t="s">
        <v>260</v>
      </c>
      <c r="W62" s="179" t="str">
        <f t="shared" si="33"/>
        <v>MR503.11</v>
      </c>
      <c r="X62" s="4" t="s">
        <v>260</v>
      </c>
      <c r="Y62" s="179" t="str">
        <f t="shared" si="18"/>
        <v>MR603.11</v>
      </c>
      <c r="Z62" s="4" t="str">
        <f t="shared" si="35"/>
        <v>上料定位3前后气缸夹紧位Alw</v>
      </c>
      <c r="AA62" s="179" t="str">
        <f t="shared" si="32"/>
        <v>MR703.11</v>
      </c>
      <c r="AB62" s="4" t="str">
        <f t="shared" si="20"/>
        <v>备用条件[A]</v>
      </c>
      <c r="AC62" s="4">
        <v>1059</v>
      </c>
      <c r="AD62" s="4" t="str">
        <f t="shared" si="21"/>
        <v>上料定位3前后气缸夹紧位延时[A]</v>
      </c>
      <c r="AE62" s="4">
        <v>159</v>
      </c>
      <c r="AF62" s="4" t="str">
        <f t="shared" si="22"/>
        <v>上料定位3前后气缸夹紧位Alm</v>
      </c>
      <c r="AG62" s="179" t="str">
        <f t="shared" si="23"/>
        <v>MR1003.11</v>
      </c>
      <c r="AH62" s="4" t="str">
        <f>$B62&amp;AH$2</f>
        <v>上料定位3前后气缸夹紧位Alm</v>
      </c>
      <c r="AI62" s="4" t="s">
        <v>261</v>
      </c>
      <c r="AJ62" s="4" t="s">
        <v>261</v>
      </c>
    </row>
    <row r="63" customHeight="1" spans="2:34">
      <c r="B63" s="23" t="s">
        <v>262</v>
      </c>
      <c r="E63" s="23" t="s">
        <v>129</v>
      </c>
      <c r="G63" s="182">
        <f t="shared" si="5"/>
        <v>3</v>
      </c>
      <c r="H63" s="179">
        <f t="shared" si="24"/>
        <v>12</v>
      </c>
      <c r="I63" s="179" t="str">
        <f t="shared" si="7"/>
        <v>R3.12</v>
      </c>
      <c r="J63" s="4" t="str">
        <f>$B63&amp;"SB"</f>
        <v>上料定位平台1有料感应SB</v>
      </c>
      <c r="K63" s="179" t="str">
        <f t="shared" si="9"/>
        <v>R103.12</v>
      </c>
      <c r="L63" s="138" t="str">
        <f t="shared" si="10"/>
        <v>备用Sol</v>
      </c>
      <c r="M63" s="179" t="str">
        <f t="shared" si="34"/>
        <v>MR903.12</v>
      </c>
      <c r="N63" s="4" t="str">
        <f t="shared" si="12"/>
        <v>上料定位平台1有料感应Flg</v>
      </c>
      <c r="O63" s="179" t="str">
        <f t="shared" si="13"/>
        <v>MR103.12</v>
      </c>
      <c r="P63" s="4" t="str">
        <f t="shared" si="0"/>
        <v>备用Pls</v>
      </c>
      <c r="Q63" s="179" t="str">
        <f t="shared" si="14"/>
        <v>MR203.12</v>
      </c>
      <c r="R63" s="4" t="str">
        <f t="shared" si="1"/>
        <v>备用[M]</v>
      </c>
      <c r="S63" s="179" t="str">
        <f t="shared" si="15"/>
        <v>MR303.12</v>
      </c>
      <c r="T63" s="4" t="str">
        <f t="shared" si="2"/>
        <v>备用[A]</v>
      </c>
      <c r="U63" s="179" t="str">
        <f t="shared" si="3"/>
        <v>MR403.12</v>
      </c>
      <c r="V63" s="4" t="s">
        <v>263</v>
      </c>
      <c r="W63" s="179" t="str">
        <f t="shared" si="33"/>
        <v>MR503.12</v>
      </c>
      <c r="X63" s="4" t="s">
        <v>263</v>
      </c>
      <c r="Y63" s="179" t="str">
        <f t="shared" si="18"/>
        <v>MR603.12</v>
      </c>
      <c r="Z63" s="4" t="str">
        <f t="shared" si="35"/>
        <v>上料定位平台1有料感应Alw</v>
      </c>
      <c r="AA63" s="179" t="str">
        <f t="shared" si="32"/>
        <v>MR703.12</v>
      </c>
      <c r="AB63" s="4" t="str">
        <f t="shared" si="20"/>
        <v>备用条件[A]</v>
      </c>
      <c r="AC63" s="4">
        <v>1060</v>
      </c>
      <c r="AD63" s="4" t="str">
        <f t="shared" si="21"/>
        <v>上料定位平台1有料感应延时[A]</v>
      </c>
      <c r="AE63" s="4">
        <v>160</v>
      </c>
      <c r="AF63" s="4" t="str">
        <f t="shared" si="22"/>
        <v>上料定位平台1有料感应Alm</v>
      </c>
      <c r="AG63" s="179" t="str">
        <f t="shared" si="23"/>
        <v>MR1003.12</v>
      </c>
      <c r="AH63" s="4" t="str">
        <f>$B63&amp;AH$2</f>
        <v>上料定位平台1有料感应Alm</v>
      </c>
    </row>
    <row r="64" customHeight="1" spans="2:34">
      <c r="B64" s="23" t="s">
        <v>264</v>
      </c>
      <c r="E64" s="23" t="s">
        <v>129</v>
      </c>
      <c r="G64" s="182">
        <f t="shared" si="5"/>
        <v>3</v>
      </c>
      <c r="H64" s="179">
        <f t="shared" si="24"/>
        <v>13</v>
      </c>
      <c r="I64" s="179" t="str">
        <f t="shared" si="7"/>
        <v>R3.13</v>
      </c>
      <c r="J64" s="4" t="str">
        <f>$B64&amp;"SB"</f>
        <v>上料定位平台2有料感应SB</v>
      </c>
      <c r="K64" s="179" t="str">
        <f t="shared" si="9"/>
        <v>R103.13</v>
      </c>
      <c r="L64" s="138" t="str">
        <f t="shared" si="10"/>
        <v>备用Sol</v>
      </c>
      <c r="M64" s="179" t="str">
        <f t="shared" si="34"/>
        <v>MR903.13</v>
      </c>
      <c r="N64" s="4" t="str">
        <f t="shared" si="12"/>
        <v>上料定位平台2有料感应Flg</v>
      </c>
      <c r="O64" s="179" t="str">
        <f t="shared" si="13"/>
        <v>MR103.13</v>
      </c>
      <c r="P64" s="4" t="str">
        <f t="shared" si="0"/>
        <v>备用Pls</v>
      </c>
      <c r="Q64" s="179" t="str">
        <f t="shared" si="14"/>
        <v>MR203.13</v>
      </c>
      <c r="R64" s="4" t="str">
        <f t="shared" si="1"/>
        <v>备用[M]</v>
      </c>
      <c r="S64" s="179" t="str">
        <f t="shared" si="15"/>
        <v>MR303.13</v>
      </c>
      <c r="T64" s="4" t="str">
        <f t="shared" si="2"/>
        <v>备用[A]</v>
      </c>
      <c r="U64" s="179" t="str">
        <f t="shared" si="3"/>
        <v>MR403.13</v>
      </c>
      <c r="V64" s="4" t="s">
        <v>265</v>
      </c>
      <c r="W64" s="179" t="str">
        <f t="shared" si="33"/>
        <v>MR503.13</v>
      </c>
      <c r="X64" s="4" t="s">
        <v>265</v>
      </c>
      <c r="Y64" s="179" t="str">
        <f t="shared" si="18"/>
        <v>MR603.13</v>
      </c>
      <c r="Z64" s="4" t="str">
        <f t="shared" si="35"/>
        <v>上料定位平台2有料感应Alw</v>
      </c>
      <c r="AA64" s="179" t="str">
        <f t="shared" si="32"/>
        <v>MR703.13</v>
      </c>
      <c r="AB64" s="4" t="str">
        <f t="shared" si="20"/>
        <v>备用条件[A]</v>
      </c>
      <c r="AC64" s="4">
        <v>1061</v>
      </c>
      <c r="AD64" s="4" t="str">
        <f t="shared" si="21"/>
        <v>上料定位平台2有料感应延时[A]</v>
      </c>
      <c r="AE64" s="4">
        <v>161</v>
      </c>
      <c r="AF64" s="4" t="str">
        <f t="shared" si="22"/>
        <v>上料定位平台2有料感应Alm</v>
      </c>
      <c r="AG64" s="179" t="str">
        <f t="shared" si="23"/>
        <v>MR1003.13</v>
      </c>
      <c r="AH64" s="4" t="str">
        <f>$B64&amp;AH$2</f>
        <v>上料定位平台2有料感应Alm</v>
      </c>
    </row>
    <row r="65" customHeight="1" spans="2:34">
      <c r="B65" s="23" t="s">
        <v>266</v>
      </c>
      <c r="E65" s="23" t="s">
        <v>129</v>
      </c>
      <c r="G65" s="182">
        <f t="shared" si="5"/>
        <v>3</v>
      </c>
      <c r="H65" s="179">
        <f t="shared" si="24"/>
        <v>14</v>
      </c>
      <c r="I65" s="179" t="str">
        <f t="shared" si="7"/>
        <v>R3.14</v>
      </c>
      <c r="J65" s="4" t="str">
        <f>$B65&amp;"SB"</f>
        <v>上料定位平台3有料感应SB</v>
      </c>
      <c r="K65" s="179" t="str">
        <f t="shared" si="9"/>
        <v>R103.14</v>
      </c>
      <c r="L65" s="138" t="str">
        <f t="shared" si="10"/>
        <v>备用Sol</v>
      </c>
      <c r="M65" s="179" t="str">
        <f t="shared" si="34"/>
        <v>MR903.14</v>
      </c>
      <c r="N65" s="4" t="str">
        <f t="shared" si="12"/>
        <v>上料定位平台3有料感应Flg</v>
      </c>
      <c r="O65" s="179" t="str">
        <f t="shared" si="13"/>
        <v>MR103.14</v>
      </c>
      <c r="P65" s="4" t="str">
        <f t="shared" si="0"/>
        <v>备用Pls</v>
      </c>
      <c r="Q65" s="179" t="str">
        <f t="shared" si="14"/>
        <v>MR203.14</v>
      </c>
      <c r="R65" s="4" t="str">
        <f t="shared" si="1"/>
        <v>备用[M]</v>
      </c>
      <c r="S65" s="179" t="str">
        <f t="shared" si="15"/>
        <v>MR303.14</v>
      </c>
      <c r="T65" s="4" t="str">
        <f t="shared" si="2"/>
        <v>备用[A]</v>
      </c>
      <c r="U65" s="179" t="str">
        <f t="shared" si="3"/>
        <v>MR403.14</v>
      </c>
      <c r="V65" s="4" t="s">
        <v>267</v>
      </c>
      <c r="W65" s="179" t="str">
        <f t="shared" si="33"/>
        <v>MR503.14</v>
      </c>
      <c r="X65" s="4" t="s">
        <v>267</v>
      </c>
      <c r="Y65" s="179" t="str">
        <f t="shared" si="18"/>
        <v>MR603.14</v>
      </c>
      <c r="Z65" s="4" t="str">
        <f t="shared" si="35"/>
        <v>上料定位平台3有料感应Alw</v>
      </c>
      <c r="AA65" s="179" t="str">
        <f t="shared" si="32"/>
        <v>MR703.14</v>
      </c>
      <c r="AB65" s="4" t="str">
        <f t="shared" si="20"/>
        <v>备用条件[A]</v>
      </c>
      <c r="AC65" s="4">
        <v>1062</v>
      </c>
      <c r="AD65" s="4" t="str">
        <f t="shared" si="21"/>
        <v>上料定位平台3有料感应延时[A]</v>
      </c>
      <c r="AE65" s="4">
        <v>162</v>
      </c>
      <c r="AF65" s="4" t="str">
        <f t="shared" si="22"/>
        <v>上料定位平台3有料感应Alm</v>
      </c>
      <c r="AG65" s="179" t="str">
        <f t="shared" si="23"/>
        <v>MR1003.14</v>
      </c>
      <c r="AH65" s="4" t="str">
        <f>$B65&amp;AH$2</f>
        <v>上料定位平台3有料感应Alm</v>
      </c>
    </row>
    <row r="66" customHeight="1" spans="2:34">
      <c r="B66" s="23" t="s">
        <v>129</v>
      </c>
      <c r="E66" s="23" t="s">
        <v>129</v>
      </c>
      <c r="G66" s="182">
        <f t="shared" si="5"/>
        <v>3</v>
      </c>
      <c r="H66" s="179">
        <f t="shared" si="24"/>
        <v>15</v>
      </c>
      <c r="I66" s="179" t="str">
        <f t="shared" si="7"/>
        <v>R3.15</v>
      </c>
      <c r="J66" s="4" t="str">
        <f>$B66&amp;"EMG"</f>
        <v>备用EMG</v>
      </c>
      <c r="K66" s="179" t="str">
        <f t="shared" si="9"/>
        <v>R103.15</v>
      </c>
      <c r="L66" s="138" t="str">
        <f t="shared" si="10"/>
        <v>备用Sol</v>
      </c>
      <c r="M66" s="179" t="str">
        <f t="shared" si="34"/>
        <v>MR903.15</v>
      </c>
      <c r="N66" s="4" t="str">
        <f t="shared" si="12"/>
        <v>备用Flg</v>
      </c>
      <c r="O66" s="179" t="str">
        <f t="shared" si="13"/>
        <v>MR103.15</v>
      </c>
      <c r="P66" s="4" t="str">
        <f t="shared" si="0"/>
        <v>备用Pls</v>
      </c>
      <c r="Q66" s="179" t="str">
        <f t="shared" si="14"/>
        <v>MR203.15</v>
      </c>
      <c r="R66" s="4" t="str">
        <f t="shared" si="1"/>
        <v>备用[M]</v>
      </c>
      <c r="S66" s="179" t="str">
        <f t="shared" si="15"/>
        <v>MR303.15</v>
      </c>
      <c r="T66" s="4" t="str">
        <f t="shared" si="2"/>
        <v>备用[A]</v>
      </c>
      <c r="U66" s="179" t="str">
        <f t="shared" si="3"/>
        <v>MR403.15</v>
      </c>
      <c r="V66" s="4" t="s">
        <v>268</v>
      </c>
      <c r="W66" s="179" t="str">
        <f t="shared" si="33"/>
        <v>MR503.15</v>
      </c>
      <c r="X66" s="4" t="s">
        <v>268</v>
      </c>
      <c r="Y66" s="179" t="str">
        <f t="shared" si="18"/>
        <v>MR603.15</v>
      </c>
      <c r="Z66" s="4" t="str">
        <f t="shared" si="35"/>
        <v>备用Alw</v>
      </c>
      <c r="AA66" s="179" t="str">
        <f t="shared" si="32"/>
        <v>MR703.15</v>
      </c>
      <c r="AB66" s="4" t="str">
        <f t="shared" si="20"/>
        <v>备用条件[A]</v>
      </c>
      <c r="AC66" s="4">
        <v>1063</v>
      </c>
      <c r="AD66" s="4" t="str">
        <f t="shared" si="21"/>
        <v>备用延时[A]</v>
      </c>
      <c r="AE66" s="4">
        <v>163</v>
      </c>
      <c r="AF66" s="4" t="str">
        <f t="shared" si="22"/>
        <v>备用Alm</v>
      </c>
      <c r="AG66" s="179" t="str">
        <f t="shared" si="23"/>
        <v>MR1003.15</v>
      </c>
      <c r="AH66" s="4" t="str">
        <f>$B66&amp;AH$2</f>
        <v>备用Alm</v>
      </c>
    </row>
    <row r="67" customHeight="1" spans="2:34">
      <c r="B67" s="13" t="s">
        <v>269</v>
      </c>
      <c r="E67" s="23" t="s">
        <v>270</v>
      </c>
      <c r="G67" s="182">
        <f t="shared" si="5"/>
        <v>4</v>
      </c>
      <c r="H67" s="179">
        <f t="shared" si="24"/>
        <v>0</v>
      </c>
      <c r="I67" s="269" t="str">
        <f t="shared" ref="I67:I130" si="38">F$2&amp;G67&amp;"."&amp;H67</f>
        <v>R4.0</v>
      </c>
      <c r="J67" s="4" t="str">
        <f t="shared" ref="J67:J130" si="39">$B67&amp;J$2</f>
        <v>下料定位1左右气缸松开位Sn</v>
      </c>
      <c r="K67" s="269" t="str">
        <f t="shared" si="9"/>
        <v>R104.0</v>
      </c>
      <c r="L67" s="138" t="str">
        <f t="shared" si="10"/>
        <v>下料定位平台左右定位气缸松开Sol</v>
      </c>
      <c r="M67" s="179" t="str">
        <f t="shared" si="34"/>
        <v>MR904.0</v>
      </c>
      <c r="N67" s="4" t="str">
        <f t="shared" ref="N67:N130" si="40">$B67&amp;N$2</f>
        <v>下料定位1左右气缸松开位Flg</v>
      </c>
      <c r="O67" s="179" t="str">
        <f t="shared" si="13"/>
        <v>MR104.0</v>
      </c>
      <c r="P67" s="4" t="str">
        <f t="shared" ref="P67:P82" si="41">$E67&amp;P$2</f>
        <v>下料定位平台左右定位气缸松开Pls</v>
      </c>
      <c r="Q67" s="179" t="str">
        <f t="shared" si="14"/>
        <v>MR204.0</v>
      </c>
      <c r="R67" s="4" t="str">
        <f t="shared" ref="R67:R82" si="42">$E67&amp;R$2</f>
        <v>下料定位平台左右定位气缸松开[M]</v>
      </c>
      <c r="S67" s="179" t="str">
        <f t="shared" si="15"/>
        <v>MR304.0</v>
      </c>
      <c r="T67" s="4" t="str">
        <f t="shared" ref="T67:T82" si="43">$E67&amp;T$2</f>
        <v>下料定位平台左右定位气缸松开[A]</v>
      </c>
      <c r="U67" s="179" t="str">
        <f t="shared" ref="U67:U130" si="44">$U$2&amp;($G67+400)&amp;"."&amp;$H67</f>
        <v>MR404.0</v>
      </c>
      <c r="V67" s="4" t="str">
        <f t="shared" ref="V67:V82" si="45">$E67&amp;V$2</f>
        <v>下料定位平台左右定位气缸松开Sw</v>
      </c>
      <c r="W67" s="179" t="str">
        <f t="shared" ref="W67:W130" si="46">$W$2&amp;($G67+500)&amp;"."&amp;$H67</f>
        <v>MR504.0</v>
      </c>
      <c r="X67" s="4" t="str">
        <f t="shared" ref="X67:X82" si="47">$E67&amp;X$2</f>
        <v>下料定位平台左右定位气缸松开Lamp</v>
      </c>
      <c r="Y67" s="179" t="str">
        <f t="shared" si="18"/>
        <v>MR604.0</v>
      </c>
      <c r="Z67" s="4" t="str">
        <f t="shared" si="35"/>
        <v>下料定位1左右气缸松开位Alw</v>
      </c>
      <c r="AA67" s="179" t="str">
        <f t="shared" si="32"/>
        <v>MR704.0</v>
      </c>
      <c r="AB67" s="4" t="str">
        <f t="shared" si="20"/>
        <v>下料定位平台左右定位气缸松开条件[A]</v>
      </c>
      <c r="AC67" s="4">
        <v>1064</v>
      </c>
      <c r="AD67" s="4" t="str">
        <f t="shared" ref="AD67:AD130" si="48">$B67&amp;AD$2</f>
        <v>下料定位1左右气缸松开位延时[A]</v>
      </c>
      <c r="AE67" s="4">
        <v>164</v>
      </c>
      <c r="AF67" s="4" t="str">
        <f t="shared" si="22"/>
        <v>下料定位1左右气缸松开位Alm</v>
      </c>
      <c r="AG67" s="179" t="str">
        <f t="shared" si="23"/>
        <v>MR1004.0</v>
      </c>
      <c r="AH67" s="4" t="str">
        <f t="shared" ref="AH67:AI130" si="49">$B67&amp;AH$2</f>
        <v>下料定位1左右气缸松开位Alm</v>
      </c>
    </row>
    <row r="68" customHeight="1" spans="2:34">
      <c r="B68" s="13" t="s">
        <v>271</v>
      </c>
      <c r="E68" s="23" t="s">
        <v>272</v>
      </c>
      <c r="G68" s="182">
        <f t="shared" ref="G68:G131" si="50">IF(H67&lt;&gt;15,G67,G67+1)</f>
        <v>4</v>
      </c>
      <c r="H68" s="179">
        <f t="shared" si="24"/>
        <v>1</v>
      </c>
      <c r="I68" s="270" t="str">
        <f t="shared" si="38"/>
        <v>R4.1</v>
      </c>
      <c r="J68" s="4" t="str">
        <f t="shared" si="39"/>
        <v>下料定位1左右气缸夹紧位Sn</v>
      </c>
      <c r="K68" s="270" t="str">
        <f t="shared" ref="K68:K131" si="51">$F$2&amp;($G68+100)&amp;"."&amp;$H68</f>
        <v>R104.1</v>
      </c>
      <c r="L68" s="138" t="str">
        <f t="shared" ref="L68:L131" si="52">$E68&amp;L$2</f>
        <v>下料定位平台左右定位气缸夹紧Sol</v>
      </c>
      <c r="M68" s="179" t="str">
        <f t="shared" ref="M68:M114" si="53">M$2&amp;($G68+900)&amp;"."&amp;$H68</f>
        <v>MR904.1</v>
      </c>
      <c r="N68" s="4" t="str">
        <f t="shared" si="40"/>
        <v>下料定位1左右气缸夹紧位Flg</v>
      </c>
      <c r="O68" s="179" t="str">
        <f t="shared" ref="O68:O131" si="54">O$2&amp;($G68+100)&amp;"."&amp;$H68</f>
        <v>MR104.1</v>
      </c>
      <c r="P68" s="4" t="str">
        <f t="shared" si="41"/>
        <v>下料定位平台左右定位气缸夹紧Pls</v>
      </c>
      <c r="Q68" s="179" t="str">
        <f t="shared" ref="Q68:Q131" si="55">Q$2&amp;($G68+200)&amp;"."&amp;$H68</f>
        <v>MR204.1</v>
      </c>
      <c r="R68" s="4" t="str">
        <f t="shared" si="42"/>
        <v>下料定位平台左右定位气缸夹紧[M]</v>
      </c>
      <c r="S68" s="179" t="str">
        <f t="shared" ref="S68:S131" si="56">S$2&amp;($G68+300)&amp;"."&amp;$H68</f>
        <v>MR304.1</v>
      </c>
      <c r="T68" s="4" t="str">
        <f t="shared" si="43"/>
        <v>下料定位平台左右定位气缸夹紧[A]</v>
      </c>
      <c r="U68" s="179" t="str">
        <f t="shared" si="44"/>
        <v>MR404.1</v>
      </c>
      <c r="V68" s="4" t="str">
        <f t="shared" si="45"/>
        <v>下料定位平台左右定位气缸夹紧Sw</v>
      </c>
      <c r="W68" s="179" t="str">
        <f t="shared" si="46"/>
        <v>MR504.1</v>
      </c>
      <c r="X68" s="4" t="str">
        <f t="shared" si="47"/>
        <v>下料定位平台左右定位气缸夹紧Lamp</v>
      </c>
      <c r="Y68" s="179" t="str">
        <f t="shared" ref="Y68:Y131" si="57">$W$2&amp;($G68+600)&amp;"."&amp;$H68</f>
        <v>MR604.1</v>
      </c>
      <c r="Z68" s="4" t="str">
        <f t="shared" si="35"/>
        <v>下料定位1左右气缸夹紧位Alw</v>
      </c>
      <c r="AA68" s="179" t="str">
        <f t="shared" si="32"/>
        <v>MR704.1</v>
      </c>
      <c r="AB68" s="4" t="str">
        <f t="shared" ref="AB68:AB131" si="58">$E68&amp;AB$2</f>
        <v>下料定位平台左右定位气缸夹紧条件[A]</v>
      </c>
      <c r="AC68" s="4">
        <v>1065</v>
      </c>
      <c r="AD68" s="4" t="str">
        <f t="shared" si="48"/>
        <v>下料定位1左右气缸夹紧位延时[A]</v>
      </c>
      <c r="AE68" s="4">
        <v>165</v>
      </c>
      <c r="AF68" s="4" t="str">
        <f t="shared" ref="AF68:AF131" si="59">AH68</f>
        <v>下料定位1左右气缸夹紧位Alm</v>
      </c>
      <c r="AG68" s="179" t="str">
        <f t="shared" ref="AG68:AG131" si="60">$W$2&amp;($G68+1000)&amp;"."&amp;$H68</f>
        <v>MR1004.1</v>
      </c>
      <c r="AH68" s="4" t="str">
        <f t="shared" si="49"/>
        <v>下料定位1左右气缸夹紧位Alm</v>
      </c>
    </row>
    <row r="69" customHeight="1" spans="2:36">
      <c r="B69" s="13" t="s">
        <v>273</v>
      </c>
      <c r="E69" s="23" t="s">
        <v>129</v>
      </c>
      <c r="G69" s="182">
        <f t="shared" si="50"/>
        <v>4</v>
      </c>
      <c r="H69" s="179">
        <f t="shared" si="24"/>
        <v>2</v>
      </c>
      <c r="I69" s="270" t="str">
        <f t="shared" si="38"/>
        <v>R4.2</v>
      </c>
      <c r="J69" s="4" t="str">
        <f t="shared" si="39"/>
        <v>下料定位2左右气缸松开位Sn</v>
      </c>
      <c r="K69" s="270" t="str">
        <f t="shared" si="51"/>
        <v>R104.2</v>
      </c>
      <c r="L69" s="138" t="str">
        <f t="shared" si="52"/>
        <v>备用Sol</v>
      </c>
      <c r="M69" s="179" t="str">
        <f t="shared" si="53"/>
        <v>MR904.2</v>
      </c>
      <c r="N69" s="4" t="str">
        <f t="shared" si="40"/>
        <v>下料定位2左右气缸松开位Flg</v>
      </c>
      <c r="O69" s="179" t="str">
        <f t="shared" si="54"/>
        <v>MR104.2</v>
      </c>
      <c r="P69" s="4" t="str">
        <f t="shared" si="41"/>
        <v>备用Pls</v>
      </c>
      <c r="Q69" s="179" t="str">
        <f t="shared" si="55"/>
        <v>MR204.2</v>
      </c>
      <c r="R69" s="4" t="str">
        <f t="shared" si="42"/>
        <v>备用[M]</v>
      </c>
      <c r="S69" s="179" t="str">
        <f t="shared" si="56"/>
        <v>MR304.2</v>
      </c>
      <c r="T69" s="4" t="str">
        <f t="shared" si="43"/>
        <v>备用[A]</v>
      </c>
      <c r="U69" s="179" t="str">
        <f t="shared" si="44"/>
        <v>MR404.2</v>
      </c>
      <c r="V69" s="4" t="str">
        <f t="shared" si="45"/>
        <v>备用Sw</v>
      </c>
      <c r="W69" s="179" t="str">
        <f t="shared" si="46"/>
        <v>MR504.2</v>
      </c>
      <c r="X69" s="4" t="str">
        <f t="shared" si="47"/>
        <v>备用Lamp</v>
      </c>
      <c r="Y69" s="179" t="str">
        <f t="shared" si="57"/>
        <v>MR604.2</v>
      </c>
      <c r="Z69" s="4" t="str">
        <f t="shared" si="35"/>
        <v>下料定位2左右气缸松开位Alw</v>
      </c>
      <c r="AA69" s="179" t="str">
        <f t="shared" si="32"/>
        <v>MR704.2</v>
      </c>
      <c r="AB69" s="4" t="str">
        <f t="shared" si="58"/>
        <v>备用条件[A]</v>
      </c>
      <c r="AC69" s="4">
        <v>1066</v>
      </c>
      <c r="AD69" s="4" t="str">
        <f t="shared" si="48"/>
        <v>下料定位2左右气缸松开位延时[A]</v>
      </c>
      <c r="AE69" s="4">
        <v>166</v>
      </c>
      <c r="AF69" s="4" t="str">
        <f t="shared" si="59"/>
        <v>下料定位2左右气缸松开位Alm</v>
      </c>
      <c r="AG69" s="179" t="str">
        <f t="shared" si="60"/>
        <v>MR1004.2</v>
      </c>
      <c r="AH69" s="4" t="str">
        <f t="shared" si="49"/>
        <v>下料定位2左右气缸松开位Alm</v>
      </c>
      <c r="AI69" s="4" t="str">
        <f t="shared" si="49"/>
        <v>下料定位2左右气缸松开位</v>
      </c>
      <c r="AJ69" s="4" t="s">
        <v>274</v>
      </c>
    </row>
    <row r="70" customHeight="1" spans="2:34">
      <c r="B70" s="13" t="s">
        <v>275</v>
      </c>
      <c r="E70" s="23" t="s">
        <v>129</v>
      </c>
      <c r="G70" s="182">
        <f t="shared" si="50"/>
        <v>4</v>
      </c>
      <c r="H70" s="179">
        <f t="shared" si="24"/>
        <v>3</v>
      </c>
      <c r="I70" s="270" t="str">
        <f t="shared" si="38"/>
        <v>R4.3</v>
      </c>
      <c r="J70" s="4" t="str">
        <f t="shared" si="39"/>
        <v>下料定位2左右气缸夹紧位Sn</v>
      </c>
      <c r="K70" s="270" t="str">
        <f t="shared" si="51"/>
        <v>R104.3</v>
      </c>
      <c r="L70" s="138" t="str">
        <f t="shared" si="52"/>
        <v>备用Sol</v>
      </c>
      <c r="M70" s="179" t="str">
        <f t="shared" si="53"/>
        <v>MR904.3</v>
      </c>
      <c r="N70" s="4" t="str">
        <f t="shared" si="40"/>
        <v>下料定位2左右气缸夹紧位Flg</v>
      </c>
      <c r="O70" s="179" t="str">
        <f t="shared" si="54"/>
        <v>MR104.3</v>
      </c>
      <c r="P70" s="4" t="str">
        <f t="shared" si="41"/>
        <v>备用Pls</v>
      </c>
      <c r="Q70" s="179" t="str">
        <f t="shared" si="55"/>
        <v>MR204.3</v>
      </c>
      <c r="R70" s="4" t="str">
        <f t="shared" si="42"/>
        <v>备用[M]</v>
      </c>
      <c r="S70" s="179" t="str">
        <f t="shared" si="56"/>
        <v>MR304.3</v>
      </c>
      <c r="T70" s="4" t="str">
        <f t="shared" si="43"/>
        <v>备用[A]</v>
      </c>
      <c r="U70" s="179" t="str">
        <f t="shared" si="44"/>
        <v>MR404.3</v>
      </c>
      <c r="V70" s="4" t="str">
        <f t="shared" si="45"/>
        <v>备用Sw</v>
      </c>
      <c r="W70" s="179" t="str">
        <f t="shared" si="46"/>
        <v>MR504.3</v>
      </c>
      <c r="X70" s="4" t="str">
        <f t="shared" si="47"/>
        <v>备用Lamp</v>
      </c>
      <c r="Y70" s="179" t="str">
        <f t="shared" si="57"/>
        <v>MR604.3</v>
      </c>
      <c r="Z70" s="4" t="str">
        <f t="shared" si="35"/>
        <v>下料定位2左右气缸夹紧位Alw</v>
      </c>
      <c r="AA70" s="179" t="str">
        <f t="shared" si="32"/>
        <v>MR704.3</v>
      </c>
      <c r="AB70" s="4" t="str">
        <f t="shared" si="58"/>
        <v>备用条件[A]</v>
      </c>
      <c r="AC70" s="4">
        <v>1067</v>
      </c>
      <c r="AD70" s="4" t="str">
        <f t="shared" si="48"/>
        <v>下料定位2左右气缸夹紧位延时[A]</v>
      </c>
      <c r="AE70" s="4">
        <v>167</v>
      </c>
      <c r="AF70" s="4" t="str">
        <f t="shared" si="59"/>
        <v>下料定位2左右气缸夹紧位Alm</v>
      </c>
      <c r="AG70" s="179" t="str">
        <f t="shared" si="60"/>
        <v>MR1004.3</v>
      </c>
      <c r="AH70" s="4" t="str">
        <f t="shared" si="49"/>
        <v>下料定位2左右气缸夹紧位Alm</v>
      </c>
    </row>
    <row r="71" customHeight="1" spans="2:34">
      <c r="B71" s="266" t="s">
        <v>276</v>
      </c>
      <c r="E71" s="23" t="s">
        <v>129</v>
      </c>
      <c r="G71" s="182">
        <f t="shared" si="50"/>
        <v>4</v>
      </c>
      <c r="H71" s="179">
        <f t="shared" si="24"/>
        <v>4</v>
      </c>
      <c r="I71" s="270" t="str">
        <f t="shared" si="38"/>
        <v>R4.4</v>
      </c>
      <c r="J71" s="4" t="str">
        <f t="shared" si="39"/>
        <v>下料定位3左右气缸松开位Sn</v>
      </c>
      <c r="K71" s="270" t="str">
        <f t="shared" si="51"/>
        <v>R104.4</v>
      </c>
      <c r="L71" s="138" t="str">
        <f t="shared" si="52"/>
        <v>备用Sol</v>
      </c>
      <c r="M71" s="179" t="str">
        <f t="shared" si="53"/>
        <v>MR904.4</v>
      </c>
      <c r="N71" s="4" t="str">
        <f t="shared" si="40"/>
        <v>下料定位3左右气缸松开位Flg</v>
      </c>
      <c r="O71" s="179" t="str">
        <f t="shared" si="54"/>
        <v>MR104.4</v>
      </c>
      <c r="P71" s="4" t="str">
        <f t="shared" si="41"/>
        <v>备用Pls</v>
      </c>
      <c r="Q71" s="179" t="str">
        <f t="shared" si="55"/>
        <v>MR204.4</v>
      </c>
      <c r="R71" s="4" t="str">
        <f t="shared" si="42"/>
        <v>备用[M]</v>
      </c>
      <c r="S71" s="179" t="str">
        <f t="shared" si="56"/>
        <v>MR304.4</v>
      </c>
      <c r="T71" s="4" t="str">
        <f t="shared" si="43"/>
        <v>备用[A]</v>
      </c>
      <c r="U71" s="179" t="str">
        <f t="shared" si="44"/>
        <v>MR404.4</v>
      </c>
      <c r="V71" s="4" t="str">
        <f t="shared" si="45"/>
        <v>备用Sw</v>
      </c>
      <c r="W71" s="179" t="str">
        <f t="shared" si="46"/>
        <v>MR504.4</v>
      </c>
      <c r="X71" s="4" t="str">
        <f t="shared" si="47"/>
        <v>备用Lamp</v>
      </c>
      <c r="Y71" s="179" t="str">
        <f t="shared" si="57"/>
        <v>MR604.4</v>
      </c>
      <c r="Z71" s="4" t="str">
        <f t="shared" si="35"/>
        <v>下料定位3左右气缸松开位Alw</v>
      </c>
      <c r="AA71" s="179" t="str">
        <f t="shared" si="32"/>
        <v>MR704.4</v>
      </c>
      <c r="AB71" s="4" t="str">
        <f t="shared" si="58"/>
        <v>备用条件[A]</v>
      </c>
      <c r="AC71" s="4">
        <v>1068</v>
      </c>
      <c r="AD71" s="4" t="str">
        <f t="shared" si="48"/>
        <v>下料定位3左右气缸松开位延时[A]</v>
      </c>
      <c r="AE71" s="4">
        <v>168</v>
      </c>
      <c r="AF71" s="4" t="str">
        <f t="shared" si="59"/>
        <v>下料定位3左右气缸松开位Alm</v>
      </c>
      <c r="AG71" s="179" t="str">
        <f t="shared" si="60"/>
        <v>MR1004.4</v>
      </c>
      <c r="AH71" s="4" t="str">
        <f t="shared" si="49"/>
        <v>下料定位3左右气缸松开位Alm</v>
      </c>
    </row>
    <row r="72" customHeight="1" spans="2:34">
      <c r="B72" s="13" t="s">
        <v>277</v>
      </c>
      <c r="E72" s="23" t="s">
        <v>129</v>
      </c>
      <c r="G72" s="182">
        <f t="shared" si="50"/>
        <v>4</v>
      </c>
      <c r="H72" s="179">
        <f t="shared" si="24"/>
        <v>5</v>
      </c>
      <c r="I72" s="270" t="str">
        <f t="shared" si="38"/>
        <v>R4.5</v>
      </c>
      <c r="J72" s="4" t="str">
        <f t="shared" si="39"/>
        <v>下料定位3左右气缸夹紧位Sn</v>
      </c>
      <c r="K72" s="270" t="str">
        <f t="shared" si="51"/>
        <v>R104.5</v>
      </c>
      <c r="L72" s="138" t="str">
        <f t="shared" si="52"/>
        <v>备用Sol</v>
      </c>
      <c r="M72" s="179" t="str">
        <f t="shared" si="53"/>
        <v>MR904.5</v>
      </c>
      <c r="N72" s="4" t="str">
        <f t="shared" si="40"/>
        <v>下料定位3左右气缸夹紧位Flg</v>
      </c>
      <c r="O72" s="179" t="str">
        <f t="shared" si="54"/>
        <v>MR104.5</v>
      </c>
      <c r="P72" s="4" t="str">
        <f t="shared" si="41"/>
        <v>备用Pls</v>
      </c>
      <c r="Q72" s="179" t="str">
        <f t="shared" si="55"/>
        <v>MR204.5</v>
      </c>
      <c r="R72" s="4" t="str">
        <f t="shared" si="42"/>
        <v>备用[M]</v>
      </c>
      <c r="S72" s="179" t="str">
        <f t="shared" si="56"/>
        <v>MR304.5</v>
      </c>
      <c r="T72" s="4" t="str">
        <f t="shared" si="43"/>
        <v>备用[A]</v>
      </c>
      <c r="U72" s="179" t="str">
        <f t="shared" si="44"/>
        <v>MR404.5</v>
      </c>
      <c r="V72" s="4" t="str">
        <f t="shared" si="45"/>
        <v>备用Sw</v>
      </c>
      <c r="W72" s="179" t="str">
        <f t="shared" si="46"/>
        <v>MR504.5</v>
      </c>
      <c r="X72" s="4" t="str">
        <f t="shared" si="47"/>
        <v>备用Lamp</v>
      </c>
      <c r="Y72" s="179" t="str">
        <f t="shared" si="57"/>
        <v>MR604.5</v>
      </c>
      <c r="Z72" s="4" t="str">
        <f t="shared" si="35"/>
        <v>下料定位3左右气缸夹紧位Alw</v>
      </c>
      <c r="AA72" s="179" t="str">
        <f t="shared" si="32"/>
        <v>MR704.5</v>
      </c>
      <c r="AB72" s="4" t="str">
        <f t="shared" si="58"/>
        <v>备用条件[A]</v>
      </c>
      <c r="AC72" s="4">
        <v>1069</v>
      </c>
      <c r="AD72" s="4" t="str">
        <f t="shared" si="48"/>
        <v>下料定位3左右气缸夹紧位延时[A]</v>
      </c>
      <c r="AE72" s="4">
        <v>169</v>
      </c>
      <c r="AF72" s="4" t="str">
        <f t="shared" si="59"/>
        <v>下料定位3左右气缸夹紧位Alm</v>
      </c>
      <c r="AG72" s="179" t="str">
        <f t="shared" si="60"/>
        <v>MR1004.5</v>
      </c>
      <c r="AH72" s="4" t="str">
        <f t="shared" si="49"/>
        <v>下料定位3左右气缸夹紧位Alm</v>
      </c>
    </row>
    <row r="73" customHeight="1" spans="2:34">
      <c r="B73" s="13" t="s">
        <v>278</v>
      </c>
      <c r="E73" s="23" t="s">
        <v>279</v>
      </c>
      <c r="G73" s="182">
        <f t="shared" si="50"/>
        <v>4</v>
      </c>
      <c r="H73" s="179">
        <f t="shared" si="24"/>
        <v>6</v>
      </c>
      <c r="I73" s="270" t="str">
        <f t="shared" si="38"/>
        <v>R4.6</v>
      </c>
      <c r="J73" s="4" t="str">
        <f t="shared" si="39"/>
        <v>下料定位1前后气缸松开位Sn</v>
      </c>
      <c r="K73" s="270" t="str">
        <f t="shared" si="51"/>
        <v>R104.6</v>
      </c>
      <c r="L73" s="138" t="str">
        <f t="shared" si="52"/>
        <v>下料定位平台前后定位气缸松开Sol</v>
      </c>
      <c r="M73" s="179" t="str">
        <f t="shared" si="53"/>
        <v>MR904.6</v>
      </c>
      <c r="N73" s="4" t="str">
        <f t="shared" si="40"/>
        <v>下料定位1前后气缸松开位Flg</v>
      </c>
      <c r="O73" s="179" t="str">
        <f t="shared" si="54"/>
        <v>MR104.6</v>
      </c>
      <c r="P73" s="4" t="str">
        <f t="shared" si="41"/>
        <v>下料定位平台前后定位气缸松开Pls</v>
      </c>
      <c r="Q73" s="179" t="str">
        <f t="shared" si="55"/>
        <v>MR204.6</v>
      </c>
      <c r="R73" s="4" t="str">
        <f t="shared" si="42"/>
        <v>下料定位平台前后定位气缸松开[M]</v>
      </c>
      <c r="S73" s="179" t="str">
        <f t="shared" si="56"/>
        <v>MR304.6</v>
      </c>
      <c r="T73" s="4" t="str">
        <f t="shared" si="43"/>
        <v>下料定位平台前后定位气缸松开[A]</v>
      </c>
      <c r="U73" s="179" t="str">
        <f t="shared" si="44"/>
        <v>MR404.6</v>
      </c>
      <c r="V73" s="4" t="str">
        <f t="shared" si="45"/>
        <v>下料定位平台前后定位气缸松开Sw</v>
      </c>
      <c r="W73" s="179" t="str">
        <f t="shared" si="46"/>
        <v>MR504.6</v>
      </c>
      <c r="X73" s="4" t="str">
        <f t="shared" si="47"/>
        <v>下料定位平台前后定位气缸松开Lamp</v>
      </c>
      <c r="Y73" s="179" t="str">
        <f t="shared" si="57"/>
        <v>MR604.6</v>
      </c>
      <c r="Z73" s="4" t="str">
        <f t="shared" si="35"/>
        <v>下料定位1前后气缸松开位Alw</v>
      </c>
      <c r="AA73" s="179" t="str">
        <f t="shared" si="32"/>
        <v>MR704.6</v>
      </c>
      <c r="AB73" s="4" t="str">
        <f t="shared" si="58"/>
        <v>下料定位平台前后定位气缸松开条件[A]</v>
      </c>
      <c r="AC73" s="4">
        <v>1070</v>
      </c>
      <c r="AD73" s="4" t="str">
        <f t="shared" si="48"/>
        <v>下料定位1前后气缸松开位延时[A]</v>
      </c>
      <c r="AE73" s="4">
        <v>170</v>
      </c>
      <c r="AF73" s="4" t="str">
        <f t="shared" si="59"/>
        <v>下料定位1前后气缸松开位Alm</v>
      </c>
      <c r="AG73" s="179" t="str">
        <f t="shared" si="60"/>
        <v>MR1004.6</v>
      </c>
      <c r="AH73" s="4" t="str">
        <f t="shared" si="49"/>
        <v>下料定位1前后气缸松开位Alm</v>
      </c>
    </row>
    <row r="74" customHeight="1" spans="2:34">
      <c r="B74" s="13" t="s">
        <v>280</v>
      </c>
      <c r="E74" s="23" t="s">
        <v>281</v>
      </c>
      <c r="G74" s="182">
        <f t="shared" si="50"/>
        <v>4</v>
      </c>
      <c r="H74" s="179">
        <f t="shared" si="24"/>
        <v>7</v>
      </c>
      <c r="I74" s="270" t="str">
        <f t="shared" si="38"/>
        <v>R4.7</v>
      </c>
      <c r="J74" s="4" t="str">
        <f t="shared" si="39"/>
        <v>下料定位1前后气缸夹紧位Sn</v>
      </c>
      <c r="K74" s="270" t="str">
        <f t="shared" si="51"/>
        <v>R104.7</v>
      </c>
      <c r="L74" s="138" t="str">
        <f t="shared" si="52"/>
        <v>下料定位平台前后定位气缸夹紧Sol</v>
      </c>
      <c r="M74" s="179" t="str">
        <f t="shared" si="53"/>
        <v>MR904.7</v>
      </c>
      <c r="N74" s="4" t="str">
        <f t="shared" si="40"/>
        <v>下料定位1前后气缸夹紧位Flg</v>
      </c>
      <c r="O74" s="179" t="str">
        <f t="shared" si="54"/>
        <v>MR104.7</v>
      </c>
      <c r="P74" s="4" t="str">
        <f t="shared" si="41"/>
        <v>下料定位平台前后定位气缸夹紧Pls</v>
      </c>
      <c r="Q74" s="179" t="str">
        <f t="shared" si="55"/>
        <v>MR204.7</v>
      </c>
      <c r="R74" s="4" t="str">
        <f t="shared" si="42"/>
        <v>下料定位平台前后定位气缸夹紧[M]</v>
      </c>
      <c r="S74" s="179" t="str">
        <f t="shared" si="56"/>
        <v>MR304.7</v>
      </c>
      <c r="T74" s="4" t="str">
        <f t="shared" si="43"/>
        <v>下料定位平台前后定位气缸夹紧[A]</v>
      </c>
      <c r="U74" s="179" t="str">
        <f t="shared" si="44"/>
        <v>MR404.7</v>
      </c>
      <c r="V74" s="4" t="str">
        <f t="shared" si="45"/>
        <v>下料定位平台前后定位气缸夹紧Sw</v>
      </c>
      <c r="W74" s="179" t="str">
        <f t="shared" si="46"/>
        <v>MR504.7</v>
      </c>
      <c r="X74" s="4" t="str">
        <f t="shared" si="47"/>
        <v>下料定位平台前后定位气缸夹紧Lamp</v>
      </c>
      <c r="Y74" s="179" t="str">
        <f t="shared" si="57"/>
        <v>MR604.7</v>
      </c>
      <c r="Z74" s="4" t="str">
        <f t="shared" si="35"/>
        <v>下料定位1前后气缸夹紧位Alw</v>
      </c>
      <c r="AA74" s="179" t="str">
        <f t="shared" si="32"/>
        <v>MR704.7</v>
      </c>
      <c r="AB74" s="4" t="str">
        <f t="shared" si="58"/>
        <v>下料定位平台前后定位气缸夹紧条件[A]</v>
      </c>
      <c r="AC74" s="4">
        <v>1071</v>
      </c>
      <c r="AD74" s="4" t="str">
        <f t="shared" si="48"/>
        <v>下料定位1前后气缸夹紧位延时[A]</v>
      </c>
      <c r="AE74" s="4">
        <v>171</v>
      </c>
      <c r="AF74" s="4" t="str">
        <f t="shared" si="59"/>
        <v>下料定位1前后气缸夹紧位Alm</v>
      </c>
      <c r="AG74" s="179" t="str">
        <f t="shared" si="60"/>
        <v>MR1004.7</v>
      </c>
      <c r="AH74" s="4" t="str">
        <f t="shared" si="49"/>
        <v>下料定位1前后气缸夹紧位Alm</v>
      </c>
    </row>
    <row r="75" customHeight="1" spans="2:34">
      <c r="B75" s="51" t="s">
        <v>282</v>
      </c>
      <c r="E75" s="23" t="s">
        <v>283</v>
      </c>
      <c r="G75" s="182">
        <f t="shared" si="50"/>
        <v>4</v>
      </c>
      <c r="H75" s="179">
        <f t="shared" si="24"/>
        <v>8</v>
      </c>
      <c r="I75" s="270" t="str">
        <f t="shared" si="38"/>
        <v>R4.8</v>
      </c>
      <c r="J75" s="4" t="str">
        <f t="shared" si="39"/>
        <v>下料定位2前后气缸松开位Sn</v>
      </c>
      <c r="K75" s="270" t="str">
        <f t="shared" si="51"/>
        <v>R104.8</v>
      </c>
      <c r="L75" s="138" t="str">
        <f t="shared" si="52"/>
        <v>下料定位平台极耳吹气(预留）Sol</v>
      </c>
      <c r="M75" s="179" t="str">
        <f t="shared" si="53"/>
        <v>MR904.8</v>
      </c>
      <c r="N75" s="4" t="str">
        <f t="shared" si="40"/>
        <v>下料定位2前后气缸松开位Flg</v>
      </c>
      <c r="O75" s="179" t="str">
        <f t="shared" si="54"/>
        <v>MR104.8</v>
      </c>
      <c r="P75" s="4" t="str">
        <f t="shared" si="41"/>
        <v>下料定位平台极耳吹气(预留）Pls</v>
      </c>
      <c r="Q75" s="179" t="str">
        <f t="shared" si="55"/>
        <v>MR204.8</v>
      </c>
      <c r="R75" s="4" t="str">
        <f t="shared" si="42"/>
        <v>下料定位平台极耳吹气(预留）[M]</v>
      </c>
      <c r="S75" s="179" t="str">
        <f t="shared" si="56"/>
        <v>MR304.8</v>
      </c>
      <c r="T75" s="4" t="str">
        <f t="shared" si="43"/>
        <v>下料定位平台极耳吹气(预留）[A]</v>
      </c>
      <c r="U75" s="179" t="str">
        <f t="shared" si="44"/>
        <v>MR404.8</v>
      </c>
      <c r="V75" s="4" t="str">
        <f t="shared" si="45"/>
        <v>下料定位平台极耳吹气(预留）Sw</v>
      </c>
      <c r="W75" s="179" t="str">
        <f t="shared" si="46"/>
        <v>MR504.8</v>
      </c>
      <c r="X75" s="4" t="str">
        <f t="shared" si="47"/>
        <v>下料定位平台极耳吹气(预留）Lamp</v>
      </c>
      <c r="Y75" s="179" t="str">
        <f t="shared" si="57"/>
        <v>MR604.8</v>
      </c>
      <c r="Z75" s="4" t="str">
        <f t="shared" si="35"/>
        <v>下料定位2前后气缸松开位Alw</v>
      </c>
      <c r="AA75" s="179" t="str">
        <f t="shared" si="32"/>
        <v>MR704.8</v>
      </c>
      <c r="AB75" s="4" t="str">
        <f t="shared" si="58"/>
        <v>下料定位平台极耳吹气(预留）条件[A]</v>
      </c>
      <c r="AC75" s="4">
        <v>1072</v>
      </c>
      <c r="AD75" s="4" t="str">
        <f t="shared" si="48"/>
        <v>下料定位2前后气缸松开位延时[A]</v>
      </c>
      <c r="AE75" s="4">
        <v>172</v>
      </c>
      <c r="AF75" s="4" t="str">
        <f t="shared" si="59"/>
        <v>下料定位2前后气缸松开位Alm</v>
      </c>
      <c r="AG75" s="179" t="str">
        <f t="shared" si="60"/>
        <v>MR1004.8</v>
      </c>
      <c r="AH75" s="4" t="str">
        <f t="shared" si="49"/>
        <v>下料定位2前后气缸松开位Alm</v>
      </c>
    </row>
    <row r="76" customHeight="1" spans="2:34">
      <c r="B76" s="51" t="s">
        <v>284</v>
      </c>
      <c r="E76" s="23" t="s">
        <v>129</v>
      </c>
      <c r="G76" s="182">
        <f t="shared" si="50"/>
        <v>4</v>
      </c>
      <c r="H76" s="179">
        <f t="shared" si="24"/>
        <v>9</v>
      </c>
      <c r="I76" s="270" t="str">
        <f t="shared" si="38"/>
        <v>R4.9</v>
      </c>
      <c r="J76" s="4" t="str">
        <f t="shared" si="39"/>
        <v>下料定位2前后气缸夹紧位Sn</v>
      </c>
      <c r="K76" s="270" t="str">
        <f t="shared" si="51"/>
        <v>R104.9</v>
      </c>
      <c r="L76" s="138" t="str">
        <f t="shared" si="52"/>
        <v>备用Sol</v>
      </c>
      <c r="M76" s="179" t="str">
        <f t="shared" si="53"/>
        <v>MR904.9</v>
      </c>
      <c r="N76" s="4" t="str">
        <f t="shared" si="40"/>
        <v>下料定位2前后气缸夹紧位Flg</v>
      </c>
      <c r="O76" s="179" t="str">
        <f t="shared" si="54"/>
        <v>MR104.9</v>
      </c>
      <c r="P76" s="4" t="str">
        <f t="shared" si="41"/>
        <v>备用Pls</v>
      </c>
      <c r="Q76" s="179" t="str">
        <f t="shared" si="55"/>
        <v>MR204.9</v>
      </c>
      <c r="R76" s="4" t="str">
        <f t="shared" si="42"/>
        <v>备用[M]</v>
      </c>
      <c r="S76" s="179" t="str">
        <f t="shared" si="56"/>
        <v>MR304.9</v>
      </c>
      <c r="T76" s="4" t="str">
        <f t="shared" si="43"/>
        <v>备用[A]</v>
      </c>
      <c r="U76" s="179" t="str">
        <f t="shared" si="44"/>
        <v>MR404.9</v>
      </c>
      <c r="V76" s="4" t="str">
        <f t="shared" si="45"/>
        <v>备用Sw</v>
      </c>
      <c r="W76" s="179" t="str">
        <f t="shared" si="46"/>
        <v>MR504.9</v>
      </c>
      <c r="X76" s="4" t="str">
        <f t="shared" si="47"/>
        <v>备用Lamp</v>
      </c>
      <c r="Y76" s="179" t="str">
        <f t="shared" si="57"/>
        <v>MR604.9</v>
      </c>
      <c r="Z76" s="4" t="str">
        <f t="shared" si="35"/>
        <v>下料定位2前后气缸夹紧位Alw</v>
      </c>
      <c r="AA76" s="179" t="str">
        <f t="shared" si="32"/>
        <v>MR704.9</v>
      </c>
      <c r="AB76" s="4" t="str">
        <f t="shared" si="58"/>
        <v>备用条件[A]</v>
      </c>
      <c r="AC76" s="4">
        <v>1073</v>
      </c>
      <c r="AD76" s="4" t="str">
        <f t="shared" si="48"/>
        <v>下料定位2前后气缸夹紧位延时[A]</v>
      </c>
      <c r="AE76" s="4">
        <v>173</v>
      </c>
      <c r="AF76" s="4" t="str">
        <f t="shared" si="59"/>
        <v>下料定位2前后气缸夹紧位Alm</v>
      </c>
      <c r="AG76" s="179" t="str">
        <f t="shared" si="60"/>
        <v>MR1004.9</v>
      </c>
      <c r="AH76" s="4" t="str">
        <f t="shared" si="49"/>
        <v>下料定位2前后气缸夹紧位Alm</v>
      </c>
    </row>
    <row r="77" customHeight="1" spans="2:34">
      <c r="B77" s="51" t="s">
        <v>285</v>
      </c>
      <c r="E77" s="23" t="s">
        <v>129</v>
      </c>
      <c r="G77" s="182">
        <f t="shared" si="50"/>
        <v>4</v>
      </c>
      <c r="H77" s="179">
        <f t="shared" ref="H77:H140" si="61">IF(H76&lt;&gt;15,H76+1,0)</f>
        <v>10</v>
      </c>
      <c r="I77" s="270" t="str">
        <f t="shared" si="38"/>
        <v>R4.10</v>
      </c>
      <c r="J77" s="4" t="str">
        <f t="shared" si="39"/>
        <v>下料定位3前后气缸松开位Sn</v>
      </c>
      <c r="K77" s="270" t="str">
        <f t="shared" si="51"/>
        <v>R104.10</v>
      </c>
      <c r="L77" s="138" t="str">
        <f t="shared" si="52"/>
        <v>备用Sol</v>
      </c>
      <c r="M77" s="179" t="str">
        <f t="shared" si="53"/>
        <v>MR904.10</v>
      </c>
      <c r="N77" s="4" t="str">
        <f t="shared" si="40"/>
        <v>下料定位3前后气缸松开位Flg</v>
      </c>
      <c r="O77" s="179" t="str">
        <f t="shared" si="54"/>
        <v>MR104.10</v>
      </c>
      <c r="P77" s="4" t="str">
        <f t="shared" si="41"/>
        <v>备用Pls</v>
      </c>
      <c r="Q77" s="179" t="str">
        <f t="shared" si="55"/>
        <v>MR204.10</v>
      </c>
      <c r="R77" s="4" t="str">
        <f t="shared" si="42"/>
        <v>备用[M]</v>
      </c>
      <c r="S77" s="179" t="str">
        <f t="shared" si="56"/>
        <v>MR304.10</v>
      </c>
      <c r="T77" s="4" t="str">
        <f t="shared" si="43"/>
        <v>备用[A]</v>
      </c>
      <c r="U77" s="179" t="str">
        <f t="shared" si="44"/>
        <v>MR404.10</v>
      </c>
      <c r="V77" s="4" t="str">
        <f t="shared" si="45"/>
        <v>备用Sw</v>
      </c>
      <c r="W77" s="179" t="str">
        <f t="shared" si="46"/>
        <v>MR504.10</v>
      </c>
      <c r="X77" s="4" t="str">
        <f t="shared" si="47"/>
        <v>备用Lamp</v>
      </c>
      <c r="Y77" s="179" t="str">
        <f t="shared" si="57"/>
        <v>MR604.10</v>
      </c>
      <c r="Z77" s="4" t="str">
        <f t="shared" si="35"/>
        <v>下料定位3前后气缸松开位Alw</v>
      </c>
      <c r="AA77" s="179" t="str">
        <f t="shared" si="32"/>
        <v>MR704.10</v>
      </c>
      <c r="AB77" s="4" t="str">
        <f t="shared" si="58"/>
        <v>备用条件[A]</v>
      </c>
      <c r="AC77" s="4">
        <v>1074</v>
      </c>
      <c r="AD77" s="4" t="str">
        <f t="shared" si="48"/>
        <v>下料定位3前后气缸松开位延时[A]</v>
      </c>
      <c r="AE77" s="4">
        <v>174</v>
      </c>
      <c r="AF77" s="4" t="str">
        <f t="shared" si="59"/>
        <v>下料定位3前后气缸松开位Alm</v>
      </c>
      <c r="AG77" s="179" t="str">
        <f t="shared" si="60"/>
        <v>MR1004.10</v>
      </c>
      <c r="AH77" s="4" t="str">
        <f t="shared" si="49"/>
        <v>下料定位3前后气缸松开位Alm</v>
      </c>
    </row>
    <row r="78" customHeight="1" spans="2:35">
      <c r="B78" s="51" t="s">
        <v>286</v>
      </c>
      <c r="E78" s="23" t="s">
        <v>129</v>
      </c>
      <c r="G78" s="182">
        <f t="shared" si="50"/>
        <v>4</v>
      </c>
      <c r="H78" s="179">
        <f t="shared" si="61"/>
        <v>11</v>
      </c>
      <c r="I78" s="270" t="str">
        <f t="shared" si="38"/>
        <v>R4.11</v>
      </c>
      <c r="J78" s="4" t="str">
        <f t="shared" si="39"/>
        <v>下料定位3前后气缸夹紧位Sn</v>
      </c>
      <c r="K78" s="270" t="str">
        <f t="shared" si="51"/>
        <v>R104.11</v>
      </c>
      <c r="L78" s="138" t="str">
        <f t="shared" si="52"/>
        <v>备用Sol</v>
      </c>
      <c r="M78" s="179" t="str">
        <f t="shared" si="53"/>
        <v>MR904.11</v>
      </c>
      <c r="N78" s="4" t="str">
        <f t="shared" si="40"/>
        <v>下料定位3前后气缸夹紧位Flg</v>
      </c>
      <c r="O78" s="179" t="str">
        <f t="shared" si="54"/>
        <v>MR104.11</v>
      </c>
      <c r="P78" s="4" t="str">
        <f t="shared" si="41"/>
        <v>备用Pls</v>
      </c>
      <c r="Q78" s="179" t="str">
        <f t="shared" si="55"/>
        <v>MR204.11</v>
      </c>
      <c r="R78" s="4" t="str">
        <f t="shared" si="42"/>
        <v>备用[M]</v>
      </c>
      <c r="S78" s="179" t="str">
        <f t="shared" si="56"/>
        <v>MR304.11</v>
      </c>
      <c r="T78" s="4" t="str">
        <f t="shared" si="43"/>
        <v>备用[A]</v>
      </c>
      <c r="U78" s="179" t="str">
        <f t="shared" si="44"/>
        <v>MR404.11</v>
      </c>
      <c r="V78" s="4" t="str">
        <f t="shared" si="45"/>
        <v>备用Sw</v>
      </c>
      <c r="W78" s="179" t="str">
        <f t="shared" si="46"/>
        <v>MR504.11</v>
      </c>
      <c r="X78" s="4" t="str">
        <f t="shared" si="47"/>
        <v>备用Lamp</v>
      </c>
      <c r="Y78" s="179" t="str">
        <f t="shared" si="57"/>
        <v>MR604.11</v>
      </c>
      <c r="Z78" s="4" t="str">
        <f t="shared" si="35"/>
        <v>下料定位3前后气缸夹紧位Alw</v>
      </c>
      <c r="AA78" s="179" t="str">
        <f t="shared" si="32"/>
        <v>MR704.11</v>
      </c>
      <c r="AB78" s="4" t="str">
        <f t="shared" si="58"/>
        <v>备用条件[A]</v>
      </c>
      <c r="AC78" s="4">
        <v>1075</v>
      </c>
      <c r="AD78" s="4" t="str">
        <f t="shared" si="48"/>
        <v>下料定位3前后气缸夹紧位延时[A]</v>
      </c>
      <c r="AE78" s="4">
        <v>175</v>
      </c>
      <c r="AF78" s="4" t="str">
        <f t="shared" si="59"/>
        <v>下料定位3前后气缸夹紧位Alm</v>
      </c>
      <c r="AG78" s="179" t="str">
        <f t="shared" si="60"/>
        <v>MR1004.11</v>
      </c>
      <c r="AH78" s="4" t="str">
        <f t="shared" si="49"/>
        <v>下料定位3前后气缸夹紧位Alm</v>
      </c>
      <c r="AI78" s="4" t="str">
        <f>$B78&amp;AI$2</f>
        <v>下料定位3前后气缸夹紧位</v>
      </c>
    </row>
    <row r="79" customHeight="1" spans="2:35">
      <c r="B79" s="267" t="s">
        <v>287</v>
      </c>
      <c r="E79" s="23" t="s">
        <v>129</v>
      </c>
      <c r="G79" s="182">
        <f t="shared" si="50"/>
        <v>4</v>
      </c>
      <c r="H79" s="179">
        <f t="shared" si="61"/>
        <v>12</v>
      </c>
      <c r="I79" s="270" t="str">
        <f t="shared" si="38"/>
        <v>R4.12</v>
      </c>
      <c r="J79" s="4" t="str">
        <f t="shared" si="39"/>
        <v>下料定位平台1有料感应Sn</v>
      </c>
      <c r="K79" s="270" t="str">
        <f t="shared" si="51"/>
        <v>R104.12</v>
      </c>
      <c r="L79" s="138" t="str">
        <f t="shared" si="52"/>
        <v>备用Sol</v>
      </c>
      <c r="M79" s="179" t="str">
        <f t="shared" si="53"/>
        <v>MR904.12</v>
      </c>
      <c r="N79" s="4" t="str">
        <f t="shared" si="40"/>
        <v>下料定位平台1有料感应Flg</v>
      </c>
      <c r="O79" s="179" t="str">
        <f t="shared" si="54"/>
        <v>MR104.12</v>
      </c>
      <c r="P79" s="4" t="str">
        <f t="shared" si="41"/>
        <v>备用Pls</v>
      </c>
      <c r="Q79" s="179" t="str">
        <f t="shared" si="55"/>
        <v>MR204.12</v>
      </c>
      <c r="R79" s="4" t="str">
        <f t="shared" si="42"/>
        <v>备用[M]</v>
      </c>
      <c r="S79" s="179" t="str">
        <f t="shared" si="56"/>
        <v>MR304.12</v>
      </c>
      <c r="T79" s="4" t="str">
        <f t="shared" si="43"/>
        <v>备用[A]</v>
      </c>
      <c r="U79" s="179" t="str">
        <f t="shared" si="44"/>
        <v>MR404.12</v>
      </c>
      <c r="V79" s="4" t="str">
        <f t="shared" si="45"/>
        <v>备用Sw</v>
      </c>
      <c r="W79" s="179" t="str">
        <f t="shared" si="46"/>
        <v>MR504.12</v>
      </c>
      <c r="X79" s="4" t="str">
        <f t="shared" si="47"/>
        <v>备用Lamp</v>
      </c>
      <c r="Y79" s="179" t="str">
        <f t="shared" si="57"/>
        <v>MR604.12</v>
      </c>
      <c r="Z79" s="4" t="str">
        <f t="shared" si="35"/>
        <v>下料定位平台1有料感应Alw</v>
      </c>
      <c r="AA79" s="179" t="str">
        <f t="shared" si="32"/>
        <v>MR704.12</v>
      </c>
      <c r="AB79" s="4" t="str">
        <f t="shared" si="58"/>
        <v>备用条件[A]</v>
      </c>
      <c r="AC79" s="4">
        <v>1076</v>
      </c>
      <c r="AD79" s="4" t="str">
        <f t="shared" si="48"/>
        <v>下料定位平台1有料感应延时[A]</v>
      </c>
      <c r="AE79" s="4">
        <v>176</v>
      </c>
      <c r="AF79" s="4" t="str">
        <f t="shared" si="59"/>
        <v>下料定位平台1有料感应Alm</v>
      </c>
      <c r="AG79" s="179" t="str">
        <f t="shared" si="60"/>
        <v>MR1004.12</v>
      </c>
      <c r="AH79" s="4" t="str">
        <f t="shared" si="49"/>
        <v>下料定位平台1有料感应Alm</v>
      </c>
      <c r="AI79" s="4" t="str">
        <f t="shared" si="49"/>
        <v>下料定位平台1有料感应</v>
      </c>
    </row>
    <row r="80" customHeight="1" spans="2:35">
      <c r="B80" s="51" t="s">
        <v>288</v>
      </c>
      <c r="E80" s="23" t="s">
        <v>129</v>
      </c>
      <c r="G80" s="182">
        <f t="shared" si="50"/>
        <v>4</v>
      </c>
      <c r="H80" s="179">
        <f t="shared" si="61"/>
        <v>13</v>
      </c>
      <c r="I80" s="270" t="str">
        <f t="shared" si="38"/>
        <v>R4.13</v>
      </c>
      <c r="J80" s="4" t="str">
        <f t="shared" si="39"/>
        <v>下料定位平台2有料感应Sn</v>
      </c>
      <c r="K80" s="270" t="str">
        <f t="shared" si="51"/>
        <v>R104.13</v>
      </c>
      <c r="L80" s="138" t="str">
        <f t="shared" si="52"/>
        <v>备用Sol</v>
      </c>
      <c r="M80" s="179" t="str">
        <f t="shared" si="53"/>
        <v>MR904.13</v>
      </c>
      <c r="N80" s="4" t="str">
        <f t="shared" si="40"/>
        <v>下料定位平台2有料感应Flg</v>
      </c>
      <c r="O80" s="179" t="str">
        <f t="shared" si="54"/>
        <v>MR104.13</v>
      </c>
      <c r="P80" s="4" t="str">
        <f t="shared" si="41"/>
        <v>备用Pls</v>
      </c>
      <c r="Q80" s="179" t="str">
        <f t="shared" si="55"/>
        <v>MR204.13</v>
      </c>
      <c r="R80" s="4" t="str">
        <f t="shared" si="42"/>
        <v>备用[M]</v>
      </c>
      <c r="S80" s="179" t="str">
        <f t="shared" si="56"/>
        <v>MR304.13</v>
      </c>
      <c r="T80" s="4" t="str">
        <f t="shared" si="43"/>
        <v>备用[A]</v>
      </c>
      <c r="U80" s="179" t="str">
        <f t="shared" si="44"/>
        <v>MR404.13</v>
      </c>
      <c r="V80" s="4" t="str">
        <f t="shared" si="45"/>
        <v>备用Sw</v>
      </c>
      <c r="W80" s="179" t="str">
        <f t="shared" si="46"/>
        <v>MR504.13</v>
      </c>
      <c r="X80" s="4" t="str">
        <f t="shared" si="47"/>
        <v>备用Lamp</v>
      </c>
      <c r="Y80" s="179" t="str">
        <f t="shared" si="57"/>
        <v>MR604.13</v>
      </c>
      <c r="Z80" s="4" t="str">
        <f t="shared" si="35"/>
        <v>下料定位平台2有料感应Alw</v>
      </c>
      <c r="AA80" s="179" t="str">
        <f t="shared" si="32"/>
        <v>MR704.13</v>
      </c>
      <c r="AB80" s="4" t="str">
        <f t="shared" si="58"/>
        <v>备用条件[A]</v>
      </c>
      <c r="AC80" s="4">
        <v>1077</v>
      </c>
      <c r="AD80" s="4" t="str">
        <f t="shared" si="48"/>
        <v>下料定位平台2有料感应延时[A]</v>
      </c>
      <c r="AE80" s="4">
        <v>177</v>
      </c>
      <c r="AF80" s="4" t="str">
        <f t="shared" si="59"/>
        <v>下料定位平台2有料感应Alm</v>
      </c>
      <c r="AG80" s="179" t="str">
        <f t="shared" si="60"/>
        <v>MR1004.13</v>
      </c>
      <c r="AH80" s="4" t="str">
        <f t="shared" si="49"/>
        <v>下料定位平台2有料感应Alm</v>
      </c>
      <c r="AI80" s="4" t="str">
        <f t="shared" si="49"/>
        <v>下料定位平台2有料感应</v>
      </c>
    </row>
    <row r="81" customHeight="1" spans="2:35">
      <c r="B81" s="51" t="s">
        <v>289</v>
      </c>
      <c r="E81" s="23" t="s">
        <v>129</v>
      </c>
      <c r="G81" s="182">
        <f t="shared" si="50"/>
        <v>4</v>
      </c>
      <c r="H81" s="179">
        <f t="shared" si="61"/>
        <v>14</v>
      </c>
      <c r="I81" s="270" t="str">
        <f t="shared" si="38"/>
        <v>R4.14</v>
      </c>
      <c r="J81" s="4" t="str">
        <f t="shared" si="39"/>
        <v>下料定位平台3有料感应Sn</v>
      </c>
      <c r="K81" s="270" t="str">
        <f t="shared" si="51"/>
        <v>R104.14</v>
      </c>
      <c r="L81" s="138" t="str">
        <f t="shared" si="52"/>
        <v>备用Sol</v>
      </c>
      <c r="M81" s="179" t="str">
        <f t="shared" si="53"/>
        <v>MR904.14</v>
      </c>
      <c r="N81" s="4" t="str">
        <f t="shared" si="40"/>
        <v>下料定位平台3有料感应Flg</v>
      </c>
      <c r="O81" s="179" t="str">
        <f t="shared" si="54"/>
        <v>MR104.14</v>
      </c>
      <c r="P81" s="4" t="str">
        <f t="shared" si="41"/>
        <v>备用Pls</v>
      </c>
      <c r="Q81" s="179" t="str">
        <f t="shared" si="55"/>
        <v>MR204.14</v>
      </c>
      <c r="R81" s="4" t="str">
        <f t="shared" si="42"/>
        <v>备用[M]</v>
      </c>
      <c r="S81" s="179" t="str">
        <f t="shared" si="56"/>
        <v>MR304.14</v>
      </c>
      <c r="T81" s="4" t="str">
        <f t="shared" si="43"/>
        <v>备用[A]</v>
      </c>
      <c r="U81" s="179" t="str">
        <f t="shared" si="44"/>
        <v>MR404.14</v>
      </c>
      <c r="V81" s="4" t="str">
        <f t="shared" si="45"/>
        <v>备用Sw</v>
      </c>
      <c r="W81" s="179" t="str">
        <f t="shared" si="46"/>
        <v>MR504.14</v>
      </c>
      <c r="X81" s="4" t="str">
        <f t="shared" si="47"/>
        <v>备用Lamp</v>
      </c>
      <c r="Y81" s="179" t="str">
        <f t="shared" si="57"/>
        <v>MR604.14</v>
      </c>
      <c r="Z81" s="4" t="str">
        <f t="shared" si="35"/>
        <v>下料定位平台3有料感应Alw</v>
      </c>
      <c r="AA81" s="179" t="str">
        <f t="shared" si="32"/>
        <v>MR704.14</v>
      </c>
      <c r="AB81" s="4" t="str">
        <f t="shared" si="58"/>
        <v>备用条件[A]</v>
      </c>
      <c r="AC81" s="4">
        <v>1078</v>
      </c>
      <c r="AD81" s="4" t="str">
        <f t="shared" si="48"/>
        <v>下料定位平台3有料感应延时[A]</v>
      </c>
      <c r="AE81" s="4">
        <v>178</v>
      </c>
      <c r="AF81" s="4" t="str">
        <f t="shared" si="59"/>
        <v>下料定位平台3有料感应Alm</v>
      </c>
      <c r="AG81" s="179" t="str">
        <f t="shared" si="60"/>
        <v>MR1004.14</v>
      </c>
      <c r="AH81" s="4" t="str">
        <f t="shared" si="49"/>
        <v>下料定位平台3有料感应Alm</v>
      </c>
      <c r="AI81" s="4" t="str">
        <f t="shared" si="49"/>
        <v>下料定位平台3有料感应</v>
      </c>
    </row>
    <row r="82" customHeight="1" spans="2:35">
      <c r="B82" s="23" t="s">
        <v>129</v>
      </c>
      <c r="E82" s="23" t="s">
        <v>129</v>
      </c>
      <c r="G82" s="182">
        <f t="shared" si="50"/>
        <v>4</v>
      </c>
      <c r="H82" s="179">
        <f t="shared" si="61"/>
        <v>15</v>
      </c>
      <c r="I82" s="270" t="str">
        <f t="shared" si="38"/>
        <v>R4.15</v>
      </c>
      <c r="J82" s="4" t="str">
        <f t="shared" si="39"/>
        <v>备用Sn</v>
      </c>
      <c r="K82" s="270" t="str">
        <f t="shared" si="51"/>
        <v>R104.15</v>
      </c>
      <c r="L82" s="138" t="str">
        <f t="shared" si="52"/>
        <v>备用Sol</v>
      </c>
      <c r="M82" s="179" t="str">
        <f t="shared" si="53"/>
        <v>MR904.15</v>
      </c>
      <c r="N82" s="4" t="str">
        <f t="shared" si="40"/>
        <v>备用Flg</v>
      </c>
      <c r="O82" s="179" t="str">
        <f t="shared" si="54"/>
        <v>MR104.15</v>
      </c>
      <c r="P82" s="4" t="str">
        <f t="shared" si="41"/>
        <v>备用Pls</v>
      </c>
      <c r="Q82" s="179" t="str">
        <f t="shared" si="55"/>
        <v>MR204.15</v>
      </c>
      <c r="R82" s="4" t="str">
        <f t="shared" si="42"/>
        <v>备用[M]</v>
      </c>
      <c r="S82" s="179" t="str">
        <f t="shared" si="56"/>
        <v>MR304.15</v>
      </c>
      <c r="T82" s="4" t="str">
        <f t="shared" si="43"/>
        <v>备用[A]</v>
      </c>
      <c r="U82" s="179" t="str">
        <f t="shared" si="44"/>
        <v>MR404.15</v>
      </c>
      <c r="V82" s="4" t="str">
        <f t="shared" si="45"/>
        <v>备用Sw</v>
      </c>
      <c r="W82" s="179" t="str">
        <f t="shared" si="46"/>
        <v>MR504.15</v>
      </c>
      <c r="X82" s="4" t="str">
        <f t="shared" si="47"/>
        <v>备用Lamp</v>
      </c>
      <c r="Y82" s="179" t="str">
        <f t="shared" si="57"/>
        <v>MR604.15</v>
      </c>
      <c r="Z82" s="4" t="str">
        <f t="shared" si="35"/>
        <v>备用Alw</v>
      </c>
      <c r="AA82" s="179" t="str">
        <f t="shared" si="32"/>
        <v>MR704.15</v>
      </c>
      <c r="AB82" s="4" t="str">
        <f t="shared" si="58"/>
        <v>备用条件[A]</v>
      </c>
      <c r="AC82" s="4">
        <v>1079</v>
      </c>
      <c r="AD82" s="4" t="str">
        <f t="shared" si="48"/>
        <v>备用延时[A]</v>
      </c>
      <c r="AE82" s="4">
        <v>179</v>
      </c>
      <c r="AF82" s="4" t="str">
        <f t="shared" si="59"/>
        <v>备用Alm</v>
      </c>
      <c r="AG82" s="179" t="str">
        <f t="shared" si="60"/>
        <v>MR1004.15</v>
      </c>
      <c r="AH82" s="4" t="str">
        <f t="shared" si="49"/>
        <v>备用Alm</v>
      </c>
      <c r="AI82" s="4" t="str">
        <f t="shared" si="49"/>
        <v>备用</v>
      </c>
    </row>
    <row r="83" customHeight="1" spans="1:35">
      <c r="A83" s="43"/>
      <c r="B83" s="23" t="s">
        <v>290</v>
      </c>
      <c r="E83" s="254" t="s">
        <v>291</v>
      </c>
      <c r="G83" s="182">
        <f t="shared" si="50"/>
        <v>5</v>
      </c>
      <c r="H83" s="179">
        <f t="shared" si="61"/>
        <v>0</v>
      </c>
      <c r="I83" s="270" t="str">
        <f t="shared" si="38"/>
        <v>R5.0</v>
      </c>
      <c r="J83" s="4" t="str">
        <f t="shared" si="39"/>
        <v>机器人R夹爪夹紧气缸松开位Sn</v>
      </c>
      <c r="K83" s="270" t="str">
        <f t="shared" si="51"/>
        <v>R105.0</v>
      </c>
      <c r="L83" s="138" t="str">
        <f t="shared" si="52"/>
        <v>机器人R夹爪夹紧气缸松开Sol</v>
      </c>
      <c r="M83" s="179" t="str">
        <f t="shared" si="53"/>
        <v>MR905.0</v>
      </c>
      <c r="N83" s="4" t="str">
        <f t="shared" si="40"/>
        <v>机器人R夹爪夹紧气缸松开位Flg</v>
      </c>
      <c r="O83" s="179" t="str">
        <f t="shared" si="54"/>
        <v>MR105.0</v>
      </c>
      <c r="P83" s="4" t="str">
        <f t="shared" ref="P83:P146" si="62">$B83&amp;P$2</f>
        <v>机器人R夹爪夹紧气缸松开位Pls</v>
      </c>
      <c r="Q83" s="179" t="str">
        <f t="shared" si="55"/>
        <v>MR205.0</v>
      </c>
      <c r="R83" s="4" t="str">
        <f t="shared" ref="R83:R146" si="63">$B83&amp;R$2</f>
        <v>机器人R夹爪夹紧气缸松开位[M]</v>
      </c>
      <c r="S83" s="179" t="str">
        <f t="shared" si="56"/>
        <v>MR305.0</v>
      </c>
      <c r="T83" s="4" t="str">
        <f t="shared" ref="T83:T146" si="64">$B83&amp;T$2</f>
        <v>机器人R夹爪夹紧气缸松开位[A]</v>
      </c>
      <c r="U83" s="179" t="str">
        <f t="shared" si="44"/>
        <v>MR405.0</v>
      </c>
      <c r="V83" s="4" t="str">
        <f t="shared" ref="V83:V146" si="65">$E83&amp;V$2</f>
        <v>机器人R夹爪夹紧气缸松开Sw</v>
      </c>
      <c r="W83" s="179" t="str">
        <f t="shared" si="46"/>
        <v>MR505.0</v>
      </c>
      <c r="X83" s="4" t="str">
        <f t="shared" ref="X83:X146" si="66">$E83&amp;X$2</f>
        <v>机器人R夹爪夹紧气缸松开Lamp</v>
      </c>
      <c r="Y83" s="179" t="str">
        <f t="shared" si="57"/>
        <v>MR605.0</v>
      </c>
      <c r="Z83" s="4" t="str">
        <f t="shared" si="35"/>
        <v>机器人R夹爪夹紧气缸松开位Alw</v>
      </c>
      <c r="AA83" s="179" t="str">
        <f t="shared" si="32"/>
        <v>MR705.0</v>
      </c>
      <c r="AB83" s="4" t="str">
        <f t="shared" si="58"/>
        <v>机器人R夹爪夹紧气缸松开条件[A]</v>
      </c>
      <c r="AC83" s="4">
        <v>1080</v>
      </c>
      <c r="AD83" s="4" t="str">
        <f t="shared" si="48"/>
        <v>机器人R夹爪夹紧气缸松开位延时[A]</v>
      </c>
      <c r="AE83" s="4">
        <v>180</v>
      </c>
      <c r="AF83" s="4" t="str">
        <f t="shared" si="59"/>
        <v>机器人R夹爪夹紧气缸松开位Alm</v>
      </c>
      <c r="AG83" s="179" t="str">
        <f t="shared" si="60"/>
        <v>MR1005.0</v>
      </c>
      <c r="AH83" s="4" t="str">
        <f t="shared" si="49"/>
        <v>机器人R夹爪夹紧气缸松开位Alm</v>
      </c>
      <c r="AI83" s="4" t="str">
        <f t="shared" si="49"/>
        <v>机器人R夹爪夹紧气缸松开位</v>
      </c>
    </row>
    <row r="84" customHeight="1" spans="1:35">
      <c r="A84" s="43"/>
      <c r="B84" s="23" t="s">
        <v>292</v>
      </c>
      <c r="E84" s="254" t="s">
        <v>293</v>
      </c>
      <c r="G84" s="182">
        <f t="shared" si="50"/>
        <v>5</v>
      </c>
      <c r="H84" s="179">
        <f t="shared" si="61"/>
        <v>1</v>
      </c>
      <c r="I84" s="270" t="str">
        <f t="shared" si="38"/>
        <v>R5.1</v>
      </c>
      <c r="J84" s="4" t="str">
        <f t="shared" si="39"/>
        <v>机器人R夹爪夹紧气缸夹紧位Sn</v>
      </c>
      <c r="K84" s="270" t="str">
        <f t="shared" si="51"/>
        <v>R105.1</v>
      </c>
      <c r="L84" s="138" t="str">
        <f t="shared" si="52"/>
        <v>机器人R夹爪夹紧气缸夹紧Sol</v>
      </c>
      <c r="M84" s="179" t="str">
        <f t="shared" si="53"/>
        <v>MR905.1</v>
      </c>
      <c r="N84" s="4" t="str">
        <f t="shared" si="40"/>
        <v>机器人R夹爪夹紧气缸夹紧位Flg</v>
      </c>
      <c r="O84" s="179" t="str">
        <f t="shared" si="54"/>
        <v>MR105.1</v>
      </c>
      <c r="P84" s="4" t="str">
        <f t="shared" si="62"/>
        <v>机器人R夹爪夹紧气缸夹紧位Pls</v>
      </c>
      <c r="Q84" s="179" t="str">
        <f t="shared" si="55"/>
        <v>MR205.1</v>
      </c>
      <c r="R84" s="4" t="str">
        <f t="shared" si="63"/>
        <v>机器人R夹爪夹紧气缸夹紧位[M]</v>
      </c>
      <c r="S84" s="179" t="str">
        <f t="shared" si="56"/>
        <v>MR305.1</v>
      </c>
      <c r="T84" s="4" t="str">
        <f t="shared" si="64"/>
        <v>机器人R夹爪夹紧气缸夹紧位[A]</v>
      </c>
      <c r="U84" s="179" t="str">
        <f t="shared" si="44"/>
        <v>MR405.1</v>
      </c>
      <c r="V84" s="4" t="str">
        <f t="shared" si="65"/>
        <v>机器人R夹爪夹紧气缸夹紧Sw</v>
      </c>
      <c r="W84" s="179" t="str">
        <f t="shared" si="46"/>
        <v>MR505.1</v>
      </c>
      <c r="X84" s="4" t="str">
        <f t="shared" si="66"/>
        <v>机器人R夹爪夹紧气缸夹紧Lamp</v>
      </c>
      <c r="Y84" s="179" t="str">
        <f t="shared" si="57"/>
        <v>MR605.1</v>
      </c>
      <c r="Z84" s="4" t="str">
        <f t="shared" si="35"/>
        <v>机器人R夹爪夹紧气缸夹紧位Alw</v>
      </c>
      <c r="AA84" s="179" t="str">
        <f t="shared" ref="AA84:AA147" si="67">$W$2&amp;($G84+700)&amp;"."&amp;$H84</f>
        <v>MR705.1</v>
      </c>
      <c r="AB84" s="4" t="str">
        <f t="shared" si="58"/>
        <v>机器人R夹爪夹紧气缸夹紧条件[A]</v>
      </c>
      <c r="AC84" s="4">
        <v>1081</v>
      </c>
      <c r="AD84" s="4" t="str">
        <f t="shared" si="48"/>
        <v>机器人R夹爪夹紧气缸夹紧位延时[A]</v>
      </c>
      <c r="AE84" s="4">
        <v>181</v>
      </c>
      <c r="AF84" s="4" t="str">
        <f t="shared" si="59"/>
        <v>机器人R夹爪夹紧气缸夹紧位Alm</v>
      </c>
      <c r="AG84" s="179" t="str">
        <f t="shared" si="60"/>
        <v>MR1005.1</v>
      </c>
      <c r="AH84" s="4" t="str">
        <f t="shared" si="49"/>
        <v>机器人R夹爪夹紧气缸夹紧位Alm</v>
      </c>
      <c r="AI84" s="4" t="str">
        <f t="shared" si="49"/>
        <v>机器人R夹爪夹紧气缸夹紧位</v>
      </c>
    </row>
    <row r="85" customHeight="1" spans="1:35">
      <c r="A85" s="43"/>
      <c r="B85" s="23" t="s">
        <v>294</v>
      </c>
      <c r="E85" s="254" t="s">
        <v>295</v>
      </c>
      <c r="G85" s="182">
        <f t="shared" si="50"/>
        <v>5</v>
      </c>
      <c r="H85" s="179">
        <f t="shared" si="61"/>
        <v>2</v>
      </c>
      <c r="I85" s="270" t="str">
        <f t="shared" si="38"/>
        <v>R5.2</v>
      </c>
      <c r="J85" s="4" t="str">
        <f t="shared" si="39"/>
        <v>R夹爪两边下压气缸1左边下降位Sn</v>
      </c>
      <c r="K85" s="270" t="str">
        <f t="shared" si="51"/>
        <v>R105.2</v>
      </c>
      <c r="L85" s="138" t="str">
        <f t="shared" si="52"/>
        <v>R夹爪两边下压气缸上升Sol</v>
      </c>
      <c r="M85" s="179" t="str">
        <f t="shared" si="53"/>
        <v>MR905.2</v>
      </c>
      <c r="N85" s="4" t="str">
        <f t="shared" si="40"/>
        <v>R夹爪两边下压气缸1左边下降位Flg</v>
      </c>
      <c r="O85" s="179" t="str">
        <f t="shared" si="54"/>
        <v>MR105.2</v>
      </c>
      <c r="P85" s="4" t="str">
        <f t="shared" si="62"/>
        <v>R夹爪两边下压气缸1左边下降位Pls</v>
      </c>
      <c r="Q85" s="179" t="str">
        <f t="shared" si="55"/>
        <v>MR205.2</v>
      </c>
      <c r="R85" s="4" t="str">
        <f t="shared" si="63"/>
        <v>R夹爪两边下压气缸1左边下降位[M]</v>
      </c>
      <c r="S85" s="179" t="str">
        <f t="shared" si="56"/>
        <v>MR305.2</v>
      </c>
      <c r="T85" s="4" t="str">
        <f t="shared" si="64"/>
        <v>R夹爪两边下压气缸1左边下降位[A]</v>
      </c>
      <c r="U85" s="179" t="str">
        <f t="shared" si="44"/>
        <v>MR405.2</v>
      </c>
      <c r="V85" s="4" t="str">
        <f t="shared" si="65"/>
        <v>R夹爪两边下压气缸上升Sw</v>
      </c>
      <c r="W85" s="179" t="str">
        <f t="shared" si="46"/>
        <v>MR505.2</v>
      </c>
      <c r="X85" s="4" t="str">
        <f t="shared" si="66"/>
        <v>R夹爪两边下压气缸上升Lamp</v>
      </c>
      <c r="Y85" s="179" t="str">
        <f t="shared" si="57"/>
        <v>MR605.2</v>
      </c>
      <c r="Z85" s="4" t="str">
        <f t="shared" si="35"/>
        <v>R夹爪两边下压气缸1左边下降位Alw</v>
      </c>
      <c r="AA85" s="179" t="str">
        <f t="shared" si="67"/>
        <v>MR705.2</v>
      </c>
      <c r="AB85" s="4" t="str">
        <f t="shared" si="58"/>
        <v>R夹爪两边下压气缸上升条件[A]</v>
      </c>
      <c r="AC85" s="4">
        <v>1082</v>
      </c>
      <c r="AD85" s="4" t="str">
        <f t="shared" si="48"/>
        <v>R夹爪两边下压气缸1左边下降位延时[A]</v>
      </c>
      <c r="AE85" s="4">
        <v>182</v>
      </c>
      <c r="AF85" s="4" t="str">
        <f t="shared" si="59"/>
        <v>R夹爪两边下压气缸1左边下降位Alm</v>
      </c>
      <c r="AG85" s="179" t="str">
        <f t="shared" si="60"/>
        <v>MR1005.2</v>
      </c>
      <c r="AH85" s="4" t="str">
        <f t="shared" si="49"/>
        <v>R夹爪两边下压气缸1左边下降位Alm</v>
      </c>
      <c r="AI85" s="4" t="str">
        <f t="shared" si="49"/>
        <v>R夹爪两边下压气缸1左边下降位</v>
      </c>
    </row>
    <row r="86" customHeight="1" spans="1:35">
      <c r="A86" s="43"/>
      <c r="B86" s="256" t="s">
        <v>296</v>
      </c>
      <c r="E86" s="254" t="s">
        <v>297</v>
      </c>
      <c r="G86" s="182">
        <f t="shared" si="50"/>
        <v>5</v>
      </c>
      <c r="H86" s="179">
        <f t="shared" si="61"/>
        <v>3</v>
      </c>
      <c r="I86" s="270" t="str">
        <f t="shared" si="38"/>
        <v>R5.3</v>
      </c>
      <c r="J86" s="4" t="str">
        <f t="shared" si="39"/>
        <v>R夹爪两边下压气缸1右边下降位Sn</v>
      </c>
      <c r="K86" s="270" t="str">
        <f t="shared" si="51"/>
        <v>R105.3</v>
      </c>
      <c r="L86" s="138" t="str">
        <f t="shared" si="52"/>
        <v>R夹爪两边下压气缸下压Sol</v>
      </c>
      <c r="M86" s="179" t="str">
        <f t="shared" si="53"/>
        <v>MR905.3</v>
      </c>
      <c r="N86" s="4" t="str">
        <f t="shared" si="40"/>
        <v>R夹爪两边下压气缸1右边下降位Flg</v>
      </c>
      <c r="O86" s="179" t="str">
        <f t="shared" si="54"/>
        <v>MR105.3</v>
      </c>
      <c r="P86" s="4" t="str">
        <f t="shared" si="62"/>
        <v>R夹爪两边下压气缸1右边下降位Pls</v>
      </c>
      <c r="Q86" s="179" t="str">
        <f t="shared" si="55"/>
        <v>MR205.3</v>
      </c>
      <c r="R86" s="4" t="str">
        <f t="shared" si="63"/>
        <v>R夹爪两边下压气缸1右边下降位[M]</v>
      </c>
      <c r="S86" s="179" t="str">
        <f t="shared" si="56"/>
        <v>MR305.3</v>
      </c>
      <c r="T86" s="4" t="str">
        <f t="shared" si="64"/>
        <v>R夹爪两边下压气缸1右边下降位[A]</v>
      </c>
      <c r="U86" s="179" t="str">
        <f t="shared" si="44"/>
        <v>MR405.3</v>
      </c>
      <c r="V86" s="4" t="str">
        <f t="shared" si="65"/>
        <v>R夹爪两边下压气缸下压Sw</v>
      </c>
      <c r="W86" s="179" t="str">
        <f t="shared" si="46"/>
        <v>MR505.3</v>
      </c>
      <c r="X86" s="4" t="str">
        <f t="shared" si="66"/>
        <v>R夹爪两边下压气缸下压Lamp</v>
      </c>
      <c r="Y86" s="179" t="str">
        <f t="shared" si="57"/>
        <v>MR605.3</v>
      </c>
      <c r="Z86" s="4" t="str">
        <f t="shared" si="35"/>
        <v>R夹爪两边下压气缸1右边下降位Alw</v>
      </c>
      <c r="AA86" s="179" t="str">
        <f t="shared" si="67"/>
        <v>MR705.3</v>
      </c>
      <c r="AB86" s="4" t="str">
        <f t="shared" si="58"/>
        <v>R夹爪两边下压气缸下压条件[A]</v>
      </c>
      <c r="AC86" s="4">
        <v>1083</v>
      </c>
      <c r="AD86" s="4" t="str">
        <f t="shared" si="48"/>
        <v>R夹爪两边下压气缸1右边下降位延时[A]</v>
      </c>
      <c r="AE86" s="4">
        <v>183</v>
      </c>
      <c r="AF86" s="4" t="str">
        <f t="shared" si="59"/>
        <v>R夹爪两边下压气缸1右边下降位Alm</v>
      </c>
      <c r="AG86" s="179" t="str">
        <f t="shared" si="60"/>
        <v>MR1005.3</v>
      </c>
      <c r="AH86" s="4" t="str">
        <f t="shared" si="49"/>
        <v>R夹爪两边下压气缸1右边下降位Alm</v>
      </c>
      <c r="AI86" s="4" t="str">
        <f t="shared" si="49"/>
        <v>R夹爪两边下压气缸1右边下降位</v>
      </c>
    </row>
    <row r="87" customHeight="1" spans="1:35">
      <c r="A87" s="43"/>
      <c r="B87" s="23" t="s">
        <v>298</v>
      </c>
      <c r="E87" s="23" t="s">
        <v>129</v>
      </c>
      <c r="G87" s="182">
        <f t="shared" si="50"/>
        <v>5</v>
      </c>
      <c r="H87" s="179">
        <f t="shared" si="61"/>
        <v>4</v>
      </c>
      <c r="I87" s="270" t="str">
        <f t="shared" si="38"/>
        <v>R5.4</v>
      </c>
      <c r="J87" s="4" t="str">
        <f t="shared" si="39"/>
        <v>R夹爪两边下压气缸2左边下降位Sn</v>
      </c>
      <c r="K87" s="270" t="str">
        <f t="shared" si="51"/>
        <v>R105.4</v>
      </c>
      <c r="L87" s="138" t="str">
        <f t="shared" si="52"/>
        <v>备用Sol</v>
      </c>
      <c r="M87" s="179" t="str">
        <f t="shared" si="53"/>
        <v>MR905.4</v>
      </c>
      <c r="N87" s="4" t="str">
        <f t="shared" si="40"/>
        <v>R夹爪两边下压气缸2左边下降位Flg</v>
      </c>
      <c r="O87" s="179" t="str">
        <f t="shared" si="54"/>
        <v>MR105.4</v>
      </c>
      <c r="P87" s="4" t="str">
        <f t="shared" si="62"/>
        <v>R夹爪两边下压气缸2左边下降位Pls</v>
      </c>
      <c r="Q87" s="179" t="str">
        <f t="shared" si="55"/>
        <v>MR205.4</v>
      </c>
      <c r="R87" s="4" t="str">
        <f t="shared" si="63"/>
        <v>R夹爪两边下压气缸2左边下降位[M]</v>
      </c>
      <c r="S87" s="179" t="str">
        <f t="shared" si="56"/>
        <v>MR305.4</v>
      </c>
      <c r="T87" s="4" t="str">
        <f t="shared" si="64"/>
        <v>R夹爪两边下压气缸2左边下降位[A]</v>
      </c>
      <c r="U87" s="179" t="str">
        <f t="shared" si="44"/>
        <v>MR405.4</v>
      </c>
      <c r="V87" s="4" t="str">
        <f t="shared" si="65"/>
        <v>备用Sw</v>
      </c>
      <c r="W87" s="179" t="str">
        <f t="shared" si="46"/>
        <v>MR505.4</v>
      </c>
      <c r="X87" s="4" t="str">
        <f t="shared" si="66"/>
        <v>备用Lamp</v>
      </c>
      <c r="Y87" s="179" t="str">
        <f t="shared" si="57"/>
        <v>MR605.4</v>
      </c>
      <c r="Z87" s="4" t="str">
        <f t="shared" si="35"/>
        <v>R夹爪两边下压气缸2左边下降位Alw</v>
      </c>
      <c r="AA87" s="179" t="str">
        <f t="shared" si="67"/>
        <v>MR705.4</v>
      </c>
      <c r="AB87" s="4" t="str">
        <f t="shared" si="58"/>
        <v>备用条件[A]</v>
      </c>
      <c r="AC87" s="4">
        <v>1084</v>
      </c>
      <c r="AD87" s="4" t="str">
        <f t="shared" si="48"/>
        <v>R夹爪两边下压气缸2左边下降位延时[A]</v>
      </c>
      <c r="AE87" s="4">
        <v>184</v>
      </c>
      <c r="AF87" s="4" t="str">
        <f t="shared" si="59"/>
        <v>R夹爪两边下压气缸2左边下降位Alm</v>
      </c>
      <c r="AG87" s="179" t="str">
        <f t="shared" si="60"/>
        <v>MR1005.4</v>
      </c>
      <c r="AH87" s="4" t="str">
        <f t="shared" si="49"/>
        <v>R夹爪两边下压气缸2左边下降位Alm</v>
      </c>
      <c r="AI87" s="4" t="str">
        <f t="shared" si="49"/>
        <v>R夹爪两边下压气缸2左边下降位</v>
      </c>
    </row>
    <row r="88" customHeight="1" spans="1:35">
      <c r="A88" s="43"/>
      <c r="B88" s="23" t="s">
        <v>299</v>
      </c>
      <c r="E88" s="23" t="s">
        <v>129</v>
      </c>
      <c r="G88" s="182">
        <f t="shared" si="50"/>
        <v>5</v>
      </c>
      <c r="H88" s="179">
        <f t="shared" si="61"/>
        <v>5</v>
      </c>
      <c r="I88" s="270" t="str">
        <f t="shared" si="38"/>
        <v>R5.5</v>
      </c>
      <c r="J88" s="4" t="str">
        <f t="shared" si="39"/>
        <v>R夹爪两边下压气缸2右边下降位Sn</v>
      </c>
      <c r="K88" s="270" t="str">
        <f t="shared" si="51"/>
        <v>R105.5</v>
      </c>
      <c r="L88" s="138" t="str">
        <f t="shared" si="52"/>
        <v>备用Sol</v>
      </c>
      <c r="M88" s="179" t="str">
        <f t="shared" si="53"/>
        <v>MR905.5</v>
      </c>
      <c r="N88" s="4" t="str">
        <f t="shared" si="40"/>
        <v>R夹爪两边下压气缸2右边下降位Flg</v>
      </c>
      <c r="O88" s="179" t="str">
        <f t="shared" si="54"/>
        <v>MR105.5</v>
      </c>
      <c r="P88" s="4" t="str">
        <f t="shared" si="62"/>
        <v>R夹爪两边下压气缸2右边下降位Pls</v>
      </c>
      <c r="Q88" s="179" t="str">
        <f t="shared" si="55"/>
        <v>MR205.5</v>
      </c>
      <c r="R88" s="4" t="str">
        <f t="shared" si="63"/>
        <v>R夹爪两边下压气缸2右边下降位[M]</v>
      </c>
      <c r="S88" s="179" t="str">
        <f t="shared" si="56"/>
        <v>MR305.5</v>
      </c>
      <c r="T88" s="4" t="str">
        <f t="shared" si="64"/>
        <v>R夹爪两边下压气缸2右边下降位[A]</v>
      </c>
      <c r="U88" s="179" t="str">
        <f t="shared" si="44"/>
        <v>MR405.5</v>
      </c>
      <c r="V88" s="4" t="str">
        <f t="shared" si="65"/>
        <v>备用Sw</v>
      </c>
      <c r="W88" s="179" t="str">
        <f t="shared" si="46"/>
        <v>MR505.5</v>
      </c>
      <c r="X88" s="4" t="str">
        <f t="shared" si="66"/>
        <v>备用Lamp</v>
      </c>
      <c r="Y88" s="179" t="str">
        <f t="shared" si="57"/>
        <v>MR605.5</v>
      </c>
      <c r="Z88" s="4" t="str">
        <f t="shared" si="35"/>
        <v>R夹爪两边下压气缸2右边下降位Alw</v>
      </c>
      <c r="AA88" s="179" t="str">
        <f t="shared" si="67"/>
        <v>MR705.5</v>
      </c>
      <c r="AB88" s="4" t="str">
        <f t="shared" si="58"/>
        <v>备用条件[A]</v>
      </c>
      <c r="AC88" s="4">
        <v>1085</v>
      </c>
      <c r="AD88" s="4" t="str">
        <f t="shared" si="48"/>
        <v>R夹爪两边下压气缸2右边下降位延时[A]</v>
      </c>
      <c r="AE88" s="4">
        <v>185</v>
      </c>
      <c r="AF88" s="4" t="str">
        <f t="shared" si="59"/>
        <v>R夹爪两边下压气缸2右边下降位Alm</v>
      </c>
      <c r="AG88" s="179" t="str">
        <f t="shared" si="60"/>
        <v>MR1005.5</v>
      </c>
      <c r="AH88" s="4" t="str">
        <f t="shared" si="49"/>
        <v>R夹爪两边下压气缸2右边下降位Alm</v>
      </c>
      <c r="AI88" s="4" t="str">
        <f t="shared" si="49"/>
        <v>R夹爪两边下压气缸2右边下降位</v>
      </c>
    </row>
    <row r="89" customHeight="1" spans="1:35">
      <c r="A89" s="43"/>
      <c r="B89" s="23" t="s">
        <v>300</v>
      </c>
      <c r="C89" s="256"/>
      <c r="D89" s="256"/>
      <c r="E89" s="23" t="s">
        <v>129</v>
      </c>
      <c r="G89" s="182">
        <f t="shared" si="50"/>
        <v>5</v>
      </c>
      <c r="H89" s="179">
        <f t="shared" si="61"/>
        <v>6</v>
      </c>
      <c r="I89" s="270" t="str">
        <f t="shared" si="38"/>
        <v>R5.6</v>
      </c>
      <c r="J89" s="4" t="str">
        <f t="shared" si="39"/>
        <v>R夹爪两边下压气缸3左边下降位Sn</v>
      </c>
      <c r="K89" s="270" t="str">
        <f t="shared" si="51"/>
        <v>R105.6</v>
      </c>
      <c r="L89" s="138" t="str">
        <f t="shared" si="52"/>
        <v>备用Sol</v>
      </c>
      <c r="M89" s="179" t="str">
        <f t="shared" si="53"/>
        <v>MR905.6</v>
      </c>
      <c r="N89" s="4" t="str">
        <f t="shared" si="40"/>
        <v>R夹爪两边下压气缸3左边下降位Flg</v>
      </c>
      <c r="O89" s="179" t="str">
        <f t="shared" si="54"/>
        <v>MR105.6</v>
      </c>
      <c r="P89" s="4" t="str">
        <f t="shared" si="62"/>
        <v>R夹爪两边下压气缸3左边下降位Pls</v>
      </c>
      <c r="Q89" s="179" t="str">
        <f t="shared" si="55"/>
        <v>MR205.6</v>
      </c>
      <c r="R89" s="4" t="str">
        <f t="shared" si="63"/>
        <v>R夹爪两边下压气缸3左边下降位[M]</v>
      </c>
      <c r="S89" s="179" t="str">
        <f t="shared" si="56"/>
        <v>MR305.6</v>
      </c>
      <c r="T89" s="4" t="str">
        <f t="shared" si="64"/>
        <v>R夹爪两边下压气缸3左边下降位[A]</v>
      </c>
      <c r="U89" s="179" t="str">
        <f t="shared" si="44"/>
        <v>MR405.6</v>
      </c>
      <c r="V89" s="4" t="str">
        <f t="shared" si="65"/>
        <v>备用Sw</v>
      </c>
      <c r="W89" s="179" t="str">
        <f t="shared" si="46"/>
        <v>MR505.6</v>
      </c>
      <c r="X89" s="4" t="str">
        <f t="shared" si="66"/>
        <v>备用Lamp</v>
      </c>
      <c r="Y89" s="179" t="str">
        <f t="shared" si="57"/>
        <v>MR605.6</v>
      </c>
      <c r="Z89" s="4" t="str">
        <f t="shared" si="35"/>
        <v>R夹爪两边下压气缸3左边下降位Alw</v>
      </c>
      <c r="AA89" s="179" t="str">
        <f t="shared" si="67"/>
        <v>MR705.6</v>
      </c>
      <c r="AB89" s="4" t="str">
        <f t="shared" si="58"/>
        <v>备用条件[A]</v>
      </c>
      <c r="AC89" s="4">
        <v>1086</v>
      </c>
      <c r="AD89" s="4" t="str">
        <f t="shared" si="48"/>
        <v>R夹爪两边下压气缸3左边下降位延时[A]</v>
      </c>
      <c r="AE89" s="4">
        <v>186</v>
      </c>
      <c r="AF89" s="4" t="str">
        <f t="shared" si="59"/>
        <v>R夹爪两边下压气缸3左边下降位Alm</v>
      </c>
      <c r="AG89" s="179" t="str">
        <f t="shared" si="60"/>
        <v>MR1005.6</v>
      </c>
      <c r="AH89" s="4" t="str">
        <f t="shared" si="49"/>
        <v>R夹爪两边下压气缸3左边下降位Alm</v>
      </c>
      <c r="AI89" s="4" t="str">
        <f t="shared" si="49"/>
        <v>R夹爪两边下压气缸3左边下降位</v>
      </c>
    </row>
    <row r="90" customHeight="1" spans="1:35">
      <c r="A90" s="43"/>
      <c r="B90" s="23" t="s">
        <v>301</v>
      </c>
      <c r="C90" s="256"/>
      <c r="D90" s="256"/>
      <c r="E90" s="23" t="s">
        <v>129</v>
      </c>
      <c r="G90" s="182">
        <f t="shared" si="50"/>
        <v>5</v>
      </c>
      <c r="H90" s="179">
        <f t="shared" si="61"/>
        <v>7</v>
      </c>
      <c r="I90" s="270" t="str">
        <f t="shared" si="38"/>
        <v>R5.7</v>
      </c>
      <c r="J90" s="4" t="str">
        <f t="shared" si="39"/>
        <v>R夹爪两边下压气缸3右边下降位Sn</v>
      </c>
      <c r="K90" s="270" t="str">
        <f t="shared" si="51"/>
        <v>R105.7</v>
      </c>
      <c r="L90" s="138" t="str">
        <f t="shared" si="52"/>
        <v>备用Sol</v>
      </c>
      <c r="M90" s="179" t="str">
        <f t="shared" si="53"/>
        <v>MR905.7</v>
      </c>
      <c r="N90" s="4" t="str">
        <f t="shared" si="40"/>
        <v>R夹爪两边下压气缸3右边下降位Flg</v>
      </c>
      <c r="O90" s="179" t="str">
        <f t="shared" si="54"/>
        <v>MR105.7</v>
      </c>
      <c r="P90" s="4" t="str">
        <f t="shared" si="62"/>
        <v>R夹爪两边下压气缸3右边下降位Pls</v>
      </c>
      <c r="Q90" s="179" t="str">
        <f t="shared" si="55"/>
        <v>MR205.7</v>
      </c>
      <c r="R90" s="4" t="str">
        <f t="shared" si="63"/>
        <v>R夹爪两边下压气缸3右边下降位[M]</v>
      </c>
      <c r="S90" s="179" t="str">
        <f t="shared" si="56"/>
        <v>MR305.7</v>
      </c>
      <c r="T90" s="4" t="str">
        <f t="shared" si="64"/>
        <v>R夹爪两边下压气缸3右边下降位[A]</v>
      </c>
      <c r="U90" s="179" t="str">
        <f t="shared" si="44"/>
        <v>MR405.7</v>
      </c>
      <c r="V90" s="4" t="str">
        <f t="shared" si="65"/>
        <v>备用Sw</v>
      </c>
      <c r="W90" s="179" t="str">
        <f t="shared" si="46"/>
        <v>MR505.7</v>
      </c>
      <c r="X90" s="4" t="str">
        <f t="shared" si="66"/>
        <v>备用Lamp</v>
      </c>
      <c r="Y90" s="179" t="str">
        <f t="shared" si="57"/>
        <v>MR605.7</v>
      </c>
      <c r="Z90" s="4" t="str">
        <f t="shared" si="35"/>
        <v>R夹爪两边下压气缸3右边下降位Alw</v>
      </c>
      <c r="AA90" s="179" t="str">
        <f t="shared" si="67"/>
        <v>MR705.7</v>
      </c>
      <c r="AB90" s="4" t="str">
        <f t="shared" si="58"/>
        <v>备用条件[A]</v>
      </c>
      <c r="AC90" s="4">
        <v>1087</v>
      </c>
      <c r="AD90" s="4" t="str">
        <f t="shared" si="48"/>
        <v>R夹爪两边下压气缸3右边下降位延时[A]</v>
      </c>
      <c r="AE90" s="4">
        <v>187</v>
      </c>
      <c r="AF90" s="4" t="str">
        <f t="shared" si="59"/>
        <v>R夹爪两边下压气缸3右边下降位Alm</v>
      </c>
      <c r="AG90" s="179" t="str">
        <f t="shared" si="60"/>
        <v>MR1005.7</v>
      </c>
      <c r="AH90" s="4" t="str">
        <f t="shared" si="49"/>
        <v>R夹爪两边下压气缸3右边下降位Alm</v>
      </c>
      <c r="AI90" s="4" t="str">
        <f t="shared" si="49"/>
        <v>R夹爪两边下压气缸3右边下降位</v>
      </c>
    </row>
    <row r="91" customHeight="1" spans="1:36">
      <c r="A91" s="43"/>
      <c r="B91" s="23" t="s">
        <v>302</v>
      </c>
      <c r="C91" s="256"/>
      <c r="D91" s="256"/>
      <c r="E91" s="268" t="s">
        <v>303</v>
      </c>
      <c r="G91" s="182">
        <f t="shared" si="50"/>
        <v>5</v>
      </c>
      <c r="H91" s="179">
        <f t="shared" si="61"/>
        <v>8</v>
      </c>
      <c r="I91" s="270" t="str">
        <f t="shared" si="38"/>
        <v>R5.8</v>
      </c>
      <c r="J91" s="4" t="str">
        <f t="shared" si="39"/>
        <v>R夹爪中间下压气缸1下降位Sn</v>
      </c>
      <c r="K91" s="270" t="str">
        <f t="shared" si="51"/>
        <v>R105.8</v>
      </c>
      <c r="L91" s="138" t="str">
        <f t="shared" si="52"/>
        <v>R夹爪中间下压气缸上升Sol</v>
      </c>
      <c r="M91" s="179" t="str">
        <f t="shared" si="53"/>
        <v>MR905.8</v>
      </c>
      <c r="N91" s="4" t="str">
        <f t="shared" si="40"/>
        <v>R夹爪中间下压气缸1下降位Flg</v>
      </c>
      <c r="O91" s="179" t="str">
        <f t="shared" si="54"/>
        <v>MR105.8</v>
      </c>
      <c r="P91" s="4" t="str">
        <f t="shared" si="62"/>
        <v>R夹爪中间下压气缸1下降位Pls</v>
      </c>
      <c r="Q91" s="179" t="str">
        <f t="shared" si="55"/>
        <v>MR205.8</v>
      </c>
      <c r="R91" s="4" t="str">
        <f t="shared" si="63"/>
        <v>R夹爪中间下压气缸1下降位[M]</v>
      </c>
      <c r="S91" s="179" t="str">
        <f t="shared" si="56"/>
        <v>MR305.8</v>
      </c>
      <c r="T91" s="4" t="str">
        <f t="shared" si="64"/>
        <v>R夹爪中间下压气缸1下降位[A]</v>
      </c>
      <c r="U91" s="179" t="str">
        <f t="shared" si="44"/>
        <v>MR405.8</v>
      </c>
      <c r="V91" s="4" t="str">
        <f t="shared" si="65"/>
        <v>R夹爪中间下压气缸上升Sw</v>
      </c>
      <c r="W91" s="179" t="str">
        <f t="shared" si="46"/>
        <v>MR505.8</v>
      </c>
      <c r="X91" s="4" t="str">
        <f t="shared" si="66"/>
        <v>R夹爪中间下压气缸上升Lamp</v>
      </c>
      <c r="Y91" s="179" t="str">
        <f t="shared" si="57"/>
        <v>MR605.8</v>
      </c>
      <c r="Z91" s="4" t="str">
        <f t="shared" si="35"/>
        <v>R夹爪中间下压气缸1下降位Alw</v>
      </c>
      <c r="AA91" s="179" t="str">
        <f t="shared" si="67"/>
        <v>MR705.8</v>
      </c>
      <c r="AB91" s="4" t="str">
        <f t="shared" si="58"/>
        <v>R夹爪中间下压气缸上升条件[A]</v>
      </c>
      <c r="AC91" s="4">
        <v>1088</v>
      </c>
      <c r="AD91" s="4" t="str">
        <f t="shared" si="48"/>
        <v>R夹爪中间下压气缸1下降位延时[A]</v>
      </c>
      <c r="AE91" s="4">
        <v>188</v>
      </c>
      <c r="AF91" s="4" t="str">
        <f t="shared" si="59"/>
        <v>R夹爪中间下压气缸1下降位Alm</v>
      </c>
      <c r="AG91" s="179" t="str">
        <f t="shared" si="60"/>
        <v>MR1005.8</v>
      </c>
      <c r="AH91" s="4" t="str">
        <f t="shared" si="49"/>
        <v>R夹爪中间下压气缸1下降位Alm</v>
      </c>
      <c r="AI91" s="4" t="str">
        <f t="shared" si="49"/>
        <v>R夹爪中间下压气缸1下降位</v>
      </c>
      <c r="AJ91" s="4" t="s">
        <v>304</v>
      </c>
    </row>
    <row r="92" customHeight="1" spans="1:34">
      <c r="A92" s="43"/>
      <c r="B92" s="23" t="s">
        <v>305</v>
      </c>
      <c r="C92" s="256"/>
      <c r="D92" s="256"/>
      <c r="E92" s="254" t="s">
        <v>306</v>
      </c>
      <c r="G92" s="182">
        <f t="shared" si="50"/>
        <v>5</v>
      </c>
      <c r="H92" s="179">
        <f t="shared" si="61"/>
        <v>9</v>
      </c>
      <c r="I92" s="270" t="str">
        <f t="shared" si="38"/>
        <v>R5.9</v>
      </c>
      <c r="J92" s="4" t="str">
        <f t="shared" si="39"/>
        <v>R夹爪中间下压气缸2下降位 Sn</v>
      </c>
      <c r="K92" s="270" t="str">
        <f t="shared" si="51"/>
        <v>R105.9</v>
      </c>
      <c r="L92" s="138" t="str">
        <f t="shared" si="52"/>
        <v>R夹爪中间下压气缸下压Sol</v>
      </c>
      <c r="M92" s="179" t="str">
        <f t="shared" si="53"/>
        <v>MR905.9</v>
      </c>
      <c r="N92" s="4" t="str">
        <f t="shared" si="40"/>
        <v>R夹爪中间下压气缸2下降位 Flg</v>
      </c>
      <c r="O92" s="179" t="str">
        <f t="shared" si="54"/>
        <v>MR105.9</v>
      </c>
      <c r="P92" s="4" t="str">
        <f t="shared" si="62"/>
        <v>R夹爪中间下压气缸2下降位 Pls</v>
      </c>
      <c r="Q92" s="179" t="str">
        <f t="shared" si="55"/>
        <v>MR205.9</v>
      </c>
      <c r="R92" s="4" t="str">
        <f t="shared" si="63"/>
        <v>R夹爪中间下压气缸2下降位 [M]</v>
      </c>
      <c r="S92" s="179" t="str">
        <f t="shared" si="56"/>
        <v>MR305.9</v>
      </c>
      <c r="T92" s="4" t="str">
        <f t="shared" si="64"/>
        <v>R夹爪中间下压气缸2下降位 [A]</v>
      </c>
      <c r="U92" s="179" t="str">
        <f t="shared" si="44"/>
        <v>MR405.9</v>
      </c>
      <c r="V92" s="4" t="str">
        <f t="shared" si="65"/>
        <v>R夹爪中间下压气缸下压Sw</v>
      </c>
      <c r="W92" s="179" t="str">
        <f t="shared" si="46"/>
        <v>MR505.9</v>
      </c>
      <c r="X92" s="4" t="str">
        <f t="shared" si="66"/>
        <v>R夹爪中间下压气缸下压Lamp</v>
      </c>
      <c r="Y92" s="179" t="str">
        <f t="shared" si="57"/>
        <v>MR605.9</v>
      </c>
      <c r="Z92" s="4" t="str">
        <f t="shared" si="35"/>
        <v>R夹爪中间下压气缸2下降位 Alw</v>
      </c>
      <c r="AA92" s="179" t="str">
        <f t="shared" si="67"/>
        <v>MR705.9</v>
      </c>
      <c r="AB92" s="4" t="str">
        <f t="shared" si="58"/>
        <v>R夹爪中间下压气缸下压条件[A]</v>
      </c>
      <c r="AC92" s="4">
        <v>1089</v>
      </c>
      <c r="AD92" s="4" t="str">
        <f t="shared" si="48"/>
        <v>R夹爪中间下压气缸2下降位 延时[A]</v>
      </c>
      <c r="AE92" s="4">
        <v>189</v>
      </c>
      <c r="AF92" s="4" t="str">
        <f t="shared" si="59"/>
        <v>R夹爪中间下压气缸2下降位 Alm</v>
      </c>
      <c r="AG92" s="179" t="str">
        <f t="shared" si="60"/>
        <v>MR1005.9</v>
      </c>
      <c r="AH92" s="4" t="str">
        <f t="shared" si="49"/>
        <v>R夹爪中间下压气缸2下降位 Alm</v>
      </c>
    </row>
    <row r="93" customHeight="1" spans="2:34">
      <c r="B93" s="23" t="s">
        <v>307</v>
      </c>
      <c r="C93" s="256"/>
      <c r="D93" s="256"/>
      <c r="E93" s="23" t="s">
        <v>129</v>
      </c>
      <c r="G93" s="182">
        <f t="shared" si="50"/>
        <v>5</v>
      </c>
      <c r="H93" s="179">
        <f t="shared" si="61"/>
        <v>10</v>
      </c>
      <c r="I93" s="270" t="str">
        <f t="shared" si="38"/>
        <v>R5.10</v>
      </c>
      <c r="J93" s="4" t="str">
        <f t="shared" si="39"/>
        <v>R夹爪中间下压气缸3下降位Sn</v>
      </c>
      <c r="K93" s="270" t="str">
        <f t="shared" si="51"/>
        <v>R105.10</v>
      </c>
      <c r="L93" s="138" t="str">
        <f t="shared" si="52"/>
        <v>备用Sol</v>
      </c>
      <c r="M93" s="179" t="str">
        <f t="shared" si="53"/>
        <v>MR905.10</v>
      </c>
      <c r="N93" s="4" t="str">
        <f t="shared" si="40"/>
        <v>R夹爪中间下压气缸3下降位Flg</v>
      </c>
      <c r="O93" s="179" t="str">
        <f t="shared" si="54"/>
        <v>MR105.10</v>
      </c>
      <c r="P93" s="4" t="str">
        <f>$E93&amp;P$2</f>
        <v>备用Pls</v>
      </c>
      <c r="Q93" s="179" t="str">
        <f t="shared" si="55"/>
        <v>MR205.10</v>
      </c>
      <c r="R93" s="4" t="str">
        <f>$E93&amp;R$2</f>
        <v>备用[M]</v>
      </c>
      <c r="S93" s="179" t="str">
        <f t="shared" si="56"/>
        <v>MR305.10</v>
      </c>
      <c r="T93" s="4" t="str">
        <f>$E93&amp;T$2</f>
        <v>备用[A]</v>
      </c>
      <c r="U93" s="179" t="str">
        <f t="shared" si="44"/>
        <v>MR405.10</v>
      </c>
      <c r="V93" s="4" t="str">
        <f t="shared" si="65"/>
        <v>备用Sw</v>
      </c>
      <c r="W93" s="179" t="str">
        <f t="shared" si="46"/>
        <v>MR505.10</v>
      </c>
      <c r="X93" s="4" t="str">
        <f t="shared" si="66"/>
        <v>备用Lamp</v>
      </c>
      <c r="Y93" s="179" t="str">
        <f t="shared" si="57"/>
        <v>MR605.10</v>
      </c>
      <c r="Z93" s="4" t="str">
        <f t="shared" si="35"/>
        <v>R夹爪中间下压气缸3下降位Alw</v>
      </c>
      <c r="AA93" s="179" t="str">
        <f t="shared" si="67"/>
        <v>MR705.10</v>
      </c>
      <c r="AB93" s="4" t="str">
        <f t="shared" si="58"/>
        <v>备用条件[A]</v>
      </c>
      <c r="AC93" s="4">
        <v>1090</v>
      </c>
      <c r="AD93" s="4" t="str">
        <f t="shared" si="48"/>
        <v>R夹爪中间下压气缸3下降位延时[A]</v>
      </c>
      <c r="AE93" s="4">
        <v>190</v>
      </c>
      <c r="AF93" s="4" t="str">
        <f t="shared" si="59"/>
        <v>R夹爪中间下压气缸3下降位Alm</v>
      </c>
      <c r="AG93" s="179" t="str">
        <f t="shared" si="60"/>
        <v>MR1005.10</v>
      </c>
      <c r="AH93" s="4" t="str">
        <f t="shared" si="49"/>
        <v>R夹爪中间下压气缸3下降位Alm</v>
      </c>
    </row>
    <row r="94" customHeight="1" spans="2:34">
      <c r="B94" s="23" t="s">
        <v>308</v>
      </c>
      <c r="C94" s="256"/>
      <c r="D94" s="256"/>
      <c r="E94" s="23" t="s">
        <v>129</v>
      </c>
      <c r="G94" s="182">
        <f t="shared" si="50"/>
        <v>5</v>
      </c>
      <c r="H94" s="179">
        <f t="shared" si="61"/>
        <v>11</v>
      </c>
      <c r="I94" s="270" t="str">
        <f t="shared" si="38"/>
        <v>R5.11</v>
      </c>
      <c r="J94" s="4" t="str">
        <f t="shared" si="39"/>
        <v>R夹爪有料感应反射光电1Sn</v>
      </c>
      <c r="K94" s="270" t="str">
        <f t="shared" si="51"/>
        <v>R105.11</v>
      </c>
      <c r="L94" s="138" t="str">
        <f t="shared" si="52"/>
        <v>备用Sol</v>
      </c>
      <c r="M94" s="179" t="str">
        <f t="shared" si="53"/>
        <v>MR905.11</v>
      </c>
      <c r="N94" s="4" t="str">
        <f t="shared" si="40"/>
        <v>R夹爪有料感应反射光电1Flg</v>
      </c>
      <c r="O94" s="179" t="str">
        <f t="shared" si="54"/>
        <v>MR105.11</v>
      </c>
      <c r="P94" s="4" t="str">
        <f>$E94&amp;P$2</f>
        <v>备用Pls</v>
      </c>
      <c r="Q94" s="179" t="str">
        <f t="shared" si="55"/>
        <v>MR205.11</v>
      </c>
      <c r="R94" s="4" t="str">
        <f>$E94&amp;R$2</f>
        <v>备用[M]</v>
      </c>
      <c r="S94" s="179" t="str">
        <f t="shared" si="56"/>
        <v>MR305.11</v>
      </c>
      <c r="T94" s="4" t="str">
        <f>$E94&amp;T$2</f>
        <v>备用[A]</v>
      </c>
      <c r="U94" s="179" t="str">
        <f t="shared" si="44"/>
        <v>MR405.11</v>
      </c>
      <c r="V94" s="4" t="str">
        <f t="shared" si="65"/>
        <v>备用Sw</v>
      </c>
      <c r="W94" s="179" t="str">
        <f t="shared" si="46"/>
        <v>MR505.11</v>
      </c>
      <c r="X94" s="4" t="str">
        <f t="shared" si="66"/>
        <v>备用Lamp</v>
      </c>
      <c r="Y94" s="179" t="str">
        <f t="shared" si="57"/>
        <v>MR605.11</v>
      </c>
      <c r="Z94" s="4" t="str">
        <f t="shared" si="35"/>
        <v>R夹爪有料感应反射光电1Alw</v>
      </c>
      <c r="AA94" s="179" t="str">
        <f t="shared" si="67"/>
        <v>MR705.11</v>
      </c>
      <c r="AB94" s="4" t="str">
        <f t="shared" si="58"/>
        <v>备用条件[A]</v>
      </c>
      <c r="AC94" s="4">
        <v>1091</v>
      </c>
      <c r="AD94" s="4" t="str">
        <f t="shared" si="48"/>
        <v>R夹爪有料感应反射光电1延时[A]</v>
      </c>
      <c r="AE94" s="4">
        <v>191</v>
      </c>
      <c r="AF94" s="4" t="str">
        <f t="shared" si="59"/>
        <v>R夹爪有料感应反射光电1Alm</v>
      </c>
      <c r="AG94" s="179" t="str">
        <f t="shared" si="60"/>
        <v>MR1005.11</v>
      </c>
      <c r="AH94" s="4" t="str">
        <f t="shared" si="49"/>
        <v>R夹爪有料感应反射光电1Alm</v>
      </c>
    </row>
    <row r="95" customHeight="1" spans="2:35">
      <c r="B95" s="23" t="s">
        <v>309</v>
      </c>
      <c r="C95" s="256"/>
      <c r="D95" s="256"/>
      <c r="E95" s="23" t="s">
        <v>129</v>
      </c>
      <c r="G95" s="182">
        <f t="shared" si="50"/>
        <v>5</v>
      </c>
      <c r="H95" s="179">
        <f t="shared" si="61"/>
        <v>12</v>
      </c>
      <c r="I95" s="270" t="str">
        <f t="shared" si="38"/>
        <v>R5.12</v>
      </c>
      <c r="J95" s="4" t="str">
        <f t="shared" si="39"/>
        <v>R夹爪有料感应反射光电2Sn</v>
      </c>
      <c r="K95" s="270" t="str">
        <f t="shared" si="51"/>
        <v>R105.12</v>
      </c>
      <c r="L95" s="138" t="str">
        <f t="shared" si="52"/>
        <v>备用Sol</v>
      </c>
      <c r="M95" s="179" t="str">
        <f t="shared" si="53"/>
        <v>MR905.12</v>
      </c>
      <c r="N95" s="4" t="str">
        <f t="shared" si="40"/>
        <v>R夹爪有料感应反射光电2Flg</v>
      </c>
      <c r="O95" s="179" t="str">
        <f t="shared" si="54"/>
        <v>MR105.12</v>
      </c>
      <c r="P95" s="4" t="str">
        <f t="shared" si="62"/>
        <v>R夹爪有料感应反射光电2Pls</v>
      </c>
      <c r="Q95" s="179" t="str">
        <f t="shared" si="55"/>
        <v>MR205.12</v>
      </c>
      <c r="R95" s="4" t="str">
        <f t="shared" si="63"/>
        <v>R夹爪有料感应反射光电2[M]</v>
      </c>
      <c r="S95" s="179" t="str">
        <f t="shared" si="56"/>
        <v>MR305.12</v>
      </c>
      <c r="T95" s="4" t="str">
        <f t="shared" si="64"/>
        <v>R夹爪有料感应反射光电2[A]</v>
      </c>
      <c r="U95" s="179" t="str">
        <f t="shared" si="44"/>
        <v>MR405.12</v>
      </c>
      <c r="V95" s="4" t="str">
        <f t="shared" si="65"/>
        <v>备用Sw</v>
      </c>
      <c r="W95" s="179" t="str">
        <f t="shared" si="46"/>
        <v>MR505.12</v>
      </c>
      <c r="X95" s="4" t="str">
        <f t="shared" si="66"/>
        <v>备用Lamp</v>
      </c>
      <c r="Y95" s="179" t="str">
        <f t="shared" si="57"/>
        <v>MR605.12</v>
      </c>
      <c r="Z95" s="4" t="str">
        <f t="shared" si="35"/>
        <v>R夹爪有料感应反射光电2Alw</v>
      </c>
      <c r="AA95" s="179" t="str">
        <f t="shared" si="67"/>
        <v>MR705.12</v>
      </c>
      <c r="AB95" s="4" t="str">
        <f t="shared" si="58"/>
        <v>备用条件[A]</v>
      </c>
      <c r="AC95" s="4">
        <v>1092</v>
      </c>
      <c r="AD95" s="4" t="str">
        <f t="shared" si="48"/>
        <v>R夹爪有料感应反射光电2延时[A]</v>
      </c>
      <c r="AE95" s="4">
        <v>192</v>
      </c>
      <c r="AF95" s="4" t="str">
        <f t="shared" si="59"/>
        <v>R夹爪有料感应反射光电2Alm</v>
      </c>
      <c r="AG95" s="179" t="str">
        <f t="shared" si="60"/>
        <v>MR1005.12</v>
      </c>
      <c r="AH95" s="4" t="str">
        <f t="shared" si="49"/>
        <v>R夹爪有料感应反射光电2Alm</v>
      </c>
      <c r="AI95" s="4" t="str">
        <f t="shared" si="49"/>
        <v>R夹爪有料感应反射光电2</v>
      </c>
    </row>
    <row r="96" customHeight="1" spans="2:35">
      <c r="B96" s="23" t="s">
        <v>310</v>
      </c>
      <c r="C96" s="256"/>
      <c r="D96" s="256"/>
      <c r="E96" s="23" t="s">
        <v>129</v>
      </c>
      <c r="G96" s="182">
        <f t="shared" si="50"/>
        <v>5</v>
      </c>
      <c r="H96" s="179">
        <f t="shared" si="61"/>
        <v>13</v>
      </c>
      <c r="I96" s="270" t="str">
        <f t="shared" si="38"/>
        <v>R5.13</v>
      </c>
      <c r="J96" s="4" t="str">
        <f t="shared" si="39"/>
        <v>R夹爪有料感应反射光电3Sn</v>
      </c>
      <c r="K96" s="270" t="str">
        <f t="shared" si="51"/>
        <v>R105.13</v>
      </c>
      <c r="L96" s="138" t="str">
        <f t="shared" si="52"/>
        <v>备用Sol</v>
      </c>
      <c r="M96" s="179" t="str">
        <f t="shared" si="53"/>
        <v>MR905.13</v>
      </c>
      <c r="N96" s="4" t="str">
        <f t="shared" si="40"/>
        <v>R夹爪有料感应反射光电3Flg</v>
      </c>
      <c r="O96" s="179" t="str">
        <f t="shared" si="54"/>
        <v>MR105.13</v>
      </c>
      <c r="P96" s="4" t="str">
        <f t="shared" si="62"/>
        <v>R夹爪有料感应反射光电3Pls</v>
      </c>
      <c r="Q96" s="179" t="str">
        <f t="shared" si="55"/>
        <v>MR205.13</v>
      </c>
      <c r="R96" s="4" t="str">
        <f t="shared" si="63"/>
        <v>R夹爪有料感应反射光电3[M]</v>
      </c>
      <c r="S96" s="179" t="str">
        <f t="shared" si="56"/>
        <v>MR305.13</v>
      </c>
      <c r="T96" s="4" t="str">
        <f t="shared" si="64"/>
        <v>R夹爪有料感应反射光电3[A]</v>
      </c>
      <c r="U96" s="179" t="str">
        <f t="shared" si="44"/>
        <v>MR405.13</v>
      </c>
      <c r="V96" s="4" t="str">
        <f t="shared" si="65"/>
        <v>备用Sw</v>
      </c>
      <c r="W96" s="179" t="str">
        <f t="shared" si="46"/>
        <v>MR505.13</v>
      </c>
      <c r="X96" s="4" t="str">
        <f t="shared" si="66"/>
        <v>备用Lamp</v>
      </c>
      <c r="Y96" s="179" t="str">
        <f t="shared" si="57"/>
        <v>MR605.13</v>
      </c>
      <c r="Z96" s="4" t="str">
        <f t="shared" si="35"/>
        <v>R夹爪有料感应反射光电3Alw</v>
      </c>
      <c r="AA96" s="179" t="str">
        <f t="shared" si="67"/>
        <v>MR705.13</v>
      </c>
      <c r="AB96" s="4" t="str">
        <f t="shared" si="58"/>
        <v>备用条件[A]</v>
      </c>
      <c r="AC96" s="4">
        <v>1093</v>
      </c>
      <c r="AD96" s="4" t="str">
        <f t="shared" si="48"/>
        <v>R夹爪有料感应反射光电3延时[A]</v>
      </c>
      <c r="AE96" s="4">
        <v>193</v>
      </c>
      <c r="AF96" s="4" t="str">
        <f t="shared" si="59"/>
        <v>R夹爪有料感应反射光电3Alm</v>
      </c>
      <c r="AG96" s="179" t="str">
        <f t="shared" si="60"/>
        <v>MR1005.13</v>
      </c>
      <c r="AH96" s="4" t="str">
        <f t="shared" si="49"/>
        <v>R夹爪有料感应反射光电3Alm</v>
      </c>
      <c r="AI96" s="4" t="str">
        <f t="shared" si="49"/>
        <v>R夹爪有料感应反射光电3</v>
      </c>
    </row>
    <row r="97" customHeight="1" spans="2:35">
      <c r="B97" s="23" t="s">
        <v>129</v>
      </c>
      <c r="C97" s="256"/>
      <c r="D97" s="256"/>
      <c r="E97" s="23" t="s">
        <v>129</v>
      </c>
      <c r="G97" s="182">
        <f t="shared" si="50"/>
        <v>5</v>
      </c>
      <c r="H97" s="179">
        <f t="shared" si="61"/>
        <v>14</v>
      </c>
      <c r="I97" s="270" t="str">
        <f t="shared" si="38"/>
        <v>R5.14</v>
      </c>
      <c r="J97" s="4" t="str">
        <f t="shared" si="39"/>
        <v>备用Sn</v>
      </c>
      <c r="K97" s="270" t="str">
        <f t="shared" si="51"/>
        <v>R105.14</v>
      </c>
      <c r="L97" s="138" t="str">
        <f t="shared" si="52"/>
        <v>备用Sol</v>
      </c>
      <c r="M97" s="179" t="str">
        <f t="shared" si="53"/>
        <v>MR905.14</v>
      </c>
      <c r="N97" s="4" t="str">
        <f t="shared" si="40"/>
        <v>备用Flg</v>
      </c>
      <c r="O97" s="179" t="str">
        <f t="shared" si="54"/>
        <v>MR105.14</v>
      </c>
      <c r="P97" s="4" t="str">
        <f t="shared" si="62"/>
        <v>备用Pls</v>
      </c>
      <c r="Q97" s="179" t="str">
        <f t="shared" si="55"/>
        <v>MR205.14</v>
      </c>
      <c r="R97" s="4" t="str">
        <f t="shared" si="63"/>
        <v>备用[M]</v>
      </c>
      <c r="S97" s="179" t="str">
        <f t="shared" si="56"/>
        <v>MR305.14</v>
      </c>
      <c r="T97" s="4" t="str">
        <f t="shared" si="64"/>
        <v>备用[A]</v>
      </c>
      <c r="U97" s="179" t="str">
        <f t="shared" si="44"/>
        <v>MR405.14</v>
      </c>
      <c r="V97" s="4" t="str">
        <f t="shared" si="65"/>
        <v>备用Sw</v>
      </c>
      <c r="W97" s="179" t="str">
        <f t="shared" si="46"/>
        <v>MR505.14</v>
      </c>
      <c r="X97" s="4" t="str">
        <f t="shared" si="66"/>
        <v>备用Lamp</v>
      </c>
      <c r="Y97" s="179" t="str">
        <f t="shared" si="57"/>
        <v>MR605.14</v>
      </c>
      <c r="Z97" s="4" t="str">
        <f t="shared" si="35"/>
        <v>备用Alw</v>
      </c>
      <c r="AA97" s="179" t="str">
        <f t="shared" si="67"/>
        <v>MR705.14</v>
      </c>
      <c r="AB97" s="4" t="str">
        <f t="shared" si="58"/>
        <v>备用条件[A]</v>
      </c>
      <c r="AC97" s="4">
        <v>1094</v>
      </c>
      <c r="AD97" s="4" t="str">
        <f t="shared" si="48"/>
        <v>备用延时[A]</v>
      </c>
      <c r="AE97" s="4">
        <v>194</v>
      </c>
      <c r="AF97" s="4" t="str">
        <f t="shared" si="59"/>
        <v>备用Alm</v>
      </c>
      <c r="AG97" s="179" t="str">
        <f t="shared" si="60"/>
        <v>MR1005.14</v>
      </c>
      <c r="AH97" s="4" t="str">
        <f t="shared" si="49"/>
        <v>备用Alm</v>
      </c>
      <c r="AI97" s="4" t="str">
        <f t="shared" si="49"/>
        <v>备用</v>
      </c>
    </row>
    <row r="98" customHeight="1" spans="2:35">
      <c r="B98" s="23" t="s">
        <v>129</v>
      </c>
      <c r="C98" s="256"/>
      <c r="D98" s="256"/>
      <c r="E98" s="23" t="s">
        <v>129</v>
      </c>
      <c r="G98" s="182">
        <f t="shared" si="50"/>
        <v>5</v>
      </c>
      <c r="H98" s="179">
        <f t="shared" si="61"/>
        <v>15</v>
      </c>
      <c r="I98" s="271" t="str">
        <f t="shared" si="38"/>
        <v>R5.15</v>
      </c>
      <c r="J98" s="4" t="str">
        <f t="shared" si="39"/>
        <v>备用Sn</v>
      </c>
      <c r="K98" s="271" t="str">
        <f t="shared" si="51"/>
        <v>R105.15</v>
      </c>
      <c r="L98" s="138" t="str">
        <f t="shared" si="52"/>
        <v>备用Sol</v>
      </c>
      <c r="M98" s="179" t="str">
        <f t="shared" si="53"/>
        <v>MR905.15</v>
      </c>
      <c r="N98" s="4" t="str">
        <f t="shared" si="40"/>
        <v>备用Flg</v>
      </c>
      <c r="O98" s="179" t="str">
        <f t="shared" si="54"/>
        <v>MR105.15</v>
      </c>
      <c r="P98" s="4" t="str">
        <f t="shared" si="62"/>
        <v>备用Pls</v>
      </c>
      <c r="Q98" s="179" t="str">
        <f t="shared" si="55"/>
        <v>MR205.15</v>
      </c>
      <c r="R98" s="4" t="str">
        <f t="shared" si="63"/>
        <v>备用[M]</v>
      </c>
      <c r="S98" s="179" t="str">
        <f t="shared" si="56"/>
        <v>MR305.15</v>
      </c>
      <c r="T98" s="4" t="str">
        <f t="shared" si="64"/>
        <v>备用[A]</v>
      </c>
      <c r="U98" s="179" t="str">
        <f t="shared" si="44"/>
        <v>MR405.15</v>
      </c>
      <c r="V98" s="4" t="str">
        <f t="shared" si="65"/>
        <v>备用Sw</v>
      </c>
      <c r="W98" s="179" t="str">
        <f t="shared" si="46"/>
        <v>MR505.15</v>
      </c>
      <c r="X98" s="4" t="str">
        <f t="shared" si="66"/>
        <v>备用Lamp</v>
      </c>
      <c r="Y98" s="179" t="str">
        <f t="shared" si="57"/>
        <v>MR605.15</v>
      </c>
      <c r="Z98" s="4" t="str">
        <f t="shared" si="35"/>
        <v>备用Alw</v>
      </c>
      <c r="AA98" s="179" t="str">
        <f t="shared" si="67"/>
        <v>MR705.15</v>
      </c>
      <c r="AB98" s="4" t="str">
        <f t="shared" si="58"/>
        <v>备用条件[A]</v>
      </c>
      <c r="AC98" s="4">
        <v>1095</v>
      </c>
      <c r="AD98" s="4" t="str">
        <f t="shared" si="48"/>
        <v>备用延时[A]</v>
      </c>
      <c r="AE98" s="4">
        <v>195</v>
      </c>
      <c r="AF98" s="4" t="str">
        <f t="shared" si="59"/>
        <v>备用Alm</v>
      </c>
      <c r="AG98" s="179" t="str">
        <f t="shared" si="60"/>
        <v>MR1005.15</v>
      </c>
      <c r="AH98" s="4" t="str">
        <f t="shared" si="49"/>
        <v>备用Alm</v>
      </c>
      <c r="AI98" s="4" t="str">
        <f t="shared" si="49"/>
        <v>备用</v>
      </c>
    </row>
    <row r="99" spans="2:35">
      <c r="B99" s="23" t="s">
        <v>311</v>
      </c>
      <c r="C99" s="256"/>
      <c r="D99" s="256"/>
      <c r="E99" s="254" t="s">
        <v>312</v>
      </c>
      <c r="G99" s="182">
        <f t="shared" si="50"/>
        <v>6</v>
      </c>
      <c r="H99" s="179">
        <f t="shared" si="61"/>
        <v>0</v>
      </c>
      <c r="I99" s="269" t="str">
        <f t="shared" si="38"/>
        <v>R6.0</v>
      </c>
      <c r="J99" s="4" t="str">
        <f t="shared" si="39"/>
        <v>热压A1抬升气缸缩回位Sn</v>
      </c>
      <c r="K99" s="269" t="str">
        <f t="shared" si="51"/>
        <v>R106.0</v>
      </c>
      <c r="L99" s="138" t="str">
        <f t="shared" si="52"/>
        <v>热压A1抬升气缸缩回Sol</v>
      </c>
      <c r="M99" s="179" t="str">
        <f t="shared" si="53"/>
        <v>MR906.0</v>
      </c>
      <c r="N99" s="4" t="str">
        <f t="shared" si="40"/>
        <v>热压A1抬升气缸缩回位Flg</v>
      </c>
      <c r="O99" s="179" t="str">
        <f t="shared" si="54"/>
        <v>MR106.0</v>
      </c>
      <c r="P99" s="4" t="str">
        <f t="shared" si="62"/>
        <v>热压A1抬升气缸缩回位Pls</v>
      </c>
      <c r="Q99" s="179" t="str">
        <f t="shared" si="55"/>
        <v>MR206.0</v>
      </c>
      <c r="R99" s="4" t="str">
        <f t="shared" si="63"/>
        <v>热压A1抬升气缸缩回位[M]</v>
      </c>
      <c r="S99" s="179" t="str">
        <f t="shared" si="56"/>
        <v>MR306.0</v>
      </c>
      <c r="T99" s="4" t="str">
        <f t="shared" si="64"/>
        <v>热压A1抬升气缸缩回位[A]</v>
      </c>
      <c r="U99" s="179" t="str">
        <f t="shared" si="44"/>
        <v>MR406.0</v>
      </c>
      <c r="V99" s="4" t="str">
        <f t="shared" si="65"/>
        <v>热压A1抬升气缸缩回Sw</v>
      </c>
      <c r="W99" s="179" t="str">
        <f t="shared" si="46"/>
        <v>MR506.0</v>
      </c>
      <c r="X99" s="4" t="str">
        <f t="shared" si="66"/>
        <v>热压A1抬升气缸缩回Lamp</v>
      </c>
      <c r="Y99" s="179" t="str">
        <f t="shared" si="57"/>
        <v>MR606.0</v>
      </c>
      <c r="Z99" s="4" t="str">
        <f t="shared" si="35"/>
        <v>热压A1抬升气缸缩回位Alw</v>
      </c>
      <c r="AA99" s="179" t="str">
        <f t="shared" si="67"/>
        <v>MR706.0</v>
      </c>
      <c r="AB99" s="4" t="str">
        <f t="shared" si="58"/>
        <v>热压A1抬升气缸缩回条件[A]</v>
      </c>
      <c r="AC99" s="4">
        <v>1096</v>
      </c>
      <c r="AD99" s="4" t="str">
        <f t="shared" si="48"/>
        <v>热压A1抬升气缸缩回位延时[A]</v>
      </c>
      <c r="AE99" s="4">
        <v>196</v>
      </c>
      <c r="AF99" s="4" t="str">
        <f t="shared" si="59"/>
        <v>热压A1抬升气缸缩回位Alm</v>
      </c>
      <c r="AG99" s="179" t="str">
        <f t="shared" si="60"/>
        <v>MR1006.0</v>
      </c>
      <c r="AH99" s="4" t="str">
        <f t="shared" si="49"/>
        <v>热压A1抬升气缸缩回位Alm</v>
      </c>
      <c r="AI99" s="4" t="str">
        <f t="shared" si="49"/>
        <v>热压A1抬升气缸缩回位</v>
      </c>
    </row>
    <row r="100" spans="2:35">
      <c r="B100" s="23" t="s">
        <v>313</v>
      </c>
      <c r="C100" s="256"/>
      <c r="D100" s="256"/>
      <c r="E100" s="254" t="s">
        <v>314</v>
      </c>
      <c r="G100" s="182">
        <f t="shared" si="50"/>
        <v>6</v>
      </c>
      <c r="H100" s="179">
        <f t="shared" si="61"/>
        <v>1</v>
      </c>
      <c r="I100" s="270" t="str">
        <f t="shared" si="38"/>
        <v>R6.1</v>
      </c>
      <c r="J100" s="4" t="str">
        <f t="shared" si="39"/>
        <v>热压A1抬升气缸伸出位Sn</v>
      </c>
      <c r="K100" s="270" t="str">
        <f t="shared" si="51"/>
        <v>R106.1</v>
      </c>
      <c r="L100" s="138" t="str">
        <f t="shared" si="52"/>
        <v>热压A1抬升气缸伸出Sol</v>
      </c>
      <c r="M100" s="179" t="str">
        <f t="shared" si="53"/>
        <v>MR906.1</v>
      </c>
      <c r="N100" s="4" t="str">
        <f t="shared" si="40"/>
        <v>热压A1抬升气缸伸出位Flg</v>
      </c>
      <c r="O100" s="179" t="str">
        <f t="shared" si="54"/>
        <v>MR106.1</v>
      </c>
      <c r="P100" s="4" t="str">
        <f t="shared" si="62"/>
        <v>热压A1抬升气缸伸出位Pls</v>
      </c>
      <c r="Q100" s="179" t="str">
        <f t="shared" si="55"/>
        <v>MR206.1</v>
      </c>
      <c r="R100" s="4" t="str">
        <f t="shared" si="63"/>
        <v>热压A1抬升气缸伸出位[M]</v>
      </c>
      <c r="S100" s="179" t="str">
        <f t="shared" si="56"/>
        <v>MR306.1</v>
      </c>
      <c r="T100" s="4" t="str">
        <f t="shared" si="64"/>
        <v>热压A1抬升气缸伸出位[A]</v>
      </c>
      <c r="U100" s="179" t="str">
        <f t="shared" si="44"/>
        <v>MR406.1</v>
      </c>
      <c r="V100" s="4" t="str">
        <f t="shared" si="65"/>
        <v>热压A1抬升气缸伸出Sw</v>
      </c>
      <c r="W100" s="179" t="str">
        <f t="shared" si="46"/>
        <v>MR506.1</v>
      </c>
      <c r="X100" s="4" t="str">
        <f t="shared" si="66"/>
        <v>热压A1抬升气缸伸出Lamp</v>
      </c>
      <c r="Y100" s="179" t="str">
        <f t="shared" si="57"/>
        <v>MR606.1</v>
      </c>
      <c r="Z100" s="4" t="str">
        <f t="shared" si="35"/>
        <v>热压A1抬升气缸伸出位Alw</v>
      </c>
      <c r="AA100" s="179" t="str">
        <f t="shared" si="67"/>
        <v>MR706.1</v>
      </c>
      <c r="AB100" s="4" t="str">
        <f t="shared" si="58"/>
        <v>热压A1抬升气缸伸出条件[A]</v>
      </c>
      <c r="AC100" s="4">
        <v>1097</v>
      </c>
      <c r="AD100" s="4" t="str">
        <f t="shared" si="48"/>
        <v>热压A1抬升气缸伸出位延时[A]</v>
      </c>
      <c r="AE100" s="4">
        <v>197</v>
      </c>
      <c r="AF100" s="4" t="str">
        <f t="shared" si="59"/>
        <v>热压A1抬升气缸伸出位Alm</v>
      </c>
      <c r="AG100" s="179" t="str">
        <f t="shared" si="60"/>
        <v>MR1006.1</v>
      </c>
      <c r="AH100" s="4" t="str">
        <f t="shared" si="49"/>
        <v>热压A1抬升气缸伸出位Alm</v>
      </c>
      <c r="AI100" s="4" t="str">
        <f t="shared" si="49"/>
        <v>热压A1抬升气缸伸出位</v>
      </c>
    </row>
    <row r="101" spans="2:35">
      <c r="B101" s="23" t="s">
        <v>315</v>
      </c>
      <c r="C101" s="256"/>
      <c r="D101" s="256"/>
      <c r="E101" s="268" t="s">
        <v>316</v>
      </c>
      <c r="G101" s="182">
        <f t="shared" si="50"/>
        <v>6</v>
      </c>
      <c r="H101" s="179">
        <f t="shared" si="61"/>
        <v>2</v>
      </c>
      <c r="I101" s="270" t="str">
        <f t="shared" si="38"/>
        <v>R6.2</v>
      </c>
      <c r="J101" s="4" t="str">
        <f t="shared" si="39"/>
        <v>热压A2抬升气缸左缩回位Sn</v>
      </c>
      <c r="K101" s="270" t="str">
        <f t="shared" si="51"/>
        <v>R106.2</v>
      </c>
      <c r="L101" s="138" t="str">
        <f t="shared" si="52"/>
        <v>热压A2抬升气缸左缩回Sol</v>
      </c>
      <c r="M101" s="179" t="str">
        <f t="shared" si="53"/>
        <v>MR906.2</v>
      </c>
      <c r="N101" s="4" t="str">
        <f t="shared" si="40"/>
        <v>热压A2抬升气缸左缩回位Flg</v>
      </c>
      <c r="O101" s="179" t="str">
        <f t="shared" si="54"/>
        <v>MR106.2</v>
      </c>
      <c r="P101" s="4" t="str">
        <f t="shared" si="62"/>
        <v>热压A2抬升气缸左缩回位Pls</v>
      </c>
      <c r="Q101" s="179" t="str">
        <f t="shared" si="55"/>
        <v>MR206.2</v>
      </c>
      <c r="R101" s="4" t="str">
        <f t="shared" si="63"/>
        <v>热压A2抬升气缸左缩回位[M]</v>
      </c>
      <c r="S101" s="179" t="str">
        <f t="shared" si="56"/>
        <v>MR306.2</v>
      </c>
      <c r="T101" s="4" t="str">
        <f t="shared" si="64"/>
        <v>热压A2抬升气缸左缩回位[A]</v>
      </c>
      <c r="U101" s="179" t="str">
        <f t="shared" si="44"/>
        <v>MR406.2</v>
      </c>
      <c r="V101" s="4" t="str">
        <f t="shared" si="65"/>
        <v>热压A2抬升气缸左缩回Sw</v>
      </c>
      <c r="W101" s="179" t="str">
        <f t="shared" si="46"/>
        <v>MR506.2</v>
      </c>
      <c r="X101" s="4" t="str">
        <f t="shared" si="66"/>
        <v>热压A2抬升气缸左缩回Lamp</v>
      </c>
      <c r="Y101" s="179" t="str">
        <f t="shared" si="57"/>
        <v>MR606.2</v>
      </c>
      <c r="Z101" s="4" t="str">
        <f t="shared" si="35"/>
        <v>热压A2抬升气缸左缩回位Alw</v>
      </c>
      <c r="AA101" s="179" t="str">
        <f t="shared" si="67"/>
        <v>MR706.2</v>
      </c>
      <c r="AB101" s="4" t="str">
        <f t="shared" si="58"/>
        <v>热压A2抬升气缸左缩回条件[A]</v>
      </c>
      <c r="AC101" s="4">
        <v>1098</v>
      </c>
      <c r="AD101" s="4" t="str">
        <f t="shared" si="48"/>
        <v>热压A2抬升气缸左缩回位延时[A]</v>
      </c>
      <c r="AE101" s="4">
        <v>198</v>
      </c>
      <c r="AF101" s="4" t="str">
        <f t="shared" si="59"/>
        <v>热压A2抬升气缸左缩回位Alm</v>
      </c>
      <c r="AG101" s="179" t="str">
        <f t="shared" si="60"/>
        <v>MR1006.2</v>
      </c>
      <c r="AH101" s="4" t="str">
        <f t="shared" si="49"/>
        <v>热压A2抬升气缸左缩回位Alm</v>
      </c>
      <c r="AI101" s="4" t="str">
        <f t="shared" si="49"/>
        <v>热压A2抬升气缸左缩回位</v>
      </c>
    </row>
    <row r="102" spans="1:35">
      <c r="A102" s="43"/>
      <c r="B102" s="23" t="s">
        <v>317</v>
      </c>
      <c r="C102" s="256"/>
      <c r="D102" s="256"/>
      <c r="E102" s="254" t="s">
        <v>318</v>
      </c>
      <c r="G102" s="182">
        <f t="shared" si="50"/>
        <v>6</v>
      </c>
      <c r="H102" s="179">
        <f t="shared" si="61"/>
        <v>3</v>
      </c>
      <c r="I102" s="270" t="str">
        <f t="shared" si="38"/>
        <v>R6.3</v>
      </c>
      <c r="J102" s="4" t="str">
        <f t="shared" si="39"/>
        <v>热压A2抬升气缸左伸出位Sn</v>
      </c>
      <c r="K102" s="270" t="str">
        <f t="shared" si="51"/>
        <v>R106.3</v>
      </c>
      <c r="L102" s="138" t="str">
        <f t="shared" si="52"/>
        <v>热压A2抬升气缸左伸出Sol</v>
      </c>
      <c r="M102" s="179" t="str">
        <f t="shared" si="53"/>
        <v>MR906.3</v>
      </c>
      <c r="N102" s="4" t="str">
        <f t="shared" si="40"/>
        <v>热压A2抬升气缸左伸出位Flg</v>
      </c>
      <c r="O102" s="179" t="str">
        <f t="shared" si="54"/>
        <v>MR106.3</v>
      </c>
      <c r="P102" s="4" t="str">
        <f t="shared" si="62"/>
        <v>热压A2抬升气缸左伸出位Pls</v>
      </c>
      <c r="Q102" s="179" t="str">
        <f t="shared" si="55"/>
        <v>MR206.3</v>
      </c>
      <c r="R102" s="4" t="str">
        <f t="shared" si="63"/>
        <v>热压A2抬升气缸左伸出位[M]</v>
      </c>
      <c r="S102" s="179" t="str">
        <f t="shared" si="56"/>
        <v>MR306.3</v>
      </c>
      <c r="T102" s="4" t="str">
        <f t="shared" si="64"/>
        <v>热压A2抬升气缸左伸出位[A]</v>
      </c>
      <c r="U102" s="179" t="str">
        <f t="shared" si="44"/>
        <v>MR406.3</v>
      </c>
      <c r="V102" s="4" t="str">
        <f t="shared" si="65"/>
        <v>热压A2抬升气缸左伸出Sw</v>
      </c>
      <c r="W102" s="179" t="str">
        <f t="shared" si="46"/>
        <v>MR506.3</v>
      </c>
      <c r="X102" s="4" t="str">
        <f t="shared" si="66"/>
        <v>热压A2抬升气缸左伸出Lamp</v>
      </c>
      <c r="Y102" s="179" t="str">
        <f t="shared" si="57"/>
        <v>MR606.3</v>
      </c>
      <c r="Z102" s="4" t="str">
        <f t="shared" si="35"/>
        <v>热压A2抬升气缸左伸出位Alw</v>
      </c>
      <c r="AA102" s="179" t="str">
        <f t="shared" si="67"/>
        <v>MR706.3</v>
      </c>
      <c r="AB102" s="4" t="str">
        <f t="shared" si="58"/>
        <v>热压A2抬升气缸左伸出条件[A]</v>
      </c>
      <c r="AC102" s="4">
        <v>1099</v>
      </c>
      <c r="AD102" s="4" t="str">
        <f t="shared" si="48"/>
        <v>热压A2抬升气缸左伸出位延时[A]</v>
      </c>
      <c r="AE102" s="4">
        <v>199</v>
      </c>
      <c r="AF102" s="4" t="str">
        <f t="shared" si="59"/>
        <v>热压A2抬升气缸左伸出位Alm</v>
      </c>
      <c r="AG102" s="179" t="str">
        <f t="shared" si="60"/>
        <v>MR1006.3</v>
      </c>
      <c r="AH102" s="4" t="str">
        <f t="shared" si="49"/>
        <v>热压A2抬升气缸左伸出位Alm</v>
      </c>
      <c r="AI102" s="4" t="str">
        <f t="shared" si="49"/>
        <v>热压A2抬升气缸左伸出位</v>
      </c>
    </row>
    <row r="103" spans="1:34">
      <c r="A103" s="43"/>
      <c r="B103" s="23" t="s">
        <v>319</v>
      </c>
      <c r="C103" s="256"/>
      <c r="D103" s="256"/>
      <c r="E103" s="268" t="s">
        <v>320</v>
      </c>
      <c r="G103" s="182">
        <f t="shared" si="50"/>
        <v>6</v>
      </c>
      <c r="H103" s="179">
        <f t="shared" si="61"/>
        <v>4</v>
      </c>
      <c r="I103" s="270" t="str">
        <f t="shared" si="38"/>
        <v>R6.4</v>
      </c>
      <c r="J103" s="4" t="str">
        <f t="shared" si="39"/>
        <v>热压A2抬升气缸右缩回位Sn</v>
      </c>
      <c r="K103" s="270" t="str">
        <f t="shared" si="51"/>
        <v>R106.4</v>
      </c>
      <c r="L103" s="138" t="str">
        <f t="shared" si="52"/>
        <v>热压A2抬升气缸右缩回Sol</v>
      </c>
      <c r="M103" s="179" t="str">
        <f t="shared" si="53"/>
        <v>MR906.4</v>
      </c>
      <c r="N103" s="4" t="str">
        <f t="shared" si="40"/>
        <v>热压A2抬升气缸右缩回位Flg</v>
      </c>
      <c r="O103" s="179" t="str">
        <f t="shared" si="54"/>
        <v>MR106.4</v>
      </c>
      <c r="P103" s="4" t="str">
        <f t="shared" si="62"/>
        <v>热压A2抬升气缸右缩回位Pls</v>
      </c>
      <c r="Q103" s="179" t="str">
        <f t="shared" si="55"/>
        <v>MR206.4</v>
      </c>
      <c r="R103" s="4" t="str">
        <f t="shared" si="63"/>
        <v>热压A2抬升气缸右缩回位[M]</v>
      </c>
      <c r="S103" s="179" t="str">
        <f t="shared" si="56"/>
        <v>MR306.4</v>
      </c>
      <c r="T103" s="4" t="str">
        <f t="shared" si="64"/>
        <v>热压A2抬升气缸右缩回位[A]</v>
      </c>
      <c r="U103" s="179" t="str">
        <f t="shared" si="44"/>
        <v>MR406.4</v>
      </c>
      <c r="V103" s="4" t="str">
        <f t="shared" si="65"/>
        <v>热压A2抬升气缸右缩回Sw</v>
      </c>
      <c r="W103" s="179" t="str">
        <f t="shared" si="46"/>
        <v>MR506.4</v>
      </c>
      <c r="X103" s="4" t="str">
        <f t="shared" si="66"/>
        <v>热压A2抬升气缸右缩回Lamp</v>
      </c>
      <c r="Y103" s="179" t="str">
        <f t="shared" si="57"/>
        <v>MR606.4</v>
      </c>
      <c r="Z103" s="4" t="str">
        <f t="shared" si="35"/>
        <v>热压A2抬升气缸右缩回位Alw</v>
      </c>
      <c r="AA103" s="179" t="str">
        <f t="shared" si="67"/>
        <v>MR706.4</v>
      </c>
      <c r="AB103" s="4" t="str">
        <f t="shared" si="58"/>
        <v>热压A2抬升气缸右缩回条件[A]</v>
      </c>
      <c r="AC103" s="4">
        <v>1100</v>
      </c>
      <c r="AD103" s="4" t="str">
        <f t="shared" si="48"/>
        <v>热压A2抬升气缸右缩回位延时[A]</v>
      </c>
      <c r="AE103" s="4">
        <v>200</v>
      </c>
      <c r="AF103" s="4" t="str">
        <f t="shared" si="59"/>
        <v>热压A2抬升气缸右缩回位Alm</v>
      </c>
      <c r="AG103" s="179" t="str">
        <f t="shared" si="60"/>
        <v>MR1006.4</v>
      </c>
      <c r="AH103" s="4" t="str">
        <f t="shared" si="49"/>
        <v>热压A2抬升气缸右缩回位Alm</v>
      </c>
    </row>
    <row r="104" spans="1:34">
      <c r="A104" s="43"/>
      <c r="B104" s="23" t="s">
        <v>321</v>
      </c>
      <c r="C104" s="256"/>
      <c r="D104" s="256"/>
      <c r="E104" s="254" t="s">
        <v>322</v>
      </c>
      <c r="G104" s="182">
        <f t="shared" si="50"/>
        <v>6</v>
      </c>
      <c r="H104" s="179">
        <f t="shared" si="61"/>
        <v>5</v>
      </c>
      <c r="I104" s="270" t="str">
        <f t="shared" si="38"/>
        <v>R6.5</v>
      </c>
      <c r="J104" s="4" t="str">
        <f t="shared" si="39"/>
        <v>热压A2抬升气缸右伸出位Sn</v>
      </c>
      <c r="K104" s="270" t="str">
        <f t="shared" si="51"/>
        <v>R106.5</v>
      </c>
      <c r="L104" s="138" t="str">
        <f t="shared" si="52"/>
        <v>热压A2抬升气缸右伸出Sol</v>
      </c>
      <c r="M104" s="179" t="str">
        <f t="shared" si="53"/>
        <v>MR906.5</v>
      </c>
      <c r="N104" s="4" t="str">
        <f t="shared" si="40"/>
        <v>热压A2抬升气缸右伸出位Flg</v>
      </c>
      <c r="O104" s="179" t="str">
        <f t="shared" si="54"/>
        <v>MR106.5</v>
      </c>
      <c r="P104" s="4" t="str">
        <f t="shared" si="62"/>
        <v>热压A2抬升气缸右伸出位Pls</v>
      </c>
      <c r="Q104" s="179" t="str">
        <f t="shared" si="55"/>
        <v>MR206.5</v>
      </c>
      <c r="R104" s="4" t="str">
        <f t="shared" si="63"/>
        <v>热压A2抬升气缸右伸出位[M]</v>
      </c>
      <c r="S104" s="179" t="str">
        <f t="shared" si="56"/>
        <v>MR306.5</v>
      </c>
      <c r="T104" s="4" t="str">
        <f t="shared" si="64"/>
        <v>热压A2抬升气缸右伸出位[A]</v>
      </c>
      <c r="U104" s="179" t="str">
        <f t="shared" si="44"/>
        <v>MR406.5</v>
      </c>
      <c r="V104" s="4" t="str">
        <f t="shared" si="65"/>
        <v>热压A2抬升气缸右伸出Sw</v>
      </c>
      <c r="W104" s="179" t="str">
        <f t="shared" si="46"/>
        <v>MR506.5</v>
      </c>
      <c r="X104" s="4" t="str">
        <f t="shared" si="66"/>
        <v>热压A2抬升气缸右伸出Lamp</v>
      </c>
      <c r="Y104" s="179" t="str">
        <f t="shared" si="57"/>
        <v>MR606.5</v>
      </c>
      <c r="Z104" s="4" t="str">
        <f t="shared" si="35"/>
        <v>热压A2抬升气缸右伸出位Alw</v>
      </c>
      <c r="AA104" s="179" t="str">
        <f t="shared" si="67"/>
        <v>MR706.5</v>
      </c>
      <c r="AB104" s="4" t="str">
        <f t="shared" si="58"/>
        <v>热压A2抬升气缸右伸出条件[A]</v>
      </c>
      <c r="AC104" s="4">
        <v>1101</v>
      </c>
      <c r="AD104" s="4" t="str">
        <f t="shared" si="48"/>
        <v>热压A2抬升气缸右伸出位延时[A]</v>
      </c>
      <c r="AE104" s="4">
        <v>201</v>
      </c>
      <c r="AF104" s="4" t="str">
        <f t="shared" si="59"/>
        <v>热压A2抬升气缸右伸出位Alm</v>
      </c>
      <c r="AG104" s="179" t="str">
        <f t="shared" si="60"/>
        <v>MR1006.5</v>
      </c>
      <c r="AH104" s="4" t="str">
        <f t="shared" si="49"/>
        <v>热压A2抬升气缸右伸出位Alm</v>
      </c>
    </row>
    <row r="105" spans="2:35">
      <c r="B105" s="23" t="s">
        <v>323</v>
      </c>
      <c r="C105" s="256"/>
      <c r="D105" s="256"/>
      <c r="E105" s="254" t="s">
        <v>324</v>
      </c>
      <c r="G105" s="182">
        <f t="shared" si="50"/>
        <v>6</v>
      </c>
      <c r="H105" s="179">
        <f t="shared" si="61"/>
        <v>6</v>
      </c>
      <c r="I105" s="270" t="str">
        <f t="shared" si="38"/>
        <v>R6.6</v>
      </c>
      <c r="J105" s="4" t="str">
        <f t="shared" si="39"/>
        <v>热压A3抬升气缸左缩回位Sn</v>
      </c>
      <c r="K105" s="270" t="str">
        <f t="shared" si="51"/>
        <v>R106.6</v>
      </c>
      <c r="L105" s="138" t="str">
        <f t="shared" si="52"/>
        <v>热压A3抬升气缸左缩回Sol</v>
      </c>
      <c r="M105" s="179" t="str">
        <f t="shared" si="53"/>
        <v>MR906.6</v>
      </c>
      <c r="N105" s="4" t="str">
        <f t="shared" si="40"/>
        <v>热压A3抬升气缸左缩回位Flg</v>
      </c>
      <c r="O105" s="179" t="str">
        <f t="shared" si="54"/>
        <v>MR106.6</v>
      </c>
      <c r="P105" s="4" t="str">
        <f t="shared" si="62"/>
        <v>热压A3抬升气缸左缩回位Pls</v>
      </c>
      <c r="Q105" s="179" t="str">
        <f t="shared" si="55"/>
        <v>MR206.6</v>
      </c>
      <c r="R105" s="4" t="str">
        <f t="shared" si="63"/>
        <v>热压A3抬升气缸左缩回位[M]</v>
      </c>
      <c r="S105" s="179" t="str">
        <f t="shared" si="56"/>
        <v>MR306.6</v>
      </c>
      <c r="T105" s="4" t="str">
        <f t="shared" si="64"/>
        <v>热压A3抬升气缸左缩回位[A]</v>
      </c>
      <c r="U105" s="179" t="str">
        <f t="shared" si="44"/>
        <v>MR406.6</v>
      </c>
      <c r="V105" s="4" t="str">
        <f t="shared" si="65"/>
        <v>热压A3抬升气缸左缩回Sw</v>
      </c>
      <c r="W105" s="179" t="str">
        <f t="shared" si="46"/>
        <v>MR506.6</v>
      </c>
      <c r="X105" s="4" t="str">
        <f t="shared" si="66"/>
        <v>热压A3抬升气缸左缩回Lamp</v>
      </c>
      <c r="Y105" s="179" t="str">
        <f t="shared" si="57"/>
        <v>MR606.6</v>
      </c>
      <c r="Z105" s="4" t="str">
        <f t="shared" ref="Z105:Z168" si="68">$B105&amp;Z$2</f>
        <v>热压A3抬升气缸左缩回位Alw</v>
      </c>
      <c r="AA105" s="179" t="str">
        <f t="shared" si="67"/>
        <v>MR706.6</v>
      </c>
      <c r="AB105" s="4" t="str">
        <f t="shared" si="58"/>
        <v>热压A3抬升气缸左缩回条件[A]</v>
      </c>
      <c r="AC105" s="4">
        <v>1102</v>
      </c>
      <c r="AD105" s="4" t="str">
        <f t="shared" si="48"/>
        <v>热压A3抬升气缸左缩回位延时[A]</v>
      </c>
      <c r="AE105" s="4">
        <v>202</v>
      </c>
      <c r="AF105" s="4" t="str">
        <f t="shared" si="59"/>
        <v>热压A3抬升气缸左缩回位Alm</v>
      </c>
      <c r="AG105" s="179" t="str">
        <f t="shared" si="60"/>
        <v>MR1006.6</v>
      </c>
      <c r="AH105" s="4" t="str">
        <f t="shared" si="49"/>
        <v>热压A3抬升气缸左缩回位Alm</v>
      </c>
      <c r="AI105" s="4" t="str">
        <f t="shared" si="49"/>
        <v>热压A3抬升气缸左缩回位</v>
      </c>
    </row>
    <row r="106" spans="2:35">
      <c r="B106" s="23" t="s">
        <v>325</v>
      </c>
      <c r="C106" s="256"/>
      <c r="D106" s="256"/>
      <c r="E106" s="254" t="s">
        <v>326</v>
      </c>
      <c r="G106" s="182">
        <f t="shared" si="50"/>
        <v>6</v>
      </c>
      <c r="H106" s="179">
        <f t="shared" si="61"/>
        <v>7</v>
      </c>
      <c r="I106" s="270" t="str">
        <f t="shared" si="38"/>
        <v>R6.7</v>
      </c>
      <c r="J106" s="4" t="str">
        <f t="shared" si="39"/>
        <v>热压A3抬升气缸左伸出位Sn</v>
      </c>
      <c r="K106" s="270" t="str">
        <f t="shared" si="51"/>
        <v>R106.7</v>
      </c>
      <c r="L106" s="138" t="str">
        <f t="shared" si="52"/>
        <v>热压A3抬升气缸左伸出Sol</v>
      </c>
      <c r="M106" s="179" t="str">
        <f t="shared" si="53"/>
        <v>MR906.7</v>
      </c>
      <c r="N106" s="4" t="str">
        <f t="shared" si="40"/>
        <v>热压A3抬升气缸左伸出位Flg</v>
      </c>
      <c r="O106" s="179" t="str">
        <f t="shared" si="54"/>
        <v>MR106.7</v>
      </c>
      <c r="P106" s="4" t="str">
        <f t="shared" si="62"/>
        <v>热压A3抬升气缸左伸出位Pls</v>
      </c>
      <c r="Q106" s="179" t="str">
        <f t="shared" si="55"/>
        <v>MR206.7</v>
      </c>
      <c r="R106" s="4" t="str">
        <f t="shared" si="63"/>
        <v>热压A3抬升气缸左伸出位[M]</v>
      </c>
      <c r="S106" s="179" t="str">
        <f t="shared" si="56"/>
        <v>MR306.7</v>
      </c>
      <c r="T106" s="4" t="str">
        <f t="shared" si="64"/>
        <v>热压A3抬升气缸左伸出位[A]</v>
      </c>
      <c r="U106" s="179" t="str">
        <f t="shared" si="44"/>
        <v>MR406.7</v>
      </c>
      <c r="V106" s="4" t="str">
        <f t="shared" si="65"/>
        <v>热压A3抬升气缸左伸出Sw</v>
      </c>
      <c r="W106" s="179" t="str">
        <f t="shared" si="46"/>
        <v>MR506.7</v>
      </c>
      <c r="X106" s="4" t="str">
        <f t="shared" si="66"/>
        <v>热压A3抬升气缸左伸出Lamp</v>
      </c>
      <c r="Y106" s="179" t="str">
        <f t="shared" si="57"/>
        <v>MR606.7</v>
      </c>
      <c r="Z106" s="4" t="str">
        <f t="shared" si="68"/>
        <v>热压A3抬升气缸左伸出位Alw</v>
      </c>
      <c r="AA106" s="179" t="str">
        <f t="shared" si="67"/>
        <v>MR706.7</v>
      </c>
      <c r="AB106" s="4" t="str">
        <f t="shared" si="58"/>
        <v>热压A3抬升气缸左伸出条件[A]</v>
      </c>
      <c r="AC106" s="4">
        <v>1103</v>
      </c>
      <c r="AD106" s="4" t="str">
        <f t="shared" si="48"/>
        <v>热压A3抬升气缸左伸出位延时[A]</v>
      </c>
      <c r="AE106" s="4">
        <v>203</v>
      </c>
      <c r="AF106" s="4" t="str">
        <f t="shared" si="59"/>
        <v>热压A3抬升气缸左伸出位Alm</v>
      </c>
      <c r="AG106" s="179" t="str">
        <f t="shared" si="60"/>
        <v>MR1006.7</v>
      </c>
      <c r="AH106" s="4" t="str">
        <f t="shared" si="49"/>
        <v>热压A3抬升气缸左伸出位Alm</v>
      </c>
      <c r="AI106" s="4" t="str">
        <f t="shared" si="49"/>
        <v>热压A3抬升气缸左伸出位</v>
      </c>
    </row>
    <row r="107" spans="2:35">
      <c r="B107" s="23" t="s">
        <v>327</v>
      </c>
      <c r="E107" s="254" t="s">
        <v>328</v>
      </c>
      <c r="G107" s="182">
        <f t="shared" si="50"/>
        <v>6</v>
      </c>
      <c r="H107" s="179">
        <f t="shared" si="61"/>
        <v>8</v>
      </c>
      <c r="I107" s="270" t="str">
        <f t="shared" si="38"/>
        <v>R6.8</v>
      </c>
      <c r="J107" s="4" t="str">
        <f t="shared" si="39"/>
        <v>热压A3抬升气缸右缩回位Sn</v>
      </c>
      <c r="K107" s="270" t="str">
        <f t="shared" si="51"/>
        <v>R106.8</v>
      </c>
      <c r="L107" s="138" t="str">
        <f t="shared" si="52"/>
        <v>热压A3抬升气缸右缩回Sol</v>
      </c>
      <c r="M107" s="179" t="str">
        <f t="shared" si="53"/>
        <v>MR906.8</v>
      </c>
      <c r="N107" s="4" t="str">
        <f t="shared" si="40"/>
        <v>热压A3抬升气缸右缩回位Flg</v>
      </c>
      <c r="O107" s="179" t="str">
        <f t="shared" si="54"/>
        <v>MR106.8</v>
      </c>
      <c r="P107" s="4" t="str">
        <f t="shared" si="62"/>
        <v>热压A3抬升气缸右缩回位Pls</v>
      </c>
      <c r="Q107" s="179" t="str">
        <f t="shared" si="55"/>
        <v>MR206.8</v>
      </c>
      <c r="R107" s="4" t="str">
        <f t="shared" si="63"/>
        <v>热压A3抬升气缸右缩回位[M]</v>
      </c>
      <c r="S107" s="179" t="str">
        <f t="shared" si="56"/>
        <v>MR306.8</v>
      </c>
      <c r="T107" s="4" t="str">
        <f t="shared" si="64"/>
        <v>热压A3抬升气缸右缩回位[A]</v>
      </c>
      <c r="U107" s="179" t="str">
        <f t="shared" si="44"/>
        <v>MR406.8</v>
      </c>
      <c r="V107" s="4" t="str">
        <f t="shared" si="65"/>
        <v>热压A3抬升气缸右缩回Sw</v>
      </c>
      <c r="W107" s="179" t="str">
        <f t="shared" si="46"/>
        <v>MR506.8</v>
      </c>
      <c r="X107" s="4" t="str">
        <f t="shared" si="66"/>
        <v>热压A3抬升气缸右缩回Lamp</v>
      </c>
      <c r="Y107" s="179" t="str">
        <f t="shared" si="57"/>
        <v>MR606.8</v>
      </c>
      <c r="Z107" s="4" t="str">
        <f t="shared" si="68"/>
        <v>热压A3抬升气缸右缩回位Alw</v>
      </c>
      <c r="AA107" s="179" t="str">
        <f t="shared" si="67"/>
        <v>MR706.8</v>
      </c>
      <c r="AB107" s="4" t="str">
        <f t="shared" si="58"/>
        <v>热压A3抬升气缸右缩回条件[A]</v>
      </c>
      <c r="AC107" s="4">
        <v>1104</v>
      </c>
      <c r="AD107" s="4" t="str">
        <f t="shared" si="48"/>
        <v>热压A3抬升气缸右缩回位延时[A]</v>
      </c>
      <c r="AE107" s="4">
        <v>204</v>
      </c>
      <c r="AF107" s="4" t="str">
        <f t="shared" si="59"/>
        <v>热压A3抬升气缸右缩回位Alm</v>
      </c>
      <c r="AG107" s="179" t="str">
        <f t="shared" si="60"/>
        <v>MR1006.8</v>
      </c>
      <c r="AH107" s="4" t="str">
        <f t="shared" si="49"/>
        <v>热压A3抬升气缸右缩回位Alm</v>
      </c>
      <c r="AI107" s="4" t="str">
        <f t="shared" si="49"/>
        <v>热压A3抬升气缸右缩回位</v>
      </c>
    </row>
    <row r="108" spans="2:35">
      <c r="B108" s="23" t="s">
        <v>329</v>
      </c>
      <c r="E108" s="254" t="s">
        <v>330</v>
      </c>
      <c r="G108" s="182">
        <f t="shared" si="50"/>
        <v>6</v>
      </c>
      <c r="H108" s="179">
        <f t="shared" si="61"/>
        <v>9</v>
      </c>
      <c r="I108" s="270" t="str">
        <f t="shared" si="38"/>
        <v>R6.9</v>
      </c>
      <c r="J108" s="4" t="str">
        <f t="shared" si="39"/>
        <v>热压A3抬升气缸右伸出位Sn</v>
      </c>
      <c r="K108" s="270" t="str">
        <f t="shared" si="51"/>
        <v>R106.9</v>
      </c>
      <c r="L108" s="138" t="str">
        <f t="shared" si="52"/>
        <v>热压A3抬升气缸右伸出Sol</v>
      </c>
      <c r="M108" s="179" t="str">
        <f t="shared" si="53"/>
        <v>MR906.9</v>
      </c>
      <c r="N108" s="4" t="str">
        <f t="shared" si="40"/>
        <v>热压A3抬升气缸右伸出位Flg</v>
      </c>
      <c r="O108" s="179" t="str">
        <f t="shared" si="54"/>
        <v>MR106.9</v>
      </c>
      <c r="P108" s="4" t="str">
        <f t="shared" si="62"/>
        <v>热压A3抬升气缸右伸出位Pls</v>
      </c>
      <c r="Q108" s="179" t="str">
        <f t="shared" si="55"/>
        <v>MR206.9</v>
      </c>
      <c r="R108" s="4" t="str">
        <f t="shared" si="63"/>
        <v>热压A3抬升气缸右伸出位[M]</v>
      </c>
      <c r="S108" s="179" t="str">
        <f t="shared" si="56"/>
        <v>MR306.9</v>
      </c>
      <c r="T108" s="4" t="str">
        <f t="shared" si="64"/>
        <v>热压A3抬升气缸右伸出位[A]</v>
      </c>
      <c r="U108" s="179" t="str">
        <f t="shared" si="44"/>
        <v>MR406.9</v>
      </c>
      <c r="V108" s="4" t="str">
        <f t="shared" si="65"/>
        <v>热压A3抬升气缸右伸出Sw</v>
      </c>
      <c r="W108" s="179" t="str">
        <f t="shared" si="46"/>
        <v>MR506.9</v>
      </c>
      <c r="X108" s="4" t="str">
        <f t="shared" si="66"/>
        <v>热压A3抬升气缸右伸出Lamp</v>
      </c>
      <c r="Y108" s="179" t="str">
        <f t="shared" si="57"/>
        <v>MR606.9</v>
      </c>
      <c r="Z108" s="4" t="str">
        <f t="shared" si="68"/>
        <v>热压A3抬升气缸右伸出位Alw</v>
      </c>
      <c r="AA108" s="179" t="str">
        <f t="shared" si="67"/>
        <v>MR706.9</v>
      </c>
      <c r="AB108" s="4" t="str">
        <f t="shared" si="58"/>
        <v>热压A3抬升气缸右伸出条件[A]</v>
      </c>
      <c r="AC108" s="4">
        <v>1105</v>
      </c>
      <c r="AD108" s="4" t="str">
        <f t="shared" si="48"/>
        <v>热压A3抬升气缸右伸出位延时[A]</v>
      </c>
      <c r="AE108" s="4">
        <v>205</v>
      </c>
      <c r="AF108" s="4" t="str">
        <f t="shared" si="59"/>
        <v>热压A3抬升气缸右伸出位Alm</v>
      </c>
      <c r="AG108" s="179" t="str">
        <f t="shared" si="60"/>
        <v>MR1006.9</v>
      </c>
      <c r="AH108" s="4" t="str">
        <f t="shared" si="49"/>
        <v>热压A3抬升气缸右伸出位Alm</v>
      </c>
      <c r="AI108" s="4" t="str">
        <f t="shared" si="49"/>
        <v>热压A3抬升气缸右伸出位</v>
      </c>
    </row>
    <row r="109" spans="2:35">
      <c r="B109" s="23" t="s">
        <v>331</v>
      </c>
      <c r="E109" s="254" t="s">
        <v>332</v>
      </c>
      <c r="G109" s="182">
        <f t="shared" si="50"/>
        <v>6</v>
      </c>
      <c r="H109" s="179">
        <f t="shared" si="61"/>
        <v>10</v>
      </c>
      <c r="I109" s="270" t="str">
        <f t="shared" si="38"/>
        <v>R6.10</v>
      </c>
      <c r="J109" s="4" t="str">
        <f t="shared" si="39"/>
        <v>热压A垫高平移气缸移出位Sn</v>
      </c>
      <c r="K109" s="270" t="str">
        <f t="shared" si="51"/>
        <v>R106.10</v>
      </c>
      <c r="L109" s="138" t="str">
        <f t="shared" si="52"/>
        <v>热压A垫高平移气缸移出Sol</v>
      </c>
      <c r="M109" s="179" t="str">
        <f t="shared" si="53"/>
        <v>MR906.10</v>
      </c>
      <c r="N109" s="4" t="str">
        <f t="shared" si="40"/>
        <v>热压A垫高平移气缸移出位Flg</v>
      </c>
      <c r="O109" s="179" t="str">
        <f t="shared" si="54"/>
        <v>MR106.10</v>
      </c>
      <c r="P109" s="4" t="str">
        <f t="shared" si="62"/>
        <v>热压A垫高平移气缸移出位Pls</v>
      </c>
      <c r="Q109" s="179" t="str">
        <f t="shared" si="55"/>
        <v>MR206.10</v>
      </c>
      <c r="R109" s="4" t="str">
        <f t="shared" si="63"/>
        <v>热压A垫高平移气缸移出位[M]</v>
      </c>
      <c r="S109" s="179" t="str">
        <f t="shared" si="56"/>
        <v>MR306.10</v>
      </c>
      <c r="T109" s="4" t="str">
        <f t="shared" si="64"/>
        <v>热压A垫高平移气缸移出位[A]</v>
      </c>
      <c r="U109" s="179" t="str">
        <f t="shared" si="44"/>
        <v>MR406.10</v>
      </c>
      <c r="V109" s="4" t="str">
        <f t="shared" si="65"/>
        <v>热压A垫高平移气缸移出Sw</v>
      </c>
      <c r="W109" s="179" t="str">
        <f t="shared" si="46"/>
        <v>MR506.10</v>
      </c>
      <c r="X109" s="4" t="str">
        <f t="shared" si="66"/>
        <v>热压A垫高平移气缸移出Lamp</v>
      </c>
      <c r="Y109" s="179" t="str">
        <f t="shared" si="57"/>
        <v>MR606.10</v>
      </c>
      <c r="Z109" s="4" t="str">
        <f t="shared" si="68"/>
        <v>热压A垫高平移气缸移出位Alw</v>
      </c>
      <c r="AA109" s="179" t="str">
        <f t="shared" si="67"/>
        <v>MR706.10</v>
      </c>
      <c r="AB109" s="4" t="str">
        <f t="shared" si="58"/>
        <v>热压A垫高平移气缸移出条件[A]</v>
      </c>
      <c r="AC109" s="4">
        <v>1106</v>
      </c>
      <c r="AD109" s="4" t="str">
        <f t="shared" si="48"/>
        <v>热压A垫高平移气缸移出位延时[A]</v>
      </c>
      <c r="AE109" s="4">
        <v>206</v>
      </c>
      <c r="AF109" s="4" t="str">
        <f t="shared" si="59"/>
        <v>热压A垫高平移气缸移出位Alm</v>
      </c>
      <c r="AG109" s="179" t="str">
        <f t="shared" si="60"/>
        <v>MR1006.10</v>
      </c>
      <c r="AH109" s="4" t="str">
        <f t="shared" si="49"/>
        <v>热压A垫高平移气缸移出位Alm</v>
      </c>
      <c r="AI109" s="4" t="str">
        <f t="shared" si="49"/>
        <v>热压A垫高平移气缸移出位</v>
      </c>
    </row>
    <row r="110" spans="2:35">
      <c r="B110" s="23" t="s">
        <v>333</v>
      </c>
      <c r="E110" s="254" t="s">
        <v>334</v>
      </c>
      <c r="G110" s="182">
        <f t="shared" si="50"/>
        <v>6</v>
      </c>
      <c r="H110" s="179">
        <f t="shared" si="61"/>
        <v>11</v>
      </c>
      <c r="I110" s="270" t="str">
        <f t="shared" si="38"/>
        <v>R6.11</v>
      </c>
      <c r="J110" s="4" t="str">
        <f t="shared" si="39"/>
        <v>热压A垫高平移气缸热压位Sn</v>
      </c>
      <c r="K110" s="270" t="str">
        <f t="shared" si="51"/>
        <v>R106.11</v>
      </c>
      <c r="L110" s="138" t="str">
        <f t="shared" si="52"/>
        <v>热压A垫高平移气缸伸进Sol</v>
      </c>
      <c r="M110" s="179" t="str">
        <f t="shared" si="53"/>
        <v>MR906.11</v>
      </c>
      <c r="N110" s="4" t="str">
        <f t="shared" si="40"/>
        <v>热压A垫高平移气缸热压位Flg</v>
      </c>
      <c r="O110" s="179" t="str">
        <f t="shared" si="54"/>
        <v>MR106.11</v>
      </c>
      <c r="P110" s="4" t="str">
        <f t="shared" si="62"/>
        <v>热压A垫高平移气缸热压位Pls</v>
      </c>
      <c r="Q110" s="179" t="str">
        <f t="shared" si="55"/>
        <v>MR206.11</v>
      </c>
      <c r="R110" s="4" t="str">
        <f t="shared" si="63"/>
        <v>热压A垫高平移气缸热压位[M]</v>
      </c>
      <c r="S110" s="179" t="str">
        <f t="shared" si="56"/>
        <v>MR306.11</v>
      </c>
      <c r="T110" s="4" t="str">
        <f t="shared" si="64"/>
        <v>热压A垫高平移气缸热压位[A]</v>
      </c>
      <c r="U110" s="179" t="str">
        <f t="shared" si="44"/>
        <v>MR406.11</v>
      </c>
      <c r="V110" s="4" t="str">
        <f t="shared" si="65"/>
        <v>热压A垫高平移气缸伸进Sw</v>
      </c>
      <c r="W110" s="179" t="str">
        <f t="shared" si="46"/>
        <v>MR506.11</v>
      </c>
      <c r="X110" s="4" t="str">
        <f t="shared" si="66"/>
        <v>热压A垫高平移气缸伸进Lamp</v>
      </c>
      <c r="Y110" s="179" t="str">
        <f t="shared" si="57"/>
        <v>MR606.11</v>
      </c>
      <c r="Z110" s="4" t="str">
        <f t="shared" si="68"/>
        <v>热压A垫高平移气缸热压位Alw</v>
      </c>
      <c r="AA110" s="179" t="str">
        <f t="shared" si="67"/>
        <v>MR706.11</v>
      </c>
      <c r="AB110" s="4" t="str">
        <f t="shared" si="58"/>
        <v>热压A垫高平移气缸伸进条件[A]</v>
      </c>
      <c r="AC110" s="4">
        <v>1107</v>
      </c>
      <c r="AD110" s="4" t="str">
        <f t="shared" si="48"/>
        <v>热压A垫高平移气缸热压位延时[A]</v>
      </c>
      <c r="AE110" s="4">
        <v>207</v>
      </c>
      <c r="AF110" s="4" t="str">
        <f t="shared" si="59"/>
        <v>热压A垫高平移气缸热压位Alm</v>
      </c>
      <c r="AG110" s="179" t="str">
        <f t="shared" si="60"/>
        <v>MR1006.11</v>
      </c>
      <c r="AH110" s="4" t="str">
        <f t="shared" si="49"/>
        <v>热压A垫高平移气缸热压位Alm</v>
      </c>
      <c r="AI110" s="4" t="str">
        <f t="shared" si="49"/>
        <v>热压A垫高平移气缸热压位</v>
      </c>
    </row>
    <row r="111" spans="2:35">
      <c r="B111" s="23" t="s">
        <v>335</v>
      </c>
      <c r="E111" s="23" t="s">
        <v>336</v>
      </c>
      <c r="G111" s="182">
        <f t="shared" si="50"/>
        <v>6</v>
      </c>
      <c r="H111" s="179">
        <f t="shared" si="61"/>
        <v>12</v>
      </c>
      <c r="I111" s="270" t="str">
        <f t="shared" si="38"/>
        <v>R6.12</v>
      </c>
      <c r="J111" s="4" t="str">
        <f t="shared" si="39"/>
        <v>热压板A1有料感应对射Sn</v>
      </c>
      <c r="K111" s="270" t="str">
        <f t="shared" si="51"/>
        <v>R106.12</v>
      </c>
      <c r="L111" s="138" t="str">
        <f t="shared" si="52"/>
        <v>A1上板吹气Sol</v>
      </c>
      <c r="M111" s="179" t="str">
        <f t="shared" si="53"/>
        <v>MR906.12</v>
      </c>
      <c r="N111" s="4" t="str">
        <f t="shared" si="40"/>
        <v>热压板A1有料感应对射Flg</v>
      </c>
      <c r="O111" s="179" t="str">
        <f t="shared" si="54"/>
        <v>MR106.12</v>
      </c>
      <c r="P111" s="4" t="str">
        <f t="shared" si="62"/>
        <v>热压板A1有料感应对射Pls</v>
      </c>
      <c r="Q111" s="179" t="str">
        <f t="shared" si="55"/>
        <v>MR206.12</v>
      </c>
      <c r="R111" s="4" t="str">
        <f t="shared" si="63"/>
        <v>热压板A1有料感应对射[M]</v>
      </c>
      <c r="S111" s="179" t="str">
        <f t="shared" si="56"/>
        <v>MR306.12</v>
      </c>
      <c r="T111" s="4" t="str">
        <f t="shared" si="64"/>
        <v>热压板A1有料感应对射[A]</v>
      </c>
      <c r="U111" s="179" t="str">
        <f t="shared" si="44"/>
        <v>MR406.12</v>
      </c>
      <c r="V111" s="4" t="str">
        <f t="shared" si="65"/>
        <v>A1上板吹气Sw</v>
      </c>
      <c r="W111" s="179" t="str">
        <f t="shared" si="46"/>
        <v>MR506.12</v>
      </c>
      <c r="X111" s="4" t="str">
        <f t="shared" si="66"/>
        <v>A1上板吹气Lamp</v>
      </c>
      <c r="Y111" s="179" t="str">
        <f t="shared" si="57"/>
        <v>MR606.12</v>
      </c>
      <c r="Z111" s="4" t="str">
        <f t="shared" si="68"/>
        <v>热压板A1有料感应对射Alw</v>
      </c>
      <c r="AA111" s="179" t="str">
        <f t="shared" si="67"/>
        <v>MR706.12</v>
      </c>
      <c r="AB111" s="4" t="str">
        <f t="shared" si="58"/>
        <v>A1上板吹气条件[A]</v>
      </c>
      <c r="AC111" s="4">
        <v>1108</v>
      </c>
      <c r="AD111" s="4" t="str">
        <f t="shared" si="48"/>
        <v>热压板A1有料感应对射延时[A]</v>
      </c>
      <c r="AE111" s="4">
        <v>208</v>
      </c>
      <c r="AF111" s="4" t="str">
        <f t="shared" si="59"/>
        <v>热压板A1有料感应对射Alm</v>
      </c>
      <c r="AG111" s="179" t="str">
        <f t="shared" si="60"/>
        <v>MR1006.12</v>
      </c>
      <c r="AH111" s="4" t="str">
        <f t="shared" si="49"/>
        <v>热压板A1有料感应对射Alm</v>
      </c>
      <c r="AI111" s="4" t="str">
        <f t="shared" si="49"/>
        <v>热压板A1有料感应对射</v>
      </c>
    </row>
    <row r="112" spans="2:35">
      <c r="B112" s="23" t="s">
        <v>337</v>
      </c>
      <c r="E112" s="23" t="s">
        <v>338</v>
      </c>
      <c r="G112" s="182">
        <f t="shared" si="50"/>
        <v>6</v>
      </c>
      <c r="H112" s="179">
        <f t="shared" si="61"/>
        <v>13</v>
      </c>
      <c r="I112" s="270" t="str">
        <f t="shared" si="38"/>
        <v>R6.13</v>
      </c>
      <c r="J112" s="4" t="str">
        <f t="shared" si="39"/>
        <v>热压板A2有料感应对射Sn</v>
      </c>
      <c r="K112" s="270" t="str">
        <f t="shared" si="51"/>
        <v>R106.13</v>
      </c>
      <c r="L112" s="138" t="str">
        <f t="shared" si="52"/>
        <v>A2上板吹气Sol</v>
      </c>
      <c r="M112" s="179" t="str">
        <f t="shared" si="53"/>
        <v>MR906.13</v>
      </c>
      <c r="N112" s="4" t="str">
        <f t="shared" si="40"/>
        <v>热压板A2有料感应对射Flg</v>
      </c>
      <c r="O112" s="179" t="str">
        <f t="shared" si="54"/>
        <v>MR106.13</v>
      </c>
      <c r="P112" s="4" t="str">
        <f t="shared" si="62"/>
        <v>热压板A2有料感应对射Pls</v>
      </c>
      <c r="Q112" s="179" t="str">
        <f t="shared" si="55"/>
        <v>MR206.13</v>
      </c>
      <c r="R112" s="4" t="str">
        <f t="shared" si="63"/>
        <v>热压板A2有料感应对射[M]</v>
      </c>
      <c r="S112" s="179" t="str">
        <f t="shared" si="56"/>
        <v>MR306.13</v>
      </c>
      <c r="T112" s="4" t="str">
        <f t="shared" si="64"/>
        <v>热压板A2有料感应对射[A]</v>
      </c>
      <c r="U112" s="179" t="str">
        <f t="shared" si="44"/>
        <v>MR406.13</v>
      </c>
      <c r="V112" s="4" t="str">
        <f t="shared" si="65"/>
        <v>A2上板吹气Sw</v>
      </c>
      <c r="W112" s="179" t="str">
        <f t="shared" si="46"/>
        <v>MR506.13</v>
      </c>
      <c r="X112" s="4" t="str">
        <f t="shared" si="66"/>
        <v>A2上板吹气Lamp</v>
      </c>
      <c r="Y112" s="179" t="str">
        <f t="shared" si="57"/>
        <v>MR606.13</v>
      </c>
      <c r="Z112" s="4" t="str">
        <f t="shared" si="68"/>
        <v>热压板A2有料感应对射Alw</v>
      </c>
      <c r="AA112" s="179" t="str">
        <f t="shared" si="67"/>
        <v>MR706.13</v>
      </c>
      <c r="AB112" s="4" t="str">
        <f t="shared" si="58"/>
        <v>A2上板吹气条件[A]</v>
      </c>
      <c r="AC112" s="4">
        <v>1109</v>
      </c>
      <c r="AD112" s="4" t="str">
        <f t="shared" si="48"/>
        <v>热压板A2有料感应对射延时[A]</v>
      </c>
      <c r="AE112" s="4">
        <v>209</v>
      </c>
      <c r="AF112" s="4" t="str">
        <f t="shared" si="59"/>
        <v>热压板A2有料感应对射Alm</v>
      </c>
      <c r="AG112" s="179" t="str">
        <f t="shared" si="60"/>
        <v>MR1006.13</v>
      </c>
      <c r="AH112" s="4" t="str">
        <f t="shared" si="49"/>
        <v>热压板A2有料感应对射Alm</v>
      </c>
      <c r="AI112" s="4" t="str">
        <f t="shared" si="49"/>
        <v>热压板A2有料感应对射</v>
      </c>
    </row>
    <row r="113" spans="2:35">
      <c r="B113" s="23" t="s">
        <v>339</v>
      </c>
      <c r="E113" s="23" t="s">
        <v>340</v>
      </c>
      <c r="G113" s="182">
        <f t="shared" si="50"/>
        <v>6</v>
      </c>
      <c r="H113" s="179">
        <f t="shared" si="61"/>
        <v>14</v>
      </c>
      <c r="I113" s="270" t="str">
        <f t="shared" si="38"/>
        <v>R6.14</v>
      </c>
      <c r="J113" s="4" t="str">
        <f t="shared" si="39"/>
        <v>热压板A3有料感应对射Sn</v>
      </c>
      <c r="K113" s="270" t="str">
        <f t="shared" si="51"/>
        <v>R106.14</v>
      </c>
      <c r="L113" s="138" t="str">
        <f t="shared" si="52"/>
        <v>A3上板吹气Sol</v>
      </c>
      <c r="M113" s="179" t="str">
        <f t="shared" si="53"/>
        <v>MR906.14</v>
      </c>
      <c r="N113" s="4" t="str">
        <f t="shared" si="40"/>
        <v>热压板A3有料感应对射Flg</v>
      </c>
      <c r="O113" s="179" t="str">
        <f t="shared" si="54"/>
        <v>MR106.14</v>
      </c>
      <c r="P113" s="4" t="str">
        <f t="shared" si="62"/>
        <v>热压板A3有料感应对射Pls</v>
      </c>
      <c r="Q113" s="179" t="str">
        <f t="shared" si="55"/>
        <v>MR206.14</v>
      </c>
      <c r="R113" s="4" t="str">
        <f t="shared" si="63"/>
        <v>热压板A3有料感应对射[M]</v>
      </c>
      <c r="S113" s="179" t="str">
        <f t="shared" si="56"/>
        <v>MR306.14</v>
      </c>
      <c r="T113" s="4" t="str">
        <f t="shared" si="64"/>
        <v>热压板A3有料感应对射[A]</v>
      </c>
      <c r="U113" s="179" t="str">
        <f t="shared" si="44"/>
        <v>MR406.14</v>
      </c>
      <c r="V113" s="4" t="str">
        <f t="shared" si="65"/>
        <v>A3上板吹气Sw</v>
      </c>
      <c r="W113" s="179" t="str">
        <f t="shared" si="46"/>
        <v>MR506.14</v>
      </c>
      <c r="X113" s="4" t="str">
        <f t="shared" si="66"/>
        <v>A3上板吹气Lamp</v>
      </c>
      <c r="Y113" s="179" t="str">
        <f t="shared" si="57"/>
        <v>MR606.14</v>
      </c>
      <c r="Z113" s="4" t="str">
        <f t="shared" si="68"/>
        <v>热压板A3有料感应对射Alw</v>
      </c>
      <c r="AA113" s="179" t="str">
        <f t="shared" si="67"/>
        <v>MR706.14</v>
      </c>
      <c r="AB113" s="4" t="str">
        <f t="shared" si="58"/>
        <v>A3上板吹气条件[A]</v>
      </c>
      <c r="AC113" s="4">
        <v>1110</v>
      </c>
      <c r="AD113" s="4" t="str">
        <f t="shared" si="48"/>
        <v>热压板A3有料感应对射延时[A]</v>
      </c>
      <c r="AE113" s="4">
        <v>210</v>
      </c>
      <c r="AF113" s="4" t="str">
        <f t="shared" si="59"/>
        <v>热压板A3有料感应对射Alm</v>
      </c>
      <c r="AG113" s="179" t="str">
        <f t="shared" si="60"/>
        <v>MR1006.14</v>
      </c>
      <c r="AH113" s="4" t="str">
        <f t="shared" si="49"/>
        <v>热压板A3有料感应对射Alm</v>
      </c>
      <c r="AI113" s="4" t="str">
        <f t="shared" si="49"/>
        <v>热压板A3有料感应对射</v>
      </c>
    </row>
    <row r="114" spans="2:35">
      <c r="B114" s="23" t="s">
        <v>129</v>
      </c>
      <c r="E114" s="23" t="s">
        <v>129</v>
      </c>
      <c r="G114" s="182">
        <f t="shared" si="50"/>
        <v>6</v>
      </c>
      <c r="H114" s="179">
        <f t="shared" si="61"/>
        <v>15</v>
      </c>
      <c r="I114" s="270" t="str">
        <f t="shared" si="38"/>
        <v>R6.15</v>
      </c>
      <c r="J114" s="4" t="str">
        <f t="shared" si="39"/>
        <v>备用Sn</v>
      </c>
      <c r="K114" s="270" t="str">
        <f t="shared" si="51"/>
        <v>R106.15</v>
      </c>
      <c r="L114" s="138" t="str">
        <f t="shared" si="52"/>
        <v>备用Sol</v>
      </c>
      <c r="M114" s="179" t="str">
        <f t="shared" si="53"/>
        <v>MR906.15</v>
      </c>
      <c r="N114" s="4" t="str">
        <f t="shared" si="40"/>
        <v>备用Flg</v>
      </c>
      <c r="O114" s="179" t="str">
        <f t="shared" si="54"/>
        <v>MR106.15</v>
      </c>
      <c r="P114" s="4" t="str">
        <f t="shared" si="62"/>
        <v>备用Pls</v>
      </c>
      <c r="Q114" s="179" t="str">
        <f t="shared" si="55"/>
        <v>MR206.15</v>
      </c>
      <c r="R114" s="4" t="str">
        <f t="shared" si="63"/>
        <v>备用[M]</v>
      </c>
      <c r="S114" s="179" t="str">
        <f t="shared" si="56"/>
        <v>MR306.15</v>
      </c>
      <c r="T114" s="4" t="str">
        <f t="shared" si="64"/>
        <v>备用[A]</v>
      </c>
      <c r="U114" s="179" t="str">
        <f t="shared" si="44"/>
        <v>MR406.15</v>
      </c>
      <c r="V114" s="4" t="str">
        <f t="shared" si="65"/>
        <v>备用Sw</v>
      </c>
      <c r="W114" s="179" t="str">
        <f t="shared" si="46"/>
        <v>MR506.15</v>
      </c>
      <c r="X114" s="4" t="str">
        <f t="shared" si="66"/>
        <v>备用Lamp</v>
      </c>
      <c r="Y114" s="179" t="str">
        <f t="shared" si="57"/>
        <v>MR606.15</v>
      </c>
      <c r="Z114" s="4" t="str">
        <f t="shared" si="68"/>
        <v>备用Alw</v>
      </c>
      <c r="AA114" s="179" t="str">
        <f t="shared" si="67"/>
        <v>MR706.15</v>
      </c>
      <c r="AB114" s="4" t="str">
        <f t="shared" si="58"/>
        <v>备用条件[A]</v>
      </c>
      <c r="AC114" s="4">
        <v>1111</v>
      </c>
      <c r="AD114" s="4" t="str">
        <f t="shared" si="48"/>
        <v>备用延时[A]</v>
      </c>
      <c r="AE114" s="4">
        <v>211</v>
      </c>
      <c r="AF114" s="4" t="str">
        <f t="shared" si="59"/>
        <v>备用Alm</v>
      </c>
      <c r="AG114" s="179" t="str">
        <f t="shared" si="60"/>
        <v>MR1006.15</v>
      </c>
      <c r="AH114" s="4" t="str">
        <f t="shared" si="49"/>
        <v>备用Alm</v>
      </c>
      <c r="AI114" s="4" t="str">
        <f t="shared" si="49"/>
        <v>备用</v>
      </c>
    </row>
    <row r="115" spans="2:34">
      <c r="B115" s="23" t="s">
        <v>341</v>
      </c>
      <c r="E115" s="258" t="s">
        <v>342</v>
      </c>
      <c r="G115" s="182">
        <f t="shared" si="50"/>
        <v>7</v>
      </c>
      <c r="H115" s="179">
        <f t="shared" si="61"/>
        <v>0</v>
      </c>
      <c r="I115" s="270" t="str">
        <f t="shared" si="38"/>
        <v>R7.0</v>
      </c>
      <c r="J115" s="4" t="str">
        <f t="shared" si="39"/>
        <v>热压B1抬升气缸缩回位Sn</v>
      </c>
      <c r="K115" s="270" t="str">
        <f t="shared" si="51"/>
        <v>R107.0</v>
      </c>
      <c r="L115" s="138" t="str">
        <f t="shared" si="52"/>
        <v>热压B1抬升气缸缩回Sol</v>
      </c>
      <c r="M115" s="179" t="str">
        <f t="shared" ref="M115:M146" si="69">M$2&amp;($G115+900)&amp;"."&amp;$H115</f>
        <v>MR907.0</v>
      </c>
      <c r="N115" s="4" t="str">
        <f t="shared" si="40"/>
        <v>热压B1抬升气缸缩回位Flg</v>
      </c>
      <c r="O115" s="179" t="str">
        <f t="shared" si="54"/>
        <v>MR107.0</v>
      </c>
      <c r="P115" s="4" t="str">
        <f t="shared" si="62"/>
        <v>热压B1抬升气缸缩回位Pls</v>
      </c>
      <c r="Q115" s="179" t="str">
        <f t="shared" si="55"/>
        <v>MR207.0</v>
      </c>
      <c r="R115" s="4" t="str">
        <f t="shared" si="63"/>
        <v>热压B1抬升气缸缩回位[M]</v>
      </c>
      <c r="S115" s="179" t="str">
        <f t="shared" si="56"/>
        <v>MR307.0</v>
      </c>
      <c r="T115" s="4" t="str">
        <f t="shared" si="64"/>
        <v>热压B1抬升气缸缩回位[A]</v>
      </c>
      <c r="U115" s="179" t="str">
        <f t="shared" si="44"/>
        <v>MR407.0</v>
      </c>
      <c r="V115" s="4" t="str">
        <f t="shared" si="65"/>
        <v>热压B1抬升气缸缩回Sw</v>
      </c>
      <c r="W115" s="179" t="str">
        <f t="shared" si="46"/>
        <v>MR507.0</v>
      </c>
      <c r="X115" s="4" t="str">
        <f t="shared" si="66"/>
        <v>热压B1抬升气缸缩回Lamp</v>
      </c>
      <c r="Y115" s="179" t="str">
        <f t="shared" si="57"/>
        <v>MR607.0</v>
      </c>
      <c r="Z115" s="4" t="str">
        <f t="shared" si="68"/>
        <v>热压B1抬升气缸缩回位Alw</v>
      </c>
      <c r="AA115" s="179" t="str">
        <f t="shared" si="67"/>
        <v>MR707.0</v>
      </c>
      <c r="AB115" s="4" t="str">
        <f t="shared" si="58"/>
        <v>热压B1抬升气缸缩回条件[A]</v>
      </c>
      <c r="AC115" s="4">
        <v>1112</v>
      </c>
      <c r="AD115" s="4" t="str">
        <f t="shared" si="48"/>
        <v>热压B1抬升气缸缩回位延时[A]</v>
      </c>
      <c r="AE115" s="4">
        <v>212</v>
      </c>
      <c r="AF115" s="4" t="str">
        <f t="shared" si="59"/>
        <v>热压B1抬升气缸缩回位Alm</v>
      </c>
      <c r="AG115" s="179" t="str">
        <f t="shared" si="60"/>
        <v>MR1007.0</v>
      </c>
      <c r="AH115" s="4" t="str">
        <f t="shared" si="49"/>
        <v>热压B1抬升气缸缩回位Alm</v>
      </c>
    </row>
    <row r="116" spans="2:34">
      <c r="B116" s="23" t="s">
        <v>343</v>
      </c>
      <c r="E116" s="258" t="s">
        <v>344</v>
      </c>
      <c r="G116" s="182">
        <f t="shared" si="50"/>
        <v>7</v>
      </c>
      <c r="H116" s="179">
        <f t="shared" si="61"/>
        <v>1</v>
      </c>
      <c r="I116" s="270" t="str">
        <f t="shared" si="38"/>
        <v>R7.1</v>
      </c>
      <c r="J116" s="4" t="str">
        <f t="shared" si="39"/>
        <v>热压B1抬升气缸伸出位Sn</v>
      </c>
      <c r="K116" s="270" t="str">
        <f t="shared" si="51"/>
        <v>R107.1</v>
      </c>
      <c r="L116" s="138" t="str">
        <f t="shared" si="52"/>
        <v>热压B1抬升气缸伸出Sol</v>
      </c>
      <c r="M116" s="179" t="str">
        <f t="shared" si="69"/>
        <v>MR907.1</v>
      </c>
      <c r="N116" s="4" t="str">
        <f t="shared" si="40"/>
        <v>热压B1抬升气缸伸出位Flg</v>
      </c>
      <c r="O116" s="179" t="str">
        <f t="shared" si="54"/>
        <v>MR107.1</v>
      </c>
      <c r="P116" s="4" t="str">
        <f t="shared" si="62"/>
        <v>热压B1抬升气缸伸出位Pls</v>
      </c>
      <c r="Q116" s="179" t="str">
        <f t="shared" si="55"/>
        <v>MR207.1</v>
      </c>
      <c r="R116" s="4" t="str">
        <f t="shared" si="63"/>
        <v>热压B1抬升气缸伸出位[M]</v>
      </c>
      <c r="S116" s="179" t="str">
        <f t="shared" si="56"/>
        <v>MR307.1</v>
      </c>
      <c r="T116" s="4" t="str">
        <f t="shared" si="64"/>
        <v>热压B1抬升气缸伸出位[A]</v>
      </c>
      <c r="U116" s="179" t="str">
        <f t="shared" si="44"/>
        <v>MR407.1</v>
      </c>
      <c r="V116" s="4" t="str">
        <f t="shared" si="65"/>
        <v>热压B1抬升气缸伸出Sw</v>
      </c>
      <c r="W116" s="179" t="str">
        <f t="shared" si="46"/>
        <v>MR507.1</v>
      </c>
      <c r="X116" s="4" t="str">
        <f t="shared" si="66"/>
        <v>热压B1抬升气缸伸出Lamp</v>
      </c>
      <c r="Y116" s="179" t="str">
        <f t="shared" si="57"/>
        <v>MR607.1</v>
      </c>
      <c r="Z116" s="4" t="str">
        <f t="shared" si="68"/>
        <v>热压B1抬升气缸伸出位Alw</v>
      </c>
      <c r="AA116" s="179" t="str">
        <f t="shared" si="67"/>
        <v>MR707.1</v>
      </c>
      <c r="AB116" s="4" t="str">
        <f t="shared" si="58"/>
        <v>热压B1抬升气缸伸出条件[A]</v>
      </c>
      <c r="AC116" s="4">
        <v>1113</v>
      </c>
      <c r="AD116" s="4" t="str">
        <f t="shared" si="48"/>
        <v>热压B1抬升气缸伸出位延时[A]</v>
      </c>
      <c r="AE116" s="4">
        <v>213</v>
      </c>
      <c r="AF116" s="4" t="str">
        <f t="shared" si="59"/>
        <v>热压B1抬升气缸伸出位Alm</v>
      </c>
      <c r="AG116" s="179" t="str">
        <f t="shared" si="60"/>
        <v>MR1007.1</v>
      </c>
      <c r="AH116" s="4" t="str">
        <f t="shared" si="49"/>
        <v>热压B1抬升气缸伸出位Alm</v>
      </c>
    </row>
    <row r="117" s="4" customFormat="1" spans="1:34">
      <c r="A117" s="23"/>
      <c r="B117" s="23" t="s">
        <v>345</v>
      </c>
      <c r="C117" s="23"/>
      <c r="D117" s="23"/>
      <c r="E117" s="258" t="s">
        <v>346</v>
      </c>
      <c r="F117" s="179"/>
      <c r="G117" s="182">
        <f t="shared" si="50"/>
        <v>7</v>
      </c>
      <c r="H117" s="179">
        <f t="shared" si="61"/>
        <v>2</v>
      </c>
      <c r="I117" s="270" t="str">
        <f t="shared" si="38"/>
        <v>R7.2</v>
      </c>
      <c r="J117" s="4" t="str">
        <f t="shared" si="39"/>
        <v>热压B2抬升气缸左缩回位Sn</v>
      </c>
      <c r="K117" s="270" t="str">
        <f t="shared" si="51"/>
        <v>R107.2</v>
      </c>
      <c r="L117" s="138" t="str">
        <f t="shared" si="52"/>
        <v>热压B2抬升气缸左缩回Sol</v>
      </c>
      <c r="M117" s="179" t="str">
        <f t="shared" si="69"/>
        <v>MR907.2</v>
      </c>
      <c r="N117" s="4" t="str">
        <f t="shared" si="40"/>
        <v>热压B2抬升气缸左缩回位Flg</v>
      </c>
      <c r="O117" s="179" t="str">
        <f t="shared" si="54"/>
        <v>MR107.2</v>
      </c>
      <c r="P117" s="4" t="str">
        <f t="shared" si="62"/>
        <v>热压B2抬升气缸左缩回位Pls</v>
      </c>
      <c r="Q117" s="179" t="str">
        <f t="shared" si="55"/>
        <v>MR207.2</v>
      </c>
      <c r="R117" s="4" t="str">
        <f t="shared" si="63"/>
        <v>热压B2抬升气缸左缩回位[M]</v>
      </c>
      <c r="S117" s="179" t="str">
        <f t="shared" si="56"/>
        <v>MR307.2</v>
      </c>
      <c r="T117" s="4" t="str">
        <f t="shared" si="64"/>
        <v>热压B2抬升气缸左缩回位[A]</v>
      </c>
      <c r="U117" s="179" t="str">
        <f t="shared" si="44"/>
        <v>MR407.2</v>
      </c>
      <c r="V117" s="4" t="str">
        <f t="shared" si="65"/>
        <v>热压B2抬升气缸左缩回Sw</v>
      </c>
      <c r="W117" s="179" t="str">
        <f t="shared" si="46"/>
        <v>MR507.2</v>
      </c>
      <c r="X117" s="4" t="str">
        <f t="shared" si="66"/>
        <v>热压B2抬升气缸左缩回Lamp</v>
      </c>
      <c r="Y117" s="179" t="str">
        <f t="shared" si="57"/>
        <v>MR607.2</v>
      </c>
      <c r="Z117" s="4" t="str">
        <f t="shared" si="68"/>
        <v>热压B2抬升气缸左缩回位Alw</v>
      </c>
      <c r="AA117" s="179" t="str">
        <f t="shared" si="67"/>
        <v>MR707.2</v>
      </c>
      <c r="AB117" s="4" t="str">
        <f t="shared" si="58"/>
        <v>热压B2抬升气缸左缩回条件[A]</v>
      </c>
      <c r="AC117" s="4">
        <v>1114</v>
      </c>
      <c r="AD117" s="4" t="str">
        <f t="shared" si="48"/>
        <v>热压B2抬升气缸左缩回位延时[A]</v>
      </c>
      <c r="AE117" s="4">
        <v>214</v>
      </c>
      <c r="AF117" s="4" t="str">
        <f t="shared" si="59"/>
        <v>热压B2抬升气缸左缩回位Alm</v>
      </c>
      <c r="AG117" s="179" t="str">
        <f t="shared" si="60"/>
        <v>MR1007.2</v>
      </c>
      <c r="AH117" s="4" t="str">
        <f t="shared" si="49"/>
        <v>热压B2抬升气缸左缩回位Alm</v>
      </c>
    </row>
    <row r="118" s="4" customFormat="1" spans="1:34">
      <c r="A118" s="23"/>
      <c r="B118" s="23" t="s">
        <v>347</v>
      </c>
      <c r="C118" s="23"/>
      <c r="D118" s="23"/>
      <c r="E118" s="258" t="s">
        <v>348</v>
      </c>
      <c r="F118" s="179"/>
      <c r="G118" s="182">
        <f t="shared" si="50"/>
        <v>7</v>
      </c>
      <c r="H118" s="179">
        <f t="shared" si="61"/>
        <v>3</v>
      </c>
      <c r="I118" s="270" t="str">
        <f t="shared" si="38"/>
        <v>R7.3</v>
      </c>
      <c r="J118" s="4" t="str">
        <f t="shared" si="39"/>
        <v>热压B2抬升气缸左伸出位Sn</v>
      </c>
      <c r="K118" s="270" t="str">
        <f t="shared" si="51"/>
        <v>R107.3</v>
      </c>
      <c r="L118" s="138" t="str">
        <f t="shared" si="52"/>
        <v>热压B2抬升气缸左伸出Sol</v>
      </c>
      <c r="M118" s="179" t="str">
        <f t="shared" si="69"/>
        <v>MR907.3</v>
      </c>
      <c r="N118" s="4" t="str">
        <f t="shared" si="40"/>
        <v>热压B2抬升气缸左伸出位Flg</v>
      </c>
      <c r="O118" s="179" t="str">
        <f t="shared" si="54"/>
        <v>MR107.3</v>
      </c>
      <c r="P118" s="4" t="str">
        <f t="shared" si="62"/>
        <v>热压B2抬升气缸左伸出位Pls</v>
      </c>
      <c r="Q118" s="179" t="str">
        <f t="shared" si="55"/>
        <v>MR207.3</v>
      </c>
      <c r="R118" s="4" t="str">
        <f t="shared" si="63"/>
        <v>热压B2抬升气缸左伸出位[M]</v>
      </c>
      <c r="S118" s="179" t="str">
        <f t="shared" si="56"/>
        <v>MR307.3</v>
      </c>
      <c r="T118" s="4" t="str">
        <f t="shared" si="64"/>
        <v>热压B2抬升气缸左伸出位[A]</v>
      </c>
      <c r="U118" s="179" t="str">
        <f t="shared" si="44"/>
        <v>MR407.3</v>
      </c>
      <c r="V118" s="4" t="str">
        <f t="shared" si="65"/>
        <v>热压B2抬升气缸左伸出Sw</v>
      </c>
      <c r="W118" s="179" t="str">
        <f t="shared" si="46"/>
        <v>MR507.3</v>
      </c>
      <c r="X118" s="4" t="str">
        <f t="shared" si="66"/>
        <v>热压B2抬升气缸左伸出Lamp</v>
      </c>
      <c r="Y118" s="179" t="str">
        <f t="shared" si="57"/>
        <v>MR607.3</v>
      </c>
      <c r="Z118" s="4" t="str">
        <f t="shared" si="68"/>
        <v>热压B2抬升气缸左伸出位Alw</v>
      </c>
      <c r="AA118" s="179" t="str">
        <f t="shared" si="67"/>
        <v>MR707.3</v>
      </c>
      <c r="AB118" s="4" t="str">
        <f t="shared" si="58"/>
        <v>热压B2抬升气缸左伸出条件[A]</v>
      </c>
      <c r="AC118" s="4">
        <v>1115</v>
      </c>
      <c r="AD118" s="4" t="str">
        <f t="shared" si="48"/>
        <v>热压B2抬升气缸左伸出位延时[A]</v>
      </c>
      <c r="AE118" s="4">
        <v>215</v>
      </c>
      <c r="AF118" s="4" t="str">
        <f t="shared" si="59"/>
        <v>热压B2抬升气缸左伸出位Alm</v>
      </c>
      <c r="AG118" s="179" t="str">
        <f t="shared" si="60"/>
        <v>MR1007.3</v>
      </c>
      <c r="AH118" s="4" t="str">
        <f t="shared" si="49"/>
        <v>热压B2抬升气缸左伸出位Alm</v>
      </c>
    </row>
    <row r="119" spans="2:34">
      <c r="B119" s="43" t="s">
        <v>349</v>
      </c>
      <c r="E119" s="258" t="s">
        <v>350</v>
      </c>
      <c r="G119" s="182">
        <f t="shared" si="50"/>
        <v>7</v>
      </c>
      <c r="H119" s="179">
        <f t="shared" si="61"/>
        <v>4</v>
      </c>
      <c r="I119" s="270" t="str">
        <f t="shared" si="38"/>
        <v>R7.4</v>
      </c>
      <c r="J119" s="4" t="str">
        <f t="shared" si="39"/>
        <v>热压B2抬升气缸右缩回位Sn</v>
      </c>
      <c r="K119" s="270" t="str">
        <f t="shared" si="51"/>
        <v>R107.4</v>
      </c>
      <c r="L119" s="138" t="str">
        <f t="shared" si="52"/>
        <v>热压B2抬升气缸右缩回Sol</v>
      </c>
      <c r="M119" s="179" t="str">
        <f t="shared" si="69"/>
        <v>MR907.4</v>
      </c>
      <c r="N119" s="4" t="str">
        <f t="shared" si="40"/>
        <v>热压B2抬升气缸右缩回位Flg</v>
      </c>
      <c r="O119" s="179" t="str">
        <f t="shared" si="54"/>
        <v>MR107.4</v>
      </c>
      <c r="P119" s="4" t="str">
        <f t="shared" si="62"/>
        <v>热压B2抬升气缸右缩回位Pls</v>
      </c>
      <c r="Q119" s="179" t="str">
        <f t="shared" si="55"/>
        <v>MR207.4</v>
      </c>
      <c r="R119" s="4" t="str">
        <f t="shared" si="63"/>
        <v>热压B2抬升气缸右缩回位[M]</v>
      </c>
      <c r="S119" s="179" t="str">
        <f t="shared" si="56"/>
        <v>MR307.4</v>
      </c>
      <c r="T119" s="4" t="str">
        <f t="shared" si="64"/>
        <v>热压B2抬升气缸右缩回位[A]</v>
      </c>
      <c r="U119" s="179" t="str">
        <f t="shared" si="44"/>
        <v>MR407.4</v>
      </c>
      <c r="V119" s="4" t="str">
        <f t="shared" si="65"/>
        <v>热压B2抬升气缸右缩回Sw</v>
      </c>
      <c r="W119" s="179" t="str">
        <f t="shared" si="46"/>
        <v>MR507.4</v>
      </c>
      <c r="X119" s="4" t="str">
        <f t="shared" si="66"/>
        <v>热压B2抬升气缸右缩回Lamp</v>
      </c>
      <c r="Y119" s="179" t="str">
        <f t="shared" si="57"/>
        <v>MR607.4</v>
      </c>
      <c r="Z119" s="4" t="str">
        <f t="shared" si="68"/>
        <v>热压B2抬升气缸右缩回位Alw</v>
      </c>
      <c r="AA119" s="179" t="str">
        <f t="shared" si="67"/>
        <v>MR707.4</v>
      </c>
      <c r="AB119" s="4" t="str">
        <f t="shared" si="58"/>
        <v>热压B2抬升气缸右缩回条件[A]</v>
      </c>
      <c r="AC119" s="4">
        <v>1116</v>
      </c>
      <c r="AD119" s="4" t="str">
        <f t="shared" si="48"/>
        <v>热压B2抬升气缸右缩回位延时[A]</v>
      </c>
      <c r="AE119" s="4">
        <v>216</v>
      </c>
      <c r="AF119" s="4" t="str">
        <f t="shared" si="59"/>
        <v>热压B2抬升气缸右缩回位Alm</v>
      </c>
      <c r="AG119" s="179" t="str">
        <f t="shared" si="60"/>
        <v>MR1007.4</v>
      </c>
      <c r="AH119" s="4" t="str">
        <f t="shared" si="49"/>
        <v>热压B2抬升气缸右缩回位Alm</v>
      </c>
    </row>
    <row r="120" spans="2:34">
      <c r="B120" s="43" t="s">
        <v>351</v>
      </c>
      <c r="E120" s="258" t="s">
        <v>352</v>
      </c>
      <c r="G120" s="182">
        <f t="shared" si="50"/>
        <v>7</v>
      </c>
      <c r="H120" s="179">
        <f t="shared" si="61"/>
        <v>5</v>
      </c>
      <c r="I120" s="270" t="str">
        <f t="shared" si="38"/>
        <v>R7.5</v>
      </c>
      <c r="J120" s="4" t="str">
        <f t="shared" si="39"/>
        <v>热压B2抬升气缸右伸出位Sn</v>
      </c>
      <c r="K120" s="270" t="str">
        <f t="shared" si="51"/>
        <v>R107.5</v>
      </c>
      <c r="L120" s="138" t="str">
        <f t="shared" si="52"/>
        <v>热压B2抬升气缸右伸出Sol</v>
      </c>
      <c r="M120" s="179" t="str">
        <f t="shared" si="69"/>
        <v>MR907.5</v>
      </c>
      <c r="N120" s="4" t="str">
        <f t="shared" si="40"/>
        <v>热压B2抬升气缸右伸出位Flg</v>
      </c>
      <c r="O120" s="179" t="str">
        <f t="shared" si="54"/>
        <v>MR107.5</v>
      </c>
      <c r="P120" s="4" t="str">
        <f t="shared" si="62"/>
        <v>热压B2抬升气缸右伸出位Pls</v>
      </c>
      <c r="Q120" s="179" t="str">
        <f t="shared" si="55"/>
        <v>MR207.5</v>
      </c>
      <c r="R120" s="4" t="str">
        <f t="shared" si="63"/>
        <v>热压B2抬升气缸右伸出位[M]</v>
      </c>
      <c r="S120" s="179" t="str">
        <f t="shared" si="56"/>
        <v>MR307.5</v>
      </c>
      <c r="T120" s="4" t="str">
        <f t="shared" si="64"/>
        <v>热压B2抬升气缸右伸出位[A]</v>
      </c>
      <c r="U120" s="179" t="str">
        <f t="shared" si="44"/>
        <v>MR407.5</v>
      </c>
      <c r="V120" s="4" t="str">
        <f t="shared" si="65"/>
        <v>热压B2抬升气缸右伸出Sw</v>
      </c>
      <c r="W120" s="179" t="str">
        <f t="shared" si="46"/>
        <v>MR507.5</v>
      </c>
      <c r="X120" s="4" t="str">
        <f t="shared" si="66"/>
        <v>热压B2抬升气缸右伸出Lamp</v>
      </c>
      <c r="Y120" s="179" t="str">
        <f t="shared" si="57"/>
        <v>MR607.5</v>
      </c>
      <c r="Z120" s="4" t="str">
        <f t="shared" si="68"/>
        <v>热压B2抬升气缸右伸出位Alw</v>
      </c>
      <c r="AA120" s="179" t="str">
        <f t="shared" si="67"/>
        <v>MR707.5</v>
      </c>
      <c r="AB120" s="4" t="str">
        <f t="shared" si="58"/>
        <v>热压B2抬升气缸右伸出条件[A]</v>
      </c>
      <c r="AC120" s="4">
        <v>1117</v>
      </c>
      <c r="AD120" s="4" t="str">
        <f t="shared" si="48"/>
        <v>热压B2抬升气缸右伸出位延时[A]</v>
      </c>
      <c r="AE120" s="4">
        <v>217</v>
      </c>
      <c r="AF120" s="4" t="str">
        <f t="shared" si="59"/>
        <v>热压B2抬升气缸右伸出位Alm</v>
      </c>
      <c r="AG120" s="179" t="str">
        <f t="shared" si="60"/>
        <v>MR1007.5</v>
      </c>
      <c r="AH120" s="4" t="str">
        <f t="shared" si="49"/>
        <v>热压B2抬升气缸右伸出位Alm</v>
      </c>
    </row>
    <row r="121" spans="2:34">
      <c r="B121" s="43" t="s">
        <v>353</v>
      </c>
      <c r="E121" s="258" t="s">
        <v>354</v>
      </c>
      <c r="G121" s="182">
        <f t="shared" si="50"/>
        <v>7</v>
      </c>
      <c r="H121" s="179">
        <f t="shared" si="61"/>
        <v>6</v>
      </c>
      <c r="I121" s="270" t="str">
        <f t="shared" si="38"/>
        <v>R7.6</v>
      </c>
      <c r="J121" s="4" t="str">
        <f t="shared" si="39"/>
        <v>热压B3抬升气缸左缩回位Sn</v>
      </c>
      <c r="K121" s="270" t="str">
        <f t="shared" si="51"/>
        <v>R107.6</v>
      </c>
      <c r="L121" s="138" t="str">
        <f t="shared" si="52"/>
        <v>热压B3抬升气缸左缩回Sol</v>
      </c>
      <c r="M121" s="179" t="str">
        <f t="shared" si="69"/>
        <v>MR907.6</v>
      </c>
      <c r="N121" s="4" t="str">
        <f t="shared" si="40"/>
        <v>热压B3抬升气缸左缩回位Flg</v>
      </c>
      <c r="O121" s="179" t="str">
        <f t="shared" si="54"/>
        <v>MR107.6</v>
      </c>
      <c r="P121" s="4" t="str">
        <f t="shared" si="62"/>
        <v>热压B3抬升气缸左缩回位Pls</v>
      </c>
      <c r="Q121" s="179" t="str">
        <f t="shared" si="55"/>
        <v>MR207.6</v>
      </c>
      <c r="R121" s="4" t="str">
        <f t="shared" si="63"/>
        <v>热压B3抬升气缸左缩回位[M]</v>
      </c>
      <c r="S121" s="179" t="str">
        <f t="shared" si="56"/>
        <v>MR307.6</v>
      </c>
      <c r="T121" s="4" t="str">
        <f t="shared" si="64"/>
        <v>热压B3抬升气缸左缩回位[A]</v>
      </c>
      <c r="U121" s="179" t="str">
        <f t="shared" si="44"/>
        <v>MR407.6</v>
      </c>
      <c r="V121" s="4" t="str">
        <f t="shared" si="65"/>
        <v>热压B3抬升气缸左缩回Sw</v>
      </c>
      <c r="W121" s="179" t="str">
        <f t="shared" si="46"/>
        <v>MR507.6</v>
      </c>
      <c r="X121" s="4" t="str">
        <f t="shared" si="66"/>
        <v>热压B3抬升气缸左缩回Lamp</v>
      </c>
      <c r="Y121" s="179" t="str">
        <f t="shared" si="57"/>
        <v>MR607.6</v>
      </c>
      <c r="Z121" s="4" t="str">
        <f t="shared" si="68"/>
        <v>热压B3抬升气缸左缩回位Alw</v>
      </c>
      <c r="AA121" s="179" t="str">
        <f t="shared" si="67"/>
        <v>MR707.6</v>
      </c>
      <c r="AB121" s="4" t="str">
        <f t="shared" si="58"/>
        <v>热压B3抬升气缸左缩回条件[A]</v>
      </c>
      <c r="AC121" s="4">
        <v>1118</v>
      </c>
      <c r="AD121" s="4" t="str">
        <f t="shared" si="48"/>
        <v>热压B3抬升气缸左缩回位延时[A]</v>
      </c>
      <c r="AE121" s="4">
        <v>218</v>
      </c>
      <c r="AF121" s="4" t="str">
        <f t="shared" si="59"/>
        <v>热压B3抬升气缸左缩回位Alm</v>
      </c>
      <c r="AG121" s="179" t="str">
        <f t="shared" si="60"/>
        <v>MR1007.6</v>
      </c>
      <c r="AH121" s="4" t="str">
        <f t="shared" si="49"/>
        <v>热压B3抬升气缸左缩回位Alm</v>
      </c>
    </row>
    <row r="122" spans="2:34">
      <c r="B122" s="43" t="s">
        <v>355</v>
      </c>
      <c r="E122" s="258" t="s">
        <v>356</v>
      </c>
      <c r="G122" s="182">
        <f t="shared" si="50"/>
        <v>7</v>
      </c>
      <c r="H122" s="179">
        <f t="shared" si="61"/>
        <v>7</v>
      </c>
      <c r="I122" s="270" t="str">
        <f t="shared" si="38"/>
        <v>R7.7</v>
      </c>
      <c r="J122" s="4" t="str">
        <f t="shared" si="39"/>
        <v>热压B3抬升气缸左伸出位Sn</v>
      </c>
      <c r="K122" s="270" t="str">
        <f t="shared" si="51"/>
        <v>R107.7</v>
      </c>
      <c r="L122" s="138" t="str">
        <f t="shared" si="52"/>
        <v>热压B3抬升气缸左伸出Sol</v>
      </c>
      <c r="M122" s="179" t="str">
        <f t="shared" si="69"/>
        <v>MR907.7</v>
      </c>
      <c r="N122" s="4" t="str">
        <f t="shared" si="40"/>
        <v>热压B3抬升气缸左伸出位Flg</v>
      </c>
      <c r="O122" s="179" t="str">
        <f t="shared" si="54"/>
        <v>MR107.7</v>
      </c>
      <c r="P122" s="4" t="str">
        <f t="shared" si="62"/>
        <v>热压B3抬升气缸左伸出位Pls</v>
      </c>
      <c r="Q122" s="179" t="str">
        <f t="shared" si="55"/>
        <v>MR207.7</v>
      </c>
      <c r="R122" s="4" t="str">
        <f t="shared" si="63"/>
        <v>热压B3抬升气缸左伸出位[M]</v>
      </c>
      <c r="S122" s="179" t="str">
        <f t="shared" si="56"/>
        <v>MR307.7</v>
      </c>
      <c r="T122" s="4" t="str">
        <f t="shared" si="64"/>
        <v>热压B3抬升气缸左伸出位[A]</v>
      </c>
      <c r="U122" s="179" t="str">
        <f t="shared" si="44"/>
        <v>MR407.7</v>
      </c>
      <c r="V122" s="4" t="str">
        <f t="shared" si="65"/>
        <v>热压B3抬升气缸左伸出Sw</v>
      </c>
      <c r="W122" s="179" t="str">
        <f t="shared" si="46"/>
        <v>MR507.7</v>
      </c>
      <c r="X122" s="4" t="str">
        <f t="shared" si="66"/>
        <v>热压B3抬升气缸左伸出Lamp</v>
      </c>
      <c r="Y122" s="179" t="str">
        <f t="shared" si="57"/>
        <v>MR607.7</v>
      </c>
      <c r="Z122" s="4" t="str">
        <f t="shared" si="68"/>
        <v>热压B3抬升气缸左伸出位Alw</v>
      </c>
      <c r="AA122" s="179" t="str">
        <f t="shared" si="67"/>
        <v>MR707.7</v>
      </c>
      <c r="AB122" s="4" t="str">
        <f t="shared" si="58"/>
        <v>热压B3抬升气缸左伸出条件[A]</v>
      </c>
      <c r="AC122" s="4">
        <v>1119</v>
      </c>
      <c r="AD122" s="4" t="str">
        <f t="shared" si="48"/>
        <v>热压B3抬升气缸左伸出位延时[A]</v>
      </c>
      <c r="AE122" s="4">
        <v>219</v>
      </c>
      <c r="AF122" s="4" t="str">
        <f t="shared" si="59"/>
        <v>热压B3抬升气缸左伸出位Alm</v>
      </c>
      <c r="AG122" s="179" t="str">
        <f t="shared" si="60"/>
        <v>MR1007.7</v>
      </c>
      <c r="AH122" s="4" t="str">
        <f t="shared" si="49"/>
        <v>热压B3抬升气缸左伸出位Alm</v>
      </c>
    </row>
    <row r="123" spans="2:35">
      <c r="B123" s="43" t="s">
        <v>357</v>
      </c>
      <c r="E123" s="260" t="s">
        <v>358</v>
      </c>
      <c r="G123" s="182">
        <f t="shared" si="50"/>
        <v>7</v>
      </c>
      <c r="H123" s="179">
        <f t="shared" si="61"/>
        <v>8</v>
      </c>
      <c r="I123" s="270" t="str">
        <f t="shared" si="38"/>
        <v>R7.8</v>
      </c>
      <c r="J123" s="4" t="str">
        <f t="shared" si="39"/>
        <v>热压B3抬升气缸右缩回位Sn</v>
      </c>
      <c r="K123" s="270" t="str">
        <f t="shared" si="51"/>
        <v>R107.8</v>
      </c>
      <c r="L123" s="138" t="str">
        <f t="shared" si="52"/>
        <v>热压B3抬升气缸右缩回Sol</v>
      </c>
      <c r="M123" s="179" t="str">
        <f t="shared" si="69"/>
        <v>MR907.8</v>
      </c>
      <c r="N123" s="4" t="str">
        <f t="shared" si="40"/>
        <v>热压B3抬升气缸右缩回位Flg</v>
      </c>
      <c r="O123" s="179" t="str">
        <f t="shared" si="54"/>
        <v>MR107.8</v>
      </c>
      <c r="P123" s="4" t="str">
        <f t="shared" si="62"/>
        <v>热压B3抬升气缸右缩回位Pls</v>
      </c>
      <c r="Q123" s="179" t="str">
        <f t="shared" si="55"/>
        <v>MR207.8</v>
      </c>
      <c r="R123" s="4" t="str">
        <f t="shared" si="63"/>
        <v>热压B3抬升气缸右缩回位[M]</v>
      </c>
      <c r="S123" s="179" t="str">
        <f t="shared" si="56"/>
        <v>MR307.8</v>
      </c>
      <c r="T123" s="4" t="str">
        <f t="shared" si="64"/>
        <v>热压B3抬升气缸右缩回位[A]</v>
      </c>
      <c r="U123" s="179" t="str">
        <f t="shared" si="44"/>
        <v>MR407.8</v>
      </c>
      <c r="V123" s="4" t="str">
        <f t="shared" si="65"/>
        <v>热压B3抬升气缸右缩回Sw</v>
      </c>
      <c r="W123" s="179" t="str">
        <f t="shared" si="46"/>
        <v>MR507.8</v>
      </c>
      <c r="X123" s="4" t="str">
        <f t="shared" si="66"/>
        <v>热压B3抬升气缸右缩回Lamp</v>
      </c>
      <c r="Y123" s="179" t="str">
        <f t="shared" si="57"/>
        <v>MR607.8</v>
      </c>
      <c r="Z123" s="4" t="str">
        <f t="shared" si="68"/>
        <v>热压B3抬升气缸右缩回位Alw</v>
      </c>
      <c r="AA123" s="179" t="str">
        <f t="shared" si="67"/>
        <v>MR707.8</v>
      </c>
      <c r="AB123" s="4" t="str">
        <f t="shared" si="58"/>
        <v>热压B3抬升气缸右缩回条件[A]</v>
      </c>
      <c r="AC123" s="4">
        <v>1120</v>
      </c>
      <c r="AD123" s="4" t="str">
        <f t="shared" si="48"/>
        <v>热压B3抬升气缸右缩回位延时[A]</v>
      </c>
      <c r="AE123" s="4">
        <v>220</v>
      </c>
      <c r="AF123" s="4" t="str">
        <f t="shared" si="59"/>
        <v>热压B3抬升气缸右缩回位Alm</v>
      </c>
      <c r="AG123" s="179" t="str">
        <f t="shared" si="60"/>
        <v>MR1007.8</v>
      </c>
      <c r="AH123" s="4" t="str">
        <f t="shared" si="49"/>
        <v>热压B3抬升气缸右缩回位Alm</v>
      </c>
      <c r="AI123" s="4" t="str">
        <f t="shared" si="49"/>
        <v>热压B3抬升气缸右缩回位</v>
      </c>
    </row>
    <row r="124" spans="2:35">
      <c r="B124" s="43" t="s">
        <v>359</v>
      </c>
      <c r="E124" s="268" t="s">
        <v>360</v>
      </c>
      <c r="G124" s="182">
        <f t="shared" si="50"/>
        <v>7</v>
      </c>
      <c r="H124" s="179">
        <f t="shared" si="61"/>
        <v>9</v>
      </c>
      <c r="I124" s="270" t="str">
        <f t="shared" si="38"/>
        <v>R7.9</v>
      </c>
      <c r="J124" s="4" t="str">
        <f t="shared" si="39"/>
        <v>热压B3抬升气缸右伸出位Sn</v>
      </c>
      <c r="K124" s="270" t="str">
        <f t="shared" si="51"/>
        <v>R107.9</v>
      </c>
      <c r="L124" s="138" t="str">
        <f t="shared" si="52"/>
        <v>热压B3抬升气缸右伸出Sol</v>
      </c>
      <c r="M124" s="179" t="str">
        <f t="shared" si="69"/>
        <v>MR907.9</v>
      </c>
      <c r="N124" s="4" t="str">
        <f t="shared" si="40"/>
        <v>热压B3抬升气缸右伸出位Flg</v>
      </c>
      <c r="O124" s="179" t="str">
        <f t="shared" si="54"/>
        <v>MR107.9</v>
      </c>
      <c r="P124" s="4" t="str">
        <f t="shared" si="62"/>
        <v>热压B3抬升气缸右伸出位Pls</v>
      </c>
      <c r="Q124" s="179" t="str">
        <f t="shared" si="55"/>
        <v>MR207.9</v>
      </c>
      <c r="R124" s="4" t="str">
        <f t="shared" si="63"/>
        <v>热压B3抬升气缸右伸出位[M]</v>
      </c>
      <c r="S124" s="179" t="str">
        <f t="shared" si="56"/>
        <v>MR307.9</v>
      </c>
      <c r="T124" s="4" t="str">
        <f t="shared" si="64"/>
        <v>热压B3抬升气缸右伸出位[A]</v>
      </c>
      <c r="U124" s="179" t="str">
        <f t="shared" si="44"/>
        <v>MR407.9</v>
      </c>
      <c r="V124" s="4" t="str">
        <f t="shared" si="65"/>
        <v>热压B3抬升气缸右伸出Sw</v>
      </c>
      <c r="W124" s="179" t="str">
        <f t="shared" si="46"/>
        <v>MR507.9</v>
      </c>
      <c r="X124" s="4" t="str">
        <f t="shared" si="66"/>
        <v>热压B3抬升气缸右伸出Lamp</v>
      </c>
      <c r="Y124" s="179" t="str">
        <f t="shared" si="57"/>
        <v>MR607.9</v>
      </c>
      <c r="Z124" s="4" t="str">
        <f t="shared" si="68"/>
        <v>热压B3抬升气缸右伸出位Alw</v>
      </c>
      <c r="AA124" s="179" t="str">
        <f t="shared" si="67"/>
        <v>MR707.9</v>
      </c>
      <c r="AB124" s="4" t="str">
        <f t="shared" si="58"/>
        <v>热压B3抬升气缸右伸出条件[A]</v>
      </c>
      <c r="AC124" s="4">
        <v>1121</v>
      </c>
      <c r="AD124" s="4" t="str">
        <f t="shared" si="48"/>
        <v>热压B3抬升气缸右伸出位延时[A]</v>
      </c>
      <c r="AE124" s="4">
        <v>221</v>
      </c>
      <c r="AF124" s="4" t="str">
        <f t="shared" si="59"/>
        <v>热压B3抬升气缸右伸出位Alm</v>
      </c>
      <c r="AG124" s="179" t="str">
        <f t="shared" si="60"/>
        <v>MR1007.9</v>
      </c>
      <c r="AH124" s="4" t="str">
        <f t="shared" si="49"/>
        <v>热压B3抬升气缸右伸出位Alm</v>
      </c>
      <c r="AI124" s="4" t="str">
        <f t="shared" si="49"/>
        <v>热压B3抬升气缸右伸出位</v>
      </c>
    </row>
    <row r="125" spans="2:35">
      <c r="B125" s="23" t="s">
        <v>361</v>
      </c>
      <c r="E125" s="254" t="s">
        <v>362</v>
      </c>
      <c r="G125" s="182">
        <f t="shared" si="50"/>
        <v>7</v>
      </c>
      <c r="H125" s="179">
        <f t="shared" si="61"/>
        <v>10</v>
      </c>
      <c r="I125" s="270" t="str">
        <f t="shared" si="38"/>
        <v>R7.10</v>
      </c>
      <c r="J125" s="138" t="str">
        <f t="shared" si="39"/>
        <v>热压B垫高平移气缸移出位Sn</v>
      </c>
      <c r="K125" s="272" t="str">
        <f t="shared" si="51"/>
        <v>R107.10</v>
      </c>
      <c r="L125" s="138" t="str">
        <f t="shared" si="52"/>
        <v>热压B垫高平移气缸移出Sol</v>
      </c>
      <c r="M125" s="179" t="str">
        <f t="shared" si="69"/>
        <v>MR907.10</v>
      </c>
      <c r="N125" s="4" t="str">
        <f t="shared" si="40"/>
        <v>热压B垫高平移气缸移出位Flg</v>
      </c>
      <c r="O125" s="179" t="str">
        <f t="shared" si="54"/>
        <v>MR107.10</v>
      </c>
      <c r="P125" s="4" t="str">
        <f t="shared" si="62"/>
        <v>热压B垫高平移气缸移出位Pls</v>
      </c>
      <c r="Q125" s="179" t="str">
        <f t="shared" si="55"/>
        <v>MR207.10</v>
      </c>
      <c r="R125" s="4" t="str">
        <f t="shared" si="63"/>
        <v>热压B垫高平移气缸移出位[M]</v>
      </c>
      <c r="S125" s="179" t="str">
        <f t="shared" si="56"/>
        <v>MR307.10</v>
      </c>
      <c r="T125" s="4" t="str">
        <f t="shared" si="64"/>
        <v>热压B垫高平移气缸移出位[A]</v>
      </c>
      <c r="U125" s="179" t="str">
        <f t="shared" si="44"/>
        <v>MR407.10</v>
      </c>
      <c r="V125" s="4" t="str">
        <f t="shared" si="65"/>
        <v>热压B垫高平移气缸移出Sw</v>
      </c>
      <c r="W125" s="179" t="str">
        <f t="shared" si="46"/>
        <v>MR507.10</v>
      </c>
      <c r="X125" s="4" t="str">
        <f t="shared" si="66"/>
        <v>热压B垫高平移气缸移出Lamp</v>
      </c>
      <c r="Y125" s="179" t="str">
        <f t="shared" si="57"/>
        <v>MR607.10</v>
      </c>
      <c r="Z125" s="4" t="str">
        <f t="shared" si="68"/>
        <v>热压B垫高平移气缸移出位Alw</v>
      </c>
      <c r="AA125" s="179" t="str">
        <f t="shared" si="67"/>
        <v>MR707.10</v>
      </c>
      <c r="AB125" s="4" t="str">
        <f t="shared" si="58"/>
        <v>热压B垫高平移气缸移出条件[A]</v>
      </c>
      <c r="AC125" s="4">
        <v>1122</v>
      </c>
      <c r="AD125" s="4" t="str">
        <f t="shared" si="48"/>
        <v>热压B垫高平移气缸移出位延时[A]</v>
      </c>
      <c r="AE125" s="4">
        <v>222</v>
      </c>
      <c r="AF125" s="4" t="str">
        <f t="shared" si="59"/>
        <v>热压B垫高平移气缸移出位Alm</v>
      </c>
      <c r="AG125" s="179" t="str">
        <f t="shared" si="60"/>
        <v>MR1007.10</v>
      </c>
      <c r="AH125" s="4" t="str">
        <f t="shared" si="49"/>
        <v>热压B垫高平移气缸移出位Alm</v>
      </c>
      <c r="AI125" s="4" t="str">
        <f t="shared" si="49"/>
        <v>热压B垫高平移气缸移出位</v>
      </c>
    </row>
    <row r="126" spans="2:35">
      <c r="B126" s="23" t="s">
        <v>363</v>
      </c>
      <c r="E126" s="254" t="s">
        <v>364</v>
      </c>
      <c r="G126" s="182">
        <f t="shared" si="50"/>
        <v>7</v>
      </c>
      <c r="H126" s="179">
        <f t="shared" si="61"/>
        <v>11</v>
      </c>
      <c r="I126" s="270" t="str">
        <f t="shared" si="38"/>
        <v>R7.11</v>
      </c>
      <c r="J126" s="138" t="str">
        <f t="shared" si="39"/>
        <v>热压B垫高平移气缸热压位Sn</v>
      </c>
      <c r="K126" s="272" t="str">
        <f t="shared" si="51"/>
        <v>R107.11</v>
      </c>
      <c r="L126" s="138" t="str">
        <f t="shared" si="52"/>
        <v>热压B垫高平移气缸伸进Sol</v>
      </c>
      <c r="M126" s="179" t="str">
        <f t="shared" si="69"/>
        <v>MR907.11</v>
      </c>
      <c r="N126" s="4" t="str">
        <f t="shared" si="40"/>
        <v>热压B垫高平移气缸热压位Flg</v>
      </c>
      <c r="O126" s="179" t="str">
        <f t="shared" si="54"/>
        <v>MR107.11</v>
      </c>
      <c r="P126" s="4" t="str">
        <f t="shared" si="62"/>
        <v>热压B垫高平移气缸热压位Pls</v>
      </c>
      <c r="Q126" s="179" t="str">
        <f t="shared" si="55"/>
        <v>MR207.11</v>
      </c>
      <c r="R126" s="4" t="str">
        <f t="shared" si="63"/>
        <v>热压B垫高平移气缸热压位[M]</v>
      </c>
      <c r="S126" s="179" t="str">
        <f t="shared" si="56"/>
        <v>MR307.11</v>
      </c>
      <c r="T126" s="4" t="str">
        <f t="shared" si="64"/>
        <v>热压B垫高平移气缸热压位[A]</v>
      </c>
      <c r="U126" s="179" t="str">
        <f t="shared" si="44"/>
        <v>MR407.11</v>
      </c>
      <c r="V126" s="4" t="str">
        <f t="shared" si="65"/>
        <v>热压B垫高平移气缸伸进Sw</v>
      </c>
      <c r="W126" s="179" t="str">
        <f t="shared" si="46"/>
        <v>MR507.11</v>
      </c>
      <c r="X126" s="4" t="str">
        <f t="shared" si="66"/>
        <v>热压B垫高平移气缸伸进Lamp</v>
      </c>
      <c r="Y126" s="179" t="str">
        <f t="shared" si="57"/>
        <v>MR607.11</v>
      </c>
      <c r="Z126" s="4" t="str">
        <f t="shared" si="68"/>
        <v>热压B垫高平移气缸热压位Alw</v>
      </c>
      <c r="AA126" s="179" t="str">
        <f t="shared" si="67"/>
        <v>MR707.11</v>
      </c>
      <c r="AB126" s="4" t="str">
        <f t="shared" si="58"/>
        <v>热压B垫高平移气缸伸进条件[A]</v>
      </c>
      <c r="AC126" s="4">
        <v>1123</v>
      </c>
      <c r="AD126" s="4" t="str">
        <f t="shared" si="48"/>
        <v>热压B垫高平移气缸热压位延时[A]</v>
      </c>
      <c r="AE126" s="4">
        <v>223</v>
      </c>
      <c r="AF126" s="4" t="str">
        <f t="shared" si="59"/>
        <v>热压B垫高平移气缸热压位Alm</v>
      </c>
      <c r="AG126" s="179" t="str">
        <f t="shared" si="60"/>
        <v>MR1007.11</v>
      </c>
      <c r="AH126" s="4" t="str">
        <f t="shared" si="49"/>
        <v>热压B垫高平移气缸热压位Alm</v>
      </c>
      <c r="AI126" s="4" t="str">
        <f t="shared" si="49"/>
        <v>热压B垫高平移气缸热压位</v>
      </c>
    </row>
    <row r="127" spans="2:35">
      <c r="B127" s="23" t="s">
        <v>365</v>
      </c>
      <c r="E127" s="23" t="s">
        <v>366</v>
      </c>
      <c r="G127" s="182">
        <f t="shared" si="50"/>
        <v>7</v>
      </c>
      <c r="H127" s="179">
        <f t="shared" si="61"/>
        <v>12</v>
      </c>
      <c r="I127" s="270" t="str">
        <f t="shared" si="38"/>
        <v>R7.12</v>
      </c>
      <c r="J127" s="138" t="str">
        <f t="shared" si="39"/>
        <v>热压板B1有料感应对射Sn</v>
      </c>
      <c r="K127" s="272" t="str">
        <f t="shared" si="51"/>
        <v>R107.12</v>
      </c>
      <c r="L127" s="138" t="str">
        <f t="shared" si="52"/>
        <v>B1上板吹气Sol</v>
      </c>
      <c r="M127" s="179" t="str">
        <f t="shared" si="69"/>
        <v>MR907.12</v>
      </c>
      <c r="N127" s="4" t="str">
        <f t="shared" si="40"/>
        <v>热压板B1有料感应对射Flg</v>
      </c>
      <c r="O127" s="179" t="str">
        <f t="shared" si="54"/>
        <v>MR107.12</v>
      </c>
      <c r="P127" s="4" t="str">
        <f t="shared" si="62"/>
        <v>热压板B1有料感应对射Pls</v>
      </c>
      <c r="Q127" s="179" t="str">
        <f t="shared" si="55"/>
        <v>MR207.12</v>
      </c>
      <c r="R127" s="4" t="str">
        <f t="shared" si="63"/>
        <v>热压板B1有料感应对射[M]</v>
      </c>
      <c r="S127" s="179" t="str">
        <f t="shared" si="56"/>
        <v>MR307.12</v>
      </c>
      <c r="T127" s="4" t="str">
        <f t="shared" si="64"/>
        <v>热压板B1有料感应对射[A]</v>
      </c>
      <c r="U127" s="179" t="str">
        <f t="shared" si="44"/>
        <v>MR407.12</v>
      </c>
      <c r="V127" s="4" t="str">
        <f t="shared" si="65"/>
        <v>B1上板吹气Sw</v>
      </c>
      <c r="W127" s="179" t="str">
        <f t="shared" si="46"/>
        <v>MR507.12</v>
      </c>
      <c r="X127" s="4" t="str">
        <f t="shared" si="66"/>
        <v>B1上板吹气Lamp</v>
      </c>
      <c r="Y127" s="179" t="str">
        <f t="shared" si="57"/>
        <v>MR607.12</v>
      </c>
      <c r="Z127" s="4" t="str">
        <f t="shared" si="68"/>
        <v>热压板B1有料感应对射Alw</v>
      </c>
      <c r="AA127" s="179" t="str">
        <f t="shared" si="67"/>
        <v>MR707.12</v>
      </c>
      <c r="AB127" s="4" t="str">
        <f t="shared" si="58"/>
        <v>B1上板吹气条件[A]</v>
      </c>
      <c r="AC127" s="4">
        <v>1124</v>
      </c>
      <c r="AD127" s="4" t="str">
        <f t="shared" si="48"/>
        <v>热压板B1有料感应对射延时[A]</v>
      </c>
      <c r="AE127" s="4">
        <v>224</v>
      </c>
      <c r="AF127" s="4" t="str">
        <f t="shared" si="59"/>
        <v>热压板B1有料感应对射Alm</v>
      </c>
      <c r="AG127" s="179" t="str">
        <f t="shared" si="60"/>
        <v>MR1007.12</v>
      </c>
      <c r="AH127" s="4" t="str">
        <f t="shared" si="49"/>
        <v>热压板B1有料感应对射Alm</v>
      </c>
      <c r="AI127" s="4" t="str">
        <f t="shared" si="49"/>
        <v>热压板B1有料感应对射</v>
      </c>
    </row>
    <row r="128" spans="2:35">
      <c r="B128" s="23" t="s">
        <v>367</v>
      </c>
      <c r="E128" s="23" t="s">
        <v>368</v>
      </c>
      <c r="G128" s="182">
        <f t="shared" si="50"/>
        <v>7</v>
      </c>
      <c r="H128" s="179">
        <f t="shared" si="61"/>
        <v>13</v>
      </c>
      <c r="I128" s="270" t="str">
        <f t="shared" si="38"/>
        <v>R7.13</v>
      </c>
      <c r="J128" s="138" t="str">
        <f t="shared" si="39"/>
        <v>热压板B2有料感应对射Sn</v>
      </c>
      <c r="K128" s="272" t="str">
        <f t="shared" si="51"/>
        <v>R107.13</v>
      </c>
      <c r="L128" s="138" t="str">
        <f t="shared" si="52"/>
        <v>B2上板吹气Sol</v>
      </c>
      <c r="M128" s="179" t="str">
        <f t="shared" si="69"/>
        <v>MR907.13</v>
      </c>
      <c r="N128" s="4" t="str">
        <f t="shared" si="40"/>
        <v>热压板B2有料感应对射Flg</v>
      </c>
      <c r="O128" s="179" t="str">
        <f t="shared" si="54"/>
        <v>MR107.13</v>
      </c>
      <c r="P128" s="4" t="str">
        <f t="shared" si="62"/>
        <v>热压板B2有料感应对射Pls</v>
      </c>
      <c r="Q128" s="179" t="str">
        <f t="shared" si="55"/>
        <v>MR207.13</v>
      </c>
      <c r="R128" s="4" t="str">
        <f t="shared" si="63"/>
        <v>热压板B2有料感应对射[M]</v>
      </c>
      <c r="S128" s="179" t="str">
        <f t="shared" si="56"/>
        <v>MR307.13</v>
      </c>
      <c r="T128" s="4" t="str">
        <f t="shared" si="64"/>
        <v>热压板B2有料感应对射[A]</v>
      </c>
      <c r="U128" s="179" t="str">
        <f t="shared" si="44"/>
        <v>MR407.13</v>
      </c>
      <c r="V128" s="4" t="str">
        <f t="shared" si="65"/>
        <v>B2上板吹气Sw</v>
      </c>
      <c r="W128" s="179" t="str">
        <f t="shared" si="46"/>
        <v>MR507.13</v>
      </c>
      <c r="X128" s="4" t="str">
        <f t="shared" si="66"/>
        <v>B2上板吹气Lamp</v>
      </c>
      <c r="Y128" s="179" t="str">
        <f t="shared" si="57"/>
        <v>MR607.13</v>
      </c>
      <c r="Z128" s="4" t="str">
        <f t="shared" si="68"/>
        <v>热压板B2有料感应对射Alw</v>
      </c>
      <c r="AA128" s="179" t="str">
        <f t="shared" si="67"/>
        <v>MR707.13</v>
      </c>
      <c r="AB128" s="4" t="str">
        <f t="shared" si="58"/>
        <v>B2上板吹气条件[A]</v>
      </c>
      <c r="AC128" s="4">
        <v>1125</v>
      </c>
      <c r="AD128" s="4" t="str">
        <f t="shared" si="48"/>
        <v>热压板B2有料感应对射延时[A]</v>
      </c>
      <c r="AE128" s="4">
        <v>225</v>
      </c>
      <c r="AF128" s="4" t="str">
        <f t="shared" si="59"/>
        <v>热压板B2有料感应对射Alm</v>
      </c>
      <c r="AG128" s="179" t="str">
        <f t="shared" si="60"/>
        <v>MR1007.13</v>
      </c>
      <c r="AH128" s="4" t="str">
        <f t="shared" si="49"/>
        <v>热压板B2有料感应对射Alm</v>
      </c>
      <c r="AI128" s="4" t="str">
        <f t="shared" si="49"/>
        <v>热压板B2有料感应对射</v>
      </c>
    </row>
    <row r="129" spans="2:35">
      <c r="B129" s="23" t="s">
        <v>369</v>
      </c>
      <c r="E129" s="23" t="s">
        <v>370</v>
      </c>
      <c r="G129" s="182">
        <f t="shared" si="50"/>
        <v>7</v>
      </c>
      <c r="H129" s="179">
        <f t="shared" si="61"/>
        <v>14</v>
      </c>
      <c r="I129" s="270" t="str">
        <f t="shared" si="38"/>
        <v>R7.14</v>
      </c>
      <c r="J129" s="138" t="str">
        <f t="shared" si="39"/>
        <v>热压板B3有料感应对射Sn</v>
      </c>
      <c r="K129" s="272" t="str">
        <f t="shared" si="51"/>
        <v>R107.14</v>
      </c>
      <c r="L129" s="138" t="str">
        <f t="shared" si="52"/>
        <v>B3上板吹气Sol</v>
      </c>
      <c r="M129" s="179" t="str">
        <f t="shared" si="69"/>
        <v>MR907.14</v>
      </c>
      <c r="N129" s="4" t="str">
        <f t="shared" si="40"/>
        <v>热压板B3有料感应对射Flg</v>
      </c>
      <c r="O129" s="179" t="str">
        <f t="shared" si="54"/>
        <v>MR107.14</v>
      </c>
      <c r="P129" s="4" t="str">
        <f t="shared" si="62"/>
        <v>热压板B3有料感应对射Pls</v>
      </c>
      <c r="Q129" s="179" t="str">
        <f t="shared" si="55"/>
        <v>MR207.14</v>
      </c>
      <c r="R129" s="4" t="str">
        <f t="shared" si="63"/>
        <v>热压板B3有料感应对射[M]</v>
      </c>
      <c r="S129" s="179" t="str">
        <f t="shared" si="56"/>
        <v>MR307.14</v>
      </c>
      <c r="T129" s="4" t="str">
        <f t="shared" si="64"/>
        <v>热压板B3有料感应对射[A]</v>
      </c>
      <c r="U129" s="179" t="str">
        <f t="shared" si="44"/>
        <v>MR407.14</v>
      </c>
      <c r="V129" s="4" t="str">
        <f t="shared" si="65"/>
        <v>B3上板吹气Sw</v>
      </c>
      <c r="W129" s="179" t="str">
        <f t="shared" si="46"/>
        <v>MR507.14</v>
      </c>
      <c r="X129" s="4" t="str">
        <f t="shared" si="66"/>
        <v>B3上板吹气Lamp</v>
      </c>
      <c r="Y129" s="179" t="str">
        <f t="shared" si="57"/>
        <v>MR607.14</v>
      </c>
      <c r="Z129" s="4" t="str">
        <f t="shared" si="68"/>
        <v>热压板B3有料感应对射Alw</v>
      </c>
      <c r="AA129" s="179" t="str">
        <f t="shared" si="67"/>
        <v>MR707.14</v>
      </c>
      <c r="AB129" s="4" t="str">
        <f t="shared" si="58"/>
        <v>B3上板吹气条件[A]</v>
      </c>
      <c r="AC129" s="4">
        <v>1126</v>
      </c>
      <c r="AD129" s="4" t="str">
        <f t="shared" si="48"/>
        <v>热压板B3有料感应对射延时[A]</v>
      </c>
      <c r="AE129" s="4">
        <v>226</v>
      </c>
      <c r="AF129" s="4" t="str">
        <f t="shared" si="59"/>
        <v>热压板B3有料感应对射Alm</v>
      </c>
      <c r="AG129" s="179" t="str">
        <f t="shared" si="60"/>
        <v>MR1007.14</v>
      </c>
      <c r="AH129" s="4" t="str">
        <f t="shared" si="49"/>
        <v>热压板B3有料感应对射Alm</v>
      </c>
      <c r="AI129" s="4" t="str">
        <f t="shared" si="49"/>
        <v>热压板B3有料感应对射</v>
      </c>
    </row>
    <row r="130" ht="12.75" spans="2:35">
      <c r="B130" s="23" t="s">
        <v>129</v>
      </c>
      <c r="E130" s="23" t="s">
        <v>129</v>
      </c>
      <c r="G130" s="182">
        <f t="shared" si="50"/>
        <v>7</v>
      </c>
      <c r="H130" s="179">
        <f t="shared" si="61"/>
        <v>15</v>
      </c>
      <c r="I130" s="271" t="str">
        <f t="shared" si="38"/>
        <v>R7.15</v>
      </c>
      <c r="J130" s="138" t="str">
        <f t="shared" si="39"/>
        <v>备用Sn</v>
      </c>
      <c r="K130" s="274" t="str">
        <f t="shared" si="51"/>
        <v>R107.15</v>
      </c>
      <c r="L130" s="138" t="str">
        <f t="shared" si="52"/>
        <v>备用Sol</v>
      </c>
      <c r="M130" s="179" t="str">
        <f t="shared" si="69"/>
        <v>MR907.15</v>
      </c>
      <c r="N130" s="4" t="str">
        <f t="shared" si="40"/>
        <v>备用Flg</v>
      </c>
      <c r="O130" s="179" t="str">
        <f t="shared" si="54"/>
        <v>MR107.15</v>
      </c>
      <c r="P130" s="4" t="str">
        <f t="shared" si="62"/>
        <v>备用Pls</v>
      </c>
      <c r="Q130" s="179" t="str">
        <f t="shared" si="55"/>
        <v>MR207.15</v>
      </c>
      <c r="R130" s="4" t="str">
        <f t="shared" si="63"/>
        <v>备用[M]</v>
      </c>
      <c r="S130" s="179" t="str">
        <f t="shared" si="56"/>
        <v>MR307.15</v>
      </c>
      <c r="T130" s="4" t="str">
        <f t="shared" si="64"/>
        <v>备用[A]</v>
      </c>
      <c r="U130" s="179" t="str">
        <f t="shared" si="44"/>
        <v>MR407.15</v>
      </c>
      <c r="V130" s="4" t="str">
        <f t="shared" si="65"/>
        <v>备用Sw</v>
      </c>
      <c r="W130" s="179" t="str">
        <f t="shared" si="46"/>
        <v>MR507.15</v>
      </c>
      <c r="X130" s="4" t="str">
        <f t="shared" si="66"/>
        <v>备用Lamp</v>
      </c>
      <c r="Y130" s="179" t="str">
        <f t="shared" si="57"/>
        <v>MR607.15</v>
      </c>
      <c r="Z130" s="4" t="str">
        <f t="shared" si="68"/>
        <v>备用Alw</v>
      </c>
      <c r="AA130" s="179" t="str">
        <f t="shared" si="67"/>
        <v>MR707.15</v>
      </c>
      <c r="AB130" s="4" t="str">
        <f t="shared" si="58"/>
        <v>备用条件[A]</v>
      </c>
      <c r="AC130" s="4">
        <v>1127</v>
      </c>
      <c r="AD130" s="4" t="str">
        <f t="shared" si="48"/>
        <v>备用延时[A]</v>
      </c>
      <c r="AE130" s="4">
        <v>227</v>
      </c>
      <c r="AF130" s="4" t="str">
        <f t="shared" si="59"/>
        <v>备用Alm</v>
      </c>
      <c r="AG130" s="179" t="str">
        <f t="shared" si="60"/>
        <v>MR1007.15</v>
      </c>
      <c r="AH130" s="4" t="str">
        <f t="shared" si="49"/>
        <v>备用Alm</v>
      </c>
      <c r="AI130" s="4" t="str">
        <f t="shared" si="49"/>
        <v>备用</v>
      </c>
    </row>
    <row r="131" spans="2:35">
      <c r="B131" s="23" t="s">
        <v>371</v>
      </c>
      <c r="E131" s="254" t="s">
        <v>372</v>
      </c>
      <c r="G131" s="182">
        <f t="shared" si="50"/>
        <v>8</v>
      </c>
      <c r="H131" s="179">
        <f t="shared" si="61"/>
        <v>0</v>
      </c>
      <c r="I131" s="269" t="str">
        <f>F$2&amp;G131&amp;"."&amp;H131</f>
        <v>R8.0</v>
      </c>
      <c r="J131" s="138" t="str">
        <f t="shared" ref="J131:J194" si="70">$B131&amp;J$2</f>
        <v>冷压C1抬升气缸缩回位Sn</v>
      </c>
      <c r="K131" s="275" t="str">
        <f t="shared" si="51"/>
        <v>R108.0</v>
      </c>
      <c r="L131" s="138" t="str">
        <f t="shared" si="52"/>
        <v>冷压C1抬升气缸缩回Sol</v>
      </c>
      <c r="M131" s="179" t="str">
        <f t="shared" si="69"/>
        <v>MR908.0</v>
      </c>
      <c r="N131" s="4" t="str">
        <f t="shared" ref="N131:N178" si="71">$B131&amp;N$2</f>
        <v>冷压C1抬升气缸缩回位Flg</v>
      </c>
      <c r="O131" s="179" t="str">
        <f t="shared" si="54"/>
        <v>MR108.0</v>
      </c>
      <c r="P131" s="4" t="str">
        <f t="shared" si="62"/>
        <v>冷压C1抬升气缸缩回位Pls</v>
      </c>
      <c r="Q131" s="179" t="str">
        <f t="shared" si="55"/>
        <v>MR208.0</v>
      </c>
      <c r="R131" s="4" t="str">
        <f t="shared" si="63"/>
        <v>冷压C1抬升气缸缩回位[M]</v>
      </c>
      <c r="S131" s="179" t="str">
        <f t="shared" si="56"/>
        <v>MR308.0</v>
      </c>
      <c r="T131" s="4" t="str">
        <f t="shared" si="64"/>
        <v>冷压C1抬升气缸缩回位[A]</v>
      </c>
      <c r="U131" s="179" t="str">
        <f t="shared" ref="U131:U194" si="72">$U$2&amp;($G131+400)&amp;"."&amp;$H131</f>
        <v>MR408.0</v>
      </c>
      <c r="V131" s="4" t="str">
        <f t="shared" si="65"/>
        <v>冷压C1抬升气缸缩回Sw</v>
      </c>
      <c r="W131" s="179" t="str">
        <f t="shared" ref="W131:W194" si="73">$W$2&amp;($G131+500)&amp;"."&amp;$H131</f>
        <v>MR508.0</v>
      </c>
      <c r="X131" s="4" t="str">
        <f t="shared" si="66"/>
        <v>冷压C1抬升气缸缩回Lamp</v>
      </c>
      <c r="Y131" s="179" t="str">
        <f t="shared" si="57"/>
        <v>MR608.0</v>
      </c>
      <c r="Z131" s="4" t="str">
        <f t="shared" si="68"/>
        <v>冷压C1抬升气缸缩回位Alw</v>
      </c>
      <c r="AA131" s="179" t="str">
        <f t="shared" si="67"/>
        <v>MR708.0</v>
      </c>
      <c r="AB131" s="4" t="str">
        <f t="shared" si="58"/>
        <v>冷压C1抬升气缸缩回条件[A]</v>
      </c>
      <c r="AC131" s="4">
        <v>1128</v>
      </c>
      <c r="AD131" s="4" t="str">
        <f t="shared" ref="AD131:AD194" si="74">$B131&amp;AD$2</f>
        <v>冷压C1抬升气缸缩回位延时[A]</v>
      </c>
      <c r="AE131" s="4">
        <v>228</v>
      </c>
      <c r="AF131" s="4" t="str">
        <f t="shared" si="59"/>
        <v>冷压C1抬升气缸缩回位Alm</v>
      </c>
      <c r="AG131" s="179" t="str">
        <f t="shared" si="60"/>
        <v>MR1008.0</v>
      </c>
      <c r="AH131" s="4" t="str">
        <f t="shared" ref="AH131:AI194" si="75">$B131&amp;AH$2</f>
        <v>冷压C1抬升气缸缩回位Alm</v>
      </c>
      <c r="AI131" s="4" t="str">
        <f t="shared" si="75"/>
        <v>冷压C1抬升气缸缩回位</v>
      </c>
    </row>
    <row r="132" spans="2:35">
      <c r="B132" s="23" t="s">
        <v>373</v>
      </c>
      <c r="E132" s="254" t="s">
        <v>374</v>
      </c>
      <c r="G132" s="182">
        <f t="shared" ref="G132:G195" si="76">IF(H131&lt;&gt;15,G131,G131+1)</f>
        <v>8</v>
      </c>
      <c r="H132" s="179">
        <f t="shared" si="61"/>
        <v>1</v>
      </c>
      <c r="I132" s="270" t="str">
        <f t="shared" ref="I132:I194" si="77">F$2&amp;G132&amp;"."&amp;H132</f>
        <v>R8.1</v>
      </c>
      <c r="J132" s="138" t="str">
        <f t="shared" si="70"/>
        <v>冷压C1抬升气缸伸出位Sn</v>
      </c>
      <c r="K132" s="272" t="str">
        <f t="shared" ref="K132:K195" si="78">$F$2&amp;($G132+100)&amp;"."&amp;$H132</f>
        <v>R108.1</v>
      </c>
      <c r="L132" s="138" t="str">
        <f t="shared" ref="L132:L195" si="79">$E132&amp;L$2</f>
        <v>冷压C1抬升气缸伸出Sol</v>
      </c>
      <c r="M132" s="179" t="str">
        <f t="shared" si="69"/>
        <v>MR908.1</v>
      </c>
      <c r="N132" s="4" t="str">
        <f t="shared" si="71"/>
        <v>冷压C1抬升气缸伸出位Flg</v>
      </c>
      <c r="O132" s="179" t="str">
        <f t="shared" ref="O132:O195" si="80">O$2&amp;($G132+100)&amp;"."&amp;$H132</f>
        <v>MR108.1</v>
      </c>
      <c r="P132" s="4" t="str">
        <f t="shared" si="62"/>
        <v>冷压C1抬升气缸伸出位Pls</v>
      </c>
      <c r="Q132" s="179" t="str">
        <f t="shared" ref="Q132:Q195" si="81">Q$2&amp;($G132+200)&amp;"."&amp;$H132</f>
        <v>MR208.1</v>
      </c>
      <c r="R132" s="4" t="str">
        <f t="shared" si="63"/>
        <v>冷压C1抬升气缸伸出位[M]</v>
      </c>
      <c r="S132" s="179" t="str">
        <f t="shared" ref="S132:S195" si="82">S$2&amp;($G132+300)&amp;"."&amp;$H132</f>
        <v>MR308.1</v>
      </c>
      <c r="T132" s="4" t="str">
        <f t="shared" si="64"/>
        <v>冷压C1抬升气缸伸出位[A]</v>
      </c>
      <c r="U132" s="179" t="str">
        <f t="shared" si="72"/>
        <v>MR408.1</v>
      </c>
      <c r="V132" s="4" t="str">
        <f t="shared" si="65"/>
        <v>冷压C1抬升气缸伸出Sw</v>
      </c>
      <c r="W132" s="179" t="str">
        <f t="shared" si="73"/>
        <v>MR508.1</v>
      </c>
      <c r="X132" s="4" t="str">
        <f t="shared" si="66"/>
        <v>冷压C1抬升气缸伸出Lamp</v>
      </c>
      <c r="Y132" s="179" t="str">
        <f t="shared" ref="Y132:Y195" si="83">$W$2&amp;($G132+600)&amp;"."&amp;$H132</f>
        <v>MR608.1</v>
      </c>
      <c r="Z132" s="4" t="str">
        <f t="shared" si="68"/>
        <v>冷压C1抬升气缸伸出位Alw</v>
      </c>
      <c r="AA132" s="179" t="str">
        <f t="shared" si="67"/>
        <v>MR708.1</v>
      </c>
      <c r="AB132" s="4" t="str">
        <f t="shared" ref="AB132:AB195" si="84">$E132&amp;AB$2</f>
        <v>冷压C1抬升气缸伸出条件[A]</v>
      </c>
      <c r="AC132" s="4">
        <v>1129</v>
      </c>
      <c r="AD132" s="4" t="str">
        <f t="shared" si="74"/>
        <v>冷压C1抬升气缸伸出位延时[A]</v>
      </c>
      <c r="AE132" s="4">
        <v>229</v>
      </c>
      <c r="AF132" s="4" t="str">
        <f t="shared" ref="AF132:AF195" si="85">AH132</f>
        <v>冷压C1抬升气缸伸出位Alm</v>
      </c>
      <c r="AG132" s="179" t="str">
        <f t="shared" ref="AG132:AG195" si="86">$W$2&amp;($G132+1000)&amp;"."&amp;$H132</f>
        <v>MR1008.1</v>
      </c>
      <c r="AH132" s="4" t="str">
        <f t="shared" si="75"/>
        <v>冷压C1抬升气缸伸出位Alm</v>
      </c>
      <c r="AI132" s="4" t="str">
        <f t="shared" si="75"/>
        <v>冷压C1抬升气缸伸出位</v>
      </c>
    </row>
    <row r="133" spans="2:35">
      <c r="B133" s="23" t="s">
        <v>375</v>
      </c>
      <c r="E133" s="254" t="s">
        <v>376</v>
      </c>
      <c r="G133" s="182">
        <f t="shared" si="76"/>
        <v>8</v>
      </c>
      <c r="H133" s="179">
        <f t="shared" si="61"/>
        <v>2</v>
      </c>
      <c r="I133" s="270" t="str">
        <f t="shared" si="77"/>
        <v>R8.2</v>
      </c>
      <c r="J133" s="138" t="str">
        <f t="shared" si="70"/>
        <v>冷压C2抬升气缸左缩回位Sn</v>
      </c>
      <c r="K133" s="272" t="str">
        <f t="shared" si="78"/>
        <v>R108.2</v>
      </c>
      <c r="L133" s="138" t="str">
        <f t="shared" si="79"/>
        <v>冷压C2抬升气缸左缩回Sol</v>
      </c>
      <c r="M133" s="179" t="str">
        <f t="shared" si="69"/>
        <v>MR908.2</v>
      </c>
      <c r="N133" s="4" t="str">
        <f t="shared" si="71"/>
        <v>冷压C2抬升气缸左缩回位Flg</v>
      </c>
      <c r="O133" s="179" t="str">
        <f t="shared" si="80"/>
        <v>MR108.2</v>
      </c>
      <c r="P133" s="4" t="str">
        <f t="shared" si="62"/>
        <v>冷压C2抬升气缸左缩回位Pls</v>
      </c>
      <c r="Q133" s="179" t="str">
        <f t="shared" si="81"/>
        <v>MR208.2</v>
      </c>
      <c r="R133" s="4" t="str">
        <f t="shared" si="63"/>
        <v>冷压C2抬升气缸左缩回位[M]</v>
      </c>
      <c r="S133" s="179" t="str">
        <f t="shared" si="82"/>
        <v>MR308.2</v>
      </c>
      <c r="T133" s="4" t="str">
        <f t="shared" si="64"/>
        <v>冷压C2抬升气缸左缩回位[A]</v>
      </c>
      <c r="U133" s="179" t="str">
        <f t="shared" si="72"/>
        <v>MR408.2</v>
      </c>
      <c r="V133" s="4" t="str">
        <f t="shared" si="65"/>
        <v>冷压C2抬升气缸左缩回Sw</v>
      </c>
      <c r="W133" s="179" t="str">
        <f t="shared" si="73"/>
        <v>MR508.2</v>
      </c>
      <c r="X133" s="4" t="str">
        <f t="shared" si="66"/>
        <v>冷压C2抬升气缸左缩回Lamp</v>
      </c>
      <c r="Y133" s="179" t="str">
        <f t="shared" si="83"/>
        <v>MR608.2</v>
      </c>
      <c r="Z133" s="4" t="str">
        <f t="shared" si="68"/>
        <v>冷压C2抬升气缸左缩回位Alw</v>
      </c>
      <c r="AA133" s="179" t="str">
        <f t="shared" si="67"/>
        <v>MR708.2</v>
      </c>
      <c r="AB133" s="4" t="str">
        <f t="shared" si="84"/>
        <v>冷压C2抬升气缸左缩回条件[A]</v>
      </c>
      <c r="AC133" s="4">
        <v>1130</v>
      </c>
      <c r="AD133" s="4" t="str">
        <f t="shared" si="74"/>
        <v>冷压C2抬升气缸左缩回位延时[A]</v>
      </c>
      <c r="AE133" s="4">
        <v>230</v>
      </c>
      <c r="AF133" s="4" t="str">
        <f t="shared" si="85"/>
        <v>冷压C2抬升气缸左缩回位Alm</v>
      </c>
      <c r="AG133" s="179" t="str">
        <f t="shared" si="86"/>
        <v>MR1008.2</v>
      </c>
      <c r="AH133" s="4" t="str">
        <f t="shared" si="75"/>
        <v>冷压C2抬升气缸左缩回位Alm</v>
      </c>
      <c r="AI133" s="4" t="str">
        <f t="shared" si="75"/>
        <v>冷压C2抬升气缸左缩回位</v>
      </c>
    </row>
    <row r="134" spans="2:35">
      <c r="B134" s="23" t="s">
        <v>377</v>
      </c>
      <c r="E134" s="254" t="s">
        <v>378</v>
      </c>
      <c r="G134" s="182">
        <f t="shared" si="76"/>
        <v>8</v>
      </c>
      <c r="H134" s="179">
        <f t="shared" si="61"/>
        <v>3</v>
      </c>
      <c r="I134" s="270" t="str">
        <f t="shared" si="77"/>
        <v>R8.3</v>
      </c>
      <c r="J134" s="138" t="str">
        <f t="shared" si="70"/>
        <v>冷压C2抬升气缸左伸出位Sn</v>
      </c>
      <c r="K134" s="272" t="str">
        <f t="shared" si="78"/>
        <v>R108.3</v>
      </c>
      <c r="L134" s="138" t="str">
        <f t="shared" si="79"/>
        <v>冷压C2抬升气缸左伸出Sol</v>
      </c>
      <c r="M134" s="179" t="str">
        <f t="shared" si="69"/>
        <v>MR908.3</v>
      </c>
      <c r="N134" s="4" t="str">
        <f t="shared" si="71"/>
        <v>冷压C2抬升气缸左伸出位Flg</v>
      </c>
      <c r="O134" s="179" t="str">
        <f t="shared" si="80"/>
        <v>MR108.3</v>
      </c>
      <c r="P134" s="4" t="str">
        <f t="shared" si="62"/>
        <v>冷压C2抬升气缸左伸出位Pls</v>
      </c>
      <c r="Q134" s="179" t="str">
        <f t="shared" si="81"/>
        <v>MR208.3</v>
      </c>
      <c r="R134" s="4" t="str">
        <f t="shared" si="63"/>
        <v>冷压C2抬升气缸左伸出位[M]</v>
      </c>
      <c r="S134" s="179" t="str">
        <f t="shared" si="82"/>
        <v>MR308.3</v>
      </c>
      <c r="T134" s="4" t="str">
        <f t="shared" si="64"/>
        <v>冷压C2抬升气缸左伸出位[A]</v>
      </c>
      <c r="U134" s="179" t="str">
        <f t="shared" si="72"/>
        <v>MR408.3</v>
      </c>
      <c r="V134" s="4" t="str">
        <f t="shared" si="65"/>
        <v>冷压C2抬升气缸左伸出Sw</v>
      </c>
      <c r="W134" s="179" t="str">
        <f t="shared" si="73"/>
        <v>MR508.3</v>
      </c>
      <c r="X134" s="4" t="str">
        <f t="shared" si="66"/>
        <v>冷压C2抬升气缸左伸出Lamp</v>
      </c>
      <c r="Y134" s="179" t="str">
        <f t="shared" si="83"/>
        <v>MR608.3</v>
      </c>
      <c r="Z134" s="4" t="str">
        <f t="shared" si="68"/>
        <v>冷压C2抬升气缸左伸出位Alw</v>
      </c>
      <c r="AA134" s="179" t="str">
        <f t="shared" si="67"/>
        <v>MR708.3</v>
      </c>
      <c r="AB134" s="4" t="str">
        <f t="shared" si="84"/>
        <v>冷压C2抬升气缸左伸出条件[A]</v>
      </c>
      <c r="AC134" s="4">
        <v>1131</v>
      </c>
      <c r="AD134" s="4" t="str">
        <f t="shared" si="74"/>
        <v>冷压C2抬升气缸左伸出位延时[A]</v>
      </c>
      <c r="AE134" s="4">
        <v>231</v>
      </c>
      <c r="AF134" s="4" t="str">
        <f t="shared" si="85"/>
        <v>冷压C2抬升气缸左伸出位Alm</v>
      </c>
      <c r="AG134" s="179" t="str">
        <f t="shared" si="86"/>
        <v>MR1008.3</v>
      </c>
      <c r="AH134" s="4" t="str">
        <f t="shared" si="75"/>
        <v>冷压C2抬升气缸左伸出位Alm</v>
      </c>
      <c r="AI134" s="4" t="str">
        <f t="shared" si="75"/>
        <v>冷压C2抬升气缸左伸出位</v>
      </c>
    </row>
    <row r="135" spans="2:35">
      <c r="B135" s="23" t="s">
        <v>379</v>
      </c>
      <c r="E135" s="254" t="s">
        <v>380</v>
      </c>
      <c r="G135" s="182">
        <f t="shared" si="76"/>
        <v>8</v>
      </c>
      <c r="H135" s="179">
        <f t="shared" si="61"/>
        <v>4</v>
      </c>
      <c r="I135" s="270" t="str">
        <f t="shared" si="77"/>
        <v>R8.4</v>
      </c>
      <c r="J135" s="138" t="str">
        <f t="shared" si="70"/>
        <v>冷压C2抬升气缸右缩回位Sn</v>
      </c>
      <c r="K135" s="272" t="str">
        <f t="shared" si="78"/>
        <v>R108.4</v>
      </c>
      <c r="L135" s="138" t="str">
        <f t="shared" si="79"/>
        <v>冷压C2抬升气缸右缩回Sol</v>
      </c>
      <c r="M135" s="179" t="str">
        <f t="shared" si="69"/>
        <v>MR908.4</v>
      </c>
      <c r="N135" s="4" t="str">
        <f t="shared" si="71"/>
        <v>冷压C2抬升气缸右缩回位Flg</v>
      </c>
      <c r="O135" s="179" t="str">
        <f t="shared" si="80"/>
        <v>MR108.4</v>
      </c>
      <c r="P135" s="4" t="str">
        <f t="shared" si="62"/>
        <v>冷压C2抬升气缸右缩回位Pls</v>
      </c>
      <c r="Q135" s="179" t="str">
        <f t="shared" si="81"/>
        <v>MR208.4</v>
      </c>
      <c r="R135" s="4" t="str">
        <f t="shared" si="63"/>
        <v>冷压C2抬升气缸右缩回位[M]</v>
      </c>
      <c r="S135" s="179" t="str">
        <f t="shared" si="82"/>
        <v>MR308.4</v>
      </c>
      <c r="T135" s="4" t="str">
        <f t="shared" si="64"/>
        <v>冷压C2抬升气缸右缩回位[A]</v>
      </c>
      <c r="U135" s="179" t="str">
        <f t="shared" si="72"/>
        <v>MR408.4</v>
      </c>
      <c r="V135" s="4" t="str">
        <f t="shared" si="65"/>
        <v>冷压C2抬升气缸右缩回Sw</v>
      </c>
      <c r="W135" s="179" t="str">
        <f t="shared" si="73"/>
        <v>MR508.4</v>
      </c>
      <c r="X135" s="4" t="str">
        <f t="shared" si="66"/>
        <v>冷压C2抬升气缸右缩回Lamp</v>
      </c>
      <c r="Y135" s="179" t="str">
        <f t="shared" si="83"/>
        <v>MR608.4</v>
      </c>
      <c r="Z135" s="4" t="str">
        <f t="shared" si="68"/>
        <v>冷压C2抬升气缸右缩回位Alw</v>
      </c>
      <c r="AA135" s="179" t="str">
        <f t="shared" si="67"/>
        <v>MR708.4</v>
      </c>
      <c r="AB135" s="4" t="str">
        <f t="shared" si="84"/>
        <v>冷压C2抬升气缸右缩回条件[A]</v>
      </c>
      <c r="AC135" s="4">
        <v>1132</v>
      </c>
      <c r="AD135" s="4" t="str">
        <f t="shared" si="74"/>
        <v>冷压C2抬升气缸右缩回位延时[A]</v>
      </c>
      <c r="AE135" s="4">
        <v>232</v>
      </c>
      <c r="AF135" s="4" t="str">
        <f t="shared" si="85"/>
        <v>冷压C2抬升气缸右缩回位Alm</v>
      </c>
      <c r="AG135" s="179" t="str">
        <f t="shared" si="86"/>
        <v>MR1008.4</v>
      </c>
      <c r="AH135" s="4" t="str">
        <f t="shared" si="75"/>
        <v>冷压C2抬升气缸右缩回位Alm</v>
      </c>
      <c r="AI135" s="4" t="str">
        <f t="shared" si="75"/>
        <v>冷压C2抬升气缸右缩回位</v>
      </c>
    </row>
    <row r="136" spans="2:35">
      <c r="B136" s="23" t="s">
        <v>381</v>
      </c>
      <c r="E136" s="254" t="s">
        <v>382</v>
      </c>
      <c r="G136" s="182">
        <f t="shared" si="76"/>
        <v>8</v>
      </c>
      <c r="H136" s="179">
        <f t="shared" si="61"/>
        <v>5</v>
      </c>
      <c r="I136" s="270" t="str">
        <f t="shared" si="77"/>
        <v>R8.5</v>
      </c>
      <c r="J136" s="138" t="str">
        <f t="shared" si="70"/>
        <v>冷压C2抬升气缸右伸出位Sn</v>
      </c>
      <c r="K136" s="272" t="str">
        <f t="shared" si="78"/>
        <v>R108.5</v>
      </c>
      <c r="L136" s="138" t="str">
        <f t="shared" si="79"/>
        <v>冷压C2抬升气缸右伸出Sol</v>
      </c>
      <c r="M136" s="179" t="str">
        <f t="shared" si="69"/>
        <v>MR908.5</v>
      </c>
      <c r="N136" s="4" t="str">
        <f t="shared" si="71"/>
        <v>冷压C2抬升气缸右伸出位Flg</v>
      </c>
      <c r="O136" s="179" t="str">
        <f t="shared" si="80"/>
        <v>MR108.5</v>
      </c>
      <c r="P136" s="4" t="str">
        <f t="shared" si="62"/>
        <v>冷压C2抬升气缸右伸出位Pls</v>
      </c>
      <c r="Q136" s="179" t="str">
        <f t="shared" si="81"/>
        <v>MR208.5</v>
      </c>
      <c r="R136" s="4" t="str">
        <f t="shared" si="63"/>
        <v>冷压C2抬升气缸右伸出位[M]</v>
      </c>
      <c r="S136" s="179" t="str">
        <f t="shared" si="82"/>
        <v>MR308.5</v>
      </c>
      <c r="T136" s="4" t="str">
        <f t="shared" si="64"/>
        <v>冷压C2抬升气缸右伸出位[A]</v>
      </c>
      <c r="U136" s="179" t="str">
        <f t="shared" si="72"/>
        <v>MR408.5</v>
      </c>
      <c r="V136" s="4" t="str">
        <f t="shared" si="65"/>
        <v>冷压C2抬升气缸右伸出Sw</v>
      </c>
      <c r="W136" s="179" t="str">
        <f t="shared" si="73"/>
        <v>MR508.5</v>
      </c>
      <c r="X136" s="4" t="str">
        <f t="shared" si="66"/>
        <v>冷压C2抬升气缸右伸出Lamp</v>
      </c>
      <c r="Y136" s="179" t="str">
        <f t="shared" si="83"/>
        <v>MR608.5</v>
      </c>
      <c r="Z136" s="4" t="str">
        <f t="shared" si="68"/>
        <v>冷压C2抬升气缸右伸出位Alw</v>
      </c>
      <c r="AA136" s="179" t="str">
        <f t="shared" si="67"/>
        <v>MR708.5</v>
      </c>
      <c r="AB136" s="4" t="str">
        <f t="shared" si="84"/>
        <v>冷压C2抬升气缸右伸出条件[A]</v>
      </c>
      <c r="AC136" s="4">
        <v>1133</v>
      </c>
      <c r="AD136" s="4" t="str">
        <f t="shared" si="74"/>
        <v>冷压C2抬升气缸右伸出位延时[A]</v>
      </c>
      <c r="AE136" s="4">
        <v>233</v>
      </c>
      <c r="AF136" s="4" t="str">
        <f t="shared" si="85"/>
        <v>冷压C2抬升气缸右伸出位Alm</v>
      </c>
      <c r="AG136" s="179" t="str">
        <f t="shared" si="86"/>
        <v>MR1008.5</v>
      </c>
      <c r="AH136" s="4" t="str">
        <f t="shared" si="75"/>
        <v>冷压C2抬升气缸右伸出位Alm</v>
      </c>
      <c r="AI136" s="4" t="str">
        <f t="shared" si="75"/>
        <v>冷压C2抬升气缸右伸出位</v>
      </c>
    </row>
    <row r="137" spans="2:35">
      <c r="B137" s="23" t="s">
        <v>383</v>
      </c>
      <c r="E137" s="254" t="s">
        <v>384</v>
      </c>
      <c r="G137" s="182">
        <f t="shared" si="76"/>
        <v>8</v>
      </c>
      <c r="H137" s="179">
        <f t="shared" si="61"/>
        <v>6</v>
      </c>
      <c r="I137" s="270" t="str">
        <f t="shared" si="77"/>
        <v>R8.6</v>
      </c>
      <c r="J137" s="138" t="str">
        <f t="shared" si="70"/>
        <v>冷压C3抬升气缸左缩回位Sn</v>
      </c>
      <c r="K137" s="272" t="str">
        <f t="shared" si="78"/>
        <v>R108.6</v>
      </c>
      <c r="L137" s="138" t="str">
        <f t="shared" si="79"/>
        <v>冷压C3抬升气缸左缩回Sol</v>
      </c>
      <c r="M137" s="179" t="str">
        <f t="shared" si="69"/>
        <v>MR908.6</v>
      </c>
      <c r="N137" s="4" t="str">
        <f t="shared" si="71"/>
        <v>冷压C3抬升气缸左缩回位Flg</v>
      </c>
      <c r="O137" s="179" t="str">
        <f t="shared" si="80"/>
        <v>MR108.6</v>
      </c>
      <c r="P137" s="4" t="str">
        <f t="shared" si="62"/>
        <v>冷压C3抬升气缸左缩回位Pls</v>
      </c>
      <c r="Q137" s="179" t="str">
        <f t="shared" si="81"/>
        <v>MR208.6</v>
      </c>
      <c r="R137" s="4" t="str">
        <f t="shared" si="63"/>
        <v>冷压C3抬升气缸左缩回位[M]</v>
      </c>
      <c r="S137" s="179" t="str">
        <f t="shared" si="82"/>
        <v>MR308.6</v>
      </c>
      <c r="T137" s="4" t="str">
        <f t="shared" si="64"/>
        <v>冷压C3抬升气缸左缩回位[A]</v>
      </c>
      <c r="U137" s="179" t="str">
        <f t="shared" si="72"/>
        <v>MR408.6</v>
      </c>
      <c r="V137" s="4" t="str">
        <f t="shared" si="65"/>
        <v>冷压C3抬升气缸左缩回Sw</v>
      </c>
      <c r="W137" s="179" t="str">
        <f t="shared" si="73"/>
        <v>MR508.6</v>
      </c>
      <c r="X137" s="4" t="str">
        <f t="shared" si="66"/>
        <v>冷压C3抬升气缸左缩回Lamp</v>
      </c>
      <c r="Y137" s="179" t="str">
        <f t="shared" si="83"/>
        <v>MR608.6</v>
      </c>
      <c r="Z137" s="4" t="str">
        <f t="shared" si="68"/>
        <v>冷压C3抬升气缸左缩回位Alw</v>
      </c>
      <c r="AA137" s="179" t="str">
        <f t="shared" si="67"/>
        <v>MR708.6</v>
      </c>
      <c r="AB137" s="4" t="str">
        <f t="shared" si="84"/>
        <v>冷压C3抬升气缸左缩回条件[A]</v>
      </c>
      <c r="AC137" s="4">
        <v>1134</v>
      </c>
      <c r="AD137" s="4" t="str">
        <f t="shared" si="74"/>
        <v>冷压C3抬升气缸左缩回位延时[A]</v>
      </c>
      <c r="AE137" s="4">
        <v>234</v>
      </c>
      <c r="AF137" s="4" t="str">
        <f t="shared" si="85"/>
        <v>冷压C3抬升气缸左缩回位Alm</v>
      </c>
      <c r="AG137" s="179" t="str">
        <f t="shared" si="86"/>
        <v>MR1008.6</v>
      </c>
      <c r="AH137" s="4" t="str">
        <f t="shared" si="75"/>
        <v>冷压C3抬升气缸左缩回位Alm</v>
      </c>
      <c r="AI137" s="4" t="str">
        <f t="shared" si="75"/>
        <v>冷压C3抬升气缸左缩回位</v>
      </c>
    </row>
    <row r="138" spans="2:35">
      <c r="B138" s="23" t="s">
        <v>385</v>
      </c>
      <c r="E138" s="254" t="s">
        <v>386</v>
      </c>
      <c r="F138" s="179" t="s">
        <v>387</v>
      </c>
      <c r="G138" s="182">
        <f t="shared" si="76"/>
        <v>8</v>
      </c>
      <c r="H138" s="179">
        <f t="shared" si="61"/>
        <v>7</v>
      </c>
      <c r="I138" s="270" t="str">
        <f t="shared" si="77"/>
        <v>R8.7</v>
      </c>
      <c r="J138" s="138" t="str">
        <f t="shared" si="70"/>
        <v>冷压C3抬升气缸左伸出位Sn</v>
      </c>
      <c r="K138" s="272" t="str">
        <f t="shared" si="78"/>
        <v>R108.7</v>
      </c>
      <c r="L138" s="138" t="str">
        <f t="shared" si="79"/>
        <v>冷压C3抬升气缸左伸出Sol</v>
      </c>
      <c r="M138" s="179" t="str">
        <f t="shared" si="69"/>
        <v>MR908.7</v>
      </c>
      <c r="N138" s="4" t="str">
        <f t="shared" si="71"/>
        <v>冷压C3抬升气缸左伸出位Flg</v>
      </c>
      <c r="O138" s="179" t="str">
        <f t="shared" si="80"/>
        <v>MR108.7</v>
      </c>
      <c r="P138" s="4" t="str">
        <f t="shared" si="62"/>
        <v>冷压C3抬升气缸左伸出位Pls</v>
      </c>
      <c r="Q138" s="179" t="str">
        <f t="shared" si="81"/>
        <v>MR208.7</v>
      </c>
      <c r="R138" s="4" t="str">
        <f t="shared" si="63"/>
        <v>冷压C3抬升气缸左伸出位[M]</v>
      </c>
      <c r="S138" s="179" t="str">
        <f t="shared" si="82"/>
        <v>MR308.7</v>
      </c>
      <c r="T138" s="4" t="str">
        <f t="shared" si="64"/>
        <v>冷压C3抬升气缸左伸出位[A]</v>
      </c>
      <c r="U138" s="179" t="str">
        <f t="shared" si="72"/>
        <v>MR408.7</v>
      </c>
      <c r="V138" s="4" t="str">
        <f t="shared" si="65"/>
        <v>冷压C3抬升气缸左伸出Sw</v>
      </c>
      <c r="W138" s="179" t="str">
        <f t="shared" si="73"/>
        <v>MR508.7</v>
      </c>
      <c r="X138" s="4" t="str">
        <f t="shared" si="66"/>
        <v>冷压C3抬升气缸左伸出Lamp</v>
      </c>
      <c r="Y138" s="179" t="str">
        <f t="shared" si="83"/>
        <v>MR608.7</v>
      </c>
      <c r="Z138" s="4" t="str">
        <f t="shared" si="68"/>
        <v>冷压C3抬升气缸左伸出位Alw</v>
      </c>
      <c r="AA138" s="179" t="str">
        <f t="shared" si="67"/>
        <v>MR708.7</v>
      </c>
      <c r="AB138" s="4" t="str">
        <f t="shared" si="84"/>
        <v>冷压C3抬升气缸左伸出条件[A]</v>
      </c>
      <c r="AC138" s="4">
        <v>1135</v>
      </c>
      <c r="AD138" s="4" t="str">
        <f t="shared" si="74"/>
        <v>冷压C3抬升气缸左伸出位延时[A]</v>
      </c>
      <c r="AE138" s="4">
        <v>235</v>
      </c>
      <c r="AF138" s="4" t="str">
        <f t="shared" si="85"/>
        <v>冷压C3抬升气缸左伸出位Alm</v>
      </c>
      <c r="AG138" s="179" t="str">
        <f t="shared" si="86"/>
        <v>MR1008.7</v>
      </c>
      <c r="AH138" s="4" t="str">
        <f t="shared" si="75"/>
        <v>冷压C3抬升气缸左伸出位Alm</v>
      </c>
      <c r="AI138" s="4" t="str">
        <f t="shared" si="75"/>
        <v>冷压C3抬升气缸左伸出位</v>
      </c>
    </row>
    <row r="139" spans="2:35">
      <c r="B139" s="23" t="s">
        <v>388</v>
      </c>
      <c r="E139" s="254" t="s">
        <v>389</v>
      </c>
      <c r="G139" s="182">
        <f t="shared" si="76"/>
        <v>8</v>
      </c>
      <c r="H139" s="179">
        <f t="shared" si="61"/>
        <v>8</v>
      </c>
      <c r="I139" s="270" t="str">
        <f t="shared" si="77"/>
        <v>R8.8</v>
      </c>
      <c r="J139" s="138" t="str">
        <f t="shared" si="70"/>
        <v>冷压C3抬升气缸右缩回位Sn</v>
      </c>
      <c r="K139" s="272" t="str">
        <f t="shared" si="78"/>
        <v>R108.8</v>
      </c>
      <c r="L139" s="138" t="str">
        <f t="shared" si="79"/>
        <v>冷压C3抬升气缸右缩回Sol</v>
      </c>
      <c r="M139" s="179" t="str">
        <f t="shared" si="69"/>
        <v>MR908.8</v>
      </c>
      <c r="N139" s="4" t="str">
        <f t="shared" si="71"/>
        <v>冷压C3抬升气缸右缩回位Flg</v>
      </c>
      <c r="O139" s="179" t="str">
        <f t="shared" si="80"/>
        <v>MR108.8</v>
      </c>
      <c r="P139" s="4" t="str">
        <f t="shared" si="62"/>
        <v>冷压C3抬升气缸右缩回位Pls</v>
      </c>
      <c r="Q139" s="179" t="str">
        <f t="shared" si="81"/>
        <v>MR208.8</v>
      </c>
      <c r="R139" s="4" t="str">
        <f t="shared" si="63"/>
        <v>冷压C3抬升气缸右缩回位[M]</v>
      </c>
      <c r="S139" s="179" t="str">
        <f t="shared" si="82"/>
        <v>MR308.8</v>
      </c>
      <c r="T139" s="4" t="str">
        <f t="shared" si="64"/>
        <v>冷压C3抬升气缸右缩回位[A]</v>
      </c>
      <c r="U139" s="179" t="str">
        <f t="shared" si="72"/>
        <v>MR408.8</v>
      </c>
      <c r="V139" s="4" t="str">
        <f t="shared" si="65"/>
        <v>冷压C3抬升气缸右缩回Sw</v>
      </c>
      <c r="W139" s="179" t="str">
        <f t="shared" si="73"/>
        <v>MR508.8</v>
      </c>
      <c r="X139" s="4" t="str">
        <f t="shared" si="66"/>
        <v>冷压C3抬升气缸右缩回Lamp</v>
      </c>
      <c r="Y139" s="179" t="str">
        <f t="shared" si="83"/>
        <v>MR608.8</v>
      </c>
      <c r="Z139" s="4" t="str">
        <f t="shared" si="68"/>
        <v>冷压C3抬升气缸右缩回位Alw</v>
      </c>
      <c r="AA139" s="179" t="str">
        <f t="shared" si="67"/>
        <v>MR708.8</v>
      </c>
      <c r="AB139" s="4" t="str">
        <f t="shared" si="84"/>
        <v>冷压C3抬升气缸右缩回条件[A]</v>
      </c>
      <c r="AC139" s="4">
        <v>1136</v>
      </c>
      <c r="AD139" s="4" t="str">
        <f t="shared" si="74"/>
        <v>冷压C3抬升气缸右缩回位延时[A]</v>
      </c>
      <c r="AE139" s="4">
        <v>236</v>
      </c>
      <c r="AF139" s="4" t="str">
        <f t="shared" si="85"/>
        <v>冷压C3抬升气缸右缩回位Alm</v>
      </c>
      <c r="AG139" s="179" t="str">
        <f t="shared" si="86"/>
        <v>MR1008.8</v>
      </c>
      <c r="AH139" s="4" t="str">
        <f t="shared" si="75"/>
        <v>冷压C3抬升气缸右缩回位Alm</v>
      </c>
      <c r="AI139" s="4" t="str">
        <f t="shared" si="75"/>
        <v>冷压C3抬升气缸右缩回位</v>
      </c>
    </row>
    <row r="140" spans="2:35">
      <c r="B140" s="23" t="s">
        <v>390</v>
      </c>
      <c r="E140" s="254" t="s">
        <v>391</v>
      </c>
      <c r="G140" s="182">
        <f t="shared" si="76"/>
        <v>8</v>
      </c>
      <c r="H140" s="179">
        <f t="shared" si="61"/>
        <v>9</v>
      </c>
      <c r="I140" s="270" t="str">
        <f t="shared" si="77"/>
        <v>R8.9</v>
      </c>
      <c r="J140" s="138" t="str">
        <f t="shared" si="70"/>
        <v>冷压C3抬升气缸右伸出位Sn</v>
      </c>
      <c r="K140" s="272" t="str">
        <f t="shared" si="78"/>
        <v>R108.9</v>
      </c>
      <c r="L140" s="138" t="str">
        <f t="shared" si="79"/>
        <v>冷压C3抬升气缸右伸出Sol</v>
      </c>
      <c r="M140" s="179" t="str">
        <f t="shared" si="69"/>
        <v>MR908.9</v>
      </c>
      <c r="N140" s="4" t="str">
        <f t="shared" si="71"/>
        <v>冷压C3抬升气缸右伸出位Flg</v>
      </c>
      <c r="O140" s="179" t="str">
        <f t="shared" si="80"/>
        <v>MR108.9</v>
      </c>
      <c r="P140" s="4" t="str">
        <f t="shared" si="62"/>
        <v>冷压C3抬升气缸右伸出位Pls</v>
      </c>
      <c r="Q140" s="179" t="str">
        <f t="shared" si="81"/>
        <v>MR208.9</v>
      </c>
      <c r="R140" s="4" t="str">
        <f t="shared" si="63"/>
        <v>冷压C3抬升气缸右伸出位[M]</v>
      </c>
      <c r="S140" s="179" t="str">
        <f t="shared" si="82"/>
        <v>MR308.9</v>
      </c>
      <c r="T140" s="4" t="str">
        <f t="shared" si="64"/>
        <v>冷压C3抬升气缸右伸出位[A]</v>
      </c>
      <c r="U140" s="179" t="str">
        <f t="shared" si="72"/>
        <v>MR408.9</v>
      </c>
      <c r="V140" s="4" t="str">
        <f t="shared" si="65"/>
        <v>冷压C3抬升气缸右伸出Sw</v>
      </c>
      <c r="W140" s="179" t="str">
        <f t="shared" si="73"/>
        <v>MR508.9</v>
      </c>
      <c r="X140" s="4" t="str">
        <f t="shared" si="66"/>
        <v>冷压C3抬升气缸右伸出Lamp</v>
      </c>
      <c r="Y140" s="179" t="str">
        <f t="shared" si="83"/>
        <v>MR608.9</v>
      </c>
      <c r="Z140" s="4" t="str">
        <f t="shared" si="68"/>
        <v>冷压C3抬升气缸右伸出位Alw</v>
      </c>
      <c r="AA140" s="179" t="str">
        <f t="shared" si="67"/>
        <v>MR708.9</v>
      </c>
      <c r="AB140" s="4" t="str">
        <f t="shared" si="84"/>
        <v>冷压C3抬升气缸右伸出条件[A]</v>
      </c>
      <c r="AC140" s="4">
        <v>1137</v>
      </c>
      <c r="AD140" s="4" t="str">
        <f t="shared" si="74"/>
        <v>冷压C3抬升气缸右伸出位延时[A]</v>
      </c>
      <c r="AE140" s="4">
        <v>237</v>
      </c>
      <c r="AF140" s="4" t="str">
        <f t="shared" si="85"/>
        <v>冷压C3抬升气缸右伸出位Alm</v>
      </c>
      <c r="AG140" s="179" t="str">
        <f t="shared" si="86"/>
        <v>MR1008.9</v>
      </c>
      <c r="AH140" s="4" t="str">
        <f t="shared" si="75"/>
        <v>冷压C3抬升气缸右伸出位Alm</v>
      </c>
      <c r="AI140" s="4" t="str">
        <f t="shared" si="75"/>
        <v>冷压C3抬升气缸右伸出位</v>
      </c>
    </row>
    <row r="141" spans="2:35">
      <c r="B141" s="23" t="s">
        <v>392</v>
      </c>
      <c r="E141" s="254" t="s">
        <v>393</v>
      </c>
      <c r="G141" s="182">
        <f t="shared" si="76"/>
        <v>8</v>
      </c>
      <c r="H141" s="179">
        <f t="shared" ref="H141:H204" si="87">IF(H140&lt;&gt;15,H140+1,0)</f>
        <v>10</v>
      </c>
      <c r="I141" s="270" t="str">
        <f t="shared" si="77"/>
        <v>R8.10</v>
      </c>
      <c r="J141" s="4" t="str">
        <f t="shared" si="70"/>
        <v>冷压C垫高平移气缸移出位Sn</v>
      </c>
      <c r="K141" s="270" t="str">
        <f t="shared" si="78"/>
        <v>R108.10</v>
      </c>
      <c r="L141" s="138" t="str">
        <f t="shared" si="79"/>
        <v>冷压C垫高平移气缸移出Sol</v>
      </c>
      <c r="M141" s="179" t="str">
        <f t="shared" si="69"/>
        <v>MR908.10</v>
      </c>
      <c r="N141" s="4" t="str">
        <f t="shared" si="71"/>
        <v>冷压C垫高平移气缸移出位Flg</v>
      </c>
      <c r="O141" s="179" t="str">
        <f t="shared" si="80"/>
        <v>MR108.10</v>
      </c>
      <c r="P141" s="4" t="str">
        <f t="shared" si="62"/>
        <v>冷压C垫高平移气缸移出位Pls</v>
      </c>
      <c r="Q141" s="179" t="str">
        <f t="shared" si="81"/>
        <v>MR208.10</v>
      </c>
      <c r="R141" s="4" t="str">
        <f t="shared" si="63"/>
        <v>冷压C垫高平移气缸移出位[M]</v>
      </c>
      <c r="S141" s="179" t="str">
        <f t="shared" si="82"/>
        <v>MR308.10</v>
      </c>
      <c r="T141" s="4" t="str">
        <f t="shared" si="64"/>
        <v>冷压C垫高平移气缸移出位[A]</v>
      </c>
      <c r="U141" s="179" t="str">
        <f t="shared" si="72"/>
        <v>MR408.10</v>
      </c>
      <c r="V141" s="4" t="str">
        <f t="shared" si="65"/>
        <v>冷压C垫高平移气缸移出Sw</v>
      </c>
      <c r="W141" s="179" t="str">
        <f t="shared" si="73"/>
        <v>MR508.10</v>
      </c>
      <c r="X141" s="4" t="str">
        <f t="shared" si="66"/>
        <v>冷压C垫高平移气缸移出Lamp</v>
      </c>
      <c r="Y141" s="179" t="str">
        <f t="shared" si="83"/>
        <v>MR608.10</v>
      </c>
      <c r="Z141" s="4" t="str">
        <f t="shared" si="68"/>
        <v>冷压C垫高平移气缸移出位Alw</v>
      </c>
      <c r="AA141" s="179" t="str">
        <f t="shared" si="67"/>
        <v>MR708.10</v>
      </c>
      <c r="AB141" s="4" t="str">
        <f t="shared" si="84"/>
        <v>冷压C垫高平移气缸移出条件[A]</v>
      </c>
      <c r="AC141" s="4">
        <v>1138</v>
      </c>
      <c r="AD141" s="4" t="str">
        <f t="shared" si="74"/>
        <v>冷压C垫高平移气缸移出位延时[A]</v>
      </c>
      <c r="AE141" s="4">
        <v>238</v>
      </c>
      <c r="AF141" s="4" t="str">
        <f t="shared" si="85"/>
        <v>冷压C垫高平移气缸移出位Alm</v>
      </c>
      <c r="AG141" s="179" t="str">
        <f t="shared" si="86"/>
        <v>MR1008.10</v>
      </c>
      <c r="AH141" s="4" t="str">
        <f t="shared" si="75"/>
        <v>冷压C垫高平移气缸移出位Alm</v>
      </c>
      <c r="AI141" s="4" t="str">
        <f t="shared" si="75"/>
        <v>冷压C垫高平移气缸移出位</v>
      </c>
    </row>
    <row r="142" spans="2:35">
      <c r="B142" s="23" t="s">
        <v>394</v>
      </c>
      <c r="E142" s="254" t="s">
        <v>395</v>
      </c>
      <c r="G142" s="182">
        <f t="shared" si="76"/>
        <v>8</v>
      </c>
      <c r="H142" s="179">
        <f t="shared" si="87"/>
        <v>11</v>
      </c>
      <c r="I142" s="270" t="str">
        <f t="shared" si="77"/>
        <v>R8.11</v>
      </c>
      <c r="J142" s="4" t="str">
        <f t="shared" si="70"/>
        <v>冷压C垫高平移气缸热压位Sn</v>
      </c>
      <c r="K142" s="270" t="str">
        <f t="shared" si="78"/>
        <v>R108.11</v>
      </c>
      <c r="L142" s="138" t="str">
        <f t="shared" si="79"/>
        <v>冷压C垫高平移气缸伸进Sol</v>
      </c>
      <c r="M142" s="179" t="str">
        <f t="shared" si="69"/>
        <v>MR908.11</v>
      </c>
      <c r="N142" s="4" t="str">
        <f t="shared" si="71"/>
        <v>冷压C垫高平移气缸热压位Flg</v>
      </c>
      <c r="O142" s="179" t="str">
        <f t="shared" si="80"/>
        <v>MR108.11</v>
      </c>
      <c r="P142" s="4" t="str">
        <f t="shared" si="62"/>
        <v>冷压C垫高平移气缸热压位Pls</v>
      </c>
      <c r="Q142" s="179" t="str">
        <f t="shared" si="81"/>
        <v>MR208.11</v>
      </c>
      <c r="R142" s="4" t="str">
        <f t="shared" si="63"/>
        <v>冷压C垫高平移气缸热压位[M]</v>
      </c>
      <c r="S142" s="179" t="str">
        <f t="shared" si="82"/>
        <v>MR308.11</v>
      </c>
      <c r="T142" s="4" t="str">
        <f t="shared" si="64"/>
        <v>冷压C垫高平移气缸热压位[A]</v>
      </c>
      <c r="U142" s="179" t="str">
        <f t="shared" si="72"/>
        <v>MR408.11</v>
      </c>
      <c r="V142" s="4" t="str">
        <f t="shared" si="65"/>
        <v>冷压C垫高平移气缸伸进Sw</v>
      </c>
      <c r="W142" s="179" t="str">
        <f t="shared" si="73"/>
        <v>MR508.11</v>
      </c>
      <c r="X142" s="4" t="str">
        <f t="shared" si="66"/>
        <v>冷压C垫高平移气缸伸进Lamp</v>
      </c>
      <c r="Y142" s="179" t="str">
        <f t="shared" si="83"/>
        <v>MR608.11</v>
      </c>
      <c r="Z142" s="4" t="str">
        <f t="shared" si="68"/>
        <v>冷压C垫高平移气缸热压位Alw</v>
      </c>
      <c r="AA142" s="179" t="str">
        <f t="shared" si="67"/>
        <v>MR708.11</v>
      </c>
      <c r="AB142" s="4" t="str">
        <f t="shared" si="84"/>
        <v>冷压C垫高平移气缸伸进条件[A]</v>
      </c>
      <c r="AC142" s="4">
        <v>1139</v>
      </c>
      <c r="AD142" s="4" t="str">
        <f t="shared" si="74"/>
        <v>冷压C垫高平移气缸热压位延时[A]</v>
      </c>
      <c r="AE142" s="4">
        <v>239</v>
      </c>
      <c r="AF142" s="4" t="str">
        <f t="shared" si="85"/>
        <v>冷压C垫高平移气缸热压位Alm</v>
      </c>
      <c r="AG142" s="179" t="str">
        <f t="shared" si="86"/>
        <v>MR1008.11</v>
      </c>
      <c r="AH142" s="4" t="str">
        <f t="shared" si="75"/>
        <v>冷压C垫高平移气缸热压位Alm</v>
      </c>
      <c r="AI142" s="4" t="str">
        <f t="shared" si="75"/>
        <v>冷压C垫高平移气缸热压位</v>
      </c>
    </row>
    <row r="143" spans="2:35">
      <c r="B143" s="23" t="s">
        <v>396</v>
      </c>
      <c r="E143" s="23" t="s">
        <v>397</v>
      </c>
      <c r="G143" s="182">
        <f t="shared" si="76"/>
        <v>8</v>
      </c>
      <c r="H143" s="179">
        <f t="shared" si="87"/>
        <v>12</v>
      </c>
      <c r="I143" s="270" t="str">
        <f t="shared" si="77"/>
        <v>R8.12</v>
      </c>
      <c r="J143" s="4" t="str">
        <f t="shared" si="70"/>
        <v>冷压板C1有料感应对射Sn</v>
      </c>
      <c r="K143" s="270" t="str">
        <f t="shared" si="78"/>
        <v>R108.12</v>
      </c>
      <c r="L143" s="138" t="str">
        <f t="shared" si="79"/>
        <v>C1上板吹气Sol</v>
      </c>
      <c r="M143" s="179" t="str">
        <f t="shared" si="69"/>
        <v>MR908.12</v>
      </c>
      <c r="N143" s="4" t="str">
        <f t="shared" si="71"/>
        <v>冷压板C1有料感应对射Flg</v>
      </c>
      <c r="O143" s="179" t="str">
        <f t="shared" si="80"/>
        <v>MR108.12</v>
      </c>
      <c r="P143" s="4" t="str">
        <f t="shared" si="62"/>
        <v>冷压板C1有料感应对射Pls</v>
      </c>
      <c r="Q143" s="179" t="str">
        <f t="shared" si="81"/>
        <v>MR208.12</v>
      </c>
      <c r="R143" s="4" t="str">
        <f t="shared" si="63"/>
        <v>冷压板C1有料感应对射[M]</v>
      </c>
      <c r="S143" s="179" t="str">
        <f t="shared" si="82"/>
        <v>MR308.12</v>
      </c>
      <c r="T143" s="4" t="str">
        <f t="shared" si="64"/>
        <v>冷压板C1有料感应对射[A]</v>
      </c>
      <c r="U143" s="179" t="str">
        <f t="shared" si="72"/>
        <v>MR408.12</v>
      </c>
      <c r="V143" s="4" t="str">
        <f t="shared" si="65"/>
        <v>C1上板吹气Sw</v>
      </c>
      <c r="W143" s="179" t="str">
        <f t="shared" si="73"/>
        <v>MR508.12</v>
      </c>
      <c r="X143" s="4" t="str">
        <f t="shared" si="66"/>
        <v>C1上板吹气Lamp</v>
      </c>
      <c r="Y143" s="179" t="str">
        <f t="shared" si="83"/>
        <v>MR608.12</v>
      </c>
      <c r="Z143" s="4" t="str">
        <f t="shared" si="68"/>
        <v>冷压板C1有料感应对射Alw</v>
      </c>
      <c r="AA143" s="179" t="str">
        <f t="shared" si="67"/>
        <v>MR708.12</v>
      </c>
      <c r="AB143" s="4" t="str">
        <f t="shared" si="84"/>
        <v>C1上板吹气条件[A]</v>
      </c>
      <c r="AC143" s="4">
        <v>1140</v>
      </c>
      <c r="AD143" s="4" t="str">
        <f t="shared" si="74"/>
        <v>冷压板C1有料感应对射延时[A]</v>
      </c>
      <c r="AE143" s="4">
        <v>240</v>
      </c>
      <c r="AF143" s="4" t="str">
        <f t="shared" si="85"/>
        <v>冷压板C1有料感应对射Alm</v>
      </c>
      <c r="AG143" s="179" t="str">
        <f t="shared" si="86"/>
        <v>MR1008.12</v>
      </c>
      <c r="AH143" s="4" t="str">
        <f t="shared" si="75"/>
        <v>冷压板C1有料感应对射Alm</v>
      </c>
      <c r="AI143" s="4" t="str">
        <f t="shared" si="75"/>
        <v>冷压板C1有料感应对射</v>
      </c>
    </row>
    <row r="144" spans="2:35">
      <c r="B144" s="23" t="s">
        <v>398</v>
      </c>
      <c r="E144" s="23" t="s">
        <v>399</v>
      </c>
      <c r="G144" s="182">
        <f t="shared" si="76"/>
        <v>8</v>
      </c>
      <c r="H144" s="179">
        <f t="shared" si="87"/>
        <v>13</v>
      </c>
      <c r="I144" s="270" t="str">
        <f t="shared" si="77"/>
        <v>R8.13</v>
      </c>
      <c r="J144" s="4" t="str">
        <f t="shared" si="70"/>
        <v>冷压板C2有料感应对射Sn</v>
      </c>
      <c r="K144" s="270" t="str">
        <f t="shared" si="78"/>
        <v>R108.13</v>
      </c>
      <c r="L144" s="138" t="str">
        <f t="shared" si="79"/>
        <v>C2上板吹气Sol</v>
      </c>
      <c r="M144" s="179" t="str">
        <f t="shared" si="69"/>
        <v>MR908.13</v>
      </c>
      <c r="N144" s="4" t="str">
        <f t="shared" si="71"/>
        <v>冷压板C2有料感应对射Flg</v>
      </c>
      <c r="O144" s="179" t="str">
        <f t="shared" si="80"/>
        <v>MR108.13</v>
      </c>
      <c r="P144" s="4" t="str">
        <f t="shared" si="62"/>
        <v>冷压板C2有料感应对射Pls</v>
      </c>
      <c r="Q144" s="179" t="str">
        <f t="shared" si="81"/>
        <v>MR208.13</v>
      </c>
      <c r="R144" s="4" t="str">
        <f t="shared" si="63"/>
        <v>冷压板C2有料感应对射[M]</v>
      </c>
      <c r="S144" s="179" t="str">
        <f t="shared" si="82"/>
        <v>MR308.13</v>
      </c>
      <c r="T144" s="4" t="str">
        <f t="shared" si="64"/>
        <v>冷压板C2有料感应对射[A]</v>
      </c>
      <c r="U144" s="179" t="str">
        <f t="shared" si="72"/>
        <v>MR408.13</v>
      </c>
      <c r="V144" s="4" t="str">
        <f t="shared" si="65"/>
        <v>C2上板吹气Sw</v>
      </c>
      <c r="W144" s="179" t="str">
        <f t="shared" si="73"/>
        <v>MR508.13</v>
      </c>
      <c r="X144" s="4" t="str">
        <f t="shared" si="66"/>
        <v>C2上板吹气Lamp</v>
      </c>
      <c r="Y144" s="179" t="str">
        <f t="shared" si="83"/>
        <v>MR608.13</v>
      </c>
      <c r="Z144" s="4" t="str">
        <f t="shared" si="68"/>
        <v>冷压板C2有料感应对射Alw</v>
      </c>
      <c r="AA144" s="179" t="str">
        <f t="shared" si="67"/>
        <v>MR708.13</v>
      </c>
      <c r="AB144" s="4" t="str">
        <f t="shared" si="84"/>
        <v>C2上板吹气条件[A]</v>
      </c>
      <c r="AC144" s="4">
        <v>1141</v>
      </c>
      <c r="AD144" s="4" t="str">
        <f t="shared" si="74"/>
        <v>冷压板C2有料感应对射延时[A]</v>
      </c>
      <c r="AE144" s="4">
        <v>241</v>
      </c>
      <c r="AF144" s="4" t="str">
        <f t="shared" si="85"/>
        <v>冷压板C2有料感应对射Alm</v>
      </c>
      <c r="AG144" s="179" t="str">
        <f t="shared" si="86"/>
        <v>MR1008.13</v>
      </c>
      <c r="AH144" s="4" t="str">
        <f t="shared" si="75"/>
        <v>冷压板C2有料感应对射Alm</v>
      </c>
      <c r="AI144" s="4" t="str">
        <f t="shared" si="75"/>
        <v>冷压板C2有料感应对射</v>
      </c>
    </row>
    <row r="145" spans="2:35">
      <c r="B145" s="23" t="s">
        <v>400</v>
      </c>
      <c r="E145" s="23" t="s">
        <v>401</v>
      </c>
      <c r="G145" s="182">
        <f t="shared" si="76"/>
        <v>8</v>
      </c>
      <c r="H145" s="179">
        <f t="shared" si="87"/>
        <v>14</v>
      </c>
      <c r="I145" s="270" t="str">
        <f t="shared" si="77"/>
        <v>R8.14</v>
      </c>
      <c r="J145" s="4" t="str">
        <f t="shared" si="70"/>
        <v>冷压板C3有料感应对射Sn</v>
      </c>
      <c r="K145" s="270" t="str">
        <f t="shared" si="78"/>
        <v>R108.14</v>
      </c>
      <c r="L145" s="138" t="str">
        <f t="shared" si="79"/>
        <v>C3上板吹气Sol</v>
      </c>
      <c r="M145" s="179" t="str">
        <f t="shared" si="69"/>
        <v>MR908.14</v>
      </c>
      <c r="N145" s="4" t="str">
        <f t="shared" si="71"/>
        <v>冷压板C3有料感应对射Flg</v>
      </c>
      <c r="O145" s="179" t="str">
        <f t="shared" si="80"/>
        <v>MR108.14</v>
      </c>
      <c r="P145" s="4" t="str">
        <f t="shared" si="62"/>
        <v>冷压板C3有料感应对射Pls</v>
      </c>
      <c r="Q145" s="179" t="str">
        <f t="shared" si="81"/>
        <v>MR208.14</v>
      </c>
      <c r="R145" s="4" t="str">
        <f t="shared" si="63"/>
        <v>冷压板C3有料感应对射[M]</v>
      </c>
      <c r="S145" s="179" t="str">
        <f t="shared" si="82"/>
        <v>MR308.14</v>
      </c>
      <c r="T145" s="4" t="str">
        <f t="shared" si="64"/>
        <v>冷压板C3有料感应对射[A]</v>
      </c>
      <c r="U145" s="179" t="str">
        <f t="shared" si="72"/>
        <v>MR408.14</v>
      </c>
      <c r="V145" s="4" t="str">
        <f t="shared" si="65"/>
        <v>C3上板吹气Sw</v>
      </c>
      <c r="W145" s="179" t="str">
        <f t="shared" si="73"/>
        <v>MR508.14</v>
      </c>
      <c r="X145" s="4" t="str">
        <f t="shared" si="66"/>
        <v>C3上板吹气Lamp</v>
      </c>
      <c r="Y145" s="179" t="str">
        <f t="shared" si="83"/>
        <v>MR608.14</v>
      </c>
      <c r="Z145" s="4" t="str">
        <f t="shared" si="68"/>
        <v>冷压板C3有料感应对射Alw</v>
      </c>
      <c r="AA145" s="179" t="str">
        <f t="shared" si="67"/>
        <v>MR708.14</v>
      </c>
      <c r="AB145" s="4" t="str">
        <f t="shared" si="84"/>
        <v>C3上板吹气条件[A]</v>
      </c>
      <c r="AC145" s="4">
        <v>1142</v>
      </c>
      <c r="AD145" s="4" t="str">
        <f t="shared" si="74"/>
        <v>冷压板C3有料感应对射延时[A]</v>
      </c>
      <c r="AE145" s="4">
        <v>242</v>
      </c>
      <c r="AF145" s="4" t="str">
        <f t="shared" si="85"/>
        <v>冷压板C3有料感应对射Alm</v>
      </c>
      <c r="AG145" s="179" t="str">
        <f t="shared" si="86"/>
        <v>MR1008.14</v>
      </c>
      <c r="AH145" s="4" t="str">
        <f t="shared" si="75"/>
        <v>冷压板C3有料感应对射Alm</v>
      </c>
      <c r="AI145" s="4" t="str">
        <f t="shared" si="75"/>
        <v>冷压板C3有料感应对射</v>
      </c>
    </row>
    <row r="146" ht="12.75" spans="2:35">
      <c r="B146" s="23" t="s">
        <v>129</v>
      </c>
      <c r="E146" s="23" t="s">
        <v>129</v>
      </c>
      <c r="G146" s="182">
        <f t="shared" si="76"/>
        <v>8</v>
      </c>
      <c r="H146" s="179">
        <f t="shared" si="87"/>
        <v>15</v>
      </c>
      <c r="I146" s="270" t="str">
        <f t="shared" si="77"/>
        <v>R8.15</v>
      </c>
      <c r="J146" s="4" t="str">
        <f t="shared" si="70"/>
        <v>备用Sn</v>
      </c>
      <c r="K146" s="271" t="str">
        <f t="shared" si="78"/>
        <v>R108.15</v>
      </c>
      <c r="L146" s="138" t="str">
        <f t="shared" si="79"/>
        <v>备用Sol</v>
      </c>
      <c r="M146" s="179" t="str">
        <f t="shared" si="69"/>
        <v>MR908.15</v>
      </c>
      <c r="N146" s="4" t="str">
        <f t="shared" si="71"/>
        <v>备用Flg</v>
      </c>
      <c r="O146" s="179" t="str">
        <f t="shared" si="80"/>
        <v>MR108.15</v>
      </c>
      <c r="P146" s="4" t="str">
        <f t="shared" si="62"/>
        <v>备用Pls</v>
      </c>
      <c r="Q146" s="179" t="str">
        <f t="shared" si="81"/>
        <v>MR208.15</v>
      </c>
      <c r="R146" s="4" t="str">
        <f t="shared" si="63"/>
        <v>备用[M]</v>
      </c>
      <c r="S146" s="179" t="str">
        <f t="shared" si="82"/>
        <v>MR308.15</v>
      </c>
      <c r="T146" s="4" t="str">
        <f t="shared" si="64"/>
        <v>备用[A]</v>
      </c>
      <c r="U146" s="179" t="str">
        <f t="shared" si="72"/>
        <v>MR408.15</v>
      </c>
      <c r="V146" s="4" t="str">
        <f t="shared" si="65"/>
        <v>备用Sw</v>
      </c>
      <c r="W146" s="179" t="str">
        <f t="shared" si="73"/>
        <v>MR508.15</v>
      </c>
      <c r="X146" s="4" t="str">
        <f t="shared" si="66"/>
        <v>备用Lamp</v>
      </c>
      <c r="Y146" s="179" t="str">
        <f t="shared" si="83"/>
        <v>MR608.15</v>
      </c>
      <c r="Z146" s="4" t="str">
        <f t="shared" si="68"/>
        <v>备用Alw</v>
      </c>
      <c r="AA146" s="179" t="str">
        <f t="shared" si="67"/>
        <v>MR708.15</v>
      </c>
      <c r="AB146" s="4" t="str">
        <f t="shared" si="84"/>
        <v>备用条件[A]</v>
      </c>
      <c r="AC146" s="4">
        <v>1143</v>
      </c>
      <c r="AD146" s="4" t="str">
        <f t="shared" si="74"/>
        <v>备用延时[A]</v>
      </c>
      <c r="AE146" s="4">
        <v>243</v>
      </c>
      <c r="AF146" s="4" t="str">
        <f t="shared" si="85"/>
        <v>备用Alm</v>
      </c>
      <c r="AG146" s="179" t="str">
        <f t="shared" si="86"/>
        <v>MR1008.15</v>
      </c>
      <c r="AH146" s="4" t="str">
        <f t="shared" si="75"/>
        <v>备用Alm</v>
      </c>
      <c r="AI146" s="4" t="str">
        <f t="shared" si="75"/>
        <v>备用</v>
      </c>
    </row>
    <row r="147" spans="2:35">
      <c r="B147" s="23" t="s">
        <v>402</v>
      </c>
      <c r="E147" s="23" t="s">
        <v>403</v>
      </c>
      <c r="G147" s="182">
        <f t="shared" si="76"/>
        <v>9</v>
      </c>
      <c r="H147" s="179">
        <f t="shared" si="87"/>
        <v>0</v>
      </c>
      <c r="I147" s="270" t="str">
        <f t="shared" si="77"/>
        <v>R9.0</v>
      </c>
      <c r="J147" s="4" t="str">
        <f t="shared" si="70"/>
        <v>上下料升降机构进料托盘下降位Sn</v>
      </c>
      <c r="K147" s="269" t="str">
        <f t="shared" si="78"/>
        <v>R109.0</v>
      </c>
      <c r="L147" s="138" t="str">
        <f t="shared" si="79"/>
        <v>升降机构进料托盘升降气缸下降Sol</v>
      </c>
      <c r="M147" s="179" t="str">
        <f t="shared" ref="M147:M194" si="88">M$2&amp;($G147+900)&amp;"."&amp;$H147</f>
        <v>MR909.0</v>
      </c>
      <c r="N147" s="4" t="str">
        <f t="shared" si="71"/>
        <v>上下料升降机构进料托盘下降位Flg</v>
      </c>
      <c r="O147" s="179" t="str">
        <f t="shared" si="80"/>
        <v>MR109.0</v>
      </c>
      <c r="P147" s="4" t="str">
        <f t="shared" ref="P147:P178" si="89">$B147&amp;P$2</f>
        <v>上下料升降机构进料托盘下降位Pls</v>
      </c>
      <c r="Q147" s="179" t="str">
        <f t="shared" si="81"/>
        <v>MR209.0</v>
      </c>
      <c r="R147" s="4" t="str">
        <f t="shared" ref="R147:R178" si="90">$B147&amp;R$2</f>
        <v>上下料升降机构进料托盘下降位[M]</v>
      </c>
      <c r="S147" s="179" t="str">
        <f t="shared" si="82"/>
        <v>MR309.0</v>
      </c>
      <c r="T147" s="4" t="str">
        <f t="shared" ref="T147:T178" si="91">$B147&amp;T$2</f>
        <v>上下料升降机构进料托盘下降位[A]</v>
      </c>
      <c r="U147" s="179" t="str">
        <f t="shared" si="72"/>
        <v>MR409.0</v>
      </c>
      <c r="V147" s="4" t="str">
        <f t="shared" ref="V147:V210" si="92">$E147&amp;V$2</f>
        <v>升降机构进料托盘升降气缸下降Sw</v>
      </c>
      <c r="W147" s="179" t="str">
        <f t="shared" si="73"/>
        <v>MR509.0</v>
      </c>
      <c r="X147" s="4" t="str">
        <f t="shared" ref="X147:X210" si="93">$E147&amp;X$2</f>
        <v>升降机构进料托盘升降气缸下降Lamp</v>
      </c>
      <c r="Y147" s="179" t="str">
        <f t="shared" si="83"/>
        <v>MR609.0</v>
      </c>
      <c r="Z147" s="4" t="str">
        <f t="shared" si="68"/>
        <v>上下料升降机构进料托盘下降位Alw</v>
      </c>
      <c r="AA147" s="179" t="str">
        <f t="shared" si="67"/>
        <v>MR709.0</v>
      </c>
      <c r="AB147" s="4" t="str">
        <f t="shared" si="84"/>
        <v>升降机构进料托盘升降气缸下降条件[A]</v>
      </c>
      <c r="AC147" s="4">
        <v>1144</v>
      </c>
      <c r="AD147" s="4" t="str">
        <f t="shared" si="74"/>
        <v>上下料升降机构进料托盘下降位延时[A]</v>
      </c>
      <c r="AE147" s="4">
        <v>244</v>
      </c>
      <c r="AF147" s="4" t="str">
        <f t="shared" si="85"/>
        <v>上下料升降机构进料托盘下降位Alm</v>
      </c>
      <c r="AG147" s="179" t="str">
        <f t="shared" si="86"/>
        <v>MR1009.0</v>
      </c>
      <c r="AH147" s="4" t="str">
        <f t="shared" si="75"/>
        <v>上下料升降机构进料托盘下降位Alm</v>
      </c>
      <c r="AI147" s="4" t="str">
        <f t="shared" si="75"/>
        <v>上下料升降机构进料托盘下降位</v>
      </c>
    </row>
    <row r="148" spans="2:35">
      <c r="B148" s="23" t="s">
        <v>404</v>
      </c>
      <c r="E148" s="23" t="s">
        <v>405</v>
      </c>
      <c r="G148" s="182">
        <f t="shared" si="76"/>
        <v>9</v>
      </c>
      <c r="H148" s="179">
        <f t="shared" si="87"/>
        <v>1</v>
      </c>
      <c r="I148" s="270" t="str">
        <f t="shared" si="77"/>
        <v>R9.1</v>
      </c>
      <c r="J148" s="4" t="str">
        <f t="shared" si="70"/>
        <v>上下料升降机构进料托盘上升位Sn</v>
      </c>
      <c r="K148" s="270" t="str">
        <f t="shared" si="78"/>
        <v>R109.1</v>
      </c>
      <c r="L148" s="138" t="str">
        <f t="shared" si="79"/>
        <v>升降机构进料托盘升降气缸上升Sol</v>
      </c>
      <c r="M148" s="179" t="str">
        <f t="shared" si="88"/>
        <v>MR909.1</v>
      </c>
      <c r="N148" s="4" t="str">
        <f t="shared" si="71"/>
        <v>上下料升降机构进料托盘上升位Flg</v>
      </c>
      <c r="O148" s="179" t="str">
        <f t="shared" si="80"/>
        <v>MR109.1</v>
      </c>
      <c r="P148" s="4" t="str">
        <f t="shared" si="89"/>
        <v>上下料升降机构进料托盘上升位Pls</v>
      </c>
      <c r="Q148" s="179" t="str">
        <f t="shared" si="81"/>
        <v>MR209.1</v>
      </c>
      <c r="R148" s="4" t="str">
        <f t="shared" si="90"/>
        <v>上下料升降机构进料托盘上升位[M]</v>
      </c>
      <c r="S148" s="179" t="str">
        <f t="shared" si="82"/>
        <v>MR309.1</v>
      </c>
      <c r="T148" s="4" t="str">
        <f t="shared" si="91"/>
        <v>上下料升降机构进料托盘上升位[A]</v>
      </c>
      <c r="U148" s="179" t="str">
        <f t="shared" si="72"/>
        <v>MR409.1</v>
      </c>
      <c r="V148" s="4" t="str">
        <f t="shared" si="92"/>
        <v>升降机构进料托盘升降气缸上升Sw</v>
      </c>
      <c r="W148" s="179" t="str">
        <f t="shared" si="73"/>
        <v>MR509.1</v>
      </c>
      <c r="X148" s="4" t="str">
        <f t="shared" si="93"/>
        <v>升降机构进料托盘升降气缸上升Lamp</v>
      </c>
      <c r="Y148" s="179" t="str">
        <f t="shared" si="83"/>
        <v>MR609.1</v>
      </c>
      <c r="Z148" s="4" t="str">
        <f t="shared" si="68"/>
        <v>上下料升降机构进料托盘上升位Alw</v>
      </c>
      <c r="AA148" s="179" t="str">
        <f t="shared" ref="AA148:AA211" si="94">$W$2&amp;($G148+700)&amp;"."&amp;$H148</f>
        <v>MR709.1</v>
      </c>
      <c r="AB148" s="4" t="str">
        <f t="shared" si="84"/>
        <v>升降机构进料托盘升降气缸上升条件[A]</v>
      </c>
      <c r="AC148" s="4">
        <v>1145</v>
      </c>
      <c r="AD148" s="4" t="str">
        <f t="shared" si="74"/>
        <v>上下料升降机构进料托盘上升位延时[A]</v>
      </c>
      <c r="AE148" s="4">
        <v>245</v>
      </c>
      <c r="AF148" s="4" t="str">
        <f t="shared" si="85"/>
        <v>上下料升降机构进料托盘上升位Alm</v>
      </c>
      <c r="AG148" s="179" t="str">
        <f t="shared" si="86"/>
        <v>MR1009.1</v>
      </c>
      <c r="AH148" s="4" t="str">
        <f t="shared" si="75"/>
        <v>上下料升降机构进料托盘上升位Alm</v>
      </c>
      <c r="AI148" s="4" t="str">
        <f t="shared" si="75"/>
        <v>上下料升降机构进料托盘上升位</v>
      </c>
    </row>
    <row r="149" spans="2:35">
      <c r="B149" s="23" t="s">
        <v>406</v>
      </c>
      <c r="E149" s="23" t="s">
        <v>129</v>
      </c>
      <c r="G149" s="182">
        <f t="shared" si="76"/>
        <v>9</v>
      </c>
      <c r="H149" s="179">
        <f t="shared" si="87"/>
        <v>2</v>
      </c>
      <c r="I149" s="270" t="str">
        <f t="shared" si="77"/>
        <v>R9.2</v>
      </c>
      <c r="J149" s="4" t="str">
        <f t="shared" si="70"/>
        <v>升降机构进料托盘有料感应对射Sn</v>
      </c>
      <c r="K149" s="270" t="str">
        <f t="shared" si="78"/>
        <v>R109.2</v>
      </c>
      <c r="L149" s="138" t="str">
        <f t="shared" si="79"/>
        <v>备用Sol</v>
      </c>
      <c r="M149" s="179" t="str">
        <f t="shared" si="88"/>
        <v>MR909.2</v>
      </c>
      <c r="N149" s="4" t="str">
        <f t="shared" si="71"/>
        <v>升降机构进料托盘有料感应对射Flg</v>
      </c>
      <c r="O149" s="179" t="str">
        <f t="shared" si="80"/>
        <v>MR109.2</v>
      </c>
      <c r="P149" s="4" t="str">
        <f t="shared" si="89"/>
        <v>升降机构进料托盘有料感应对射Pls</v>
      </c>
      <c r="Q149" s="179" t="str">
        <f t="shared" si="81"/>
        <v>MR209.2</v>
      </c>
      <c r="R149" s="4" t="str">
        <f t="shared" si="90"/>
        <v>升降机构进料托盘有料感应对射[M]</v>
      </c>
      <c r="S149" s="179" t="str">
        <f t="shared" si="82"/>
        <v>MR309.2</v>
      </c>
      <c r="T149" s="4" t="str">
        <f t="shared" si="91"/>
        <v>升降机构进料托盘有料感应对射[A]</v>
      </c>
      <c r="U149" s="179" t="str">
        <f t="shared" si="72"/>
        <v>MR409.2</v>
      </c>
      <c r="V149" s="4" t="str">
        <f t="shared" si="92"/>
        <v>备用Sw</v>
      </c>
      <c r="W149" s="179" t="str">
        <f t="shared" si="73"/>
        <v>MR509.2</v>
      </c>
      <c r="X149" s="4" t="str">
        <f t="shared" si="93"/>
        <v>备用Lamp</v>
      </c>
      <c r="Y149" s="179" t="str">
        <f t="shared" si="83"/>
        <v>MR609.2</v>
      </c>
      <c r="Z149" s="4" t="str">
        <f t="shared" si="68"/>
        <v>升降机构进料托盘有料感应对射Alw</v>
      </c>
      <c r="AA149" s="179" t="str">
        <f t="shared" si="94"/>
        <v>MR709.2</v>
      </c>
      <c r="AB149" s="4" t="str">
        <f t="shared" si="84"/>
        <v>备用条件[A]</v>
      </c>
      <c r="AC149" s="4">
        <v>1146</v>
      </c>
      <c r="AD149" s="4" t="str">
        <f t="shared" si="74"/>
        <v>升降机构进料托盘有料感应对射延时[A]</v>
      </c>
      <c r="AE149" s="4">
        <v>246</v>
      </c>
      <c r="AF149" s="4" t="str">
        <f t="shared" si="85"/>
        <v>升降机构进料托盘有料感应对射Alm</v>
      </c>
      <c r="AG149" s="179" t="str">
        <f t="shared" si="86"/>
        <v>MR1009.2</v>
      </c>
      <c r="AH149" s="4" t="str">
        <f t="shared" si="75"/>
        <v>升降机构进料托盘有料感应对射Alm</v>
      </c>
      <c r="AI149" s="4" t="str">
        <f t="shared" si="75"/>
        <v>升降机构进料托盘有料感应对射</v>
      </c>
    </row>
    <row r="150" spans="2:35">
      <c r="B150" s="273" t="s">
        <v>407</v>
      </c>
      <c r="E150" s="23" t="s">
        <v>408</v>
      </c>
      <c r="G150" s="182">
        <f t="shared" si="76"/>
        <v>9</v>
      </c>
      <c r="H150" s="179">
        <f t="shared" si="87"/>
        <v>3</v>
      </c>
      <c r="I150" s="270" t="str">
        <f t="shared" si="77"/>
        <v>R9.3</v>
      </c>
      <c r="J150" s="4" t="str">
        <f t="shared" si="70"/>
        <v>上层拉带分料气缸缩回位Sn</v>
      </c>
      <c r="K150" s="270" t="str">
        <f t="shared" si="78"/>
        <v>R109.3</v>
      </c>
      <c r="L150" s="138" t="str">
        <f t="shared" si="79"/>
        <v>上层拉带分料气缸缩回Sol</v>
      </c>
      <c r="M150" s="179" t="str">
        <f t="shared" si="88"/>
        <v>MR909.3</v>
      </c>
      <c r="N150" s="4" t="str">
        <f t="shared" si="71"/>
        <v>上层拉带分料气缸缩回位Flg</v>
      </c>
      <c r="O150" s="179" t="str">
        <f t="shared" si="80"/>
        <v>MR109.3</v>
      </c>
      <c r="P150" s="4" t="str">
        <f t="shared" si="89"/>
        <v>上层拉带分料气缸缩回位Pls</v>
      </c>
      <c r="Q150" s="179" t="str">
        <f t="shared" si="81"/>
        <v>MR209.3</v>
      </c>
      <c r="R150" s="4" t="str">
        <f t="shared" si="90"/>
        <v>上层拉带分料气缸缩回位[M]</v>
      </c>
      <c r="S150" s="179" t="str">
        <f t="shared" si="82"/>
        <v>MR309.3</v>
      </c>
      <c r="T150" s="4" t="str">
        <f t="shared" si="91"/>
        <v>上层拉带分料气缸缩回位[A]</v>
      </c>
      <c r="U150" s="179" t="str">
        <f t="shared" si="72"/>
        <v>MR409.3</v>
      </c>
      <c r="V150" s="4" t="str">
        <f t="shared" si="92"/>
        <v>上层拉带分料气缸缩回Sw</v>
      </c>
      <c r="W150" s="179" t="str">
        <f t="shared" si="73"/>
        <v>MR509.3</v>
      </c>
      <c r="X150" s="4" t="str">
        <f t="shared" si="93"/>
        <v>上层拉带分料气缸缩回Lamp</v>
      </c>
      <c r="Y150" s="179" t="str">
        <f t="shared" si="83"/>
        <v>MR609.3</v>
      </c>
      <c r="Z150" s="4" t="str">
        <f t="shared" si="68"/>
        <v>上层拉带分料气缸缩回位Alw</v>
      </c>
      <c r="AA150" s="179" t="str">
        <f t="shared" si="94"/>
        <v>MR709.3</v>
      </c>
      <c r="AB150" s="4" t="str">
        <f t="shared" si="84"/>
        <v>上层拉带分料气缸缩回条件[A]</v>
      </c>
      <c r="AC150" s="4">
        <v>1147</v>
      </c>
      <c r="AD150" s="4" t="str">
        <f t="shared" si="74"/>
        <v>上层拉带分料气缸缩回位延时[A]</v>
      </c>
      <c r="AE150" s="4">
        <v>247</v>
      </c>
      <c r="AF150" s="4" t="str">
        <f t="shared" si="85"/>
        <v>上层拉带分料气缸缩回位Alm</v>
      </c>
      <c r="AG150" s="179" t="str">
        <f t="shared" si="86"/>
        <v>MR1009.3</v>
      </c>
      <c r="AH150" s="4" t="str">
        <f t="shared" si="75"/>
        <v>上层拉带分料气缸缩回位Alm</v>
      </c>
      <c r="AI150" s="4" t="str">
        <f t="shared" si="75"/>
        <v>上层拉带分料气缸缩回位</v>
      </c>
    </row>
    <row r="151" spans="2:35">
      <c r="B151" s="23" t="s">
        <v>409</v>
      </c>
      <c r="E151" s="268" t="s">
        <v>410</v>
      </c>
      <c r="G151" s="182">
        <f t="shared" si="76"/>
        <v>9</v>
      </c>
      <c r="H151" s="179">
        <f t="shared" si="87"/>
        <v>4</v>
      </c>
      <c r="I151" s="270" t="str">
        <f t="shared" si="77"/>
        <v>R9.4</v>
      </c>
      <c r="J151" s="4" t="str">
        <f t="shared" si="70"/>
        <v>上层拉带分料气缸伸出位Sn</v>
      </c>
      <c r="K151" s="270" t="str">
        <f t="shared" si="78"/>
        <v>R109.4</v>
      </c>
      <c r="L151" s="138" t="str">
        <f t="shared" si="79"/>
        <v>上层拉带分料气缸伸出Sol</v>
      </c>
      <c r="M151" s="179" t="str">
        <f t="shared" si="88"/>
        <v>MR909.4</v>
      </c>
      <c r="N151" s="4" t="str">
        <f t="shared" si="71"/>
        <v>上层拉带分料气缸伸出位Flg</v>
      </c>
      <c r="O151" s="179" t="str">
        <f t="shared" si="80"/>
        <v>MR109.4</v>
      </c>
      <c r="P151" s="4" t="str">
        <f t="shared" si="89"/>
        <v>上层拉带分料气缸伸出位Pls</v>
      </c>
      <c r="Q151" s="179" t="str">
        <f t="shared" si="81"/>
        <v>MR209.4</v>
      </c>
      <c r="R151" s="4" t="str">
        <f t="shared" si="90"/>
        <v>上层拉带分料气缸伸出位[M]</v>
      </c>
      <c r="S151" s="179" t="str">
        <f t="shared" si="82"/>
        <v>MR309.4</v>
      </c>
      <c r="T151" s="4" t="str">
        <f t="shared" si="91"/>
        <v>上层拉带分料气缸伸出位[A]</v>
      </c>
      <c r="U151" s="179" t="str">
        <f t="shared" si="72"/>
        <v>MR409.4</v>
      </c>
      <c r="V151" s="4" t="str">
        <f t="shared" si="92"/>
        <v>上层拉带分料气缸伸出Sw</v>
      </c>
      <c r="W151" s="179" t="str">
        <f t="shared" si="73"/>
        <v>MR509.4</v>
      </c>
      <c r="X151" s="4" t="str">
        <f t="shared" si="93"/>
        <v>上层拉带分料气缸伸出Lamp</v>
      </c>
      <c r="Y151" s="179" t="str">
        <f t="shared" si="83"/>
        <v>MR609.4</v>
      </c>
      <c r="Z151" s="4" t="str">
        <f t="shared" si="68"/>
        <v>上层拉带分料气缸伸出位Alw</v>
      </c>
      <c r="AA151" s="179" t="str">
        <f t="shared" si="94"/>
        <v>MR709.4</v>
      </c>
      <c r="AB151" s="4" t="str">
        <f t="shared" si="84"/>
        <v>上层拉带分料气缸伸出条件[A]</v>
      </c>
      <c r="AC151" s="4">
        <v>1148</v>
      </c>
      <c r="AD151" s="4" t="str">
        <f t="shared" si="74"/>
        <v>上层拉带分料气缸伸出位延时[A]</v>
      </c>
      <c r="AE151" s="4">
        <v>248</v>
      </c>
      <c r="AF151" s="4" t="str">
        <f t="shared" si="85"/>
        <v>上层拉带分料气缸伸出位Alm</v>
      </c>
      <c r="AG151" s="179" t="str">
        <f t="shared" si="86"/>
        <v>MR1009.4</v>
      </c>
      <c r="AH151" s="4" t="str">
        <f t="shared" si="75"/>
        <v>上层拉带分料气缸伸出位Alm</v>
      </c>
      <c r="AI151" s="4" t="str">
        <f t="shared" si="75"/>
        <v>上层拉带分料气缸伸出位</v>
      </c>
    </row>
    <row r="152" spans="2:35">
      <c r="B152" s="23" t="s">
        <v>411</v>
      </c>
      <c r="E152" s="23" t="s">
        <v>129</v>
      </c>
      <c r="G152" s="182">
        <f t="shared" si="76"/>
        <v>9</v>
      </c>
      <c r="H152" s="179">
        <f t="shared" si="87"/>
        <v>5</v>
      </c>
      <c r="I152" s="270" t="str">
        <f t="shared" si="77"/>
        <v>R9.5</v>
      </c>
      <c r="J152" s="4" t="str">
        <f t="shared" si="70"/>
        <v>上层拉带分料机构有料感应对射Sn</v>
      </c>
      <c r="K152" s="270" t="str">
        <f t="shared" si="78"/>
        <v>R109.5</v>
      </c>
      <c r="L152" s="138" t="str">
        <f t="shared" si="79"/>
        <v>备用Sol</v>
      </c>
      <c r="M152" s="179" t="str">
        <f t="shared" si="88"/>
        <v>MR909.5</v>
      </c>
      <c r="N152" s="4" t="str">
        <f t="shared" si="71"/>
        <v>上层拉带分料机构有料感应对射Flg</v>
      </c>
      <c r="O152" s="179" t="str">
        <f t="shared" si="80"/>
        <v>MR109.5</v>
      </c>
      <c r="P152" s="4" t="str">
        <f t="shared" si="89"/>
        <v>上层拉带分料机构有料感应对射Pls</v>
      </c>
      <c r="Q152" s="179" t="str">
        <f t="shared" si="81"/>
        <v>MR209.5</v>
      </c>
      <c r="R152" s="4" t="str">
        <f t="shared" si="90"/>
        <v>上层拉带分料机构有料感应对射[M]</v>
      </c>
      <c r="S152" s="179" t="str">
        <f t="shared" si="82"/>
        <v>MR309.5</v>
      </c>
      <c r="T152" s="4" t="str">
        <f t="shared" si="91"/>
        <v>上层拉带分料机构有料感应对射[A]</v>
      </c>
      <c r="U152" s="179" t="str">
        <f t="shared" si="72"/>
        <v>MR409.5</v>
      </c>
      <c r="V152" s="4" t="str">
        <f t="shared" si="92"/>
        <v>备用Sw</v>
      </c>
      <c r="W152" s="179" t="str">
        <f t="shared" si="73"/>
        <v>MR509.5</v>
      </c>
      <c r="X152" s="4" t="str">
        <f t="shared" si="93"/>
        <v>备用Lamp</v>
      </c>
      <c r="Y152" s="179" t="str">
        <f t="shared" si="83"/>
        <v>MR609.5</v>
      </c>
      <c r="Z152" s="4" t="str">
        <f t="shared" si="68"/>
        <v>上层拉带分料机构有料感应对射Alw</v>
      </c>
      <c r="AA152" s="179" t="str">
        <f t="shared" si="94"/>
        <v>MR709.5</v>
      </c>
      <c r="AB152" s="4" t="str">
        <f t="shared" si="84"/>
        <v>备用条件[A]</v>
      </c>
      <c r="AC152" s="4">
        <v>1149</v>
      </c>
      <c r="AD152" s="4" t="str">
        <f t="shared" si="74"/>
        <v>上层拉带分料机构有料感应对射延时[A]</v>
      </c>
      <c r="AE152" s="4">
        <v>249</v>
      </c>
      <c r="AF152" s="4" t="str">
        <f t="shared" si="85"/>
        <v>上层拉带分料机构有料感应对射Alm</v>
      </c>
      <c r="AG152" s="179" t="str">
        <f t="shared" si="86"/>
        <v>MR1009.5</v>
      </c>
      <c r="AH152" s="4" t="str">
        <f t="shared" si="75"/>
        <v>上层拉带分料机构有料感应对射Alm</v>
      </c>
      <c r="AI152" s="4" t="str">
        <f t="shared" si="75"/>
        <v>上层拉带分料机构有料感应对射</v>
      </c>
    </row>
    <row r="153" spans="2:35">
      <c r="B153" s="23" t="s">
        <v>412</v>
      </c>
      <c r="E153" s="23" t="s">
        <v>129</v>
      </c>
      <c r="G153" s="182">
        <f t="shared" si="76"/>
        <v>9</v>
      </c>
      <c r="H153" s="179">
        <f t="shared" si="87"/>
        <v>6</v>
      </c>
      <c r="I153" s="270" t="str">
        <f t="shared" si="77"/>
        <v>R9.6</v>
      </c>
      <c r="J153" s="4" t="str">
        <f t="shared" si="70"/>
        <v>上层拉带进料端托盘感应对射光电1Sn</v>
      </c>
      <c r="K153" s="270" t="str">
        <f t="shared" si="78"/>
        <v>R109.6</v>
      </c>
      <c r="L153" s="138" t="str">
        <f t="shared" si="79"/>
        <v>备用Sol</v>
      </c>
      <c r="M153" s="179" t="str">
        <f t="shared" si="88"/>
        <v>MR909.6</v>
      </c>
      <c r="N153" s="4" t="str">
        <f t="shared" si="71"/>
        <v>上层拉带进料端托盘感应对射光电1Flg</v>
      </c>
      <c r="O153" s="179" t="str">
        <f t="shared" si="80"/>
        <v>MR109.6</v>
      </c>
      <c r="P153" s="4" t="str">
        <f t="shared" si="89"/>
        <v>上层拉带进料端托盘感应对射光电1Pls</v>
      </c>
      <c r="Q153" s="179" t="str">
        <f t="shared" si="81"/>
        <v>MR209.6</v>
      </c>
      <c r="R153" s="4" t="str">
        <f t="shared" si="90"/>
        <v>上层拉带进料端托盘感应对射光电1[M]</v>
      </c>
      <c r="S153" s="179" t="str">
        <f t="shared" si="82"/>
        <v>MR309.6</v>
      </c>
      <c r="T153" s="4" t="str">
        <f t="shared" si="91"/>
        <v>上层拉带进料端托盘感应对射光电1[A]</v>
      </c>
      <c r="U153" s="179" t="str">
        <f t="shared" si="72"/>
        <v>MR409.6</v>
      </c>
      <c r="V153" s="4" t="str">
        <f t="shared" si="92"/>
        <v>备用Sw</v>
      </c>
      <c r="W153" s="179" t="str">
        <f t="shared" si="73"/>
        <v>MR509.6</v>
      </c>
      <c r="X153" s="4" t="str">
        <f t="shared" si="93"/>
        <v>备用Lamp</v>
      </c>
      <c r="Y153" s="179" t="str">
        <f t="shared" si="83"/>
        <v>MR609.6</v>
      </c>
      <c r="Z153" s="4" t="str">
        <f t="shared" si="68"/>
        <v>上层拉带进料端托盘感应对射光电1Alw</v>
      </c>
      <c r="AA153" s="179" t="str">
        <f t="shared" si="94"/>
        <v>MR709.6</v>
      </c>
      <c r="AB153" s="4" t="str">
        <f t="shared" si="84"/>
        <v>备用条件[A]</v>
      </c>
      <c r="AC153" s="4">
        <v>1150</v>
      </c>
      <c r="AD153" s="4" t="str">
        <f t="shared" si="74"/>
        <v>上层拉带进料端托盘感应对射光电1延时[A]</v>
      </c>
      <c r="AE153" s="4">
        <v>250</v>
      </c>
      <c r="AF153" s="4" t="str">
        <f t="shared" si="85"/>
        <v>上层拉带进料端托盘感应对射光电1Alm</v>
      </c>
      <c r="AG153" s="179" t="str">
        <f t="shared" si="86"/>
        <v>MR1009.6</v>
      </c>
      <c r="AH153" s="4" t="str">
        <f t="shared" si="75"/>
        <v>上层拉带进料端托盘感应对射光电1Alm</v>
      </c>
      <c r="AI153" s="4" t="str">
        <f t="shared" si="75"/>
        <v>上层拉带进料端托盘感应对射光电1</v>
      </c>
    </row>
    <row r="154" spans="2:35">
      <c r="B154" s="23" t="s">
        <v>413</v>
      </c>
      <c r="E154" s="23" t="s">
        <v>129</v>
      </c>
      <c r="G154" s="182">
        <f t="shared" si="76"/>
        <v>9</v>
      </c>
      <c r="H154" s="179">
        <f t="shared" si="87"/>
        <v>7</v>
      </c>
      <c r="I154" s="270" t="str">
        <f t="shared" si="77"/>
        <v>R9.7</v>
      </c>
      <c r="J154" s="4" t="str">
        <f t="shared" si="70"/>
        <v>上层拉带进料端托盘感应对射光电2Sn</v>
      </c>
      <c r="K154" s="270" t="str">
        <f t="shared" si="78"/>
        <v>R109.7</v>
      </c>
      <c r="L154" s="138" t="str">
        <f t="shared" si="79"/>
        <v>备用Sol</v>
      </c>
      <c r="M154" s="179" t="str">
        <f t="shared" si="88"/>
        <v>MR909.7</v>
      </c>
      <c r="N154" s="4" t="str">
        <f t="shared" si="71"/>
        <v>上层拉带进料端托盘感应对射光电2Flg</v>
      </c>
      <c r="O154" s="179" t="str">
        <f t="shared" si="80"/>
        <v>MR109.7</v>
      </c>
      <c r="P154" s="4" t="str">
        <f t="shared" si="89"/>
        <v>上层拉带进料端托盘感应对射光电2Pls</v>
      </c>
      <c r="Q154" s="179" t="str">
        <f t="shared" si="81"/>
        <v>MR209.7</v>
      </c>
      <c r="R154" s="4" t="str">
        <f t="shared" si="90"/>
        <v>上层拉带进料端托盘感应对射光电2[M]</v>
      </c>
      <c r="S154" s="179" t="str">
        <f t="shared" si="82"/>
        <v>MR309.7</v>
      </c>
      <c r="T154" s="4" t="str">
        <f t="shared" si="91"/>
        <v>上层拉带进料端托盘感应对射光电2[A]</v>
      </c>
      <c r="U154" s="179" t="str">
        <f t="shared" si="72"/>
        <v>MR409.7</v>
      </c>
      <c r="V154" s="4" t="str">
        <f t="shared" si="92"/>
        <v>备用Sw</v>
      </c>
      <c r="W154" s="179" t="str">
        <f t="shared" si="73"/>
        <v>MR509.7</v>
      </c>
      <c r="X154" s="4" t="str">
        <f t="shared" si="93"/>
        <v>备用Lamp</v>
      </c>
      <c r="Y154" s="179" t="str">
        <f t="shared" si="83"/>
        <v>MR609.7</v>
      </c>
      <c r="Z154" s="4" t="str">
        <f t="shared" si="68"/>
        <v>上层拉带进料端托盘感应对射光电2Alw</v>
      </c>
      <c r="AA154" s="179" t="str">
        <f t="shared" si="94"/>
        <v>MR709.7</v>
      </c>
      <c r="AB154" s="4" t="str">
        <f t="shared" si="84"/>
        <v>备用条件[A]</v>
      </c>
      <c r="AC154" s="4">
        <v>1151</v>
      </c>
      <c r="AD154" s="4" t="str">
        <f t="shared" si="74"/>
        <v>上层拉带进料端托盘感应对射光电2延时[A]</v>
      </c>
      <c r="AE154" s="4">
        <v>251</v>
      </c>
      <c r="AF154" s="4" t="str">
        <f t="shared" si="85"/>
        <v>上层拉带进料端托盘感应对射光电2Alm</v>
      </c>
      <c r="AG154" s="179" t="str">
        <f t="shared" si="86"/>
        <v>MR1009.7</v>
      </c>
      <c r="AH154" s="4" t="str">
        <f t="shared" si="75"/>
        <v>上层拉带进料端托盘感应对射光电2Alm</v>
      </c>
      <c r="AI154" s="4" t="str">
        <f t="shared" si="75"/>
        <v>上层拉带进料端托盘感应对射光电2</v>
      </c>
    </row>
    <row r="155" spans="2:35">
      <c r="B155" s="23" t="s">
        <v>414</v>
      </c>
      <c r="E155" s="23" t="s">
        <v>129</v>
      </c>
      <c r="G155" s="182">
        <f t="shared" si="76"/>
        <v>9</v>
      </c>
      <c r="H155" s="179">
        <f t="shared" si="87"/>
        <v>8</v>
      </c>
      <c r="I155" s="270" t="str">
        <f t="shared" si="77"/>
        <v>R9.8</v>
      </c>
      <c r="J155" s="4" t="str">
        <f t="shared" si="70"/>
        <v>上层拉带进料端电芯感应对射光电Sn</v>
      </c>
      <c r="K155" s="270" t="str">
        <f t="shared" si="78"/>
        <v>R109.8</v>
      </c>
      <c r="L155" s="138" t="str">
        <f t="shared" si="79"/>
        <v>备用Sol</v>
      </c>
      <c r="M155" s="179" t="str">
        <f t="shared" si="88"/>
        <v>MR909.8</v>
      </c>
      <c r="N155" s="4" t="str">
        <f t="shared" si="71"/>
        <v>上层拉带进料端电芯感应对射光电Flg</v>
      </c>
      <c r="O155" s="179" t="str">
        <f t="shared" si="80"/>
        <v>MR109.8</v>
      </c>
      <c r="P155" s="4" t="str">
        <f t="shared" si="89"/>
        <v>上层拉带进料端电芯感应对射光电Pls</v>
      </c>
      <c r="Q155" s="179" t="str">
        <f t="shared" si="81"/>
        <v>MR209.8</v>
      </c>
      <c r="R155" s="4" t="str">
        <f t="shared" si="90"/>
        <v>上层拉带进料端电芯感应对射光电[M]</v>
      </c>
      <c r="S155" s="179" t="str">
        <f t="shared" si="82"/>
        <v>MR309.8</v>
      </c>
      <c r="T155" s="4" t="str">
        <f t="shared" si="91"/>
        <v>上层拉带进料端电芯感应对射光电[A]</v>
      </c>
      <c r="U155" s="179" t="str">
        <f t="shared" si="72"/>
        <v>MR409.8</v>
      </c>
      <c r="V155" s="4" t="str">
        <f t="shared" si="92"/>
        <v>备用Sw</v>
      </c>
      <c r="W155" s="179" t="str">
        <f t="shared" si="73"/>
        <v>MR509.8</v>
      </c>
      <c r="X155" s="4" t="str">
        <f t="shared" si="93"/>
        <v>备用Lamp</v>
      </c>
      <c r="Y155" s="179" t="str">
        <f t="shared" si="83"/>
        <v>MR609.8</v>
      </c>
      <c r="Z155" s="4" t="str">
        <f t="shared" si="68"/>
        <v>上层拉带进料端电芯感应对射光电Alw</v>
      </c>
      <c r="AA155" s="179" t="str">
        <f t="shared" si="94"/>
        <v>MR709.8</v>
      </c>
      <c r="AB155" s="4" t="str">
        <f t="shared" si="84"/>
        <v>备用条件[A]</v>
      </c>
      <c r="AC155" s="4">
        <v>1152</v>
      </c>
      <c r="AD155" s="4" t="str">
        <f t="shared" si="74"/>
        <v>上层拉带进料端电芯感应对射光电延时[A]</v>
      </c>
      <c r="AE155" s="4">
        <v>252</v>
      </c>
      <c r="AF155" s="4" t="str">
        <f t="shared" si="85"/>
        <v>上层拉带进料端电芯感应对射光电Alm</v>
      </c>
      <c r="AG155" s="179" t="str">
        <f t="shared" si="86"/>
        <v>MR1009.8</v>
      </c>
      <c r="AH155" s="4" t="str">
        <f t="shared" si="75"/>
        <v>上层拉带进料端电芯感应对射光电Alm</v>
      </c>
      <c r="AI155" s="4" t="str">
        <f t="shared" si="75"/>
        <v>上层拉带进料端电芯感应对射光电</v>
      </c>
    </row>
    <row r="156" spans="2:35">
      <c r="B156" s="23" t="s">
        <v>415</v>
      </c>
      <c r="E156" s="254" t="s">
        <v>416</v>
      </c>
      <c r="G156" s="182">
        <f t="shared" si="76"/>
        <v>9</v>
      </c>
      <c r="H156" s="179">
        <f t="shared" si="87"/>
        <v>9</v>
      </c>
      <c r="I156" s="270" t="str">
        <f t="shared" si="77"/>
        <v>R9.9</v>
      </c>
      <c r="J156" s="4" t="str">
        <f t="shared" si="70"/>
        <v>上层拉带进料端托盘定位气缸松开位Sn</v>
      </c>
      <c r="K156" s="270" t="str">
        <f t="shared" si="78"/>
        <v>R109.9</v>
      </c>
      <c r="L156" s="138" t="str">
        <f t="shared" si="79"/>
        <v>上层拉带进料端托盘定位气缸松开Sol</v>
      </c>
      <c r="M156" s="179" t="str">
        <f t="shared" si="88"/>
        <v>MR909.9</v>
      </c>
      <c r="N156" s="4" t="str">
        <f t="shared" si="71"/>
        <v>上层拉带进料端托盘定位气缸松开位Flg</v>
      </c>
      <c r="O156" s="179" t="str">
        <f t="shared" si="80"/>
        <v>MR109.9</v>
      </c>
      <c r="P156" s="4" t="str">
        <f t="shared" si="89"/>
        <v>上层拉带进料端托盘定位气缸松开位Pls</v>
      </c>
      <c r="Q156" s="179" t="str">
        <f t="shared" si="81"/>
        <v>MR209.9</v>
      </c>
      <c r="R156" s="4" t="str">
        <f t="shared" si="90"/>
        <v>上层拉带进料端托盘定位气缸松开位[M]</v>
      </c>
      <c r="S156" s="179" t="str">
        <f t="shared" si="82"/>
        <v>MR309.9</v>
      </c>
      <c r="T156" s="4" t="str">
        <f t="shared" si="91"/>
        <v>上层拉带进料端托盘定位气缸松开位[A]</v>
      </c>
      <c r="U156" s="179" t="str">
        <f t="shared" si="72"/>
        <v>MR409.9</v>
      </c>
      <c r="V156" s="4" t="str">
        <f t="shared" si="92"/>
        <v>上层拉带进料端托盘定位气缸松开Sw</v>
      </c>
      <c r="W156" s="179" t="str">
        <f t="shared" si="73"/>
        <v>MR509.9</v>
      </c>
      <c r="X156" s="4" t="str">
        <f t="shared" si="93"/>
        <v>上层拉带进料端托盘定位气缸松开Lamp</v>
      </c>
      <c r="Y156" s="179" t="str">
        <f t="shared" si="83"/>
        <v>MR609.9</v>
      </c>
      <c r="Z156" s="4" t="str">
        <f t="shared" si="68"/>
        <v>上层拉带进料端托盘定位气缸松开位Alw</v>
      </c>
      <c r="AA156" s="179" t="str">
        <f t="shared" si="94"/>
        <v>MR709.9</v>
      </c>
      <c r="AB156" s="4" t="str">
        <f t="shared" si="84"/>
        <v>上层拉带进料端托盘定位气缸松开条件[A]</v>
      </c>
      <c r="AC156" s="4">
        <v>1153</v>
      </c>
      <c r="AD156" s="4" t="str">
        <f t="shared" si="74"/>
        <v>上层拉带进料端托盘定位气缸松开位延时[A]</v>
      </c>
      <c r="AE156" s="4">
        <v>253</v>
      </c>
      <c r="AF156" s="4" t="str">
        <f t="shared" si="85"/>
        <v>上层拉带进料端托盘定位气缸松开位Alm</v>
      </c>
      <c r="AG156" s="179" t="str">
        <f t="shared" si="86"/>
        <v>MR1009.9</v>
      </c>
      <c r="AH156" s="4" t="str">
        <f t="shared" si="75"/>
        <v>上层拉带进料端托盘定位气缸松开位Alm</v>
      </c>
      <c r="AI156" s="4" t="str">
        <f t="shared" si="75"/>
        <v>上层拉带进料端托盘定位气缸松开位</v>
      </c>
    </row>
    <row r="157" spans="2:35">
      <c r="B157" s="23" t="s">
        <v>417</v>
      </c>
      <c r="E157" s="254" t="s">
        <v>418</v>
      </c>
      <c r="G157" s="182">
        <f t="shared" si="76"/>
        <v>9</v>
      </c>
      <c r="H157" s="179">
        <f t="shared" si="87"/>
        <v>10</v>
      </c>
      <c r="I157" s="270" t="str">
        <f t="shared" si="77"/>
        <v>R9.10</v>
      </c>
      <c r="J157" s="4" t="str">
        <f t="shared" si="70"/>
        <v>上层拉带进料端托盘定位气缸夹紧位Sn</v>
      </c>
      <c r="K157" s="270" t="str">
        <f t="shared" si="78"/>
        <v>R109.10</v>
      </c>
      <c r="L157" s="138" t="str">
        <f t="shared" si="79"/>
        <v>上层拉带进料端托盘定位气缸夹紧Sol</v>
      </c>
      <c r="M157" s="179" t="str">
        <f t="shared" si="88"/>
        <v>MR909.10</v>
      </c>
      <c r="N157" s="4" t="str">
        <f t="shared" si="71"/>
        <v>上层拉带进料端托盘定位气缸夹紧位Flg</v>
      </c>
      <c r="O157" s="179" t="str">
        <f t="shared" si="80"/>
        <v>MR109.10</v>
      </c>
      <c r="P157" s="4" t="str">
        <f t="shared" si="89"/>
        <v>上层拉带进料端托盘定位气缸夹紧位Pls</v>
      </c>
      <c r="Q157" s="179" t="str">
        <f t="shared" si="81"/>
        <v>MR209.10</v>
      </c>
      <c r="R157" s="4" t="str">
        <f t="shared" si="90"/>
        <v>上层拉带进料端托盘定位气缸夹紧位[M]</v>
      </c>
      <c r="S157" s="179" t="str">
        <f t="shared" si="82"/>
        <v>MR309.10</v>
      </c>
      <c r="T157" s="4" t="str">
        <f t="shared" si="91"/>
        <v>上层拉带进料端托盘定位气缸夹紧位[A]</v>
      </c>
      <c r="U157" s="179" t="str">
        <f t="shared" si="72"/>
        <v>MR409.10</v>
      </c>
      <c r="V157" s="4" t="str">
        <f t="shared" si="92"/>
        <v>上层拉带进料端托盘定位气缸夹紧Sw</v>
      </c>
      <c r="W157" s="179" t="str">
        <f t="shared" si="73"/>
        <v>MR509.10</v>
      </c>
      <c r="X157" s="4" t="str">
        <f t="shared" si="93"/>
        <v>上层拉带进料端托盘定位气缸夹紧Lamp</v>
      </c>
      <c r="Y157" s="179" t="str">
        <f t="shared" si="83"/>
        <v>MR609.10</v>
      </c>
      <c r="Z157" s="4" t="str">
        <f t="shared" si="68"/>
        <v>上层拉带进料端托盘定位气缸夹紧位Alw</v>
      </c>
      <c r="AA157" s="179" t="str">
        <f t="shared" si="94"/>
        <v>MR709.10</v>
      </c>
      <c r="AB157" s="4" t="str">
        <f t="shared" si="84"/>
        <v>上层拉带进料端托盘定位气缸夹紧条件[A]</v>
      </c>
      <c r="AC157" s="4">
        <v>1154</v>
      </c>
      <c r="AD157" s="4" t="str">
        <f t="shared" si="74"/>
        <v>上层拉带进料端托盘定位气缸夹紧位延时[A]</v>
      </c>
      <c r="AE157" s="4">
        <v>254</v>
      </c>
      <c r="AF157" s="4" t="str">
        <f t="shared" si="85"/>
        <v>上层拉带进料端托盘定位气缸夹紧位Alm</v>
      </c>
      <c r="AG157" s="179" t="str">
        <f t="shared" si="86"/>
        <v>MR1009.10</v>
      </c>
      <c r="AH157" s="4" t="str">
        <f t="shared" si="75"/>
        <v>上层拉带进料端托盘定位气缸夹紧位Alm</v>
      </c>
      <c r="AI157" s="4" t="str">
        <f t="shared" si="75"/>
        <v>上层拉带进料端托盘定位气缸夹紧位</v>
      </c>
    </row>
    <row r="158" spans="2:35">
      <c r="B158" s="23" t="s">
        <v>419</v>
      </c>
      <c r="E158" s="254" t="s">
        <v>420</v>
      </c>
      <c r="G158" s="182">
        <f t="shared" si="76"/>
        <v>9</v>
      </c>
      <c r="H158" s="179">
        <f t="shared" si="87"/>
        <v>11</v>
      </c>
      <c r="I158" s="270" t="str">
        <f t="shared" si="77"/>
        <v>R9.11</v>
      </c>
      <c r="J158" s="4" t="str">
        <f t="shared" si="70"/>
        <v>上层拉带进料端托盘阻挡气缸缩回位Sn</v>
      </c>
      <c r="K158" s="270" t="str">
        <f t="shared" si="78"/>
        <v>R109.11</v>
      </c>
      <c r="L158" s="138" t="str">
        <f t="shared" si="79"/>
        <v>上层拉带进料端托盘阻挡气缸缩回Sol</v>
      </c>
      <c r="M158" s="179" t="str">
        <f t="shared" si="88"/>
        <v>MR909.11</v>
      </c>
      <c r="N158" s="4" t="str">
        <f t="shared" si="71"/>
        <v>上层拉带进料端托盘阻挡气缸缩回位Flg</v>
      </c>
      <c r="O158" s="179" t="str">
        <f t="shared" si="80"/>
        <v>MR109.11</v>
      </c>
      <c r="P158" s="4" t="str">
        <f t="shared" si="89"/>
        <v>上层拉带进料端托盘阻挡气缸缩回位Pls</v>
      </c>
      <c r="Q158" s="179" t="str">
        <f t="shared" si="81"/>
        <v>MR209.11</v>
      </c>
      <c r="R158" s="4" t="str">
        <f t="shared" si="90"/>
        <v>上层拉带进料端托盘阻挡气缸缩回位[M]</v>
      </c>
      <c r="S158" s="179" t="str">
        <f t="shared" si="82"/>
        <v>MR309.11</v>
      </c>
      <c r="T158" s="4" t="str">
        <f t="shared" si="91"/>
        <v>上层拉带进料端托盘阻挡气缸缩回位[A]</v>
      </c>
      <c r="U158" s="179" t="str">
        <f t="shared" si="72"/>
        <v>MR409.11</v>
      </c>
      <c r="V158" s="4" t="str">
        <f t="shared" si="92"/>
        <v>上层拉带进料端托盘阻挡气缸缩回Sw</v>
      </c>
      <c r="W158" s="179" t="str">
        <f t="shared" si="73"/>
        <v>MR509.11</v>
      </c>
      <c r="X158" s="4" t="str">
        <f t="shared" si="93"/>
        <v>上层拉带进料端托盘阻挡气缸缩回Lamp</v>
      </c>
      <c r="Y158" s="179" t="str">
        <f t="shared" si="83"/>
        <v>MR609.11</v>
      </c>
      <c r="Z158" s="4" t="str">
        <f t="shared" si="68"/>
        <v>上层拉带进料端托盘阻挡气缸缩回位Alw</v>
      </c>
      <c r="AA158" s="179" t="str">
        <f t="shared" si="94"/>
        <v>MR709.11</v>
      </c>
      <c r="AB158" s="4" t="str">
        <f t="shared" si="84"/>
        <v>上层拉带进料端托盘阻挡气缸缩回条件[A]</v>
      </c>
      <c r="AC158" s="4">
        <v>1155</v>
      </c>
      <c r="AD158" s="4" t="str">
        <f t="shared" si="74"/>
        <v>上层拉带进料端托盘阻挡气缸缩回位延时[A]</v>
      </c>
      <c r="AE158" s="4">
        <v>255</v>
      </c>
      <c r="AF158" s="4" t="str">
        <f t="shared" si="85"/>
        <v>上层拉带进料端托盘阻挡气缸缩回位Alm</v>
      </c>
      <c r="AG158" s="179" t="str">
        <f t="shared" si="86"/>
        <v>MR1009.11</v>
      </c>
      <c r="AH158" s="4" t="str">
        <f t="shared" si="75"/>
        <v>上层拉带进料端托盘阻挡气缸缩回位Alm</v>
      </c>
      <c r="AI158" s="4" t="str">
        <f t="shared" si="75"/>
        <v>上层拉带进料端托盘阻挡气缸缩回位</v>
      </c>
    </row>
    <row r="159" spans="2:35">
      <c r="B159" s="23" t="s">
        <v>421</v>
      </c>
      <c r="E159" s="254" t="s">
        <v>422</v>
      </c>
      <c r="G159" s="182">
        <f t="shared" si="76"/>
        <v>9</v>
      </c>
      <c r="H159" s="179">
        <f t="shared" si="87"/>
        <v>12</v>
      </c>
      <c r="I159" s="270" t="str">
        <f t="shared" si="77"/>
        <v>R9.12</v>
      </c>
      <c r="J159" s="4" t="str">
        <f t="shared" si="70"/>
        <v>上层拉带进料端托盘阻挡气缸伸出位Sn</v>
      </c>
      <c r="K159" s="270" t="str">
        <f t="shared" si="78"/>
        <v>R109.12</v>
      </c>
      <c r="L159" s="138" t="str">
        <f t="shared" si="79"/>
        <v>上层拉带进料端托盘阻挡气缸伸出Sol</v>
      </c>
      <c r="M159" s="179" t="str">
        <f t="shared" si="88"/>
        <v>MR909.12</v>
      </c>
      <c r="N159" s="4" t="str">
        <f t="shared" si="71"/>
        <v>上层拉带进料端托盘阻挡气缸伸出位Flg</v>
      </c>
      <c r="O159" s="179" t="str">
        <f t="shared" si="80"/>
        <v>MR109.12</v>
      </c>
      <c r="P159" s="4" t="str">
        <f t="shared" si="89"/>
        <v>上层拉带进料端托盘阻挡气缸伸出位Pls</v>
      </c>
      <c r="Q159" s="179" t="str">
        <f t="shared" si="81"/>
        <v>MR209.12</v>
      </c>
      <c r="R159" s="4" t="str">
        <f t="shared" si="90"/>
        <v>上层拉带进料端托盘阻挡气缸伸出位[M]</v>
      </c>
      <c r="S159" s="179" t="str">
        <f t="shared" si="82"/>
        <v>MR309.12</v>
      </c>
      <c r="T159" s="4" t="str">
        <f t="shared" si="91"/>
        <v>上层拉带进料端托盘阻挡气缸伸出位[A]</v>
      </c>
      <c r="U159" s="179" t="str">
        <f t="shared" si="72"/>
        <v>MR409.12</v>
      </c>
      <c r="V159" s="4" t="str">
        <f t="shared" si="92"/>
        <v>上层拉带进料端托盘阻挡气缸伸出Sw</v>
      </c>
      <c r="W159" s="179" t="str">
        <f t="shared" si="73"/>
        <v>MR509.12</v>
      </c>
      <c r="X159" s="4" t="str">
        <f t="shared" si="93"/>
        <v>上层拉带进料端托盘阻挡气缸伸出Lamp</v>
      </c>
      <c r="Y159" s="179" t="str">
        <f t="shared" si="83"/>
        <v>MR609.12</v>
      </c>
      <c r="Z159" s="4" t="str">
        <f t="shared" si="68"/>
        <v>上层拉带进料端托盘阻挡气缸伸出位Alw</v>
      </c>
      <c r="AA159" s="179" t="str">
        <f t="shared" si="94"/>
        <v>MR709.12</v>
      </c>
      <c r="AB159" s="4" t="str">
        <f t="shared" si="84"/>
        <v>上层拉带进料端托盘阻挡气缸伸出条件[A]</v>
      </c>
      <c r="AC159" s="4">
        <v>1156</v>
      </c>
      <c r="AD159" s="4" t="str">
        <f t="shared" si="74"/>
        <v>上层拉带进料端托盘阻挡气缸伸出位延时[A]</v>
      </c>
      <c r="AE159" s="4">
        <v>256</v>
      </c>
      <c r="AF159" s="4" t="str">
        <f t="shared" si="85"/>
        <v>上层拉带进料端托盘阻挡气缸伸出位Alm</v>
      </c>
      <c r="AG159" s="179" t="str">
        <f t="shared" si="86"/>
        <v>MR1009.12</v>
      </c>
      <c r="AH159" s="4" t="str">
        <f t="shared" si="75"/>
        <v>上层拉带进料端托盘阻挡气缸伸出位Alm</v>
      </c>
      <c r="AI159" s="4" t="str">
        <f t="shared" si="75"/>
        <v>上层拉带进料端托盘阻挡气缸伸出位</v>
      </c>
    </row>
    <row r="160" spans="2:35">
      <c r="B160" s="23" t="s">
        <v>423</v>
      </c>
      <c r="E160" s="23" t="s">
        <v>129</v>
      </c>
      <c r="G160" s="182">
        <f t="shared" si="76"/>
        <v>9</v>
      </c>
      <c r="H160" s="179">
        <f t="shared" si="87"/>
        <v>13</v>
      </c>
      <c r="I160" s="270" t="str">
        <f t="shared" si="77"/>
        <v>R9.13</v>
      </c>
      <c r="J160" s="4" t="str">
        <f t="shared" si="70"/>
        <v>上层拉带出料端托盘感应对射光电Sn</v>
      </c>
      <c r="K160" s="270" t="str">
        <f t="shared" si="78"/>
        <v>R109.13</v>
      </c>
      <c r="L160" s="138" t="str">
        <f t="shared" si="79"/>
        <v>备用Sol</v>
      </c>
      <c r="M160" s="179" t="str">
        <f t="shared" si="88"/>
        <v>MR909.13</v>
      </c>
      <c r="N160" s="4" t="str">
        <f t="shared" si="71"/>
        <v>上层拉带出料端托盘感应对射光电Flg</v>
      </c>
      <c r="O160" s="179" t="str">
        <f t="shared" si="80"/>
        <v>MR109.13</v>
      </c>
      <c r="P160" s="4" t="str">
        <f t="shared" si="89"/>
        <v>上层拉带出料端托盘感应对射光电Pls</v>
      </c>
      <c r="Q160" s="179" t="str">
        <f t="shared" si="81"/>
        <v>MR209.13</v>
      </c>
      <c r="R160" s="4" t="str">
        <f t="shared" si="90"/>
        <v>上层拉带出料端托盘感应对射光电[M]</v>
      </c>
      <c r="S160" s="179" t="str">
        <f t="shared" si="82"/>
        <v>MR309.13</v>
      </c>
      <c r="T160" s="4" t="str">
        <f t="shared" si="91"/>
        <v>上层拉带出料端托盘感应对射光电[A]</v>
      </c>
      <c r="U160" s="179" t="str">
        <f t="shared" si="72"/>
        <v>MR409.13</v>
      </c>
      <c r="V160" s="4" t="str">
        <f t="shared" si="92"/>
        <v>备用Sw</v>
      </c>
      <c r="W160" s="179" t="str">
        <f t="shared" si="73"/>
        <v>MR509.13</v>
      </c>
      <c r="X160" s="4" t="str">
        <f t="shared" si="93"/>
        <v>备用Lamp</v>
      </c>
      <c r="Y160" s="179" t="str">
        <f t="shared" si="83"/>
        <v>MR609.13</v>
      </c>
      <c r="Z160" s="4" t="str">
        <f t="shared" si="68"/>
        <v>上层拉带出料端托盘感应对射光电Alw</v>
      </c>
      <c r="AA160" s="179" t="str">
        <f t="shared" si="94"/>
        <v>MR709.13</v>
      </c>
      <c r="AB160" s="4" t="str">
        <f t="shared" si="84"/>
        <v>备用条件[A]</v>
      </c>
      <c r="AC160" s="4">
        <v>1157</v>
      </c>
      <c r="AD160" s="4" t="str">
        <f t="shared" si="74"/>
        <v>上层拉带出料端托盘感应对射光电延时[A]</v>
      </c>
      <c r="AE160" s="4">
        <v>257</v>
      </c>
      <c r="AF160" s="4" t="str">
        <f t="shared" si="85"/>
        <v>上层拉带出料端托盘感应对射光电Alm</v>
      </c>
      <c r="AG160" s="179" t="str">
        <f t="shared" si="86"/>
        <v>MR1009.13</v>
      </c>
      <c r="AH160" s="4" t="str">
        <f t="shared" si="75"/>
        <v>上层拉带出料端托盘感应对射光电Alm</v>
      </c>
      <c r="AI160" s="4" t="str">
        <f t="shared" si="75"/>
        <v>上层拉带出料端托盘感应对射光电</v>
      </c>
    </row>
    <row r="161" spans="2:35">
      <c r="B161" s="23" t="s">
        <v>424</v>
      </c>
      <c r="E161" s="23" t="s">
        <v>129</v>
      </c>
      <c r="G161" s="182">
        <f t="shared" si="76"/>
        <v>9</v>
      </c>
      <c r="H161" s="179">
        <f t="shared" si="87"/>
        <v>14</v>
      </c>
      <c r="I161" s="270" t="str">
        <f t="shared" si="77"/>
        <v>R9.14</v>
      </c>
      <c r="J161" s="4" t="str">
        <f t="shared" si="70"/>
        <v>上层拉带出料端电芯感应对射光电Sn</v>
      </c>
      <c r="K161" s="270" t="str">
        <f t="shared" si="78"/>
        <v>R109.14</v>
      </c>
      <c r="L161" s="138" t="str">
        <f t="shared" si="79"/>
        <v>备用Sol</v>
      </c>
      <c r="M161" s="179" t="str">
        <f t="shared" si="88"/>
        <v>MR909.14</v>
      </c>
      <c r="N161" s="4" t="str">
        <f t="shared" si="71"/>
        <v>上层拉带出料端电芯感应对射光电Flg</v>
      </c>
      <c r="O161" s="179" t="str">
        <f t="shared" si="80"/>
        <v>MR109.14</v>
      </c>
      <c r="P161" s="4" t="str">
        <f t="shared" si="89"/>
        <v>上层拉带出料端电芯感应对射光电Pls</v>
      </c>
      <c r="Q161" s="179" t="str">
        <f t="shared" si="81"/>
        <v>MR209.14</v>
      </c>
      <c r="R161" s="4" t="str">
        <f t="shared" si="90"/>
        <v>上层拉带出料端电芯感应对射光电[M]</v>
      </c>
      <c r="S161" s="179" t="str">
        <f t="shared" si="82"/>
        <v>MR309.14</v>
      </c>
      <c r="T161" s="4" t="str">
        <f t="shared" si="91"/>
        <v>上层拉带出料端电芯感应对射光电[A]</v>
      </c>
      <c r="U161" s="179" t="str">
        <f t="shared" si="72"/>
        <v>MR409.14</v>
      </c>
      <c r="V161" s="4" t="str">
        <f t="shared" si="92"/>
        <v>备用Sw</v>
      </c>
      <c r="W161" s="179" t="str">
        <f t="shared" si="73"/>
        <v>MR509.14</v>
      </c>
      <c r="X161" s="4" t="str">
        <f t="shared" si="93"/>
        <v>备用Lamp</v>
      </c>
      <c r="Y161" s="179" t="str">
        <f t="shared" si="83"/>
        <v>MR609.14</v>
      </c>
      <c r="Z161" s="4" t="str">
        <f t="shared" si="68"/>
        <v>上层拉带出料端电芯感应对射光电Alw</v>
      </c>
      <c r="AA161" s="179" t="str">
        <f t="shared" si="94"/>
        <v>MR709.14</v>
      </c>
      <c r="AB161" s="4" t="str">
        <f t="shared" si="84"/>
        <v>备用条件[A]</v>
      </c>
      <c r="AC161" s="4">
        <v>1158</v>
      </c>
      <c r="AD161" s="4" t="str">
        <f t="shared" si="74"/>
        <v>上层拉带出料端电芯感应对射光电延时[A]</v>
      </c>
      <c r="AE161" s="4">
        <v>258</v>
      </c>
      <c r="AF161" s="4" t="str">
        <f t="shared" si="85"/>
        <v>上层拉带出料端电芯感应对射光电Alm</v>
      </c>
      <c r="AG161" s="179" t="str">
        <f t="shared" si="86"/>
        <v>MR1009.14</v>
      </c>
      <c r="AH161" s="4" t="str">
        <f t="shared" si="75"/>
        <v>上层拉带出料端电芯感应对射光电Alm</v>
      </c>
      <c r="AI161" s="4" t="str">
        <f t="shared" si="75"/>
        <v>上层拉带出料端电芯感应对射光电</v>
      </c>
    </row>
    <row r="162" ht="12.75" spans="2:35">
      <c r="B162" s="23" t="s">
        <v>425</v>
      </c>
      <c r="E162" s="254" t="s">
        <v>426</v>
      </c>
      <c r="G162" s="182">
        <f t="shared" si="76"/>
        <v>9</v>
      </c>
      <c r="H162" s="179">
        <f t="shared" si="87"/>
        <v>15</v>
      </c>
      <c r="I162" s="271" t="str">
        <f t="shared" si="77"/>
        <v>R9.15</v>
      </c>
      <c r="J162" s="4" t="str">
        <f t="shared" si="70"/>
        <v>上层拉带出料端托盘定位气缸松开位Sn</v>
      </c>
      <c r="K162" s="271" t="str">
        <f t="shared" si="78"/>
        <v>R109.15</v>
      </c>
      <c r="L162" s="138" t="str">
        <f t="shared" si="79"/>
        <v>上层拉带出料端托盘定位气缸松开Sol</v>
      </c>
      <c r="M162" s="179" t="str">
        <f t="shared" si="88"/>
        <v>MR909.15</v>
      </c>
      <c r="N162" s="4" t="str">
        <f t="shared" si="71"/>
        <v>上层拉带出料端托盘定位气缸松开位Flg</v>
      </c>
      <c r="O162" s="179" t="str">
        <f t="shared" si="80"/>
        <v>MR109.15</v>
      </c>
      <c r="P162" s="4" t="str">
        <f t="shared" si="89"/>
        <v>上层拉带出料端托盘定位气缸松开位Pls</v>
      </c>
      <c r="Q162" s="179" t="str">
        <f t="shared" si="81"/>
        <v>MR209.15</v>
      </c>
      <c r="R162" s="4" t="str">
        <f t="shared" si="90"/>
        <v>上层拉带出料端托盘定位气缸松开位[M]</v>
      </c>
      <c r="S162" s="179" t="str">
        <f t="shared" si="82"/>
        <v>MR309.15</v>
      </c>
      <c r="T162" s="4" t="str">
        <f t="shared" si="91"/>
        <v>上层拉带出料端托盘定位气缸松开位[A]</v>
      </c>
      <c r="U162" s="179" t="str">
        <f t="shared" si="72"/>
        <v>MR409.15</v>
      </c>
      <c r="V162" s="4" t="str">
        <f t="shared" si="92"/>
        <v>上层拉带出料端托盘定位气缸松开Sw</v>
      </c>
      <c r="W162" s="179" t="str">
        <f t="shared" si="73"/>
        <v>MR509.15</v>
      </c>
      <c r="X162" s="4" t="str">
        <f t="shared" si="93"/>
        <v>上层拉带出料端托盘定位气缸松开Lamp</v>
      </c>
      <c r="Y162" s="179" t="str">
        <f t="shared" si="83"/>
        <v>MR609.15</v>
      </c>
      <c r="Z162" s="4" t="str">
        <f t="shared" si="68"/>
        <v>上层拉带出料端托盘定位气缸松开位Alw</v>
      </c>
      <c r="AA162" s="179" t="str">
        <f t="shared" si="94"/>
        <v>MR709.15</v>
      </c>
      <c r="AB162" s="4" t="str">
        <f t="shared" si="84"/>
        <v>上层拉带出料端托盘定位气缸松开条件[A]</v>
      </c>
      <c r="AC162" s="4">
        <v>1159</v>
      </c>
      <c r="AD162" s="4" t="str">
        <f t="shared" si="74"/>
        <v>上层拉带出料端托盘定位气缸松开位延时[A]</v>
      </c>
      <c r="AE162" s="4">
        <v>259</v>
      </c>
      <c r="AF162" s="4" t="str">
        <f t="shared" si="85"/>
        <v>上层拉带出料端托盘定位气缸松开位Alm</v>
      </c>
      <c r="AG162" s="179" t="str">
        <f t="shared" si="86"/>
        <v>MR1009.15</v>
      </c>
      <c r="AH162" s="4" t="str">
        <f t="shared" si="75"/>
        <v>上层拉带出料端托盘定位气缸松开位Alm</v>
      </c>
      <c r="AI162" s="4" t="str">
        <f t="shared" si="75"/>
        <v>上层拉带出料端托盘定位气缸松开位</v>
      </c>
    </row>
    <row r="163" spans="2:35">
      <c r="B163" s="51" t="s">
        <v>427</v>
      </c>
      <c r="E163" s="254" t="s">
        <v>428</v>
      </c>
      <c r="G163" s="182">
        <f t="shared" si="76"/>
        <v>10</v>
      </c>
      <c r="H163" s="179">
        <f t="shared" si="87"/>
        <v>0</v>
      </c>
      <c r="I163" s="269" t="str">
        <f t="shared" si="77"/>
        <v>R10.0</v>
      </c>
      <c r="J163" s="4" t="str">
        <f t="shared" si="70"/>
        <v>上层拉出料端带托盘定位气缸夹紧位Sn</v>
      </c>
      <c r="K163" s="269" t="str">
        <f t="shared" si="78"/>
        <v>R110.0</v>
      </c>
      <c r="L163" s="138" t="str">
        <f t="shared" si="79"/>
        <v>上层拉带出料端托盘定位气缸夹紧Sol</v>
      </c>
      <c r="M163" s="179" t="str">
        <f t="shared" si="88"/>
        <v>MR910.0</v>
      </c>
      <c r="N163" s="4" t="str">
        <f t="shared" si="71"/>
        <v>上层拉出料端带托盘定位气缸夹紧位Flg</v>
      </c>
      <c r="O163" s="179" t="str">
        <f t="shared" si="80"/>
        <v>MR110.0</v>
      </c>
      <c r="P163" s="4" t="str">
        <f t="shared" si="89"/>
        <v>上层拉出料端带托盘定位气缸夹紧位Pls</v>
      </c>
      <c r="Q163" s="179" t="str">
        <f t="shared" si="81"/>
        <v>MR210.0</v>
      </c>
      <c r="R163" s="4" t="str">
        <f t="shared" si="90"/>
        <v>上层拉出料端带托盘定位气缸夹紧位[M]</v>
      </c>
      <c r="S163" s="179" t="str">
        <f t="shared" si="82"/>
        <v>MR310.0</v>
      </c>
      <c r="T163" s="4" t="str">
        <f t="shared" si="91"/>
        <v>上层拉出料端带托盘定位气缸夹紧位[A]</v>
      </c>
      <c r="U163" s="179" t="str">
        <f t="shared" si="72"/>
        <v>MR410.0</v>
      </c>
      <c r="V163" s="4" t="str">
        <f t="shared" si="92"/>
        <v>上层拉带出料端托盘定位气缸夹紧Sw</v>
      </c>
      <c r="W163" s="179" t="str">
        <f t="shared" si="73"/>
        <v>MR510.0</v>
      </c>
      <c r="X163" s="4" t="str">
        <f t="shared" si="93"/>
        <v>上层拉带出料端托盘定位气缸夹紧Lamp</v>
      </c>
      <c r="Y163" s="179" t="str">
        <f t="shared" si="83"/>
        <v>MR610.0</v>
      </c>
      <c r="Z163" s="4" t="str">
        <f t="shared" si="68"/>
        <v>上层拉出料端带托盘定位气缸夹紧位Alw</v>
      </c>
      <c r="AA163" s="179" t="str">
        <f t="shared" si="94"/>
        <v>MR710.0</v>
      </c>
      <c r="AB163" s="4" t="str">
        <f t="shared" si="84"/>
        <v>上层拉带出料端托盘定位气缸夹紧条件[A]</v>
      </c>
      <c r="AC163" s="4">
        <v>1160</v>
      </c>
      <c r="AD163" s="4" t="str">
        <f t="shared" si="74"/>
        <v>上层拉出料端带托盘定位气缸夹紧位延时[A]</v>
      </c>
      <c r="AE163" s="4">
        <v>260</v>
      </c>
      <c r="AF163" s="4" t="str">
        <f t="shared" si="85"/>
        <v>上层拉出料端带托盘定位气缸夹紧位Alm</v>
      </c>
      <c r="AG163" s="179" t="str">
        <f t="shared" si="86"/>
        <v>MR1010.0</v>
      </c>
      <c r="AH163" s="4" t="str">
        <f t="shared" si="75"/>
        <v>上层拉出料端带托盘定位气缸夹紧位Alm</v>
      </c>
      <c r="AI163" s="4" t="str">
        <f>$B163&amp;AI$2</f>
        <v>上层拉出料端带托盘定位气缸夹紧位</v>
      </c>
    </row>
    <row r="164" spans="2:35">
      <c r="B164" s="51" t="s">
        <v>429</v>
      </c>
      <c r="E164" s="254" t="s">
        <v>430</v>
      </c>
      <c r="G164" s="182">
        <f t="shared" si="76"/>
        <v>10</v>
      </c>
      <c r="H164" s="179">
        <f t="shared" si="87"/>
        <v>1</v>
      </c>
      <c r="I164" s="270" t="str">
        <f t="shared" si="77"/>
        <v>R10.1</v>
      </c>
      <c r="J164" s="4" t="str">
        <f t="shared" si="70"/>
        <v>上层拉带出料端托盘阻挡气缸缩回位Sn</v>
      </c>
      <c r="K164" s="270" t="str">
        <f t="shared" si="78"/>
        <v>R110.1</v>
      </c>
      <c r="L164" s="138" t="str">
        <f t="shared" si="79"/>
        <v>上层拉带出料端托盘阻挡气缸缩回Sol</v>
      </c>
      <c r="M164" s="179" t="str">
        <f t="shared" si="88"/>
        <v>MR910.1</v>
      </c>
      <c r="N164" s="4" t="str">
        <f t="shared" si="71"/>
        <v>上层拉带出料端托盘阻挡气缸缩回位Flg</v>
      </c>
      <c r="O164" s="179" t="str">
        <f t="shared" si="80"/>
        <v>MR110.1</v>
      </c>
      <c r="P164" s="4" t="str">
        <f t="shared" si="89"/>
        <v>上层拉带出料端托盘阻挡气缸缩回位Pls</v>
      </c>
      <c r="Q164" s="179" t="str">
        <f t="shared" si="81"/>
        <v>MR210.1</v>
      </c>
      <c r="R164" s="4" t="str">
        <f t="shared" si="90"/>
        <v>上层拉带出料端托盘阻挡气缸缩回位[M]</v>
      </c>
      <c r="S164" s="179" t="str">
        <f t="shared" si="82"/>
        <v>MR310.1</v>
      </c>
      <c r="T164" s="4" t="str">
        <f t="shared" si="91"/>
        <v>上层拉带出料端托盘阻挡气缸缩回位[A]</v>
      </c>
      <c r="U164" s="179" t="str">
        <f t="shared" si="72"/>
        <v>MR410.1</v>
      </c>
      <c r="V164" s="4" t="str">
        <f t="shared" si="92"/>
        <v>上层拉带出料端托盘阻挡气缸缩回Sw</v>
      </c>
      <c r="W164" s="179" t="str">
        <f t="shared" si="73"/>
        <v>MR510.1</v>
      </c>
      <c r="X164" s="4" t="str">
        <f t="shared" si="93"/>
        <v>上层拉带出料端托盘阻挡气缸缩回Lamp</v>
      </c>
      <c r="Y164" s="179" t="str">
        <f t="shared" si="83"/>
        <v>MR610.1</v>
      </c>
      <c r="Z164" s="4" t="str">
        <f t="shared" si="68"/>
        <v>上层拉带出料端托盘阻挡气缸缩回位Alw</v>
      </c>
      <c r="AA164" s="179" t="str">
        <f t="shared" si="94"/>
        <v>MR710.1</v>
      </c>
      <c r="AB164" s="4" t="str">
        <f t="shared" si="84"/>
        <v>上层拉带出料端托盘阻挡气缸缩回条件[A]</v>
      </c>
      <c r="AC164" s="4">
        <v>1161</v>
      </c>
      <c r="AD164" s="4" t="str">
        <f t="shared" si="74"/>
        <v>上层拉带出料端托盘阻挡气缸缩回位延时[A]</v>
      </c>
      <c r="AE164" s="4">
        <v>261</v>
      </c>
      <c r="AF164" s="4" t="str">
        <f t="shared" si="85"/>
        <v>上层拉带出料端托盘阻挡气缸缩回位Alm</v>
      </c>
      <c r="AG164" s="179" t="str">
        <f t="shared" si="86"/>
        <v>MR1010.1</v>
      </c>
      <c r="AH164" s="4" t="str">
        <f t="shared" si="75"/>
        <v>上层拉带出料端托盘阻挡气缸缩回位Alm</v>
      </c>
      <c r="AI164" s="4" t="str">
        <f t="shared" si="75"/>
        <v>上层拉带出料端托盘阻挡气缸缩回位</v>
      </c>
    </row>
    <row r="165" spans="2:35">
      <c r="B165" s="51" t="s">
        <v>431</v>
      </c>
      <c r="E165" s="254" t="s">
        <v>432</v>
      </c>
      <c r="G165" s="182">
        <f t="shared" si="76"/>
        <v>10</v>
      </c>
      <c r="H165" s="179">
        <f t="shared" si="87"/>
        <v>2</v>
      </c>
      <c r="I165" s="270" t="str">
        <f t="shared" si="77"/>
        <v>R10.2</v>
      </c>
      <c r="J165" s="4" t="str">
        <f t="shared" si="70"/>
        <v>上层拉带出料端托盘阻挡气缸伸出位Sn</v>
      </c>
      <c r="K165" s="270" t="str">
        <f t="shared" si="78"/>
        <v>R110.2</v>
      </c>
      <c r="L165" s="138" t="str">
        <f t="shared" si="79"/>
        <v>上层拉带出料端托盘阻挡气缸伸出Sol</v>
      </c>
      <c r="M165" s="179" t="str">
        <f t="shared" si="88"/>
        <v>MR910.2</v>
      </c>
      <c r="N165" s="4" t="str">
        <f t="shared" si="71"/>
        <v>上层拉带出料端托盘阻挡气缸伸出位Flg</v>
      </c>
      <c r="O165" s="179" t="str">
        <f t="shared" si="80"/>
        <v>MR110.2</v>
      </c>
      <c r="P165" s="4" t="str">
        <f t="shared" si="89"/>
        <v>上层拉带出料端托盘阻挡气缸伸出位Pls</v>
      </c>
      <c r="Q165" s="179" t="str">
        <f t="shared" si="81"/>
        <v>MR210.2</v>
      </c>
      <c r="R165" s="4" t="str">
        <f t="shared" si="90"/>
        <v>上层拉带出料端托盘阻挡气缸伸出位[M]</v>
      </c>
      <c r="S165" s="179" t="str">
        <f t="shared" si="82"/>
        <v>MR310.2</v>
      </c>
      <c r="T165" s="4" t="str">
        <f t="shared" si="91"/>
        <v>上层拉带出料端托盘阻挡气缸伸出位[A]</v>
      </c>
      <c r="U165" s="179" t="str">
        <f t="shared" si="72"/>
        <v>MR410.2</v>
      </c>
      <c r="V165" s="4" t="str">
        <f t="shared" si="92"/>
        <v>上层拉带出料端托盘阻挡气缸伸出Sw</v>
      </c>
      <c r="W165" s="179" t="str">
        <f t="shared" si="73"/>
        <v>MR510.2</v>
      </c>
      <c r="X165" s="4" t="str">
        <f t="shared" si="93"/>
        <v>上层拉带出料端托盘阻挡气缸伸出Lamp</v>
      </c>
      <c r="Y165" s="179" t="str">
        <f t="shared" si="83"/>
        <v>MR610.2</v>
      </c>
      <c r="Z165" s="4" t="str">
        <f t="shared" si="68"/>
        <v>上层拉带出料端托盘阻挡气缸伸出位Alw</v>
      </c>
      <c r="AA165" s="179" t="str">
        <f t="shared" si="94"/>
        <v>MR710.2</v>
      </c>
      <c r="AB165" s="4" t="str">
        <f t="shared" si="84"/>
        <v>上层拉带出料端托盘阻挡气缸伸出条件[A]</v>
      </c>
      <c r="AC165" s="4">
        <v>1162</v>
      </c>
      <c r="AD165" s="4" t="str">
        <f t="shared" si="74"/>
        <v>上层拉带出料端托盘阻挡气缸伸出位延时[A]</v>
      </c>
      <c r="AE165" s="4">
        <v>262</v>
      </c>
      <c r="AF165" s="4" t="str">
        <f t="shared" si="85"/>
        <v>上层拉带出料端托盘阻挡气缸伸出位Alm</v>
      </c>
      <c r="AG165" s="179" t="str">
        <f t="shared" si="86"/>
        <v>MR1010.2</v>
      </c>
      <c r="AH165" s="4" t="str">
        <f t="shared" si="75"/>
        <v>上层拉带出料端托盘阻挡气缸伸出位Alm</v>
      </c>
      <c r="AI165" s="4" t="str">
        <f t="shared" si="75"/>
        <v>上层拉带出料端托盘阻挡气缸伸出位</v>
      </c>
    </row>
    <row r="166" spans="2:35">
      <c r="B166" s="51" t="s">
        <v>433</v>
      </c>
      <c r="E166" s="254" t="s">
        <v>434</v>
      </c>
      <c r="G166" s="182">
        <f t="shared" si="76"/>
        <v>10</v>
      </c>
      <c r="H166" s="179">
        <f t="shared" si="87"/>
        <v>3</v>
      </c>
      <c r="I166" s="270" t="str">
        <f t="shared" si="77"/>
        <v>R10.3</v>
      </c>
      <c r="J166" s="4" t="str">
        <f t="shared" si="70"/>
        <v>上下料升降机构出料托盘下降位Sn</v>
      </c>
      <c r="K166" s="270" t="str">
        <f t="shared" si="78"/>
        <v>R110.3</v>
      </c>
      <c r="L166" s="138" t="str">
        <f t="shared" si="79"/>
        <v>升降机构出料托盘升降气缸下降Sol</v>
      </c>
      <c r="M166" s="179" t="str">
        <f t="shared" si="88"/>
        <v>MR910.3</v>
      </c>
      <c r="N166" s="4" t="str">
        <f t="shared" si="71"/>
        <v>上下料升降机构出料托盘下降位Flg</v>
      </c>
      <c r="O166" s="179" t="str">
        <f t="shared" si="80"/>
        <v>MR110.3</v>
      </c>
      <c r="P166" s="4" t="str">
        <f t="shared" si="89"/>
        <v>上下料升降机构出料托盘下降位Pls</v>
      </c>
      <c r="Q166" s="179" t="str">
        <f t="shared" si="81"/>
        <v>MR210.3</v>
      </c>
      <c r="R166" s="4" t="str">
        <f t="shared" si="90"/>
        <v>上下料升降机构出料托盘下降位[M]</v>
      </c>
      <c r="S166" s="179" t="str">
        <f t="shared" si="82"/>
        <v>MR310.3</v>
      </c>
      <c r="T166" s="4" t="str">
        <f t="shared" si="91"/>
        <v>上下料升降机构出料托盘下降位[A]</v>
      </c>
      <c r="U166" s="179" t="str">
        <f t="shared" si="72"/>
        <v>MR410.3</v>
      </c>
      <c r="V166" s="4" t="str">
        <f t="shared" si="92"/>
        <v>升降机构出料托盘升降气缸下降Sw</v>
      </c>
      <c r="W166" s="179" t="str">
        <f t="shared" si="73"/>
        <v>MR510.3</v>
      </c>
      <c r="X166" s="4" t="str">
        <f t="shared" si="93"/>
        <v>升降机构出料托盘升降气缸下降Lamp</v>
      </c>
      <c r="Y166" s="179" t="str">
        <f t="shared" si="83"/>
        <v>MR610.3</v>
      </c>
      <c r="Z166" s="4" t="str">
        <f t="shared" si="68"/>
        <v>上下料升降机构出料托盘下降位Alw</v>
      </c>
      <c r="AA166" s="179" t="str">
        <f t="shared" si="94"/>
        <v>MR710.3</v>
      </c>
      <c r="AB166" s="4" t="str">
        <f t="shared" si="84"/>
        <v>升降机构出料托盘升降气缸下降条件[A]</v>
      </c>
      <c r="AC166" s="4">
        <v>1163</v>
      </c>
      <c r="AD166" s="4" t="str">
        <f t="shared" si="74"/>
        <v>上下料升降机构出料托盘下降位延时[A]</v>
      </c>
      <c r="AE166" s="4">
        <v>263</v>
      </c>
      <c r="AF166" s="4" t="str">
        <f t="shared" si="85"/>
        <v>上下料升降机构出料托盘下降位Alm</v>
      </c>
      <c r="AG166" s="179" t="str">
        <f t="shared" si="86"/>
        <v>MR1010.3</v>
      </c>
      <c r="AH166" s="4" t="str">
        <f t="shared" si="75"/>
        <v>上下料升降机构出料托盘下降位Alm</v>
      </c>
      <c r="AI166" s="4" t="str">
        <f t="shared" si="75"/>
        <v>上下料升降机构出料托盘下降位</v>
      </c>
    </row>
    <row r="167" spans="2:35">
      <c r="B167" s="51" t="s">
        <v>435</v>
      </c>
      <c r="E167" s="254" t="s">
        <v>436</v>
      </c>
      <c r="G167" s="182">
        <f t="shared" si="76"/>
        <v>10</v>
      </c>
      <c r="H167" s="179">
        <f t="shared" si="87"/>
        <v>4</v>
      </c>
      <c r="I167" s="270" t="str">
        <f t="shared" si="77"/>
        <v>R10.4</v>
      </c>
      <c r="J167" s="4" t="str">
        <f t="shared" si="70"/>
        <v>上下料升降机构出料托盘上升位Sn</v>
      </c>
      <c r="K167" s="270" t="str">
        <f t="shared" si="78"/>
        <v>R110.4</v>
      </c>
      <c r="L167" s="138" t="str">
        <f t="shared" si="79"/>
        <v>升降机构出料托盘升降气缸上升Sol</v>
      </c>
      <c r="M167" s="179" t="str">
        <f t="shared" si="88"/>
        <v>MR910.4</v>
      </c>
      <c r="N167" s="4" t="str">
        <f t="shared" si="71"/>
        <v>上下料升降机构出料托盘上升位Flg</v>
      </c>
      <c r="O167" s="179" t="str">
        <f t="shared" si="80"/>
        <v>MR110.4</v>
      </c>
      <c r="P167" s="4" t="str">
        <f t="shared" si="89"/>
        <v>上下料升降机构出料托盘上升位Pls</v>
      </c>
      <c r="Q167" s="179" t="str">
        <f t="shared" si="81"/>
        <v>MR210.4</v>
      </c>
      <c r="R167" s="4" t="str">
        <f t="shared" si="90"/>
        <v>上下料升降机构出料托盘上升位[M]</v>
      </c>
      <c r="S167" s="179" t="str">
        <f t="shared" si="82"/>
        <v>MR310.4</v>
      </c>
      <c r="T167" s="4" t="str">
        <f t="shared" si="91"/>
        <v>上下料升降机构出料托盘上升位[A]</v>
      </c>
      <c r="U167" s="179" t="str">
        <f t="shared" si="72"/>
        <v>MR410.4</v>
      </c>
      <c r="V167" s="4" t="str">
        <f t="shared" si="92"/>
        <v>升降机构出料托盘升降气缸上升Sw</v>
      </c>
      <c r="W167" s="179" t="str">
        <f t="shared" si="73"/>
        <v>MR510.4</v>
      </c>
      <c r="X167" s="4" t="str">
        <f t="shared" si="93"/>
        <v>升降机构出料托盘升降气缸上升Lamp</v>
      </c>
      <c r="Y167" s="179" t="str">
        <f t="shared" si="83"/>
        <v>MR610.4</v>
      </c>
      <c r="Z167" s="4" t="str">
        <f t="shared" si="68"/>
        <v>上下料升降机构出料托盘上升位Alw</v>
      </c>
      <c r="AA167" s="179" t="str">
        <f t="shared" si="94"/>
        <v>MR710.4</v>
      </c>
      <c r="AB167" s="4" t="str">
        <f t="shared" si="84"/>
        <v>升降机构出料托盘升降气缸上升条件[A]</v>
      </c>
      <c r="AC167" s="4">
        <v>1164</v>
      </c>
      <c r="AD167" s="4" t="str">
        <f t="shared" si="74"/>
        <v>上下料升降机构出料托盘上升位延时[A]</v>
      </c>
      <c r="AE167" s="4">
        <v>264</v>
      </c>
      <c r="AF167" s="4" t="str">
        <f t="shared" si="85"/>
        <v>上下料升降机构出料托盘上升位Alm</v>
      </c>
      <c r="AG167" s="179" t="str">
        <f t="shared" si="86"/>
        <v>MR1010.4</v>
      </c>
      <c r="AH167" s="4" t="str">
        <f t="shared" si="75"/>
        <v>上下料升降机构出料托盘上升位Alm</v>
      </c>
      <c r="AI167" s="4" t="str">
        <f t="shared" si="75"/>
        <v>上下料升降机构出料托盘上升位</v>
      </c>
    </row>
    <row r="168" spans="2:35">
      <c r="B168" s="51" t="s">
        <v>437</v>
      </c>
      <c r="E168" s="23" t="s">
        <v>129</v>
      </c>
      <c r="G168" s="182">
        <f t="shared" si="76"/>
        <v>10</v>
      </c>
      <c r="H168" s="179">
        <f t="shared" si="87"/>
        <v>5</v>
      </c>
      <c r="I168" s="270" t="str">
        <f t="shared" si="77"/>
        <v>R10.5</v>
      </c>
      <c r="J168" s="4" t="str">
        <f t="shared" si="70"/>
        <v>升降机构出料托盘有料感应对射Sn</v>
      </c>
      <c r="K168" s="270" t="str">
        <f t="shared" si="78"/>
        <v>R110.5</v>
      </c>
      <c r="L168" s="138" t="str">
        <f t="shared" si="79"/>
        <v>备用Sol</v>
      </c>
      <c r="M168" s="179" t="str">
        <f t="shared" si="88"/>
        <v>MR910.5</v>
      </c>
      <c r="N168" s="4" t="str">
        <f t="shared" si="71"/>
        <v>升降机构出料托盘有料感应对射Flg</v>
      </c>
      <c r="O168" s="179" t="str">
        <f t="shared" si="80"/>
        <v>MR110.5</v>
      </c>
      <c r="P168" s="4" t="str">
        <f t="shared" si="89"/>
        <v>升降机构出料托盘有料感应对射Pls</v>
      </c>
      <c r="Q168" s="179" t="str">
        <f t="shared" si="81"/>
        <v>MR210.5</v>
      </c>
      <c r="R168" s="4" t="str">
        <f t="shared" si="90"/>
        <v>升降机构出料托盘有料感应对射[M]</v>
      </c>
      <c r="S168" s="179" t="str">
        <f t="shared" si="82"/>
        <v>MR310.5</v>
      </c>
      <c r="T168" s="4" t="str">
        <f t="shared" si="91"/>
        <v>升降机构出料托盘有料感应对射[A]</v>
      </c>
      <c r="U168" s="179" t="str">
        <f t="shared" si="72"/>
        <v>MR410.5</v>
      </c>
      <c r="V168" s="4" t="str">
        <f t="shared" si="92"/>
        <v>备用Sw</v>
      </c>
      <c r="W168" s="179" t="str">
        <f t="shared" si="73"/>
        <v>MR510.5</v>
      </c>
      <c r="X168" s="4" t="str">
        <f t="shared" si="93"/>
        <v>备用Lamp</v>
      </c>
      <c r="Y168" s="179" t="str">
        <f t="shared" si="83"/>
        <v>MR610.5</v>
      </c>
      <c r="Z168" s="4" t="str">
        <f t="shared" si="68"/>
        <v>升降机构出料托盘有料感应对射Alw</v>
      </c>
      <c r="AA168" s="179" t="str">
        <f t="shared" si="94"/>
        <v>MR710.5</v>
      </c>
      <c r="AB168" s="4" t="str">
        <f t="shared" si="84"/>
        <v>备用条件[A]</v>
      </c>
      <c r="AC168" s="4">
        <v>1165</v>
      </c>
      <c r="AD168" s="4" t="str">
        <f t="shared" si="74"/>
        <v>升降机构出料托盘有料感应对射延时[A]</v>
      </c>
      <c r="AE168" s="4">
        <v>265</v>
      </c>
      <c r="AF168" s="4" t="str">
        <f t="shared" si="85"/>
        <v>升降机构出料托盘有料感应对射Alm</v>
      </c>
      <c r="AG168" s="179" t="str">
        <f t="shared" si="86"/>
        <v>MR1010.5</v>
      </c>
      <c r="AH168" s="4" t="str">
        <f t="shared" si="75"/>
        <v>升降机构出料托盘有料感应对射Alm</v>
      </c>
      <c r="AI168" s="4" t="str">
        <f t="shared" si="75"/>
        <v>升降机构出料托盘有料感应对射</v>
      </c>
    </row>
    <row r="169" spans="2:35">
      <c r="B169" s="51" t="s">
        <v>438</v>
      </c>
      <c r="E169" s="254" t="s">
        <v>439</v>
      </c>
      <c r="G169" s="182">
        <f t="shared" si="76"/>
        <v>10</v>
      </c>
      <c r="H169" s="179">
        <f t="shared" si="87"/>
        <v>6</v>
      </c>
      <c r="I169" s="270" t="str">
        <f t="shared" si="77"/>
        <v>R10.6</v>
      </c>
      <c r="J169" s="4" t="str">
        <f t="shared" si="70"/>
        <v>下层拉带分料气缸缩回位Sn</v>
      </c>
      <c r="K169" s="270" t="str">
        <f t="shared" si="78"/>
        <v>R110.6</v>
      </c>
      <c r="L169" s="138" t="str">
        <f t="shared" si="79"/>
        <v>下层拉带分料气缸缩回Sol</v>
      </c>
      <c r="M169" s="179" t="str">
        <f t="shared" si="88"/>
        <v>MR910.6</v>
      </c>
      <c r="N169" s="4" t="str">
        <f t="shared" si="71"/>
        <v>下层拉带分料气缸缩回位Flg</v>
      </c>
      <c r="O169" s="179" t="str">
        <f t="shared" si="80"/>
        <v>MR110.6</v>
      </c>
      <c r="P169" s="4" t="str">
        <f t="shared" si="89"/>
        <v>下层拉带分料气缸缩回位Pls</v>
      </c>
      <c r="Q169" s="179" t="str">
        <f t="shared" si="81"/>
        <v>MR210.6</v>
      </c>
      <c r="R169" s="4" t="str">
        <f t="shared" si="90"/>
        <v>下层拉带分料气缸缩回位[M]</v>
      </c>
      <c r="S169" s="179" t="str">
        <f t="shared" si="82"/>
        <v>MR310.6</v>
      </c>
      <c r="T169" s="4" t="str">
        <f t="shared" si="91"/>
        <v>下层拉带分料气缸缩回位[A]</v>
      </c>
      <c r="U169" s="179" t="str">
        <f t="shared" si="72"/>
        <v>MR410.6</v>
      </c>
      <c r="V169" s="4" t="str">
        <f t="shared" si="92"/>
        <v>下层拉带分料气缸缩回Sw</v>
      </c>
      <c r="W169" s="179" t="str">
        <f t="shared" si="73"/>
        <v>MR510.6</v>
      </c>
      <c r="X169" s="4" t="str">
        <f t="shared" si="93"/>
        <v>下层拉带分料气缸缩回Lamp</v>
      </c>
      <c r="Y169" s="179" t="str">
        <f t="shared" si="83"/>
        <v>MR610.6</v>
      </c>
      <c r="Z169" s="4" t="str">
        <f t="shared" ref="Z169:Z232" si="95">$B169&amp;Z$2</f>
        <v>下层拉带分料气缸缩回位Alw</v>
      </c>
      <c r="AA169" s="179" t="str">
        <f t="shared" si="94"/>
        <v>MR710.6</v>
      </c>
      <c r="AB169" s="4" t="str">
        <f t="shared" si="84"/>
        <v>下层拉带分料气缸缩回条件[A]</v>
      </c>
      <c r="AC169" s="4">
        <v>1166</v>
      </c>
      <c r="AD169" s="4" t="str">
        <f t="shared" si="74"/>
        <v>下层拉带分料气缸缩回位延时[A]</v>
      </c>
      <c r="AE169" s="4">
        <v>266</v>
      </c>
      <c r="AF169" s="4" t="str">
        <f t="shared" si="85"/>
        <v>下层拉带分料气缸缩回位Alm</v>
      </c>
      <c r="AG169" s="179" t="str">
        <f t="shared" si="86"/>
        <v>MR1010.6</v>
      </c>
      <c r="AH169" s="4" t="str">
        <f t="shared" si="75"/>
        <v>下层拉带分料气缸缩回位Alm</v>
      </c>
      <c r="AI169" s="4" t="str">
        <f t="shared" si="75"/>
        <v>下层拉带分料气缸缩回位</v>
      </c>
    </row>
    <row r="170" spans="2:35">
      <c r="B170" s="51" t="s">
        <v>440</v>
      </c>
      <c r="E170" s="260" t="s">
        <v>441</v>
      </c>
      <c r="G170" s="182">
        <f t="shared" si="76"/>
        <v>10</v>
      </c>
      <c r="H170" s="179">
        <f t="shared" si="87"/>
        <v>7</v>
      </c>
      <c r="I170" s="270" t="str">
        <f t="shared" si="77"/>
        <v>R10.7</v>
      </c>
      <c r="J170" s="4" t="str">
        <f t="shared" si="70"/>
        <v>下层拉带分料气缸伸出位Sn</v>
      </c>
      <c r="K170" s="270" t="str">
        <f t="shared" si="78"/>
        <v>R110.7</v>
      </c>
      <c r="L170" s="138" t="str">
        <f t="shared" si="79"/>
        <v>下层拉带分料气缸伸出Sol</v>
      </c>
      <c r="M170" s="179" t="str">
        <f t="shared" si="88"/>
        <v>MR910.7</v>
      </c>
      <c r="N170" s="4" t="str">
        <f t="shared" si="71"/>
        <v>下层拉带分料气缸伸出位Flg</v>
      </c>
      <c r="O170" s="179" t="str">
        <f t="shared" si="80"/>
        <v>MR110.7</v>
      </c>
      <c r="P170" s="4" t="str">
        <f t="shared" si="89"/>
        <v>下层拉带分料气缸伸出位Pls</v>
      </c>
      <c r="Q170" s="179" t="str">
        <f t="shared" si="81"/>
        <v>MR210.7</v>
      </c>
      <c r="R170" s="4" t="str">
        <f t="shared" si="90"/>
        <v>下层拉带分料气缸伸出位[M]</v>
      </c>
      <c r="S170" s="179" t="str">
        <f t="shared" si="82"/>
        <v>MR310.7</v>
      </c>
      <c r="T170" s="4" t="str">
        <f t="shared" si="91"/>
        <v>下层拉带分料气缸伸出位[A]</v>
      </c>
      <c r="U170" s="179" t="str">
        <f t="shared" si="72"/>
        <v>MR410.7</v>
      </c>
      <c r="V170" s="4" t="str">
        <f t="shared" si="92"/>
        <v>下层拉带分料气缸伸出Sw</v>
      </c>
      <c r="W170" s="179" t="str">
        <f t="shared" si="73"/>
        <v>MR510.7</v>
      </c>
      <c r="X170" s="4" t="str">
        <f t="shared" si="93"/>
        <v>下层拉带分料气缸伸出Lamp</v>
      </c>
      <c r="Y170" s="179" t="str">
        <f t="shared" si="83"/>
        <v>MR610.7</v>
      </c>
      <c r="Z170" s="4" t="str">
        <f t="shared" si="95"/>
        <v>下层拉带分料气缸伸出位Alw</v>
      </c>
      <c r="AA170" s="179" t="str">
        <f t="shared" si="94"/>
        <v>MR710.7</v>
      </c>
      <c r="AB170" s="4" t="str">
        <f t="shared" si="84"/>
        <v>下层拉带分料气缸伸出条件[A]</v>
      </c>
      <c r="AC170" s="4">
        <v>1167</v>
      </c>
      <c r="AD170" s="4" t="str">
        <f t="shared" si="74"/>
        <v>下层拉带分料气缸伸出位延时[A]</v>
      </c>
      <c r="AE170" s="4">
        <v>267</v>
      </c>
      <c r="AF170" s="4" t="str">
        <f t="shared" si="85"/>
        <v>下层拉带分料气缸伸出位Alm</v>
      </c>
      <c r="AG170" s="179" t="str">
        <f t="shared" si="86"/>
        <v>MR1010.7</v>
      </c>
      <c r="AH170" s="4" t="str">
        <f t="shared" si="75"/>
        <v>下层拉带分料气缸伸出位Alm</v>
      </c>
      <c r="AI170" s="4" t="str">
        <f t="shared" si="75"/>
        <v>下层拉带分料气缸伸出位</v>
      </c>
    </row>
    <row r="171" spans="2:35">
      <c r="B171" s="51" t="s">
        <v>442</v>
      </c>
      <c r="E171" s="23" t="s">
        <v>129</v>
      </c>
      <c r="G171" s="182">
        <f t="shared" si="76"/>
        <v>10</v>
      </c>
      <c r="H171" s="179">
        <f t="shared" si="87"/>
        <v>8</v>
      </c>
      <c r="I171" s="270" t="str">
        <f t="shared" si="77"/>
        <v>R10.8</v>
      </c>
      <c r="J171" s="4" t="str">
        <f t="shared" si="70"/>
        <v>下层拉带分料机构有料感应对射Sn</v>
      </c>
      <c r="K171" s="270" t="str">
        <f t="shared" si="78"/>
        <v>R110.8</v>
      </c>
      <c r="L171" s="138" t="str">
        <f t="shared" si="79"/>
        <v>备用Sol</v>
      </c>
      <c r="M171" s="179" t="str">
        <f t="shared" si="88"/>
        <v>MR910.8</v>
      </c>
      <c r="N171" s="4" t="str">
        <f t="shared" si="71"/>
        <v>下层拉带分料机构有料感应对射Flg</v>
      </c>
      <c r="O171" s="179" t="str">
        <f t="shared" si="80"/>
        <v>MR110.8</v>
      </c>
      <c r="P171" s="4" t="str">
        <f t="shared" si="89"/>
        <v>下层拉带分料机构有料感应对射Pls</v>
      </c>
      <c r="Q171" s="179" t="str">
        <f t="shared" si="81"/>
        <v>MR210.8</v>
      </c>
      <c r="R171" s="4" t="str">
        <f t="shared" si="90"/>
        <v>下层拉带分料机构有料感应对射[M]</v>
      </c>
      <c r="S171" s="179" t="str">
        <f t="shared" si="82"/>
        <v>MR310.8</v>
      </c>
      <c r="T171" s="4" t="str">
        <f t="shared" si="91"/>
        <v>下层拉带分料机构有料感应对射[A]</v>
      </c>
      <c r="U171" s="179" t="str">
        <f t="shared" si="72"/>
        <v>MR410.8</v>
      </c>
      <c r="V171" s="4" t="str">
        <f t="shared" si="92"/>
        <v>备用Sw</v>
      </c>
      <c r="W171" s="179" t="str">
        <f t="shared" si="73"/>
        <v>MR510.8</v>
      </c>
      <c r="X171" s="4" t="str">
        <f t="shared" si="93"/>
        <v>备用Lamp</v>
      </c>
      <c r="Y171" s="179" t="str">
        <f t="shared" si="83"/>
        <v>MR610.8</v>
      </c>
      <c r="Z171" s="4" t="str">
        <f t="shared" si="95"/>
        <v>下层拉带分料机构有料感应对射Alw</v>
      </c>
      <c r="AA171" s="179" t="str">
        <f t="shared" si="94"/>
        <v>MR710.8</v>
      </c>
      <c r="AB171" s="4" t="str">
        <f t="shared" si="84"/>
        <v>备用条件[A]</v>
      </c>
      <c r="AC171" s="4">
        <v>1168</v>
      </c>
      <c r="AD171" s="4" t="str">
        <f t="shared" si="74"/>
        <v>下层拉带分料机构有料感应对射延时[A]</v>
      </c>
      <c r="AE171" s="4">
        <v>268</v>
      </c>
      <c r="AF171" s="4" t="str">
        <f t="shared" si="85"/>
        <v>下层拉带分料机构有料感应对射Alm</v>
      </c>
      <c r="AG171" s="179" t="str">
        <f t="shared" si="86"/>
        <v>MR1010.8</v>
      </c>
      <c r="AH171" s="4" t="str">
        <f t="shared" si="75"/>
        <v>下层拉带分料机构有料感应对射Alm</v>
      </c>
      <c r="AI171" s="4" t="str">
        <f t="shared" si="75"/>
        <v>下层拉带分料机构有料感应对射</v>
      </c>
    </row>
    <row r="172" spans="2:35">
      <c r="B172" s="23" t="s">
        <v>129</v>
      </c>
      <c r="E172" s="23" t="s">
        <v>129</v>
      </c>
      <c r="G172" s="182">
        <f t="shared" si="76"/>
        <v>10</v>
      </c>
      <c r="H172" s="179">
        <f t="shared" si="87"/>
        <v>9</v>
      </c>
      <c r="I172" s="270" t="str">
        <f t="shared" si="77"/>
        <v>R10.9</v>
      </c>
      <c r="J172" s="4" t="str">
        <f t="shared" si="70"/>
        <v>备用Sn</v>
      </c>
      <c r="K172" s="270" t="str">
        <f t="shared" si="78"/>
        <v>R110.9</v>
      </c>
      <c r="L172" s="138" t="str">
        <f t="shared" si="79"/>
        <v>备用Sol</v>
      </c>
      <c r="M172" s="179" t="str">
        <f t="shared" si="88"/>
        <v>MR910.9</v>
      </c>
      <c r="N172" s="4" t="str">
        <f t="shared" si="71"/>
        <v>备用Flg</v>
      </c>
      <c r="O172" s="179" t="str">
        <f t="shared" si="80"/>
        <v>MR110.9</v>
      </c>
      <c r="P172" s="4" t="str">
        <f t="shared" si="89"/>
        <v>备用Pls</v>
      </c>
      <c r="Q172" s="179" t="str">
        <f t="shared" si="81"/>
        <v>MR210.9</v>
      </c>
      <c r="R172" s="4" t="str">
        <f t="shared" si="90"/>
        <v>备用[M]</v>
      </c>
      <c r="S172" s="179" t="str">
        <f t="shared" si="82"/>
        <v>MR310.9</v>
      </c>
      <c r="T172" s="4" t="str">
        <f t="shared" si="91"/>
        <v>备用[A]</v>
      </c>
      <c r="U172" s="179" t="str">
        <f t="shared" si="72"/>
        <v>MR410.9</v>
      </c>
      <c r="V172" s="4" t="str">
        <f t="shared" si="92"/>
        <v>备用Sw</v>
      </c>
      <c r="W172" s="179" t="str">
        <f t="shared" si="73"/>
        <v>MR510.9</v>
      </c>
      <c r="X172" s="4" t="str">
        <f t="shared" si="93"/>
        <v>备用Lamp</v>
      </c>
      <c r="Y172" s="179" t="str">
        <f t="shared" si="83"/>
        <v>MR610.9</v>
      </c>
      <c r="Z172" s="4" t="str">
        <f t="shared" si="95"/>
        <v>备用Alw</v>
      </c>
      <c r="AA172" s="179" t="str">
        <f t="shared" si="94"/>
        <v>MR710.9</v>
      </c>
      <c r="AB172" s="4" t="str">
        <f t="shared" si="84"/>
        <v>备用条件[A]</v>
      </c>
      <c r="AC172" s="4">
        <v>1169</v>
      </c>
      <c r="AD172" s="4" t="str">
        <f t="shared" si="74"/>
        <v>备用延时[A]</v>
      </c>
      <c r="AE172" s="4">
        <v>269</v>
      </c>
      <c r="AF172" s="4" t="str">
        <f t="shared" si="85"/>
        <v>备用Alm</v>
      </c>
      <c r="AG172" s="179" t="str">
        <f t="shared" si="86"/>
        <v>MR1010.9</v>
      </c>
      <c r="AH172" s="4" t="str">
        <f t="shared" si="75"/>
        <v>备用Alm</v>
      </c>
      <c r="AI172" s="4" t="str">
        <f t="shared" si="75"/>
        <v>备用</v>
      </c>
    </row>
    <row r="173" spans="2:35">
      <c r="B173" s="23" t="s">
        <v>129</v>
      </c>
      <c r="E173" s="254" t="s">
        <v>443</v>
      </c>
      <c r="G173" s="182">
        <f t="shared" si="76"/>
        <v>10</v>
      </c>
      <c r="H173" s="179">
        <f t="shared" si="87"/>
        <v>10</v>
      </c>
      <c r="I173" s="270" t="str">
        <f t="shared" si="77"/>
        <v>R10.10</v>
      </c>
      <c r="J173" s="4" t="str">
        <f t="shared" si="70"/>
        <v>备用Sn</v>
      </c>
      <c r="K173" s="270" t="str">
        <f t="shared" si="78"/>
        <v>R110.10</v>
      </c>
      <c r="L173" s="138" t="str">
        <f t="shared" si="79"/>
        <v>可放料信号Sol</v>
      </c>
      <c r="M173" s="179" t="str">
        <f t="shared" si="88"/>
        <v>MR910.10</v>
      </c>
      <c r="N173" s="4" t="str">
        <f t="shared" ref="N173:N204" si="96">$B173&amp;N$2</f>
        <v>备用Flg</v>
      </c>
      <c r="O173" s="179" t="str">
        <f t="shared" si="80"/>
        <v>MR110.10</v>
      </c>
      <c r="P173" s="4" t="str">
        <f t="shared" si="89"/>
        <v>备用Pls</v>
      </c>
      <c r="Q173" s="179" t="str">
        <f t="shared" si="81"/>
        <v>MR210.10</v>
      </c>
      <c r="R173" s="4" t="str">
        <f t="shared" si="90"/>
        <v>备用[M]</v>
      </c>
      <c r="S173" s="179" t="str">
        <f t="shared" si="82"/>
        <v>MR310.10</v>
      </c>
      <c r="T173" s="4" t="str">
        <f t="shared" si="91"/>
        <v>备用[A]</v>
      </c>
      <c r="U173" s="179" t="str">
        <f t="shared" si="72"/>
        <v>MR410.10</v>
      </c>
      <c r="V173" s="4" t="str">
        <f t="shared" si="92"/>
        <v>可放料信号Sw</v>
      </c>
      <c r="W173" s="179" t="str">
        <f t="shared" si="73"/>
        <v>MR510.10</v>
      </c>
      <c r="X173" s="4" t="str">
        <f t="shared" si="93"/>
        <v>可放料信号Lamp</v>
      </c>
      <c r="Y173" s="179" t="str">
        <f t="shared" si="83"/>
        <v>MR610.10</v>
      </c>
      <c r="Z173" s="4" t="str">
        <f t="shared" si="95"/>
        <v>备用Alw</v>
      </c>
      <c r="AA173" s="179" t="str">
        <f t="shared" si="94"/>
        <v>MR710.10</v>
      </c>
      <c r="AB173" s="4" t="str">
        <f t="shared" si="84"/>
        <v>可放料信号条件[A]</v>
      </c>
      <c r="AC173" s="4">
        <v>1170</v>
      </c>
      <c r="AD173" s="4" t="str">
        <f t="shared" si="74"/>
        <v>备用延时[A]</v>
      </c>
      <c r="AE173" s="4">
        <v>270</v>
      </c>
      <c r="AF173" s="4" t="str">
        <f t="shared" si="85"/>
        <v>备用Alm</v>
      </c>
      <c r="AG173" s="179" t="str">
        <f t="shared" si="86"/>
        <v>MR1010.10</v>
      </c>
      <c r="AH173" s="4" t="str">
        <f t="shared" si="75"/>
        <v>备用Alm</v>
      </c>
      <c r="AI173" s="4" t="str">
        <f t="shared" si="75"/>
        <v>备用</v>
      </c>
    </row>
    <row r="174" spans="2:35">
      <c r="B174" s="23" t="s">
        <v>129</v>
      </c>
      <c r="E174" s="254" t="s">
        <v>444</v>
      </c>
      <c r="G174" s="182">
        <f t="shared" si="76"/>
        <v>10</v>
      </c>
      <c r="H174" s="179">
        <f t="shared" si="87"/>
        <v>11</v>
      </c>
      <c r="I174" s="270" t="str">
        <f t="shared" si="77"/>
        <v>R10.11</v>
      </c>
      <c r="J174" s="4" t="str">
        <f t="shared" si="70"/>
        <v>备用Sn</v>
      </c>
      <c r="K174" s="270" t="str">
        <f t="shared" si="78"/>
        <v>R110.11</v>
      </c>
      <c r="L174" s="138" t="str">
        <f t="shared" si="79"/>
        <v>机器人急停(继电器)Sol</v>
      </c>
      <c r="M174" s="179" t="str">
        <f t="shared" si="88"/>
        <v>MR910.11</v>
      </c>
      <c r="N174" s="4" t="str">
        <f t="shared" si="96"/>
        <v>备用Flg</v>
      </c>
      <c r="O174" s="179" t="str">
        <f t="shared" si="80"/>
        <v>MR110.11</v>
      </c>
      <c r="P174" s="4" t="str">
        <f t="shared" si="89"/>
        <v>备用Pls</v>
      </c>
      <c r="Q174" s="179" t="str">
        <f t="shared" si="81"/>
        <v>MR210.11</v>
      </c>
      <c r="R174" s="4" t="str">
        <f t="shared" si="90"/>
        <v>备用[M]</v>
      </c>
      <c r="S174" s="179" t="str">
        <f t="shared" si="82"/>
        <v>MR310.11</v>
      </c>
      <c r="T174" s="4" t="str">
        <f t="shared" si="91"/>
        <v>备用[A]</v>
      </c>
      <c r="U174" s="179" t="str">
        <f t="shared" si="72"/>
        <v>MR410.11</v>
      </c>
      <c r="V174" s="4" t="str">
        <f t="shared" si="92"/>
        <v>机器人急停(继电器)Sw</v>
      </c>
      <c r="W174" s="179" t="str">
        <f t="shared" si="73"/>
        <v>MR510.11</v>
      </c>
      <c r="X174" s="4" t="str">
        <f t="shared" si="93"/>
        <v>机器人急停(继电器)Lamp</v>
      </c>
      <c r="Y174" s="179" t="str">
        <f t="shared" si="83"/>
        <v>MR610.11</v>
      </c>
      <c r="Z174" s="4" t="str">
        <f t="shared" si="95"/>
        <v>备用Alw</v>
      </c>
      <c r="AA174" s="179" t="str">
        <f t="shared" si="94"/>
        <v>MR710.11</v>
      </c>
      <c r="AB174" s="4" t="str">
        <f t="shared" si="84"/>
        <v>机器人急停(继电器)条件[A]</v>
      </c>
      <c r="AC174" s="4">
        <v>1171</v>
      </c>
      <c r="AD174" s="4" t="str">
        <f t="shared" ref="AD173:AD178" si="97">$E174&amp;AD$2</f>
        <v>机器人急停(继电器)延时[A]</v>
      </c>
      <c r="AE174" s="4">
        <v>271</v>
      </c>
      <c r="AF174" s="4" t="str">
        <f t="shared" si="85"/>
        <v>备用Alm</v>
      </c>
      <c r="AG174" s="179" t="str">
        <f t="shared" si="86"/>
        <v>MR1010.11</v>
      </c>
      <c r="AH174" s="4" t="str">
        <f t="shared" si="75"/>
        <v>备用Alm</v>
      </c>
      <c r="AI174" s="4" t="str">
        <f t="shared" si="75"/>
        <v>备用</v>
      </c>
    </row>
    <row r="175" spans="2:35">
      <c r="B175" s="23" t="s">
        <v>129</v>
      </c>
      <c r="E175" s="254" t="s">
        <v>445</v>
      </c>
      <c r="G175" s="182">
        <f t="shared" si="76"/>
        <v>10</v>
      </c>
      <c r="H175" s="179">
        <f t="shared" si="87"/>
        <v>12</v>
      </c>
      <c r="I175" s="270" t="str">
        <f t="shared" si="77"/>
        <v>R10.12</v>
      </c>
      <c r="J175" s="4" t="str">
        <f t="shared" si="70"/>
        <v>备用Sn</v>
      </c>
      <c r="K175" s="270" t="str">
        <f t="shared" si="78"/>
        <v>R110.12</v>
      </c>
      <c r="L175" s="138" t="str">
        <f t="shared" si="79"/>
        <v>机器人启动&lt;一直ON&gt;(DI06)Sol</v>
      </c>
      <c r="M175" s="179" t="str">
        <f t="shared" si="88"/>
        <v>MR910.12</v>
      </c>
      <c r="N175" s="4" t="str">
        <f t="shared" si="96"/>
        <v>备用Flg</v>
      </c>
      <c r="O175" s="179" t="str">
        <f t="shared" si="80"/>
        <v>MR110.12</v>
      </c>
      <c r="P175" s="4" t="str">
        <f t="shared" si="89"/>
        <v>备用Pls</v>
      </c>
      <c r="Q175" s="179" t="str">
        <f t="shared" si="81"/>
        <v>MR210.12</v>
      </c>
      <c r="R175" s="4" t="str">
        <f t="shared" si="90"/>
        <v>备用[M]</v>
      </c>
      <c r="S175" s="179" t="str">
        <f t="shared" si="82"/>
        <v>MR310.12</v>
      </c>
      <c r="T175" s="4" t="str">
        <f t="shared" si="91"/>
        <v>备用[A]</v>
      </c>
      <c r="U175" s="179" t="str">
        <f t="shared" si="72"/>
        <v>MR410.12</v>
      </c>
      <c r="V175" s="4" t="str">
        <f t="shared" si="92"/>
        <v>机器人启动&lt;一直ON&gt;(DI06)Sw</v>
      </c>
      <c r="W175" s="179" t="str">
        <f t="shared" si="73"/>
        <v>MR510.12</v>
      </c>
      <c r="X175" s="4" t="str">
        <f t="shared" si="93"/>
        <v>机器人启动&lt;一直ON&gt;(DI06)Lamp</v>
      </c>
      <c r="Y175" s="179" t="str">
        <f t="shared" si="83"/>
        <v>MR610.12</v>
      </c>
      <c r="Z175" s="4" t="str">
        <f t="shared" si="95"/>
        <v>备用Alw</v>
      </c>
      <c r="AA175" s="179" t="str">
        <f t="shared" si="94"/>
        <v>MR710.12</v>
      </c>
      <c r="AB175" s="4" t="str">
        <f t="shared" si="84"/>
        <v>机器人启动&lt;一直ON&gt;(DI06)条件[A]</v>
      </c>
      <c r="AC175" s="4">
        <v>1172</v>
      </c>
      <c r="AD175" s="4" t="str">
        <f t="shared" si="97"/>
        <v>机器人启动&lt;一直ON&gt;(DI06)延时[A]</v>
      </c>
      <c r="AE175" s="4">
        <v>272</v>
      </c>
      <c r="AF175" s="4" t="str">
        <f t="shared" si="85"/>
        <v>备用Alm</v>
      </c>
      <c r="AG175" s="179" t="str">
        <f t="shared" si="86"/>
        <v>MR1010.12</v>
      </c>
      <c r="AH175" s="4" t="str">
        <f t="shared" si="75"/>
        <v>备用Alm</v>
      </c>
      <c r="AI175" s="4" t="str">
        <f t="shared" si="75"/>
        <v>备用</v>
      </c>
    </row>
    <row r="176" spans="2:35">
      <c r="B176" s="23" t="s">
        <v>129</v>
      </c>
      <c r="E176" s="254" t="s">
        <v>446</v>
      </c>
      <c r="G176" s="182">
        <f t="shared" si="76"/>
        <v>10</v>
      </c>
      <c r="H176" s="179">
        <f t="shared" si="87"/>
        <v>13</v>
      </c>
      <c r="I176" s="270" t="str">
        <f t="shared" si="77"/>
        <v>R10.13</v>
      </c>
      <c r="J176" s="4" t="str">
        <f t="shared" si="70"/>
        <v>备用Sn</v>
      </c>
      <c r="K176" s="270" t="str">
        <f t="shared" si="78"/>
        <v>R110.13</v>
      </c>
      <c r="L176" s="138" t="str">
        <f t="shared" si="79"/>
        <v>机器人程序启动(DI12)Sol</v>
      </c>
      <c r="M176" s="179" t="str">
        <f t="shared" si="88"/>
        <v>MR910.13</v>
      </c>
      <c r="N176" s="4" t="str">
        <f t="shared" si="96"/>
        <v>备用Flg</v>
      </c>
      <c r="O176" s="179" t="str">
        <f t="shared" si="80"/>
        <v>MR110.13</v>
      </c>
      <c r="P176" s="4" t="str">
        <f t="shared" si="89"/>
        <v>备用Pls</v>
      </c>
      <c r="Q176" s="179" t="str">
        <f t="shared" si="81"/>
        <v>MR210.13</v>
      </c>
      <c r="R176" s="4" t="str">
        <f t="shared" si="90"/>
        <v>备用[M]</v>
      </c>
      <c r="S176" s="179" t="str">
        <f t="shared" si="82"/>
        <v>MR310.13</v>
      </c>
      <c r="T176" s="4" t="str">
        <f t="shared" si="91"/>
        <v>备用[A]</v>
      </c>
      <c r="U176" s="179" t="str">
        <f t="shared" si="72"/>
        <v>MR410.13</v>
      </c>
      <c r="V176" s="4" t="str">
        <f t="shared" si="92"/>
        <v>机器人程序启动(DI12)Sw</v>
      </c>
      <c r="W176" s="179" t="str">
        <f t="shared" si="73"/>
        <v>MR510.13</v>
      </c>
      <c r="X176" s="4" t="str">
        <f t="shared" si="93"/>
        <v>机器人程序启动(DI12)Lamp</v>
      </c>
      <c r="Y176" s="179" t="str">
        <f t="shared" si="83"/>
        <v>MR610.13</v>
      </c>
      <c r="Z176" s="4" t="str">
        <f t="shared" si="95"/>
        <v>备用Alw</v>
      </c>
      <c r="AA176" s="179" t="str">
        <f t="shared" si="94"/>
        <v>MR710.13</v>
      </c>
      <c r="AB176" s="4" t="str">
        <f t="shared" si="84"/>
        <v>机器人程序启动(DI12)条件[A]</v>
      </c>
      <c r="AC176" s="4">
        <v>1173</v>
      </c>
      <c r="AD176" s="4" t="str">
        <f t="shared" si="97"/>
        <v>机器人程序启动(DI12)延时[A]</v>
      </c>
      <c r="AE176" s="4">
        <v>273</v>
      </c>
      <c r="AF176" s="4" t="str">
        <f t="shared" si="85"/>
        <v>备用Alm</v>
      </c>
      <c r="AG176" s="179" t="str">
        <f t="shared" si="86"/>
        <v>MR1010.13</v>
      </c>
      <c r="AH176" s="4" t="str">
        <f t="shared" si="75"/>
        <v>备用Alm</v>
      </c>
      <c r="AI176" s="4" t="str">
        <f t="shared" si="75"/>
        <v>备用</v>
      </c>
    </row>
    <row r="177" spans="2:35">
      <c r="B177" s="23" t="s">
        <v>129</v>
      </c>
      <c r="E177" s="254" t="s">
        <v>447</v>
      </c>
      <c r="G177" s="182">
        <f t="shared" si="76"/>
        <v>10</v>
      </c>
      <c r="H177" s="179">
        <f t="shared" si="87"/>
        <v>14</v>
      </c>
      <c r="I177" s="270" t="str">
        <f t="shared" si="77"/>
        <v>R10.14</v>
      </c>
      <c r="J177" s="4" t="str">
        <f t="shared" si="70"/>
        <v>备用Sn</v>
      </c>
      <c r="K177" s="270" t="str">
        <f t="shared" si="78"/>
        <v>R110.14</v>
      </c>
      <c r="L177" s="138" t="str">
        <f t="shared" si="79"/>
        <v>机器人程序复位(DI15)Sol</v>
      </c>
      <c r="M177" s="179" t="str">
        <f t="shared" si="88"/>
        <v>MR910.14</v>
      </c>
      <c r="N177" s="4" t="str">
        <f t="shared" si="96"/>
        <v>备用Flg</v>
      </c>
      <c r="O177" s="179" t="str">
        <f t="shared" si="80"/>
        <v>MR110.14</v>
      </c>
      <c r="P177" s="4" t="str">
        <f t="shared" si="89"/>
        <v>备用Pls</v>
      </c>
      <c r="Q177" s="179" t="str">
        <f t="shared" si="81"/>
        <v>MR210.14</v>
      </c>
      <c r="R177" s="4" t="str">
        <f t="shared" si="90"/>
        <v>备用[M]</v>
      </c>
      <c r="S177" s="179" t="str">
        <f t="shared" si="82"/>
        <v>MR310.14</v>
      </c>
      <c r="T177" s="4" t="str">
        <f t="shared" si="91"/>
        <v>备用[A]</v>
      </c>
      <c r="U177" s="179" t="str">
        <f t="shared" si="72"/>
        <v>MR410.14</v>
      </c>
      <c r="V177" s="4" t="str">
        <f t="shared" si="92"/>
        <v>机器人程序复位(DI15)Sw</v>
      </c>
      <c r="W177" s="179" t="str">
        <f t="shared" si="73"/>
        <v>MR510.14</v>
      </c>
      <c r="X177" s="4" t="str">
        <f t="shared" si="93"/>
        <v>机器人程序复位(DI15)Lamp</v>
      </c>
      <c r="Y177" s="179" t="str">
        <f t="shared" si="83"/>
        <v>MR610.14</v>
      </c>
      <c r="Z177" s="4" t="str">
        <f t="shared" si="95"/>
        <v>备用Alw</v>
      </c>
      <c r="AA177" s="179" t="str">
        <f t="shared" si="94"/>
        <v>MR710.14</v>
      </c>
      <c r="AB177" s="4" t="str">
        <f t="shared" si="84"/>
        <v>机器人程序复位(DI15)条件[A]</v>
      </c>
      <c r="AC177" s="4">
        <v>1174</v>
      </c>
      <c r="AD177" s="4" t="str">
        <f t="shared" si="97"/>
        <v>机器人程序复位(DI15)延时[A]</v>
      </c>
      <c r="AE177" s="4">
        <v>274</v>
      </c>
      <c r="AF177" s="4" t="str">
        <f t="shared" si="85"/>
        <v>备用Alm</v>
      </c>
      <c r="AG177" s="179" t="str">
        <f t="shared" si="86"/>
        <v>MR1010.14</v>
      </c>
      <c r="AH177" s="4" t="str">
        <f t="shared" si="75"/>
        <v>备用Alm</v>
      </c>
      <c r="AI177" s="4" t="str">
        <f t="shared" si="75"/>
        <v>备用</v>
      </c>
    </row>
    <row r="178" ht="12.75" spans="2:35">
      <c r="B178" s="23" t="s">
        <v>129</v>
      </c>
      <c r="E178" s="254" t="s">
        <v>448</v>
      </c>
      <c r="G178" s="182">
        <f t="shared" si="76"/>
        <v>10</v>
      </c>
      <c r="H178" s="179">
        <f t="shared" si="87"/>
        <v>15</v>
      </c>
      <c r="I178" s="270" t="str">
        <f t="shared" si="77"/>
        <v>R10.15</v>
      </c>
      <c r="J178" s="4" t="str">
        <f t="shared" si="70"/>
        <v>备用Sn</v>
      </c>
      <c r="K178" s="271" t="str">
        <f t="shared" si="78"/>
        <v>R110.15</v>
      </c>
      <c r="L178" s="138" t="str">
        <f t="shared" si="79"/>
        <v>机器人报警复位(DI16)Sol</v>
      </c>
      <c r="M178" s="179" t="str">
        <f t="shared" si="88"/>
        <v>MR910.15</v>
      </c>
      <c r="N178" s="4" t="str">
        <f t="shared" si="96"/>
        <v>备用Flg</v>
      </c>
      <c r="O178" s="179" t="str">
        <f t="shared" si="80"/>
        <v>MR110.15</v>
      </c>
      <c r="P178" s="4" t="str">
        <f t="shared" si="89"/>
        <v>备用Pls</v>
      </c>
      <c r="Q178" s="179" t="str">
        <f t="shared" si="81"/>
        <v>MR210.15</v>
      </c>
      <c r="R178" s="4" t="str">
        <f t="shared" si="90"/>
        <v>备用[M]</v>
      </c>
      <c r="S178" s="179" t="str">
        <f t="shared" si="82"/>
        <v>MR310.15</v>
      </c>
      <c r="T178" s="4" t="str">
        <f t="shared" si="91"/>
        <v>备用[A]</v>
      </c>
      <c r="U178" s="179" t="str">
        <f t="shared" si="72"/>
        <v>MR410.15</v>
      </c>
      <c r="V178" s="4" t="str">
        <f t="shared" si="92"/>
        <v>机器人报警复位(DI16)Sw</v>
      </c>
      <c r="W178" s="179" t="str">
        <f t="shared" si="73"/>
        <v>MR510.15</v>
      </c>
      <c r="X178" s="4" t="str">
        <f t="shared" si="93"/>
        <v>机器人报警复位(DI16)Lamp</v>
      </c>
      <c r="Y178" s="179" t="str">
        <f t="shared" si="83"/>
        <v>MR610.15</v>
      </c>
      <c r="Z178" s="4" t="str">
        <f t="shared" si="95"/>
        <v>备用Alw</v>
      </c>
      <c r="AA178" s="179" t="str">
        <f t="shared" si="94"/>
        <v>MR710.15</v>
      </c>
      <c r="AB178" s="4" t="str">
        <f t="shared" si="84"/>
        <v>机器人报警复位(DI16)条件[A]</v>
      </c>
      <c r="AC178" s="4">
        <v>1175</v>
      </c>
      <c r="AD178" s="4" t="str">
        <f t="shared" si="97"/>
        <v>机器人报警复位(DI16)延时[A]</v>
      </c>
      <c r="AE178" s="4">
        <v>275</v>
      </c>
      <c r="AF178" s="4" t="str">
        <f t="shared" si="85"/>
        <v>备用Alm</v>
      </c>
      <c r="AG178" s="179" t="str">
        <f t="shared" si="86"/>
        <v>MR1010.15</v>
      </c>
      <c r="AH178" s="4" t="str">
        <f>$B178&amp;AH$2</f>
        <v>备用Alm</v>
      </c>
      <c r="AI178" s="4" t="s">
        <v>449</v>
      </c>
    </row>
    <row r="179" spans="2:35">
      <c r="B179" s="51" t="s">
        <v>450</v>
      </c>
      <c r="E179" s="260" t="s">
        <v>451</v>
      </c>
      <c r="G179" s="182">
        <f t="shared" si="76"/>
        <v>11</v>
      </c>
      <c r="H179" s="179">
        <f t="shared" si="87"/>
        <v>0</v>
      </c>
      <c r="I179" s="270" t="str">
        <f t="shared" si="77"/>
        <v>R11.0</v>
      </c>
      <c r="J179" s="4" t="str">
        <f t="shared" si="70"/>
        <v>上料R程序运行过程中Sn</v>
      </c>
      <c r="K179" s="269" t="str">
        <f t="shared" si="78"/>
        <v>R111.0</v>
      </c>
      <c r="L179" s="138" t="str">
        <f t="shared" si="79"/>
        <v>PLC-上料机器人O06Sol</v>
      </c>
      <c r="M179" s="179" t="str">
        <f t="shared" si="88"/>
        <v>MR911.0</v>
      </c>
      <c r="N179" s="4" t="str">
        <f t="shared" si="96"/>
        <v>上料R程序运行过程中Flg</v>
      </c>
      <c r="O179" s="179" t="str">
        <f t="shared" si="80"/>
        <v>MR111.0</v>
      </c>
      <c r="P179" s="4" t="str">
        <f>$E179&amp;P$2</f>
        <v>PLC-上料机器人O06Pls</v>
      </c>
      <c r="Q179" s="179" t="str">
        <f t="shared" si="81"/>
        <v>MR211.0</v>
      </c>
      <c r="R179" s="4" t="str">
        <f>$E179&amp;R$2</f>
        <v>PLC-上料机器人O06[M]</v>
      </c>
      <c r="S179" s="179" t="str">
        <f t="shared" si="82"/>
        <v>MR311.0</v>
      </c>
      <c r="T179" s="4" t="str">
        <f>$E179&amp;T$2</f>
        <v>PLC-上料机器人O06[A]</v>
      </c>
      <c r="U179" s="179" t="str">
        <f t="shared" si="72"/>
        <v>MR411.0</v>
      </c>
      <c r="V179" s="4" t="str">
        <f t="shared" si="92"/>
        <v>PLC-上料机器人O06Sw</v>
      </c>
      <c r="W179" s="179" t="str">
        <f t="shared" si="73"/>
        <v>MR511.0</v>
      </c>
      <c r="X179" s="4" t="str">
        <f t="shared" si="93"/>
        <v>PLC-上料机器人O06Lamp</v>
      </c>
      <c r="Y179" s="179" t="str">
        <f t="shared" si="83"/>
        <v>MR611.0</v>
      </c>
      <c r="Z179" s="4" t="str">
        <f t="shared" si="95"/>
        <v>上料R程序运行过程中Alw</v>
      </c>
      <c r="AA179" s="179" t="str">
        <f t="shared" si="94"/>
        <v>MR711.0</v>
      </c>
      <c r="AB179" s="4" t="str">
        <f t="shared" si="84"/>
        <v>PLC-上料机器人O06条件[A]</v>
      </c>
      <c r="AC179" s="4">
        <v>1176</v>
      </c>
      <c r="AD179" s="4" t="str">
        <f t="shared" si="74"/>
        <v>上料R程序运行过程中延时[A]</v>
      </c>
      <c r="AE179" s="4">
        <v>276</v>
      </c>
      <c r="AF179" s="4" t="str">
        <f t="shared" si="85"/>
        <v>上料R程序运行过程中Alm</v>
      </c>
      <c r="AG179" s="179" t="str">
        <f t="shared" si="86"/>
        <v>MR1011.0</v>
      </c>
      <c r="AH179" s="4" t="str">
        <f t="shared" si="75"/>
        <v>上料R程序运行过程中Alm</v>
      </c>
      <c r="AI179" s="4" t="str">
        <f t="shared" si="75"/>
        <v>上料R程序运行过程中</v>
      </c>
    </row>
    <row r="180" spans="2:34">
      <c r="B180" s="267" t="s">
        <v>452</v>
      </c>
      <c r="E180" s="260" t="s">
        <v>453</v>
      </c>
      <c r="G180" s="182">
        <f t="shared" si="76"/>
        <v>11</v>
      </c>
      <c r="H180" s="179">
        <f t="shared" si="87"/>
        <v>1</v>
      </c>
      <c r="I180" s="270" t="str">
        <f t="shared" si="77"/>
        <v>R11.1</v>
      </c>
      <c r="J180" s="4" t="str">
        <f t="shared" si="70"/>
        <v>上料R程序复位中Sn</v>
      </c>
      <c r="K180" s="270" t="str">
        <f t="shared" si="78"/>
        <v>R111.1</v>
      </c>
      <c r="L180" s="138" t="str">
        <f t="shared" si="79"/>
        <v>PLC-上料机器人O07Sol</v>
      </c>
      <c r="M180" s="179" t="str">
        <f t="shared" si="88"/>
        <v>MR911.1</v>
      </c>
      <c r="N180" s="4" t="str">
        <f t="shared" si="96"/>
        <v>上料R程序复位中Flg</v>
      </c>
      <c r="O180" s="179" t="str">
        <f t="shared" si="80"/>
        <v>MR111.1</v>
      </c>
      <c r="P180" s="4" t="str">
        <f t="shared" ref="P180:P243" si="98">$E180&amp;P$2</f>
        <v>PLC-上料机器人O07Pls</v>
      </c>
      <c r="Q180" s="179" t="str">
        <f t="shared" si="81"/>
        <v>MR211.1</v>
      </c>
      <c r="R180" s="4" t="str">
        <f t="shared" ref="R180:R243" si="99">$E180&amp;R$2</f>
        <v>PLC-上料机器人O07[M]</v>
      </c>
      <c r="S180" s="179" t="str">
        <f t="shared" si="82"/>
        <v>MR311.1</v>
      </c>
      <c r="T180" s="4" t="str">
        <f t="shared" ref="T180:T243" si="100">$E180&amp;T$2</f>
        <v>PLC-上料机器人O07[A]</v>
      </c>
      <c r="U180" s="179" t="str">
        <f t="shared" si="72"/>
        <v>MR411.1</v>
      </c>
      <c r="V180" s="4" t="str">
        <f t="shared" si="92"/>
        <v>PLC-上料机器人O07Sw</v>
      </c>
      <c r="W180" s="179" t="str">
        <f t="shared" si="73"/>
        <v>MR511.1</v>
      </c>
      <c r="X180" s="4" t="str">
        <f t="shared" si="93"/>
        <v>PLC-上料机器人O07Lamp</v>
      </c>
      <c r="Y180" s="179" t="str">
        <f t="shared" si="83"/>
        <v>MR611.1</v>
      </c>
      <c r="Z180" s="4" t="str">
        <f t="shared" si="95"/>
        <v>上料R程序复位中Alw</v>
      </c>
      <c r="AA180" s="179" t="str">
        <f t="shared" si="94"/>
        <v>MR711.1</v>
      </c>
      <c r="AB180" s="4" t="str">
        <f t="shared" si="84"/>
        <v>PLC-上料机器人O07条件[A]</v>
      </c>
      <c r="AC180" s="4">
        <v>1177</v>
      </c>
      <c r="AD180" s="4" t="str">
        <f t="shared" si="74"/>
        <v>上料R程序复位中延时[A]</v>
      </c>
      <c r="AE180" s="4">
        <v>277</v>
      </c>
      <c r="AF180" s="4" t="str">
        <f t="shared" si="85"/>
        <v>上料R程序复位中Alm</v>
      </c>
      <c r="AG180" s="179" t="str">
        <f t="shared" si="86"/>
        <v>MR1011.1</v>
      </c>
      <c r="AH180" s="4" t="str">
        <f t="shared" si="75"/>
        <v>上料R程序复位中Alm</v>
      </c>
    </row>
    <row r="181" spans="2:34">
      <c r="B181" s="51" t="s">
        <v>454</v>
      </c>
      <c r="E181" s="260" t="s">
        <v>455</v>
      </c>
      <c r="G181" s="182">
        <f t="shared" si="76"/>
        <v>11</v>
      </c>
      <c r="H181" s="179">
        <f t="shared" si="87"/>
        <v>2</v>
      </c>
      <c r="I181" s="270" t="str">
        <f t="shared" si="77"/>
        <v>R11.2</v>
      </c>
      <c r="J181" s="4" t="str">
        <f t="shared" si="70"/>
        <v>上料R报警中Sn</v>
      </c>
      <c r="K181" s="270" t="str">
        <f t="shared" si="78"/>
        <v>R111.2</v>
      </c>
      <c r="L181" s="138" t="str">
        <f t="shared" si="79"/>
        <v>PLC-上料机器人O08Sol</v>
      </c>
      <c r="M181" s="179" t="str">
        <f t="shared" si="88"/>
        <v>MR911.2</v>
      </c>
      <c r="N181" s="4" t="str">
        <f t="shared" si="96"/>
        <v>上料R报警中Flg</v>
      </c>
      <c r="O181" s="179" t="str">
        <f t="shared" si="80"/>
        <v>MR111.2</v>
      </c>
      <c r="P181" s="4" t="str">
        <f t="shared" si="98"/>
        <v>PLC-上料机器人O08Pls</v>
      </c>
      <c r="Q181" s="179" t="str">
        <f t="shared" si="81"/>
        <v>MR211.2</v>
      </c>
      <c r="R181" s="4" t="str">
        <f t="shared" si="99"/>
        <v>PLC-上料机器人O08[M]</v>
      </c>
      <c r="S181" s="179" t="str">
        <f t="shared" si="82"/>
        <v>MR311.2</v>
      </c>
      <c r="T181" s="4" t="str">
        <f t="shared" si="100"/>
        <v>PLC-上料机器人O08[A]</v>
      </c>
      <c r="U181" s="179" t="str">
        <f t="shared" si="72"/>
        <v>MR411.2</v>
      </c>
      <c r="V181" s="4" t="str">
        <f t="shared" si="92"/>
        <v>PLC-上料机器人O08Sw</v>
      </c>
      <c r="W181" s="179" t="str">
        <f t="shared" si="73"/>
        <v>MR511.2</v>
      </c>
      <c r="X181" s="4" t="str">
        <f t="shared" si="93"/>
        <v>PLC-上料机器人O08Lamp</v>
      </c>
      <c r="Y181" s="179" t="str">
        <f t="shared" si="83"/>
        <v>MR611.2</v>
      </c>
      <c r="Z181" s="4" t="str">
        <f t="shared" si="95"/>
        <v>上料R报警中Alw</v>
      </c>
      <c r="AA181" s="179" t="str">
        <f t="shared" si="94"/>
        <v>MR711.2</v>
      </c>
      <c r="AB181" s="4" t="str">
        <f t="shared" si="84"/>
        <v>PLC-上料机器人O08条件[A]</v>
      </c>
      <c r="AC181" s="4">
        <v>1178</v>
      </c>
      <c r="AD181" s="4" t="str">
        <f t="shared" si="74"/>
        <v>上料R报警中延时[A]</v>
      </c>
      <c r="AE181" s="4">
        <v>278</v>
      </c>
      <c r="AF181" s="4" t="str">
        <f t="shared" si="85"/>
        <v>上料R报警中Alm</v>
      </c>
      <c r="AG181" s="179" t="str">
        <f t="shared" si="86"/>
        <v>MR1011.2</v>
      </c>
      <c r="AH181" s="4" t="str">
        <f t="shared" si="75"/>
        <v>上料R报警中Alm</v>
      </c>
    </row>
    <row r="182" spans="2:34">
      <c r="B182" s="51" t="s">
        <v>456</v>
      </c>
      <c r="E182" s="260" t="s">
        <v>457</v>
      </c>
      <c r="G182" s="182">
        <f t="shared" si="76"/>
        <v>11</v>
      </c>
      <c r="H182" s="179">
        <f t="shared" si="87"/>
        <v>3</v>
      </c>
      <c r="I182" s="270" t="str">
        <f t="shared" si="77"/>
        <v>R11.3</v>
      </c>
      <c r="J182" s="4" t="str">
        <f t="shared" si="70"/>
        <v>上料R位置辅助1Sn</v>
      </c>
      <c r="K182" s="270" t="str">
        <f t="shared" si="78"/>
        <v>R111.3</v>
      </c>
      <c r="L182" s="138" t="str">
        <f t="shared" si="79"/>
        <v>PLC-上料机器人O09Sol</v>
      </c>
      <c r="M182" s="179" t="str">
        <f t="shared" si="88"/>
        <v>MR911.3</v>
      </c>
      <c r="N182" s="4" t="str">
        <f t="shared" si="96"/>
        <v>上料R位置辅助1Flg</v>
      </c>
      <c r="O182" s="179" t="str">
        <f t="shared" si="80"/>
        <v>MR111.3</v>
      </c>
      <c r="P182" s="4" t="str">
        <f t="shared" si="98"/>
        <v>PLC-上料机器人O09Pls</v>
      </c>
      <c r="Q182" s="179" t="str">
        <f t="shared" si="81"/>
        <v>MR211.3</v>
      </c>
      <c r="R182" s="4" t="str">
        <f t="shared" si="99"/>
        <v>PLC-上料机器人O09[M]</v>
      </c>
      <c r="S182" s="179" t="str">
        <f t="shared" si="82"/>
        <v>MR311.3</v>
      </c>
      <c r="T182" s="4" t="str">
        <f t="shared" si="100"/>
        <v>PLC-上料机器人O09[A]</v>
      </c>
      <c r="U182" s="179" t="str">
        <f t="shared" si="72"/>
        <v>MR411.3</v>
      </c>
      <c r="V182" s="4" t="str">
        <f t="shared" si="92"/>
        <v>PLC-上料机器人O09Sw</v>
      </c>
      <c r="W182" s="179" t="str">
        <f t="shared" si="73"/>
        <v>MR511.3</v>
      </c>
      <c r="X182" s="4" t="str">
        <f t="shared" si="93"/>
        <v>PLC-上料机器人O09Lamp</v>
      </c>
      <c r="Y182" s="179" t="str">
        <f t="shared" si="83"/>
        <v>MR611.3</v>
      </c>
      <c r="Z182" s="4" t="str">
        <f t="shared" si="95"/>
        <v>上料R位置辅助1Alw</v>
      </c>
      <c r="AA182" s="179" t="str">
        <f t="shared" si="94"/>
        <v>MR711.3</v>
      </c>
      <c r="AB182" s="4" t="str">
        <f t="shared" si="84"/>
        <v>PLC-上料机器人O09条件[A]</v>
      </c>
      <c r="AC182" s="4">
        <v>1179</v>
      </c>
      <c r="AD182" s="4" t="str">
        <f t="shared" si="74"/>
        <v>上料R位置辅助1延时[A]</v>
      </c>
      <c r="AE182" s="4">
        <v>279</v>
      </c>
      <c r="AF182" s="4" t="str">
        <f t="shared" si="85"/>
        <v>上料R位置辅助1Alm</v>
      </c>
      <c r="AG182" s="179" t="str">
        <f t="shared" si="86"/>
        <v>MR1011.3</v>
      </c>
      <c r="AH182" s="4" t="str">
        <f t="shared" si="75"/>
        <v>上料R位置辅助1Alm</v>
      </c>
    </row>
    <row r="183" spans="2:34">
      <c r="B183" s="51" t="s">
        <v>458</v>
      </c>
      <c r="E183" s="260" t="s">
        <v>459</v>
      </c>
      <c r="G183" s="182">
        <f t="shared" si="76"/>
        <v>11</v>
      </c>
      <c r="H183" s="179">
        <f t="shared" si="87"/>
        <v>4</v>
      </c>
      <c r="I183" s="270" t="str">
        <f t="shared" si="77"/>
        <v>R11.4</v>
      </c>
      <c r="J183" s="4" t="str">
        <f t="shared" si="70"/>
        <v>上料R位置辅助2Sn</v>
      </c>
      <c r="K183" s="270" t="str">
        <f t="shared" si="78"/>
        <v>R111.4</v>
      </c>
      <c r="L183" s="138" t="str">
        <f t="shared" si="79"/>
        <v>PLC-上料机器人O10Sol</v>
      </c>
      <c r="M183" s="179" t="str">
        <f t="shared" si="88"/>
        <v>MR911.4</v>
      </c>
      <c r="N183" s="4" t="str">
        <f t="shared" si="96"/>
        <v>上料R位置辅助2Flg</v>
      </c>
      <c r="O183" s="179" t="str">
        <f t="shared" si="80"/>
        <v>MR111.4</v>
      </c>
      <c r="P183" s="4" t="str">
        <f t="shared" si="98"/>
        <v>PLC-上料机器人O10Pls</v>
      </c>
      <c r="Q183" s="179" t="str">
        <f t="shared" si="81"/>
        <v>MR211.4</v>
      </c>
      <c r="R183" s="4" t="str">
        <f t="shared" si="99"/>
        <v>PLC-上料机器人O10[M]</v>
      </c>
      <c r="S183" s="179" t="str">
        <f t="shared" si="82"/>
        <v>MR311.4</v>
      </c>
      <c r="T183" s="4" t="str">
        <f t="shared" si="100"/>
        <v>PLC-上料机器人O10[A]</v>
      </c>
      <c r="U183" s="179" t="str">
        <f t="shared" si="72"/>
        <v>MR411.4</v>
      </c>
      <c r="V183" s="4" t="str">
        <f t="shared" si="92"/>
        <v>PLC-上料机器人O10Sw</v>
      </c>
      <c r="W183" s="179" t="str">
        <f t="shared" si="73"/>
        <v>MR511.4</v>
      </c>
      <c r="X183" s="4" t="str">
        <f t="shared" si="93"/>
        <v>PLC-上料机器人O10Lamp</v>
      </c>
      <c r="Y183" s="179" t="str">
        <f t="shared" si="83"/>
        <v>MR611.4</v>
      </c>
      <c r="Z183" s="4" t="str">
        <f t="shared" si="95"/>
        <v>上料R位置辅助2Alw</v>
      </c>
      <c r="AA183" s="179" t="str">
        <f t="shared" si="94"/>
        <v>MR711.4</v>
      </c>
      <c r="AB183" s="4" t="str">
        <f t="shared" si="84"/>
        <v>PLC-上料机器人O10条件[A]</v>
      </c>
      <c r="AC183" s="4">
        <v>1180</v>
      </c>
      <c r="AD183" s="4" t="str">
        <f t="shared" si="74"/>
        <v>上料R位置辅助2延时[A]</v>
      </c>
      <c r="AE183" s="4">
        <v>280</v>
      </c>
      <c r="AF183" s="4" t="str">
        <f t="shared" si="85"/>
        <v>上料R位置辅助2Alm</v>
      </c>
      <c r="AG183" s="179" t="str">
        <f t="shared" si="86"/>
        <v>MR1011.4</v>
      </c>
      <c r="AH183" s="4" t="str">
        <f t="shared" si="75"/>
        <v>上料R位置辅助2Alm</v>
      </c>
    </row>
    <row r="184" spans="2:34">
      <c r="B184" s="51" t="s">
        <v>460</v>
      </c>
      <c r="E184" s="260" t="s">
        <v>461</v>
      </c>
      <c r="G184" s="182">
        <f t="shared" si="76"/>
        <v>11</v>
      </c>
      <c r="H184" s="179">
        <f t="shared" si="87"/>
        <v>5</v>
      </c>
      <c r="I184" s="270" t="str">
        <f t="shared" si="77"/>
        <v>R11.5</v>
      </c>
      <c r="J184" s="4" t="str">
        <f t="shared" si="70"/>
        <v>上料R位置辅助3Sn</v>
      </c>
      <c r="K184" s="270" t="str">
        <f t="shared" si="78"/>
        <v>R111.5</v>
      </c>
      <c r="L184" s="138" t="str">
        <f t="shared" si="79"/>
        <v>PLC-上料机器人O11Sol</v>
      </c>
      <c r="M184" s="179" t="str">
        <f t="shared" si="88"/>
        <v>MR911.5</v>
      </c>
      <c r="N184" s="4" t="str">
        <f t="shared" si="96"/>
        <v>上料R位置辅助3Flg</v>
      </c>
      <c r="O184" s="179" t="str">
        <f t="shared" si="80"/>
        <v>MR111.5</v>
      </c>
      <c r="P184" s="4" t="str">
        <f t="shared" si="98"/>
        <v>PLC-上料机器人O11Pls</v>
      </c>
      <c r="Q184" s="179" t="str">
        <f t="shared" si="81"/>
        <v>MR211.5</v>
      </c>
      <c r="R184" s="4" t="str">
        <f t="shared" si="99"/>
        <v>PLC-上料机器人O11[M]</v>
      </c>
      <c r="S184" s="179" t="str">
        <f t="shared" si="82"/>
        <v>MR311.5</v>
      </c>
      <c r="T184" s="4" t="str">
        <f t="shared" si="100"/>
        <v>PLC-上料机器人O11[A]</v>
      </c>
      <c r="U184" s="179" t="str">
        <f t="shared" si="72"/>
        <v>MR411.5</v>
      </c>
      <c r="V184" s="4" t="str">
        <f t="shared" si="92"/>
        <v>PLC-上料机器人O11Sw</v>
      </c>
      <c r="W184" s="179" t="str">
        <f t="shared" si="73"/>
        <v>MR511.5</v>
      </c>
      <c r="X184" s="4" t="str">
        <f t="shared" si="93"/>
        <v>PLC-上料机器人O11Lamp</v>
      </c>
      <c r="Y184" s="179" t="str">
        <f t="shared" si="83"/>
        <v>MR611.5</v>
      </c>
      <c r="Z184" s="4" t="str">
        <f t="shared" si="95"/>
        <v>上料R位置辅助3Alw</v>
      </c>
      <c r="AA184" s="179" t="str">
        <f t="shared" si="94"/>
        <v>MR711.5</v>
      </c>
      <c r="AB184" s="4" t="str">
        <f t="shared" si="84"/>
        <v>PLC-上料机器人O11条件[A]</v>
      </c>
      <c r="AC184" s="4">
        <v>1181</v>
      </c>
      <c r="AD184" s="4" t="str">
        <f t="shared" si="74"/>
        <v>上料R位置辅助3延时[A]</v>
      </c>
      <c r="AE184" s="4">
        <v>281</v>
      </c>
      <c r="AF184" s="4" t="str">
        <f t="shared" si="85"/>
        <v>上料R位置辅助3Alm</v>
      </c>
      <c r="AG184" s="179" t="str">
        <f t="shared" si="86"/>
        <v>MR1011.5</v>
      </c>
      <c r="AH184" s="4" t="str">
        <f t="shared" si="75"/>
        <v>上料R位置辅助3Alm</v>
      </c>
    </row>
    <row r="185" spans="2:34">
      <c r="B185" s="51" t="s">
        <v>462</v>
      </c>
      <c r="E185" s="260" t="s">
        <v>463</v>
      </c>
      <c r="G185" s="182">
        <f t="shared" si="76"/>
        <v>11</v>
      </c>
      <c r="H185" s="179">
        <f t="shared" si="87"/>
        <v>6</v>
      </c>
      <c r="I185" s="270" t="str">
        <f t="shared" si="77"/>
        <v>R11.6</v>
      </c>
      <c r="J185" s="4" t="str">
        <f t="shared" si="70"/>
        <v>上料R位置辅助4Sn</v>
      </c>
      <c r="K185" s="270" t="str">
        <f t="shared" si="78"/>
        <v>R111.6</v>
      </c>
      <c r="L185" s="138" t="str">
        <f t="shared" si="79"/>
        <v>PLC-上料机器人O12Sol</v>
      </c>
      <c r="M185" s="179" t="str">
        <f t="shared" si="88"/>
        <v>MR911.6</v>
      </c>
      <c r="N185" s="4" t="str">
        <f t="shared" si="96"/>
        <v>上料R位置辅助4Flg</v>
      </c>
      <c r="O185" s="179" t="str">
        <f t="shared" si="80"/>
        <v>MR111.6</v>
      </c>
      <c r="P185" s="4" t="str">
        <f t="shared" si="98"/>
        <v>PLC-上料机器人O12Pls</v>
      </c>
      <c r="Q185" s="179" t="str">
        <f t="shared" si="81"/>
        <v>MR211.6</v>
      </c>
      <c r="R185" s="4" t="str">
        <f t="shared" si="99"/>
        <v>PLC-上料机器人O12[M]</v>
      </c>
      <c r="S185" s="179" t="str">
        <f t="shared" si="82"/>
        <v>MR311.6</v>
      </c>
      <c r="T185" s="4" t="str">
        <f t="shared" si="100"/>
        <v>PLC-上料机器人O12[A]</v>
      </c>
      <c r="U185" s="179" t="str">
        <f t="shared" si="72"/>
        <v>MR411.6</v>
      </c>
      <c r="V185" s="4" t="str">
        <f t="shared" si="92"/>
        <v>PLC-上料机器人O12Sw</v>
      </c>
      <c r="W185" s="179" t="str">
        <f t="shared" si="73"/>
        <v>MR511.6</v>
      </c>
      <c r="X185" s="4" t="str">
        <f t="shared" si="93"/>
        <v>PLC-上料机器人O12Lamp</v>
      </c>
      <c r="Y185" s="179" t="str">
        <f t="shared" si="83"/>
        <v>MR611.6</v>
      </c>
      <c r="Z185" s="4" t="str">
        <f t="shared" si="95"/>
        <v>上料R位置辅助4Alw</v>
      </c>
      <c r="AA185" s="179" t="str">
        <f t="shared" si="94"/>
        <v>MR711.6</v>
      </c>
      <c r="AB185" s="4" t="str">
        <f t="shared" si="84"/>
        <v>PLC-上料机器人O12条件[A]</v>
      </c>
      <c r="AC185" s="4">
        <v>1182</v>
      </c>
      <c r="AD185" s="4" t="str">
        <f t="shared" si="74"/>
        <v>上料R位置辅助4延时[A]</v>
      </c>
      <c r="AE185" s="4">
        <v>282</v>
      </c>
      <c r="AF185" s="4" t="str">
        <f t="shared" si="85"/>
        <v>上料R位置辅助4Alm</v>
      </c>
      <c r="AG185" s="179" t="str">
        <f t="shared" si="86"/>
        <v>MR1011.6</v>
      </c>
      <c r="AH185" s="4" t="str">
        <f t="shared" si="75"/>
        <v>上料R位置辅助4Alm</v>
      </c>
    </row>
    <row r="186" spans="2:34">
      <c r="B186" s="51" t="s">
        <v>464</v>
      </c>
      <c r="E186" s="260" t="s">
        <v>465</v>
      </c>
      <c r="G186" s="182">
        <f t="shared" si="76"/>
        <v>11</v>
      </c>
      <c r="H186" s="179">
        <f t="shared" si="87"/>
        <v>7</v>
      </c>
      <c r="I186" s="270" t="str">
        <f t="shared" si="77"/>
        <v>R11.7</v>
      </c>
      <c r="J186" s="4" t="str">
        <f t="shared" si="70"/>
        <v>上料R位置辅助5Sn</v>
      </c>
      <c r="K186" s="270" t="str">
        <f t="shared" si="78"/>
        <v>R111.7</v>
      </c>
      <c r="L186" s="138" t="str">
        <f t="shared" si="79"/>
        <v>PLC-上料机器人O13Sol</v>
      </c>
      <c r="M186" s="179" t="str">
        <f t="shared" si="88"/>
        <v>MR911.7</v>
      </c>
      <c r="N186" s="4" t="str">
        <f t="shared" si="96"/>
        <v>上料R位置辅助5Flg</v>
      </c>
      <c r="O186" s="179" t="str">
        <f t="shared" si="80"/>
        <v>MR111.7</v>
      </c>
      <c r="P186" s="4" t="str">
        <f t="shared" si="98"/>
        <v>PLC-上料机器人O13Pls</v>
      </c>
      <c r="Q186" s="179" t="str">
        <f t="shared" si="81"/>
        <v>MR211.7</v>
      </c>
      <c r="R186" s="4" t="str">
        <f t="shared" si="99"/>
        <v>PLC-上料机器人O13[M]</v>
      </c>
      <c r="S186" s="179" t="str">
        <f t="shared" si="82"/>
        <v>MR311.7</v>
      </c>
      <c r="T186" s="4" t="str">
        <f t="shared" si="100"/>
        <v>PLC-上料机器人O13[A]</v>
      </c>
      <c r="U186" s="179" t="str">
        <f t="shared" si="72"/>
        <v>MR411.7</v>
      </c>
      <c r="V186" s="4" t="str">
        <f t="shared" si="92"/>
        <v>PLC-上料机器人O13Sw</v>
      </c>
      <c r="W186" s="179" t="str">
        <f t="shared" si="73"/>
        <v>MR511.7</v>
      </c>
      <c r="X186" s="4" t="str">
        <f t="shared" si="93"/>
        <v>PLC-上料机器人O13Lamp</v>
      </c>
      <c r="Y186" s="179" t="str">
        <f t="shared" si="83"/>
        <v>MR611.7</v>
      </c>
      <c r="Z186" s="4" t="str">
        <f t="shared" si="95"/>
        <v>上料R位置辅助5Alw</v>
      </c>
      <c r="AA186" s="179" t="str">
        <f t="shared" si="94"/>
        <v>MR711.7</v>
      </c>
      <c r="AB186" s="4" t="str">
        <f t="shared" si="84"/>
        <v>PLC-上料机器人O13条件[A]</v>
      </c>
      <c r="AC186" s="4">
        <v>1183</v>
      </c>
      <c r="AD186" s="4" t="str">
        <f t="shared" si="74"/>
        <v>上料R位置辅助5延时[A]</v>
      </c>
      <c r="AE186" s="4">
        <v>283</v>
      </c>
      <c r="AF186" s="4" t="str">
        <f t="shared" si="85"/>
        <v>上料R位置辅助5Alm</v>
      </c>
      <c r="AG186" s="179" t="str">
        <f t="shared" si="86"/>
        <v>MR1011.7</v>
      </c>
      <c r="AH186" s="4" t="str">
        <f t="shared" si="75"/>
        <v>上料R位置辅助5Alm</v>
      </c>
    </row>
    <row r="187" spans="2:34">
      <c r="B187" s="51" t="s">
        <v>466</v>
      </c>
      <c r="E187" s="260" t="s">
        <v>467</v>
      </c>
      <c r="G187" s="182">
        <f t="shared" si="76"/>
        <v>11</v>
      </c>
      <c r="H187" s="179">
        <f t="shared" si="87"/>
        <v>8</v>
      </c>
      <c r="I187" s="270" t="str">
        <f t="shared" si="77"/>
        <v>R11.8</v>
      </c>
      <c r="J187" s="4" t="str">
        <f t="shared" si="70"/>
        <v>上料R备用1Sn</v>
      </c>
      <c r="K187" s="270" t="str">
        <f t="shared" si="78"/>
        <v>R111.8</v>
      </c>
      <c r="L187" s="138" t="str">
        <f t="shared" si="79"/>
        <v>PLC-上料机器人O14Sol</v>
      </c>
      <c r="M187" s="179" t="str">
        <f t="shared" si="88"/>
        <v>MR911.8</v>
      </c>
      <c r="N187" s="4" t="str">
        <f t="shared" si="96"/>
        <v>上料R备用1Flg</v>
      </c>
      <c r="O187" s="179" t="str">
        <f t="shared" si="80"/>
        <v>MR111.8</v>
      </c>
      <c r="P187" s="4" t="str">
        <f t="shared" si="98"/>
        <v>PLC-上料机器人O14Pls</v>
      </c>
      <c r="Q187" s="179" t="str">
        <f t="shared" si="81"/>
        <v>MR211.8</v>
      </c>
      <c r="R187" s="4" t="str">
        <f t="shared" si="99"/>
        <v>PLC-上料机器人O14[M]</v>
      </c>
      <c r="S187" s="179" t="str">
        <f t="shared" si="82"/>
        <v>MR311.8</v>
      </c>
      <c r="T187" s="4" t="str">
        <f t="shared" si="100"/>
        <v>PLC-上料机器人O14[A]</v>
      </c>
      <c r="U187" s="179" t="str">
        <f t="shared" si="72"/>
        <v>MR411.8</v>
      </c>
      <c r="V187" s="4" t="str">
        <f t="shared" si="92"/>
        <v>PLC-上料机器人O14Sw</v>
      </c>
      <c r="W187" s="179" t="str">
        <f t="shared" si="73"/>
        <v>MR511.8</v>
      </c>
      <c r="X187" s="4" t="str">
        <f t="shared" si="93"/>
        <v>PLC-上料机器人O14Lamp</v>
      </c>
      <c r="Y187" s="179" t="str">
        <f t="shared" si="83"/>
        <v>MR611.8</v>
      </c>
      <c r="Z187" s="4" t="str">
        <f t="shared" si="95"/>
        <v>上料R备用1Alw</v>
      </c>
      <c r="AA187" s="179" t="str">
        <f t="shared" si="94"/>
        <v>MR711.8</v>
      </c>
      <c r="AB187" s="4" t="str">
        <f t="shared" si="84"/>
        <v>PLC-上料机器人O14条件[A]</v>
      </c>
      <c r="AC187" s="4">
        <v>1184</v>
      </c>
      <c r="AD187" s="4" t="str">
        <f t="shared" si="74"/>
        <v>上料R备用1延时[A]</v>
      </c>
      <c r="AE187" s="4">
        <v>284</v>
      </c>
      <c r="AF187" s="4" t="str">
        <f t="shared" si="85"/>
        <v>上料R备用1Alm</v>
      </c>
      <c r="AG187" s="179" t="str">
        <f t="shared" si="86"/>
        <v>MR1011.8</v>
      </c>
      <c r="AH187" s="4" t="str">
        <f t="shared" si="75"/>
        <v>上料R备用1Alm</v>
      </c>
    </row>
    <row r="188" spans="2:35">
      <c r="B188" s="51" t="s">
        <v>468</v>
      </c>
      <c r="E188" s="260" t="s">
        <v>469</v>
      </c>
      <c r="G188" s="182">
        <f t="shared" si="76"/>
        <v>11</v>
      </c>
      <c r="H188" s="179">
        <f t="shared" si="87"/>
        <v>9</v>
      </c>
      <c r="I188" s="270" t="str">
        <f t="shared" si="77"/>
        <v>R11.9</v>
      </c>
      <c r="J188" s="4" t="str">
        <f t="shared" si="70"/>
        <v>上料R备用2Sn</v>
      </c>
      <c r="K188" s="270" t="str">
        <f t="shared" si="78"/>
        <v>R111.9</v>
      </c>
      <c r="L188" s="138" t="str">
        <f t="shared" si="79"/>
        <v>PLC-上料机器人O15Sol</v>
      </c>
      <c r="M188" s="179" t="str">
        <f t="shared" si="88"/>
        <v>MR911.9</v>
      </c>
      <c r="N188" s="4" t="str">
        <f t="shared" si="96"/>
        <v>上料R备用2Flg</v>
      </c>
      <c r="O188" s="179" t="str">
        <f t="shared" si="80"/>
        <v>MR111.9</v>
      </c>
      <c r="P188" s="4" t="str">
        <f t="shared" si="98"/>
        <v>PLC-上料机器人O15Pls</v>
      </c>
      <c r="Q188" s="179" t="str">
        <f t="shared" si="81"/>
        <v>MR211.9</v>
      </c>
      <c r="R188" s="4" t="str">
        <f t="shared" si="99"/>
        <v>PLC-上料机器人O15[M]</v>
      </c>
      <c r="S188" s="179" t="str">
        <f t="shared" si="82"/>
        <v>MR311.9</v>
      </c>
      <c r="T188" s="4" t="str">
        <f t="shared" si="100"/>
        <v>PLC-上料机器人O15[A]</v>
      </c>
      <c r="U188" s="179" t="str">
        <f t="shared" si="72"/>
        <v>MR411.9</v>
      </c>
      <c r="V188" s="4" t="str">
        <f t="shared" si="92"/>
        <v>PLC-上料机器人O15Sw</v>
      </c>
      <c r="W188" s="179" t="str">
        <f t="shared" si="73"/>
        <v>MR511.9</v>
      </c>
      <c r="X188" s="4" t="str">
        <f t="shared" si="93"/>
        <v>PLC-上料机器人O15Lamp</v>
      </c>
      <c r="Y188" s="179" t="str">
        <f t="shared" si="83"/>
        <v>MR611.9</v>
      </c>
      <c r="Z188" s="4" t="str">
        <f t="shared" si="95"/>
        <v>上料R备用2Alw</v>
      </c>
      <c r="AA188" s="179" t="str">
        <f t="shared" si="94"/>
        <v>MR711.9</v>
      </c>
      <c r="AB188" s="4" t="str">
        <f t="shared" si="84"/>
        <v>PLC-上料机器人O15条件[A]</v>
      </c>
      <c r="AC188" s="4">
        <v>1185</v>
      </c>
      <c r="AD188" s="4" t="str">
        <f t="shared" si="74"/>
        <v>上料R备用2延时[A]</v>
      </c>
      <c r="AE188" s="4">
        <v>285</v>
      </c>
      <c r="AF188" s="4" t="str">
        <f t="shared" si="85"/>
        <v>上料R备用2Alm</v>
      </c>
      <c r="AG188" s="179" t="str">
        <f t="shared" si="86"/>
        <v>MR1011.9</v>
      </c>
      <c r="AH188" s="4" t="str">
        <f t="shared" si="75"/>
        <v>上料R备用2Alm</v>
      </c>
      <c r="AI188" s="4" t="str">
        <f t="shared" si="75"/>
        <v>上料R备用2</v>
      </c>
    </row>
    <row r="189" spans="2:35">
      <c r="B189" s="51" t="s">
        <v>470</v>
      </c>
      <c r="E189" s="260" t="s">
        <v>471</v>
      </c>
      <c r="G189" s="182">
        <f t="shared" si="76"/>
        <v>11</v>
      </c>
      <c r="H189" s="179">
        <f t="shared" si="87"/>
        <v>10</v>
      </c>
      <c r="I189" s="270" t="str">
        <f t="shared" si="77"/>
        <v>R11.10</v>
      </c>
      <c r="J189" s="4" t="str">
        <f t="shared" si="70"/>
        <v>上料R备用3Sn</v>
      </c>
      <c r="K189" s="270" t="str">
        <f t="shared" si="78"/>
        <v>R111.10</v>
      </c>
      <c r="L189" s="138" t="str">
        <f t="shared" si="79"/>
        <v>PLC-上料机器人O16Sol</v>
      </c>
      <c r="M189" s="179" t="str">
        <f t="shared" si="88"/>
        <v>MR911.10</v>
      </c>
      <c r="N189" s="4" t="str">
        <f t="shared" si="96"/>
        <v>上料R备用3Flg</v>
      </c>
      <c r="O189" s="179" t="str">
        <f t="shared" si="80"/>
        <v>MR111.10</v>
      </c>
      <c r="P189" s="4" t="str">
        <f t="shared" si="98"/>
        <v>PLC-上料机器人O16Pls</v>
      </c>
      <c r="Q189" s="179" t="str">
        <f t="shared" si="81"/>
        <v>MR211.10</v>
      </c>
      <c r="R189" s="4" t="str">
        <f t="shared" si="99"/>
        <v>PLC-上料机器人O16[M]</v>
      </c>
      <c r="S189" s="179" t="str">
        <f t="shared" si="82"/>
        <v>MR311.10</v>
      </c>
      <c r="T189" s="4" t="str">
        <f t="shared" si="100"/>
        <v>PLC-上料机器人O16[A]</v>
      </c>
      <c r="U189" s="179" t="str">
        <f t="shared" si="72"/>
        <v>MR411.10</v>
      </c>
      <c r="V189" s="4" t="str">
        <f t="shared" si="92"/>
        <v>PLC-上料机器人O16Sw</v>
      </c>
      <c r="W189" s="179" t="str">
        <f t="shared" si="73"/>
        <v>MR511.10</v>
      </c>
      <c r="X189" s="4" t="str">
        <f t="shared" si="93"/>
        <v>PLC-上料机器人O16Lamp</v>
      </c>
      <c r="Y189" s="179" t="str">
        <f t="shared" si="83"/>
        <v>MR611.10</v>
      </c>
      <c r="Z189" s="4" t="str">
        <f t="shared" si="95"/>
        <v>上料R备用3Alw</v>
      </c>
      <c r="AA189" s="179" t="str">
        <f t="shared" si="94"/>
        <v>MR711.10</v>
      </c>
      <c r="AB189" s="4" t="str">
        <f t="shared" si="84"/>
        <v>PLC-上料机器人O16条件[A]</v>
      </c>
      <c r="AC189" s="4">
        <v>1186</v>
      </c>
      <c r="AD189" s="4" t="str">
        <f t="shared" si="74"/>
        <v>上料R备用3延时[A]</v>
      </c>
      <c r="AE189" s="4">
        <v>286</v>
      </c>
      <c r="AF189" s="4" t="str">
        <f t="shared" si="85"/>
        <v>上料R备用3Alm</v>
      </c>
      <c r="AG189" s="179" t="str">
        <f t="shared" si="86"/>
        <v>MR1011.10</v>
      </c>
      <c r="AH189" s="4" t="str">
        <f t="shared" si="75"/>
        <v>上料R备用3Alm</v>
      </c>
      <c r="AI189" s="4" t="str">
        <f t="shared" si="75"/>
        <v>上料R备用3</v>
      </c>
    </row>
    <row r="190" spans="2:35">
      <c r="B190" s="51" t="s">
        <v>472</v>
      </c>
      <c r="E190" s="260" t="s">
        <v>473</v>
      </c>
      <c r="G190" s="182">
        <f t="shared" si="76"/>
        <v>11</v>
      </c>
      <c r="H190" s="179">
        <f t="shared" si="87"/>
        <v>11</v>
      </c>
      <c r="I190" s="270" t="str">
        <f t="shared" si="77"/>
        <v>R11.11</v>
      </c>
      <c r="J190" s="4" t="str">
        <f t="shared" si="70"/>
        <v>上料R备用4Sn</v>
      </c>
      <c r="K190" s="270" t="str">
        <f t="shared" si="78"/>
        <v>R111.11</v>
      </c>
      <c r="L190" s="138" t="str">
        <f t="shared" si="79"/>
        <v>PLC-上料机器人O17Sol</v>
      </c>
      <c r="M190" s="179" t="str">
        <f t="shared" si="88"/>
        <v>MR911.11</v>
      </c>
      <c r="N190" s="4" t="str">
        <f t="shared" si="96"/>
        <v>上料R备用4Flg</v>
      </c>
      <c r="O190" s="179" t="str">
        <f t="shared" si="80"/>
        <v>MR111.11</v>
      </c>
      <c r="P190" s="4" t="str">
        <f t="shared" si="98"/>
        <v>PLC-上料机器人O17Pls</v>
      </c>
      <c r="Q190" s="179" t="str">
        <f t="shared" si="81"/>
        <v>MR211.11</v>
      </c>
      <c r="R190" s="4" t="str">
        <f t="shared" si="99"/>
        <v>PLC-上料机器人O17[M]</v>
      </c>
      <c r="S190" s="179" t="str">
        <f t="shared" si="82"/>
        <v>MR311.11</v>
      </c>
      <c r="T190" s="4" t="str">
        <f t="shared" si="100"/>
        <v>PLC-上料机器人O17[A]</v>
      </c>
      <c r="U190" s="179" t="str">
        <f t="shared" si="72"/>
        <v>MR411.11</v>
      </c>
      <c r="V190" s="4" t="str">
        <f t="shared" si="92"/>
        <v>PLC-上料机器人O17Sw</v>
      </c>
      <c r="W190" s="179" t="str">
        <f t="shared" si="73"/>
        <v>MR511.11</v>
      </c>
      <c r="X190" s="4" t="str">
        <f t="shared" si="93"/>
        <v>PLC-上料机器人O17Lamp</v>
      </c>
      <c r="Y190" s="179" t="str">
        <f t="shared" si="83"/>
        <v>MR611.11</v>
      </c>
      <c r="Z190" s="4" t="str">
        <f t="shared" si="95"/>
        <v>上料R备用4Alw</v>
      </c>
      <c r="AA190" s="179" t="str">
        <f t="shared" si="94"/>
        <v>MR711.11</v>
      </c>
      <c r="AB190" s="4" t="str">
        <f t="shared" si="84"/>
        <v>PLC-上料机器人O17条件[A]</v>
      </c>
      <c r="AC190" s="4">
        <v>1187</v>
      </c>
      <c r="AD190" s="4" t="str">
        <f t="shared" si="74"/>
        <v>上料R备用4延时[A]</v>
      </c>
      <c r="AE190" s="4">
        <v>287</v>
      </c>
      <c r="AF190" s="4" t="str">
        <f t="shared" si="85"/>
        <v>上料R备用4Alm</v>
      </c>
      <c r="AG190" s="179" t="str">
        <f t="shared" si="86"/>
        <v>MR1011.11</v>
      </c>
      <c r="AH190" s="4" t="str">
        <f t="shared" si="75"/>
        <v>上料R备用4Alm</v>
      </c>
      <c r="AI190" s="4" t="str">
        <f t="shared" si="75"/>
        <v>上料R备用4</v>
      </c>
    </row>
    <row r="191" spans="2:35">
      <c r="B191" s="51" t="s">
        <v>474</v>
      </c>
      <c r="E191" s="260" t="s">
        <v>475</v>
      </c>
      <c r="G191" s="182">
        <f t="shared" si="76"/>
        <v>11</v>
      </c>
      <c r="H191" s="179">
        <f t="shared" si="87"/>
        <v>12</v>
      </c>
      <c r="I191" s="270" t="str">
        <f t="shared" si="77"/>
        <v>R11.12</v>
      </c>
      <c r="J191" s="4" t="str">
        <f t="shared" si="70"/>
        <v>上料R不在热压A模组区域Sn</v>
      </c>
      <c r="K191" s="270" t="str">
        <f t="shared" si="78"/>
        <v>R111.12</v>
      </c>
      <c r="L191" s="138" t="str">
        <f t="shared" si="79"/>
        <v>PLC-上料机器人O18Sol</v>
      </c>
      <c r="M191" s="179" t="str">
        <f t="shared" si="88"/>
        <v>MR911.12</v>
      </c>
      <c r="N191" s="4" t="str">
        <f t="shared" si="96"/>
        <v>上料R不在热压A模组区域Flg</v>
      </c>
      <c r="O191" s="179" t="str">
        <f t="shared" si="80"/>
        <v>MR111.12</v>
      </c>
      <c r="P191" s="4" t="str">
        <f t="shared" si="98"/>
        <v>PLC-上料机器人O18Pls</v>
      </c>
      <c r="Q191" s="179" t="str">
        <f t="shared" si="81"/>
        <v>MR211.12</v>
      </c>
      <c r="R191" s="4" t="str">
        <f t="shared" si="99"/>
        <v>PLC-上料机器人O18[M]</v>
      </c>
      <c r="S191" s="179" t="str">
        <f t="shared" si="82"/>
        <v>MR311.12</v>
      </c>
      <c r="T191" s="4" t="str">
        <f t="shared" si="100"/>
        <v>PLC-上料机器人O18[A]</v>
      </c>
      <c r="U191" s="179" t="str">
        <f t="shared" si="72"/>
        <v>MR411.12</v>
      </c>
      <c r="V191" s="4" t="str">
        <f t="shared" si="92"/>
        <v>PLC-上料机器人O18Sw</v>
      </c>
      <c r="W191" s="179" t="str">
        <f t="shared" si="73"/>
        <v>MR511.12</v>
      </c>
      <c r="X191" s="4" t="str">
        <f t="shared" si="93"/>
        <v>PLC-上料机器人O18Lamp</v>
      </c>
      <c r="Y191" s="179" t="str">
        <f t="shared" si="83"/>
        <v>MR611.12</v>
      </c>
      <c r="Z191" s="4" t="str">
        <f t="shared" si="95"/>
        <v>上料R不在热压A模组区域Alw</v>
      </c>
      <c r="AA191" s="179" t="str">
        <f t="shared" si="94"/>
        <v>MR711.12</v>
      </c>
      <c r="AB191" s="4" t="str">
        <f t="shared" si="84"/>
        <v>PLC-上料机器人O18条件[A]</v>
      </c>
      <c r="AC191" s="4">
        <v>1188</v>
      </c>
      <c r="AD191" s="4" t="str">
        <f t="shared" si="74"/>
        <v>上料R不在热压A模组区域延时[A]</v>
      </c>
      <c r="AE191" s="4">
        <v>288</v>
      </c>
      <c r="AF191" s="4" t="str">
        <f t="shared" si="85"/>
        <v>上料R不在热压A模组区域Alm</v>
      </c>
      <c r="AG191" s="179" t="str">
        <f t="shared" si="86"/>
        <v>MR1011.12</v>
      </c>
      <c r="AH191" s="4" t="str">
        <f t="shared" si="75"/>
        <v>上料R不在热压A模组区域Alm</v>
      </c>
      <c r="AI191" s="4" t="str">
        <f t="shared" si="75"/>
        <v>上料R不在热压A模组区域</v>
      </c>
    </row>
    <row r="192" spans="2:35">
      <c r="B192" s="51" t="s">
        <v>476</v>
      </c>
      <c r="E192" s="260" t="s">
        <v>477</v>
      </c>
      <c r="G192" s="182">
        <f t="shared" si="76"/>
        <v>11</v>
      </c>
      <c r="H192" s="179">
        <f t="shared" si="87"/>
        <v>13</v>
      </c>
      <c r="I192" s="270" t="str">
        <f t="shared" si="77"/>
        <v>R11.13</v>
      </c>
      <c r="J192" s="4" t="str">
        <f t="shared" si="70"/>
        <v>上料R不在热压B模组区域Sn</v>
      </c>
      <c r="K192" s="270" t="str">
        <f t="shared" si="78"/>
        <v>R111.13</v>
      </c>
      <c r="L192" s="138" t="str">
        <f t="shared" si="79"/>
        <v>PLC-上料机器人O19Sol</v>
      </c>
      <c r="M192" s="179" t="str">
        <f t="shared" si="88"/>
        <v>MR911.13</v>
      </c>
      <c r="N192" s="4" t="str">
        <f t="shared" si="96"/>
        <v>上料R不在热压B模组区域Flg</v>
      </c>
      <c r="O192" s="179" t="str">
        <f t="shared" si="80"/>
        <v>MR111.13</v>
      </c>
      <c r="P192" s="4" t="str">
        <f t="shared" si="98"/>
        <v>PLC-上料机器人O19Pls</v>
      </c>
      <c r="Q192" s="179" t="str">
        <f t="shared" si="81"/>
        <v>MR211.13</v>
      </c>
      <c r="R192" s="4" t="str">
        <f t="shared" si="99"/>
        <v>PLC-上料机器人O19[M]</v>
      </c>
      <c r="S192" s="179" t="str">
        <f t="shared" si="82"/>
        <v>MR311.13</v>
      </c>
      <c r="T192" s="4" t="str">
        <f t="shared" si="100"/>
        <v>PLC-上料机器人O19[A]</v>
      </c>
      <c r="U192" s="179" t="str">
        <f t="shared" si="72"/>
        <v>MR411.13</v>
      </c>
      <c r="V192" s="4" t="str">
        <f t="shared" si="92"/>
        <v>PLC-上料机器人O19Sw</v>
      </c>
      <c r="W192" s="179" t="str">
        <f t="shared" si="73"/>
        <v>MR511.13</v>
      </c>
      <c r="X192" s="4" t="str">
        <f t="shared" si="93"/>
        <v>PLC-上料机器人O19Lamp</v>
      </c>
      <c r="Y192" s="179" t="str">
        <f t="shared" si="83"/>
        <v>MR611.13</v>
      </c>
      <c r="Z192" s="4" t="str">
        <f t="shared" si="95"/>
        <v>上料R不在热压B模组区域Alw</v>
      </c>
      <c r="AA192" s="179" t="str">
        <f t="shared" si="94"/>
        <v>MR711.13</v>
      </c>
      <c r="AB192" s="4" t="str">
        <f t="shared" si="84"/>
        <v>PLC-上料机器人O19条件[A]</v>
      </c>
      <c r="AC192" s="4">
        <v>1189</v>
      </c>
      <c r="AD192" s="4" t="str">
        <f t="shared" si="74"/>
        <v>上料R不在热压B模组区域延时[A]</v>
      </c>
      <c r="AE192" s="4">
        <v>289</v>
      </c>
      <c r="AF192" s="4" t="str">
        <f t="shared" si="85"/>
        <v>上料R不在热压B模组区域Alm</v>
      </c>
      <c r="AG192" s="179" t="str">
        <f t="shared" si="86"/>
        <v>MR1011.13</v>
      </c>
      <c r="AH192" s="4" t="str">
        <f t="shared" si="75"/>
        <v>上料R不在热压B模组区域Alm</v>
      </c>
      <c r="AI192" s="4" t="s">
        <v>478</v>
      </c>
    </row>
    <row r="193" spans="2:35">
      <c r="B193" s="51" t="s">
        <v>479</v>
      </c>
      <c r="E193" s="260" t="s">
        <v>480</v>
      </c>
      <c r="G193" s="182">
        <f t="shared" si="76"/>
        <v>11</v>
      </c>
      <c r="H193" s="179">
        <f t="shared" si="87"/>
        <v>14</v>
      </c>
      <c r="I193" s="270" t="str">
        <f t="shared" si="77"/>
        <v>R11.14</v>
      </c>
      <c r="J193" s="4" t="str">
        <f t="shared" si="70"/>
        <v>上料R不在冷压C模组区域Sn</v>
      </c>
      <c r="K193" s="270" t="str">
        <f t="shared" si="78"/>
        <v>R111.14</v>
      </c>
      <c r="L193" s="138" t="str">
        <f t="shared" si="79"/>
        <v>PLC-上料机器人O20Sol</v>
      </c>
      <c r="M193" s="179" t="str">
        <f t="shared" si="88"/>
        <v>MR911.14</v>
      </c>
      <c r="N193" s="4" t="str">
        <f t="shared" si="96"/>
        <v>上料R不在冷压C模组区域Flg</v>
      </c>
      <c r="O193" s="179" t="str">
        <f t="shared" si="80"/>
        <v>MR111.14</v>
      </c>
      <c r="P193" s="4" t="str">
        <f t="shared" si="98"/>
        <v>PLC-上料机器人O20Pls</v>
      </c>
      <c r="Q193" s="179" t="str">
        <f t="shared" si="81"/>
        <v>MR211.14</v>
      </c>
      <c r="R193" s="4" t="str">
        <f t="shared" si="99"/>
        <v>PLC-上料机器人O20[M]</v>
      </c>
      <c r="S193" s="179" t="str">
        <f t="shared" si="82"/>
        <v>MR311.14</v>
      </c>
      <c r="T193" s="4" t="str">
        <f t="shared" si="100"/>
        <v>PLC-上料机器人O20[A]</v>
      </c>
      <c r="U193" s="179" t="str">
        <f t="shared" si="72"/>
        <v>MR411.14</v>
      </c>
      <c r="V193" s="4" t="str">
        <f t="shared" si="92"/>
        <v>PLC-上料机器人O20Sw</v>
      </c>
      <c r="W193" s="179" t="str">
        <f t="shared" si="73"/>
        <v>MR511.14</v>
      </c>
      <c r="X193" s="4" t="str">
        <f t="shared" si="93"/>
        <v>PLC-上料机器人O20Lamp</v>
      </c>
      <c r="Y193" s="179" t="str">
        <f t="shared" si="83"/>
        <v>MR611.14</v>
      </c>
      <c r="Z193" s="4" t="str">
        <f t="shared" si="95"/>
        <v>上料R不在冷压C模组区域Alw</v>
      </c>
      <c r="AA193" s="179" t="str">
        <f t="shared" si="94"/>
        <v>MR711.14</v>
      </c>
      <c r="AB193" s="4" t="str">
        <f t="shared" si="84"/>
        <v>PLC-上料机器人O20条件[A]</v>
      </c>
      <c r="AC193" s="4">
        <v>1190</v>
      </c>
      <c r="AD193" s="4" t="str">
        <f t="shared" si="74"/>
        <v>上料R不在冷压C模组区域延时[A]</v>
      </c>
      <c r="AE193" s="4">
        <v>290</v>
      </c>
      <c r="AF193" s="4" t="str">
        <f t="shared" si="85"/>
        <v>上料R不在冷压C模组区域Alm</v>
      </c>
      <c r="AG193" s="179" t="str">
        <f t="shared" si="86"/>
        <v>MR1011.14</v>
      </c>
      <c r="AH193" s="4" t="str">
        <f t="shared" si="75"/>
        <v>上料R不在冷压C模组区域Alm</v>
      </c>
      <c r="AI193" s="4" t="s">
        <v>481</v>
      </c>
    </row>
    <row r="194" ht="12.75" spans="2:36">
      <c r="B194" s="51" t="s">
        <v>482</v>
      </c>
      <c r="E194" s="23" t="s">
        <v>129</v>
      </c>
      <c r="G194" s="182">
        <f t="shared" si="76"/>
        <v>11</v>
      </c>
      <c r="H194" s="179">
        <f t="shared" si="87"/>
        <v>15</v>
      </c>
      <c r="I194" s="271" t="str">
        <f t="shared" si="77"/>
        <v>R11.15</v>
      </c>
      <c r="J194" s="4" t="str">
        <f t="shared" si="70"/>
        <v>上料R不在上料定位区域Sn</v>
      </c>
      <c r="K194" s="271" t="str">
        <f t="shared" si="78"/>
        <v>R111.15</v>
      </c>
      <c r="L194" s="138" t="str">
        <f t="shared" si="79"/>
        <v>备用Sol</v>
      </c>
      <c r="M194" s="179" t="str">
        <f t="shared" si="88"/>
        <v>MR911.15</v>
      </c>
      <c r="N194" s="4" t="str">
        <f t="shared" si="96"/>
        <v>上料R不在上料定位区域Flg</v>
      </c>
      <c r="O194" s="179" t="str">
        <f t="shared" si="80"/>
        <v>MR111.15</v>
      </c>
      <c r="P194" s="4" t="str">
        <f t="shared" si="98"/>
        <v>备用Pls</v>
      </c>
      <c r="Q194" s="179" t="str">
        <f t="shared" si="81"/>
        <v>MR211.15</v>
      </c>
      <c r="R194" s="4" t="str">
        <f t="shared" si="99"/>
        <v>备用[M]</v>
      </c>
      <c r="S194" s="179" t="str">
        <f t="shared" si="82"/>
        <v>MR311.15</v>
      </c>
      <c r="T194" s="4" t="str">
        <f t="shared" si="100"/>
        <v>备用[A]</v>
      </c>
      <c r="U194" s="179" t="str">
        <f t="shared" si="72"/>
        <v>MR411.15</v>
      </c>
      <c r="V194" s="4" t="str">
        <f t="shared" si="92"/>
        <v>备用Sw</v>
      </c>
      <c r="W194" s="179" t="str">
        <f t="shared" si="73"/>
        <v>MR511.15</v>
      </c>
      <c r="X194" s="4" t="str">
        <f t="shared" si="93"/>
        <v>备用Lamp</v>
      </c>
      <c r="Y194" s="179" t="str">
        <f t="shared" si="83"/>
        <v>MR611.15</v>
      </c>
      <c r="Z194" s="4" t="str">
        <f t="shared" si="95"/>
        <v>上料R不在上料定位区域Alw</v>
      </c>
      <c r="AA194" s="179" t="str">
        <f t="shared" si="94"/>
        <v>MR711.15</v>
      </c>
      <c r="AB194" s="4" t="str">
        <f t="shared" si="84"/>
        <v>备用条件[A]</v>
      </c>
      <c r="AC194" s="4">
        <v>1191</v>
      </c>
      <c r="AD194" s="4" t="str">
        <f t="shared" si="74"/>
        <v>上料R不在上料定位区域延时[A]</v>
      </c>
      <c r="AE194" s="4">
        <v>291</v>
      </c>
      <c r="AF194" s="4" t="str">
        <f t="shared" si="85"/>
        <v>上料R不在上料定位区域Alm</v>
      </c>
      <c r="AG194" s="179" t="str">
        <f t="shared" si="86"/>
        <v>MR1011.15</v>
      </c>
      <c r="AH194" s="4" t="str">
        <f t="shared" si="75"/>
        <v>上料R不在上料定位区域Alm</v>
      </c>
      <c r="AJ194" s="4" t="s">
        <v>483</v>
      </c>
    </row>
    <row r="195" spans="2:38">
      <c r="B195" s="51" t="s">
        <v>484</v>
      </c>
      <c r="E195" s="260"/>
      <c r="G195" s="182">
        <f t="shared" si="76"/>
        <v>12</v>
      </c>
      <c r="H195" s="179">
        <f t="shared" si="87"/>
        <v>0</v>
      </c>
      <c r="I195" s="269" t="str">
        <f t="shared" ref="I195:I258" si="101">F$2&amp;G195&amp;"."&amp;H195</f>
        <v>R12.0</v>
      </c>
      <c r="J195" s="4" t="str">
        <f t="shared" ref="J195:J242" si="102">$B195&amp;J$2</f>
        <v>上料R不在下料定位区域Sn</v>
      </c>
      <c r="K195" s="179" t="str">
        <f t="shared" si="78"/>
        <v>R112.0</v>
      </c>
      <c r="L195" s="138" t="str">
        <f t="shared" si="79"/>
        <v>Sol</v>
      </c>
      <c r="M195" s="179" t="str">
        <f t="shared" ref="M195:M226" si="103">M$2&amp;($G195+900)&amp;"."&amp;$H195</f>
        <v>MR912.0</v>
      </c>
      <c r="N195" s="4" t="str">
        <f t="shared" si="96"/>
        <v>上料R不在下料定位区域Flg</v>
      </c>
      <c r="O195" s="179" t="str">
        <f t="shared" si="80"/>
        <v>MR112.0</v>
      </c>
      <c r="P195" s="4" t="str">
        <f t="shared" si="98"/>
        <v>Pls</v>
      </c>
      <c r="Q195" s="179" t="str">
        <f t="shared" si="81"/>
        <v>MR212.0</v>
      </c>
      <c r="R195" s="4" t="str">
        <f t="shared" si="99"/>
        <v>[M]</v>
      </c>
      <c r="S195" s="179" t="str">
        <f t="shared" si="82"/>
        <v>MR312.0</v>
      </c>
      <c r="T195" s="4" t="str">
        <f t="shared" si="100"/>
        <v>[A]</v>
      </c>
      <c r="U195" s="179" t="str">
        <f t="shared" ref="U195:U258" si="104">$U$2&amp;($G195+400)&amp;"."&amp;$H195</f>
        <v>MR412.0</v>
      </c>
      <c r="V195" s="4" t="str">
        <f t="shared" si="92"/>
        <v>Sw</v>
      </c>
      <c r="W195" s="179" t="str">
        <f t="shared" ref="W195:W258" si="105">$W$2&amp;($G195+500)&amp;"."&amp;$H195</f>
        <v>MR512.0</v>
      </c>
      <c r="X195" s="4" t="str">
        <f t="shared" si="93"/>
        <v>Lamp</v>
      </c>
      <c r="Y195" s="179" t="str">
        <f t="shared" si="83"/>
        <v>MR612.0</v>
      </c>
      <c r="Z195" s="4" t="str">
        <f t="shared" si="95"/>
        <v>上料R不在下料定位区域Alw</v>
      </c>
      <c r="AA195" s="179" t="str">
        <f t="shared" si="94"/>
        <v>MR712.0</v>
      </c>
      <c r="AB195" s="4" t="str">
        <f t="shared" si="84"/>
        <v>条件[A]</v>
      </c>
      <c r="AC195" s="4">
        <v>1192</v>
      </c>
      <c r="AD195" s="4" t="str">
        <f t="shared" ref="AD195:AD258" si="106">$B195&amp;AD$2</f>
        <v>上料R不在下料定位区域延时[A]</v>
      </c>
      <c r="AE195" s="4">
        <v>292</v>
      </c>
      <c r="AF195" s="4" t="str">
        <f t="shared" si="85"/>
        <v>上料R不在下料定位区域Alm</v>
      </c>
      <c r="AG195" s="179" t="str">
        <f t="shared" si="86"/>
        <v>MR1012.0</v>
      </c>
      <c r="AH195" s="4" t="str">
        <f t="shared" ref="AH195:AJ258" si="107">$B195&amp;AH$2</f>
        <v>上料R不在下料定位区域Alm</v>
      </c>
      <c r="AI195" s="235" t="str">
        <f>$AJ195&amp;" "&amp;AJ$194</f>
        <v>上料R不在下料定位区域 异常</v>
      </c>
      <c r="AJ195" s="4" t="str">
        <f t="shared" si="107"/>
        <v>上料R不在下料定位区域</v>
      </c>
      <c r="AL195" s="235" t="str">
        <f>$AJ195&amp;" "&amp;AM$194</f>
        <v>上料R不在下料定位区域 </v>
      </c>
    </row>
    <row r="196" spans="2:38">
      <c r="B196" s="51" t="s">
        <v>485</v>
      </c>
      <c r="E196" s="260"/>
      <c r="G196" s="182">
        <f>IF(H195&lt;&gt;15,G195,G195+1)</f>
        <v>12</v>
      </c>
      <c r="H196" s="179">
        <f t="shared" si="87"/>
        <v>1</v>
      </c>
      <c r="I196" s="270" t="str">
        <f t="shared" si="101"/>
        <v>R12.1</v>
      </c>
      <c r="J196" s="4" t="str">
        <f t="shared" si="102"/>
        <v>上料R不在拉带区域Sn</v>
      </c>
      <c r="K196" s="179" t="str">
        <f t="shared" ref="K196:K259" si="108">$F$2&amp;($G196+100)&amp;"."&amp;$H196</f>
        <v>R112.1</v>
      </c>
      <c r="L196" s="138" t="str">
        <f t="shared" ref="L196:L259" si="109">$E196&amp;L$2</f>
        <v>Sol</v>
      </c>
      <c r="M196" s="179" t="str">
        <f t="shared" si="103"/>
        <v>MR912.1</v>
      </c>
      <c r="N196" s="4" t="str">
        <f t="shared" si="96"/>
        <v>上料R不在拉带区域Flg</v>
      </c>
      <c r="O196" s="179" t="str">
        <f t="shared" ref="O196:O259" si="110">O$2&amp;($G196+100)&amp;"."&amp;$H196</f>
        <v>MR112.1</v>
      </c>
      <c r="P196" s="4" t="str">
        <f t="shared" si="98"/>
        <v>Pls</v>
      </c>
      <c r="Q196" s="179" t="str">
        <f t="shared" ref="Q196:Q259" si="111">Q$2&amp;($G196+200)&amp;"."&amp;$H196</f>
        <v>MR212.1</v>
      </c>
      <c r="R196" s="4" t="str">
        <f t="shared" si="99"/>
        <v>[M]</v>
      </c>
      <c r="S196" s="179" t="str">
        <f t="shared" ref="S196:S259" si="112">S$2&amp;($G196+300)&amp;"."&amp;$H196</f>
        <v>MR312.1</v>
      </c>
      <c r="T196" s="4" t="str">
        <f t="shared" si="100"/>
        <v>[A]</v>
      </c>
      <c r="U196" s="179" t="str">
        <f t="shared" si="104"/>
        <v>MR412.1</v>
      </c>
      <c r="V196" s="4" t="str">
        <f t="shared" si="92"/>
        <v>Sw</v>
      </c>
      <c r="W196" s="179" t="str">
        <f t="shared" si="105"/>
        <v>MR512.1</v>
      </c>
      <c r="X196" s="4" t="str">
        <f t="shared" si="93"/>
        <v>Lamp</v>
      </c>
      <c r="Y196" s="179" t="str">
        <f t="shared" ref="Y196:Y259" si="113">$W$2&amp;($G196+600)&amp;"."&amp;$H196</f>
        <v>MR612.1</v>
      </c>
      <c r="Z196" s="4" t="str">
        <f t="shared" si="95"/>
        <v>上料R不在拉带区域Alw</v>
      </c>
      <c r="AA196" s="179" t="str">
        <f t="shared" si="94"/>
        <v>MR712.1</v>
      </c>
      <c r="AB196" s="4" t="str">
        <f t="shared" ref="AB196:AB259" si="114">$E196&amp;AB$2</f>
        <v>条件[A]</v>
      </c>
      <c r="AC196" s="4">
        <v>1193</v>
      </c>
      <c r="AD196" s="4" t="str">
        <f t="shared" si="106"/>
        <v>上料R不在拉带区域延时[A]</v>
      </c>
      <c r="AE196" s="4">
        <v>293</v>
      </c>
      <c r="AF196" s="4" t="str">
        <f t="shared" ref="AF196:AF259" si="115">AH196</f>
        <v>上料R不在拉带区域Alm</v>
      </c>
      <c r="AG196" s="179" t="str">
        <f t="shared" ref="AG196:AG259" si="116">$W$2&amp;($G196+1000)&amp;"."&amp;$H196</f>
        <v>MR1012.1</v>
      </c>
      <c r="AH196" s="4" t="str">
        <f t="shared" si="107"/>
        <v>上料R不在拉带区域Alm</v>
      </c>
      <c r="AI196" s="235" t="str">
        <f t="shared" ref="AI196:AI200" si="117">$AJ196&amp;" "&amp;AJ$194</f>
        <v>上料R不在拉带区域 异常</v>
      </c>
      <c r="AJ196" s="4" t="str">
        <f t="shared" si="107"/>
        <v>上料R不在拉带区域</v>
      </c>
      <c r="AK196" s="235"/>
      <c r="AL196" s="235" t="str">
        <f t="shared" ref="AL196:AL200" si="118">$AJ196&amp;" "&amp;AM$194</f>
        <v>上料R不在拉带区域 </v>
      </c>
    </row>
    <row r="197" spans="2:38">
      <c r="B197" s="23" t="s">
        <v>129</v>
      </c>
      <c r="E197" s="260"/>
      <c r="G197" s="182">
        <f>IF(H196&lt;&gt;15,G196,G196+1)</f>
        <v>12</v>
      </c>
      <c r="H197" s="179">
        <f t="shared" si="87"/>
        <v>2</v>
      </c>
      <c r="I197" s="270" t="str">
        <f t="shared" si="101"/>
        <v>R12.2</v>
      </c>
      <c r="J197" s="4" t="str">
        <f t="shared" si="102"/>
        <v>备用Sn</v>
      </c>
      <c r="K197" s="179" t="str">
        <f t="shared" si="108"/>
        <v>R112.2</v>
      </c>
      <c r="L197" s="138" t="str">
        <f t="shared" si="109"/>
        <v>Sol</v>
      </c>
      <c r="M197" s="179" t="str">
        <f t="shared" si="103"/>
        <v>MR912.2</v>
      </c>
      <c r="N197" s="4" t="str">
        <f t="shared" si="96"/>
        <v>备用Flg</v>
      </c>
      <c r="O197" s="179" t="str">
        <f t="shared" si="110"/>
        <v>MR112.2</v>
      </c>
      <c r="P197" s="4" t="str">
        <f t="shared" si="98"/>
        <v>Pls</v>
      </c>
      <c r="Q197" s="179" t="str">
        <f t="shared" si="111"/>
        <v>MR212.2</v>
      </c>
      <c r="R197" s="4" t="str">
        <f t="shared" si="99"/>
        <v>[M]</v>
      </c>
      <c r="S197" s="179" t="str">
        <f t="shared" si="112"/>
        <v>MR312.2</v>
      </c>
      <c r="T197" s="4" t="str">
        <f t="shared" si="100"/>
        <v>[A]</v>
      </c>
      <c r="U197" s="179" t="str">
        <f t="shared" si="104"/>
        <v>MR412.2</v>
      </c>
      <c r="V197" s="4" t="str">
        <f t="shared" si="92"/>
        <v>Sw</v>
      </c>
      <c r="W197" s="179" t="str">
        <f t="shared" si="105"/>
        <v>MR512.2</v>
      </c>
      <c r="X197" s="4" t="str">
        <f t="shared" si="93"/>
        <v>Lamp</v>
      </c>
      <c r="Y197" s="179" t="str">
        <f t="shared" si="113"/>
        <v>MR612.2</v>
      </c>
      <c r="Z197" s="4" t="str">
        <f t="shared" si="95"/>
        <v>备用Alw</v>
      </c>
      <c r="AA197" s="179" t="str">
        <f t="shared" si="94"/>
        <v>MR712.2</v>
      </c>
      <c r="AB197" s="4" t="str">
        <f t="shared" si="114"/>
        <v>条件[A]</v>
      </c>
      <c r="AC197" s="4">
        <v>1194</v>
      </c>
      <c r="AD197" s="4" t="str">
        <f t="shared" si="106"/>
        <v>备用延时[A]</v>
      </c>
      <c r="AE197" s="4">
        <v>294</v>
      </c>
      <c r="AF197" s="4" t="str">
        <f t="shared" si="115"/>
        <v>备用Alm</v>
      </c>
      <c r="AG197" s="179" t="str">
        <f t="shared" si="116"/>
        <v>MR1012.2</v>
      </c>
      <c r="AH197" s="4" t="str">
        <f t="shared" si="107"/>
        <v>备用Alm</v>
      </c>
      <c r="AI197" s="235" t="str">
        <f t="shared" si="117"/>
        <v>备用 异常</v>
      </c>
      <c r="AJ197" s="4" t="str">
        <f t="shared" si="107"/>
        <v>备用</v>
      </c>
      <c r="AL197" s="235" t="str">
        <f t="shared" si="118"/>
        <v>备用 </v>
      </c>
    </row>
    <row r="198" spans="2:38">
      <c r="B198" s="23" t="s">
        <v>129</v>
      </c>
      <c r="E198" s="260"/>
      <c r="G198" s="182">
        <f>IF(H197&lt;&gt;15,G197,G197+1)</f>
        <v>12</v>
      </c>
      <c r="H198" s="179">
        <f t="shared" si="87"/>
        <v>3</v>
      </c>
      <c r="I198" s="270" t="str">
        <f t="shared" si="101"/>
        <v>R12.3</v>
      </c>
      <c r="J198" s="4" t="str">
        <f t="shared" si="102"/>
        <v>备用Sn</v>
      </c>
      <c r="K198" s="179" t="str">
        <f t="shared" si="108"/>
        <v>R112.3</v>
      </c>
      <c r="L198" s="138" t="str">
        <f t="shared" si="109"/>
        <v>Sol</v>
      </c>
      <c r="M198" s="179" t="str">
        <f t="shared" si="103"/>
        <v>MR912.3</v>
      </c>
      <c r="N198" s="4" t="str">
        <f t="shared" si="96"/>
        <v>备用Flg</v>
      </c>
      <c r="O198" s="179" t="str">
        <f t="shared" si="110"/>
        <v>MR112.3</v>
      </c>
      <c r="P198" s="4" t="str">
        <f t="shared" si="98"/>
        <v>Pls</v>
      </c>
      <c r="Q198" s="179" t="str">
        <f t="shared" si="111"/>
        <v>MR212.3</v>
      </c>
      <c r="R198" s="4" t="str">
        <f t="shared" si="99"/>
        <v>[M]</v>
      </c>
      <c r="S198" s="179" t="str">
        <f t="shared" si="112"/>
        <v>MR312.3</v>
      </c>
      <c r="T198" s="4" t="str">
        <f t="shared" si="100"/>
        <v>[A]</v>
      </c>
      <c r="U198" s="179" t="str">
        <f t="shared" si="104"/>
        <v>MR412.3</v>
      </c>
      <c r="V198" s="4" t="str">
        <f t="shared" si="92"/>
        <v>Sw</v>
      </c>
      <c r="W198" s="179" t="str">
        <f t="shared" si="105"/>
        <v>MR512.3</v>
      </c>
      <c r="X198" s="4" t="str">
        <f t="shared" si="93"/>
        <v>Lamp</v>
      </c>
      <c r="Y198" s="179" t="str">
        <f t="shared" si="113"/>
        <v>MR612.3</v>
      </c>
      <c r="Z198" s="4" t="str">
        <f t="shared" si="95"/>
        <v>备用Alw</v>
      </c>
      <c r="AA198" s="179" t="str">
        <f t="shared" si="94"/>
        <v>MR712.3</v>
      </c>
      <c r="AB198" s="4" t="str">
        <f t="shared" si="114"/>
        <v>条件[A]</v>
      </c>
      <c r="AC198" s="4">
        <v>1195</v>
      </c>
      <c r="AD198" s="4" t="str">
        <f t="shared" si="106"/>
        <v>备用延时[A]</v>
      </c>
      <c r="AE198" s="4">
        <v>295</v>
      </c>
      <c r="AF198" s="4" t="str">
        <f t="shared" si="115"/>
        <v>备用Alm</v>
      </c>
      <c r="AG198" s="179" t="str">
        <f t="shared" si="116"/>
        <v>MR1012.3</v>
      </c>
      <c r="AH198" s="4" t="str">
        <f t="shared" si="107"/>
        <v>备用Alm</v>
      </c>
      <c r="AI198" s="235" t="str">
        <f t="shared" si="117"/>
        <v>备用 异常</v>
      </c>
      <c r="AJ198" s="4" t="str">
        <f t="shared" si="107"/>
        <v>备用</v>
      </c>
      <c r="AL198" s="235" t="str">
        <f t="shared" si="118"/>
        <v>备用 </v>
      </c>
    </row>
    <row r="199" spans="2:38">
      <c r="B199" s="23" t="s">
        <v>129</v>
      </c>
      <c r="E199" s="260"/>
      <c r="G199" s="182">
        <f>IF(H198&lt;&gt;15,G198,G198+1)</f>
        <v>12</v>
      </c>
      <c r="H199" s="179">
        <f t="shared" si="87"/>
        <v>4</v>
      </c>
      <c r="I199" s="270" t="str">
        <f t="shared" si="101"/>
        <v>R12.4</v>
      </c>
      <c r="J199" s="4" t="str">
        <f t="shared" si="102"/>
        <v>备用Sn</v>
      </c>
      <c r="K199" s="179" t="str">
        <f t="shared" si="108"/>
        <v>R112.4</v>
      </c>
      <c r="L199" s="138" t="str">
        <f t="shared" si="109"/>
        <v>Sol</v>
      </c>
      <c r="M199" s="179" t="str">
        <f t="shared" si="103"/>
        <v>MR912.4</v>
      </c>
      <c r="N199" s="4" t="str">
        <f t="shared" si="96"/>
        <v>备用Flg</v>
      </c>
      <c r="O199" s="179" t="str">
        <f t="shared" si="110"/>
        <v>MR112.4</v>
      </c>
      <c r="P199" s="4" t="str">
        <f t="shared" si="98"/>
        <v>Pls</v>
      </c>
      <c r="Q199" s="179" t="str">
        <f t="shared" si="111"/>
        <v>MR212.4</v>
      </c>
      <c r="R199" s="4" t="str">
        <f t="shared" si="99"/>
        <v>[M]</v>
      </c>
      <c r="S199" s="179" t="str">
        <f t="shared" si="112"/>
        <v>MR312.4</v>
      </c>
      <c r="T199" s="4" t="str">
        <f t="shared" si="100"/>
        <v>[A]</v>
      </c>
      <c r="U199" s="179" t="str">
        <f t="shared" si="104"/>
        <v>MR412.4</v>
      </c>
      <c r="V199" s="4" t="str">
        <f t="shared" si="92"/>
        <v>Sw</v>
      </c>
      <c r="W199" s="179" t="str">
        <f t="shared" si="105"/>
        <v>MR512.4</v>
      </c>
      <c r="X199" s="4" t="str">
        <f t="shared" si="93"/>
        <v>Lamp</v>
      </c>
      <c r="Y199" s="179" t="str">
        <f t="shared" si="113"/>
        <v>MR612.4</v>
      </c>
      <c r="Z199" s="4" t="str">
        <f t="shared" si="95"/>
        <v>备用Alw</v>
      </c>
      <c r="AA199" s="179" t="str">
        <f t="shared" si="94"/>
        <v>MR712.4</v>
      </c>
      <c r="AB199" s="4" t="str">
        <f t="shared" si="114"/>
        <v>条件[A]</v>
      </c>
      <c r="AC199" s="4">
        <v>1196</v>
      </c>
      <c r="AD199" s="4" t="str">
        <f t="shared" si="106"/>
        <v>备用延时[A]</v>
      </c>
      <c r="AE199" s="4">
        <v>296</v>
      </c>
      <c r="AF199" s="4" t="str">
        <f t="shared" si="115"/>
        <v>备用Alm</v>
      </c>
      <c r="AG199" s="179" t="str">
        <f t="shared" si="116"/>
        <v>MR1012.4</v>
      </c>
      <c r="AH199" s="4" t="str">
        <f t="shared" si="107"/>
        <v>备用Alm</v>
      </c>
      <c r="AI199" s="235" t="str">
        <f t="shared" si="117"/>
        <v>备用 异常</v>
      </c>
      <c r="AJ199" s="4" t="str">
        <f t="shared" si="107"/>
        <v>备用</v>
      </c>
      <c r="AL199" s="235" t="str">
        <f t="shared" si="118"/>
        <v>备用 </v>
      </c>
    </row>
    <row r="200" spans="2:38">
      <c r="B200" s="23" t="s">
        <v>129</v>
      </c>
      <c r="E200" s="260"/>
      <c r="G200" s="182">
        <f t="shared" ref="G200:G263" si="119">IF(H199&lt;&gt;15,G199,G199+1)</f>
        <v>12</v>
      </c>
      <c r="H200" s="179">
        <f t="shared" si="87"/>
        <v>5</v>
      </c>
      <c r="I200" s="270" t="str">
        <f t="shared" si="101"/>
        <v>R12.5</v>
      </c>
      <c r="J200" s="4" t="str">
        <f t="shared" si="102"/>
        <v>备用Sn</v>
      </c>
      <c r="K200" s="179" t="str">
        <f t="shared" si="108"/>
        <v>R112.5</v>
      </c>
      <c r="L200" s="138" t="str">
        <f t="shared" si="109"/>
        <v>Sol</v>
      </c>
      <c r="M200" s="179" t="str">
        <f t="shared" si="103"/>
        <v>MR912.5</v>
      </c>
      <c r="N200" s="4" t="str">
        <f t="shared" si="96"/>
        <v>备用Flg</v>
      </c>
      <c r="O200" s="179" t="str">
        <f t="shared" si="110"/>
        <v>MR112.5</v>
      </c>
      <c r="P200" s="4" t="str">
        <f t="shared" si="98"/>
        <v>Pls</v>
      </c>
      <c r="Q200" s="179" t="str">
        <f t="shared" si="111"/>
        <v>MR212.5</v>
      </c>
      <c r="R200" s="4" t="str">
        <f t="shared" si="99"/>
        <v>[M]</v>
      </c>
      <c r="S200" s="179" t="str">
        <f t="shared" si="112"/>
        <v>MR312.5</v>
      </c>
      <c r="T200" s="4" t="str">
        <f t="shared" si="100"/>
        <v>[A]</v>
      </c>
      <c r="U200" s="179" t="str">
        <f t="shared" si="104"/>
        <v>MR412.5</v>
      </c>
      <c r="V200" s="4" t="str">
        <f t="shared" si="92"/>
        <v>Sw</v>
      </c>
      <c r="W200" s="179" t="str">
        <f t="shared" si="105"/>
        <v>MR512.5</v>
      </c>
      <c r="X200" s="4" t="str">
        <f t="shared" si="93"/>
        <v>Lamp</v>
      </c>
      <c r="Y200" s="179" t="str">
        <f t="shared" si="113"/>
        <v>MR612.5</v>
      </c>
      <c r="Z200" s="4" t="str">
        <f t="shared" si="95"/>
        <v>备用Alw</v>
      </c>
      <c r="AA200" s="179" t="str">
        <f t="shared" si="94"/>
        <v>MR712.5</v>
      </c>
      <c r="AB200" s="4" t="str">
        <f t="shared" si="114"/>
        <v>条件[A]</v>
      </c>
      <c r="AC200" s="4">
        <v>1197</v>
      </c>
      <c r="AD200" s="4" t="str">
        <f t="shared" si="106"/>
        <v>备用延时[A]</v>
      </c>
      <c r="AE200" s="4">
        <v>297</v>
      </c>
      <c r="AF200" s="4" t="str">
        <f t="shared" si="115"/>
        <v>备用Alm</v>
      </c>
      <c r="AG200" s="179" t="str">
        <f t="shared" si="116"/>
        <v>MR1012.5</v>
      </c>
      <c r="AH200" s="4" t="str">
        <f t="shared" si="107"/>
        <v>备用Alm</v>
      </c>
      <c r="AI200" s="235" t="str">
        <f t="shared" si="117"/>
        <v>备用 异常</v>
      </c>
      <c r="AJ200" s="4" t="str">
        <f t="shared" si="107"/>
        <v>备用</v>
      </c>
      <c r="AL200" s="235" t="str">
        <f t="shared" si="118"/>
        <v>备用 </v>
      </c>
    </row>
    <row r="201" spans="2:34">
      <c r="B201" s="23" t="s">
        <v>129</v>
      </c>
      <c r="E201" s="260"/>
      <c r="G201" s="182">
        <f t="shared" si="119"/>
        <v>12</v>
      </c>
      <c r="H201" s="179">
        <f t="shared" si="87"/>
        <v>6</v>
      </c>
      <c r="I201" s="270" t="str">
        <f t="shared" si="101"/>
        <v>R12.6</v>
      </c>
      <c r="J201" s="4" t="str">
        <f t="shared" si="102"/>
        <v>备用Sn</v>
      </c>
      <c r="K201" s="179" t="str">
        <f t="shared" si="108"/>
        <v>R112.6</v>
      </c>
      <c r="L201" s="138" t="str">
        <f t="shared" si="109"/>
        <v>Sol</v>
      </c>
      <c r="M201" s="179" t="str">
        <f t="shared" si="103"/>
        <v>MR912.6</v>
      </c>
      <c r="N201" s="4" t="str">
        <f t="shared" si="96"/>
        <v>备用Flg</v>
      </c>
      <c r="O201" s="179" t="str">
        <f t="shared" si="110"/>
        <v>MR112.6</v>
      </c>
      <c r="P201" s="4" t="str">
        <f t="shared" si="98"/>
        <v>Pls</v>
      </c>
      <c r="Q201" s="179" t="str">
        <f t="shared" si="111"/>
        <v>MR212.6</v>
      </c>
      <c r="R201" s="4" t="str">
        <f t="shared" si="99"/>
        <v>[M]</v>
      </c>
      <c r="S201" s="179" t="str">
        <f t="shared" si="112"/>
        <v>MR312.6</v>
      </c>
      <c r="T201" s="4" t="str">
        <f t="shared" si="100"/>
        <v>[A]</v>
      </c>
      <c r="U201" s="179" t="str">
        <f t="shared" si="104"/>
        <v>MR412.6</v>
      </c>
      <c r="V201" s="4" t="str">
        <f t="shared" si="92"/>
        <v>Sw</v>
      </c>
      <c r="W201" s="179" t="str">
        <f t="shared" si="105"/>
        <v>MR512.6</v>
      </c>
      <c r="X201" s="4" t="str">
        <f t="shared" si="93"/>
        <v>Lamp</v>
      </c>
      <c r="Y201" s="179" t="str">
        <f t="shared" si="113"/>
        <v>MR612.6</v>
      </c>
      <c r="Z201" s="4" t="str">
        <f t="shared" si="95"/>
        <v>备用Alw</v>
      </c>
      <c r="AA201" s="179" t="str">
        <f t="shared" si="94"/>
        <v>MR712.6</v>
      </c>
      <c r="AB201" s="4" t="str">
        <f t="shared" si="114"/>
        <v>条件[A]</v>
      </c>
      <c r="AC201" s="4">
        <v>1198</v>
      </c>
      <c r="AD201" s="4" t="str">
        <f t="shared" si="106"/>
        <v>备用延时[A]</v>
      </c>
      <c r="AE201" s="4">
        <v>298</v>
      </c>
      <c r="AF201" s="4" t="str">
        <f t="shared" si="115"/>
        <v>备用Alm</v>
      </c>
      <c r="AG201" s="179" t="str">
        <f t="shared" si="116"/>
        <v>MR1012.6</v>
      </c>
      <c r="AH201" s="4" t="str">
        <f t="shared" si="107"/>
        <v>备用Alm</v>
      </c>
    </row>
    <row r="202" spans="2:34">
      <c r="B202" s="23" t="s">
        <v>129</v>
      </c>
      <c r="E202" s="260"/>
      <c r="G202" s="182">
        <f t="shared" si="119"/>
        <v>12</v>
      </c>
      <c r="H202" s="179">
        <f t="shared" si="87"/>
        <v>7</v>
      </c>
      <c r="I202" s="270" t="str">
        <f t="shared" si="101"/>
        <v>R12.7</v>
      </c>
      <c r="J202" s="4" t="str">
        <f t="shared" si="102"/>
        <v>备用Sn</v>
      </c>
      <c r="K202" s="179" t="str">
        <f t="shared" si="108"/>
        <v>R112.7</v>
      </c>
      <c r="L202" s="138" t="str">
        <f t="shared" si="109"/>
        <v>Sol</v>
      </c>
      <c r="M202" s="179" t="str">
        <f t="shared" si="103"/>
        <v>MR912.7</v>
      </c>
      <c r="N202" s="4" t="str">
        <f t="shared" si="96"/>
        <v>备用Flg</v>
      </c>
      <c r="O202" s="179" t="str">
        <f t="shared" si="110"/>
        <v>MR112.7</v>
      </c>
      <c r="P202" s="4" t="str">
        <f t="shared" si="98"/>
        <v>Pls</v>
      </c>
      <c r="Q202" s="179" t="str">
        <f t="shared" si="111"/>
        <v>MR212.7</v>
      </c>
      <c r="R202" s="4" t="str">
        <f t="shared" si="99"/>
        <v>[M]</v>
      </c>
      <c r="S202" s="179" t="str">
        <f t="shared" si="112"/>
        <v>MR312.7</v>
      </c>
      <c r="T202" s="4" t="str">
        <f t="shared" si="100"/>
        <v>[A]</v>
      </c>
      <c r="U202" s="179" t="str">
        <f t="shared" si="104"/>
        <v>MR412.7</v>
      </c>
      <c r="V202" s="4" t="str">
        <f t="shared" si="92"/>
        <v>Sw</v>
      </c>
      <c r="W202" s="179" t="str">
        <f t="shared" si="105"/>
        <v>MR512.7</v>
      </c>
      <c r="X202" s="4" t="str">
        <f t="shared" si="93"/>
        <v>Lamp</v>
      </c>
      <c r="Y202" s="179" t="str">
        <f t="shared" si="113"/>
        <v>MR612.7</v>
      </c>
      <c r="Z202" s="4" t="str">
        <f t="shared" si="95"/>
        <v>备用Alw</v>
      </c>
      <c r="AA202" s="179" t="str">
        <f t="shared" si="94"/>
        <v>MR712.7</v>
      </c>
      <c r="AB202" s="4" t="str">
        <f t="shared" si="114"/>
        <v>条件[A]</v>
      </c>
      <c r="AC202" s="4">
        <v>1199</v>
      </c>
      <c r="AD202" s="4" t="str">
        <f t="shared" si="106"/>
        <v>备用延时[A]</v>
      </c>
      <c r="AE202" s="4">
        <v>299</v>
      </c>
      <c r="AF202" s="4" t="str">
        <f t="shared" si="115"/>
        <v>备用Alm</v>
      </c>
      <c r="AG202" s="179" t="str">
        <f t="shared" si="116"/>
        <v>MR1012.7</v>
      </c>
      <c r="AH202" s="4" t="str">
        <f t="shared" si="107"/>
        <v>备用Alm</v>
      </c>
    </row>
    <row r="203" spans="2:34">
      <c r="B203" s="23" t="s">
        <v>129</v>
      </c>
      <c r="E203" s="260"/>
      <c r="G203" s="182">
        <f t="shared" si="119"/>
        <v>12</v>
      </c>
      <c r="H203" s="179">
        <f t="shared" si="87"/>
        <v>8</v>
      </c>
      <c r="I203" s="270" t="str">
        <f t="shared" si="101"/>
        <v>R12.8</v>
      </c>
      <c r="J203" s="4" t="str">
        <f t="shared" si="102"/>
        <v>备用Sn</v>
      </c>
      <c r="K203" s="179" t="str">
        <f t="shared" si="108"/>
        <v>R112.8</v>
      </c>
      <c r="L203" s="138" t="str">
        <f t="shared" si="109"/>
        <v>Sol</v>
      </c>
      <c r="M203" s="179" t="str">
        <f t="shared" si="103"/>
        <v>MR912.8</v>
      </c>
      <c r="N203" s="4" t="str">
        <f t="shared" si="96"/>
        <v>备用Flg</v>
      </c>
      <c r="O203" s="179" t="str">
        <f t="shared" si="110"/>
        <v>MR112.8</v>
      </c>
      <c r="P203" s="4" t="str">
        <f t="shared" si="98"/>
        <v>Pls</v>
      </c>
      <c r="Q203" s="179" t="str">
        <f t="shared" si="111"/>
        <v>MR212.8</v>
      </c>
      <c r="R203" s="4" t="str">
        <f t="shared" si="99"/>
        <v>[M]</v>
      </c>
      <c r="S203" s="179" t="str">
        <f t="shared" si="112"/>
        <v>MR312.8</v>
      </c>
      <c r="T203" s="4" t="str">
        <f t="shared" si="100"/>
        <v>[A]</v>
      </c>
      <c r="U203" s="179" t="str">
        <f t="shared" si="104"/>
        <v>MR412.8</v>
      </c>
      <c r="V203" s="4" t="str">
        <f t="shared" si="92"/>
        <v>Sw</v>
      </c>
      <c r="W203" s="179" t="str">
        <f t="shared" si="105"/>
        <v>MR512.8</v>
      </c>
      <c r="X203" s="4" t="str">
        <f t="shared" si="93"/>
        <v>Lamp</v>
      </c>
      <c r="Y203" s="179" t="str">
        <f t="shared" si="113"/>
        <v>MR612.8</v>
      </c>
      <c r="Z203" s="4" t="str">
        <f t="shared" si="95"/>
        <v>备用Alw</v>
      </c>
      <c r="AA203" s="179" t="str">
        <f t="shared" si="94"/>
        <v>MR712.8</v>
      </c>
      <c r="AB203" s="4" t="str">
        <f t="shared" si="114"/>
        <v>条件[A]</v>
      </c>
      <c r="AC203" s="4">
        <v>1200</v>
      </c>
      <c r="AD203" s="4" t="str">
        <f t="shared" si="106"/>
        <v>备用延时[A]</v>
      </c>
      <c r="AE203" s="4">
        <v>300</v>
      </c>
      <c r="AF203" s="4" t="str">
        <f t="shared" si="115"/>
        <v>备用Alm</v>
      </c>
      <c r="AG203" s="179" t="str">
        <f t="shared" si="116"/>
        <v>MR1012.8</v>
      </c>
      <c r="AH203" s="4" t="str">
        <f t="shared" si="107"/>
        <v>备用Alm</v>
      </c>
    </row>
    <row r="204" spans="2:34">
      <c r="B204" s="23" t="s">
        <v>129</v>
      </c>
      <c r="E204" s="260"/>
      <c r="G204" s="182">
        <f t="shared" si="119"/>
        <v>12</v>
      </c>
      <c r="H204" s="179">
        <f t="shared" si="87"/>
        <v>9</v>
      </c>
      <c r="I204" s="270" t="str">
        <f t="shared" si="101"/>
        <v>R12.9</v>
      </c>
      <c r="J204" s="4" t="str">
        <f t="shared" si="102"/>
        <v>备用Sn</v>
      </c>
      <c r="K204" s="179" t="str">
        <f t="shared" si="108"/>
        <v>R112.9</v>
      </c>
      <c r="L204" s="138" t="str">
        <f t="shared" si="109"/>
        <v>Sol</v>
      </c>
      <c r="M204" s="179" t="str">
        <f t="shared" si="103"/>
        <v>MR912.9</v>
      </c>
      <c r="N204" s="4" t="str">
        <f t="shared" si="96"/>
        <v>备用Flg</v>
      </c>
      <c r="O204" s="179" t="str">
        <f t="shared" si="110"/>
        <v>MR112.9</v>
      </c>
      <c r="P204" s="4" t="str">
        <f t="shared" si="98"/>
        <v>Pls</v>
      </c>
      <c r="Q204" s="179" t="str">
        <f t="shared" si="111"/>
        <v>MR212.9</v>
      </c>
      <c r="R204" s="4" t="str">
        <f t="shared" si="99"/>
        <v>[M]</v>
      </c>
      <c r="S204" s="179" t="str">
        <f t="shared" si="112"/>
        <v>MR312.9</v>
      </c>
      <c r="T204" s="4" t="str">
        <f t="shared" si="100"/>
        <v>[A]</v>
      </c>
      <c r="U204" s="179" t="str">
        <f t="shared" si="104"/>
        <v>MR412.9</v>
      </c>
      <c r="V204" s="4" t="str">
        <f t="shared" si="92"/>
        <v>Sw</v>
      </c>
      <c r="W204" s="179" t="str">
        <f t="shared" si="105"/>
        <v>MR512.9</v>
      </c>
      <c r="X204" s="4" t="str">
        <f t="shared" si="93"/>
        <v>Lamp</v>
      </c>
      <c r="Y204" s="179" t="str">
        <f t="shared" si="113"/>
        <v>MR612.9</v>
      </c>
      <c r="Z204" s="4" t="str">
        <f t="shared" si="95"/>
        <v>备用Alw</v>
      </c>
      <c r="AA204" s="179" t="str">
        <f t="shared" si="94"/>
        <v>MR712.9</v>
      </c>
      <c r="AB204" s="4" t="str">
        <f t="shared" si="114"/>
        <v>条件[A]</v>
      </c>
      <c r="AC204" s="4">
        <v>1201</v>
      </c>
      <c r="AD204" s="4" t="str">
        <f t="shared" si="106"/>
        <v>备用延时[A]</v>
      </c>
      <c r="AE204" s="4">
        <v>301</v>
      </c>
      <c r="AF204" s="4" t="str">
        <f t="shared" si="115"/>
        <v>备用Alm</v>
      </c>
      <c r="AG204" s="179" t="str">
        <f t="shared" si="116"/>
        <v>MR1012.9</v>
      </c>
      <c r="AH204" s="4" t="str">
        <f t="shared" si="107"/>
        <v>备用Alm</v>
      </c>
    </row>
    <row r="205" spans="2:34">
      <c r="B205" s="23" t="s">
        <v>129</v>
      </c>
      <c r="E205" s="260"/>
      <c r="G205" s="182">
        <f t="shared" si="119"/>
        <v>12</v>
      </c>
      <c r="H205" s="179">
        <f t="shared" ref="H205:H268" si="120">IF(H204&lt;&gt;15,H204+1,0)</f>
        <v>10</v>
      </c>
      <c r="I205" s="270" t="str">
        <f t="shared" si="101"/>
        <v>R12.10</v>
      </c>
      <c r="J205" s="4" t="str">
        <f t="shared" si="102"/>
        <v>备用Sn</v>
      </c>
      <c r="K205" s="179" t="str">
        <f t="shared" si="108"/>
        <v>R112.10</v>
      </c>
      <c r="L205" s="138" t="str">
        <f t="shared" si="109"/>
        <v>Sol</v>
      </c>
      <c r="M205" s="179" t="str">
        <f t="shared" si="103"/>
        <v>MR912.10</v>
      </c>
      <c r="N205" s="4" t="str">
        <f t="shared" ref="N205:N250" si="121">$B205&amp;N$2</f>
        <v>备用Flg</v>
      </c>
      <c r="O205" s="179" t="str">
        <f t="shared" si="110"/>
        <v>MR112.10</v>
      </c>
      <c r="P205" s="4" t="str">
        <f t="shared" si="98"/>
        <v>Pls</v>
      </c>
      <c r="Q205" s="179" t="str">
        <f t="shared" si="111"/>
        <v>MR212.10</v>
      </c>
      <c r="R205" s="4" t="str">
        <f t="shared" si="99"/>
        <v>[M]</v>
      </c>
      <c r="S205" s="179" t="str">
        <f t="shared" si="112"/>
        <v>MR312.10</v>
      </c>
      <c r="T205" s="4" t="str">
        <f t="shared" si="100"/>
        <v>[A]</v>
      </c>
      <c r="U205" s="179" t="str">
        <f t="shared" si="104"/>
        <v>MR412.10</v>
      </c>
      <c r="V205" s="4" t="str">
        <f t="shared" si="92"/>
        <v>Sw</v>
      </c>
      <c r="W205" s="179" t="str">
        <f t="shared" si="105"/>
        <v>MR512.10</v>
      </c>
      <c r="X205" s="4" t="str">
        <f t="shared" si="93"/>
        <v>Lamp</v>
      </c>
      <c r="Y205" s="179" t="str">
        <f t="shared" si="113"/>
        <v>MR612.10</v>
      </c>
      <c r="Z205" s="4" t="str">
        <f t="shared" si="95"/>
        <v>备用Alw</v>
      </c>
      <c r="AA205" s="179" t="str">
        <f t="shared" si="94"/>
        <v>MR712.10</v>
      </c>
      <c r="AB205" s="4" t="str">
        <f t="shared" si="114"/>
        <v>条件[A]</v>
      </c>
      <c r="AC205" s="4">
        <v>1202</v>
      </c>
      <c r="AD205" s="4" t="str">
        <f t="shared" si="106"/>
        <v>备用延时[A]</v>
      </c>
      <c r="AE205" s="4">
        <v>302</v>
      </c>
      <c r="AF205" s="4" t="str">
        <f t="shared" si="115"/>
        <v>备用Alm</v>
      </c>
      <c r="AG205" s="179" t="str">
        <f t="shared" si="116"/>
        <v>MR1012.10</v>
      </c>
      <c r="AH205" s="4" t="str">
        <f t="shared" si="107"/>
        <v>备用Alm</v>
      </c>
    </row>
    <row r="206" spans="2:34">
      <c r="B206" s="23" t="s">
        <v>129</v>
      </c>
      <c r="E206" s="260"/>
      <c r="G206" s="182">
        <f t="shared" si="119"/>
        <v>12</v>
      </c>
      <c r="H206" s="179">
        <f t="shared" si="120"/>
        <v>11</v>
      </c>
      <c r="I206" s="270" t="str">
        <f t="shared" si="101"/>
        <v>R12.11</v>
      </c>
      <c r="J206" s="4" t="str">
        <f t="shared" si="102"/>
        <v>备用Sn</v>
      </c>
      <c r="K206" s="179" t="str">
        <f t="shared" si="108"/>
        <v>R112.11</v>
      </c>
      <c r="L206" s="138" t="str">
        <f t="shared" si="109"/>
        <v>Sol</v>
      </c>
      <c r="M206" s="179" t="str">
        <f t="shared" si="103"/>
        <v>MR912.11</v>
      </c>
      <c r="N206" s="4" t="str">
        <f t="shared" si="121"/>
        <v>备用Flg</v>
      </c>
      <c r="O206" s="179" t="str">
        <f t="shared" si="110"/>
        <v>MR112.11</v>
      </c>
      <c r="P206" s="4" t="str">
        <f t="shared" si="98"/>
        <v>Pls</v>
      </c>
      <c r="Q206" s="179" t="str">
        <f t="shared" si="111"/>
        <v>MR212.11</v>
      </c>
      <c r="R206" s="4" t="str">
        <f t="shared" si="99"/>
        <v>[M]</v>
      </c>
      <c r="S206" s="179" t="str">
        <f t="shared" si="112"/>
        <v>MR312.11</v>
      </c>
      <c r="T206" s="4" t="str">
        <f t="shared" si="100"/>
        <v>[A]</v>
      </c>
      <c r="U206" s="179" t="str">
        <f t="shared" si="104"/>
        <v>MR412.11</v>
      </c>
      <c r="V206" s="4" t="str">
        <f t="shared" si="92"/>
        <v>Sw</v>
      </c>
      <c r="W206" s="179" t="str">
        <f t="shared" si="105"/>
        <v>MR512.11</v>
      </c>
      <c r="X206" s="4" t="str">
        <f t="shared" si="93"/>
        <v>Lamp</v>
      </c>
      <c r="Y206" s="179" t="str">
        <f t="shared" si="113"/>
        <v>MR612.11</v>
      </c>
      <c r="Z206" s="4" t="str">
        <f t="shared" si="95"/>
        <v>备用Alw</v>
      </c>
      <c r="AA206" s="179" t="str">
        <f t="shared" si="94"/>
        <v>MR712.11</v>
      </c>
      <c r="AB206" s="4" t="str">
        <f t="shared" si="114"/>
        <v>条件[A]</v>
      </c>
      <c r="AC206" s="4">
        <v>1203</v>
      </c>
      <c r="AD206" s="4" t="str">
        <f t="shared" si="106"/>
        <v>备用延时[A]</v>
      </c>
      <c r="AE206" s="4">
        <v>303</v>
      </c>
      <c r="AF206" s="4" t="str">
        <f t="shared" si="115"/>
        <v>备用Alm</v>
      </c>
      <c r="AG206" s="179" t="str">
        <f t="shared" si="116"/>
        <v>MR1012.11</v>
      </c>
      <c r="AH206" s="4" t="str">
        <f t="shared" si="107"/>
        <v>备用Alm</v>
      </c>
    </row>
    <row r="207" spans="2:34">
      <c r="B207" s="23" t="s">
        <v>129</v>
      </c>
      <c r="E207" s="260"/>
      <c r="G207" s="182">
        <f t="shared" si="119"/>
        <v>12</v>
      </c>
      <c r="H207" s="179">
        <f t="shared" si="120"/>
        <v>12</v>
      </c>
      <c r="I207" s="270" t="str">
        <f t="shared" si="101"/>
        <v>R12.12</v>
      </c>
      <c r="J207" s="4" t="str">
        <f t="shared" si="102"/>
        <v>备用Sn</v>
      </c>
      <c r="K207" s="179" t="str">
        <f t="shared" si="108"/>
        <v>R112.12</v>
      </c>
      <c r="L207" s="138" t="str">
        <f t="shared" si="109"/>
        <v>Sol</v>
      </c>
      <c r="M207" s="179" t="str">
        <f t="shared" si="103"/>
        <v>MR912.12</v>
      </c>
      <c r="N207" s="4" t="str">
        <f t="shared" si="121"/>
        <v>备用Flg</v>
      </c>
      <c r="O207" s="179" t="str">
        <f t="shared" si="110"/>
        <v>MR112.12</v>
      </c>
      <c r="P207" s="4" t="str">
        <f t="shared" si="98"/>
        <v>Pls</v>
      </c>
      <c r="Q207" s="179" t="str">
        <f t="shared" si="111"/>
        <v>MR212.12</v>
      </c>
      <c r="R207" s="4" t="str">
        <f t="shared" si="99"/>
        <v>[M]</v>
      </c>
      <c r="S207" s="179" t="str">
        <f t="shared" si="112"/>
        <v>MR312.12</v>
      </c>
      <c r="T207" s="4" t="str">
        <f t="shared" si="100"/>
        <v>[A]</v>
      </c>
      <c r="U207" s="179" t="str">
        <f t="shared" si="104"/>
        <v>MR412.12</v>
      </c>
      <c r="V207" s="4" t="str">
        <f t="shared" si="92"/>
        <v>Sw</v>
      </c>
      <c r="W207" s="179" t="str">
        <f t="shared" si="105"/>
        <v>MR512.12</v>
      </c>
      <c r="X207" s="4" t="str">
        <f t="shared" si="93"/>
        <v>Lamp</v>
      </c>
      <c r="Y207" s="179" t="str">
        <f t="shared" si="113"/>
        <v>MR612.12</v>
      </c>
      <c r="Z207" s="4" t="str">
        <f t="shared" si="95"/>
        <v>备用Alw</v>
      </c>
      <c r="AA207" s="179" t="str">
        <f t="shared" si="94"/>
        <v>MR712.12</v>
      </c>
      <c r="AB207" s="4" t="str">
        <f t="shared" si="114"/>
        <v>条件[A]</v>
      </c>
      <c r="AC207" s="4">
        <v>1204</v>
      </c>
      <c r="AD207" s="4" t="str">
        <f t="shared" si="106"/>
        <v>备用延时[A]</v>
      </c>
      <c r="AE207" s="4">
        <v>304</v>
      </c>
      <c r="AF207" s="4" t="str">
        <f t="shared" si="115"/>
        <v>备用Alm</v>
      </c>
      <c r="AG207" s="179" t="str">
        <f t="shared" si="116"/>
        <v>MR1012.12</v>
      </c>
      <c r="AH207" s="4" t="str">
        <f t="shared" si="107"/>
        <v>备用Alm</v>
      </c>
    </row>
    <row r="208" spans="2:34">
      <c r="B208" s="23" t="s">
        <v>129</v>
      </c>
      <c r="E208" s="260"/>
      <c r="G208" s="182">
        <f t="shared" si="119"/>
        <v>12</v>
      </c>
      <c r="H208" s="179">
        <f t="shared" si="120"/>
        <v>13</v>
      </c>
      <c r="I208" s="270" t="str">
        <f t="shared" si="101"/>
        <v>R12.13</v>
      </c>
      <c r="J208" s="4" t="str">
        <f t="shared" si="102"/>
        <v>备用Sn</v>
      </c>
      <c r="K208" s="179" t="str">
        <f t="shared" si="108"/>
        <v>R112.13</v>
      </c>
      <c r="L208" s="138" t="str">
        <f t="shared" si="109"/>
        <v>Sol</v>
      </c>
      <c r="M208" s="179" t="str">
        <f t="shared" si="103"/>
        <v>MR912.13</v>
      </c>
      <c r="N208" s="4" t="str">
        <f t="shared" si="121"/>
        <v>备用Flg</v>
      </c>
      <c r="O208" s="179" t="str">
        <f t="shared" si="110"/>
        <v>MR112.13</v>
      </c>
      <c r="P208" s="4" t="str">
        <f t="shared" si="98"/>
        <v>Pls</v>
      </c>
      <c r="Q208" s="179" t="str">
        <f t="shared" si="111"/>
        <v>MR212.13</v>
      </c>
      <c r="R208" s="4" t="str">
        <f t="shared" si="99"/>
        <v>[M]</v>
      </c>
      <c r="S208" s="179" t="str">
        <f t="shared" si="112"/>
        <v>MR312.13</v>
      </c>
      <c r="T208" s="4" t="str">
        <f t="shared" si="100"/>
        <v>[A]</v>
      </c>
      <c r="U208" s="179" t="str">
        <f t="shared" si="104"/>
        <v>MR412.13</v>
      </c>
      <c r="V208" s="4" t="str">
        <f t="shared" si="92"/>
        <v>Sw</v>
      </c>
      <c r="W208" s="179" t="str">
        <f t="shared" si="105"/>
        <v>MR512.13</v>
      </c>
      <c r="X208" s="4" t="str">
        <f t="shared" si="93"/>
        <v>Lamp</v>
      </c>
      <c r="Y208" s="179" t="str">
        <f t="shared" si="113"/>
        <v>MR612.13</v>
      </c>
      <c r="Z208" s="4" t="str">
        <f t="shared" si="95"/>
        <v>备用Alw</v>
      </c>
      <c r="AA208" s="179" t="str">
        <f t="shared" si="94"/>
        <v>MR712.13</v>
      </c>
      <c r="AB208" s="4" t="str">
        <f t="shared" si="114"/>
        <v>条件[A]</v>
      </c>
      <c r="AC208" s="4">
        <v>1205</v>
      </c>
      <c r="AD208" s="4" t="str">
        <f t="shared" si="106"/>
        <v>备用延时[A]</v>
      </c>
      <c r="AE208" s="4">
        <v>305</v>
      </c>
      <c r="AF208" s="4" t="str">
        <f t="shared" si="115"/>
        <v>备用Alm</v>
      </c>
      <c r="AG208" s="179" t="str">
        <f t="shared" si="116"/>
        <v>MR1012.13</v>
      </c>
      <c r="AH208" s="4" t="str">
        <f t="shared" si="107"/>
        <v>备用Alm</v>
      </c>
    </row>
    <row r="209" spans="2:34">
      <c r="B209" s="23" t="s">
        <v>129</v>
      </c>
      <c r="E209" s="260"/>
      <c r="G209" s="182">
        <f t="shared" si="119"/>
        <v>12</v>
      </c>
      <c r="H209" s="179">
        <f t="shared" si="120"/>
        <v>14</v>
      </c>
      <c r="I209" s="270" t="str">
        <f t="shared" si="101"/>
        <v>R12.14</v>
      </c>
      <c r="J209" s="4" t="str">
        <f t="shared" si="102"/>
        <v>备用Sn</v>
      </c>
      <c r="K209" s="179" t="str">
        <f t="shared" si="108"/>
        <v>R112.14</v>
      </c>
      <c r="L209" s="138" t="str">
        <f t="shared" si="109"/>
        <v>Sol</v>
      </c>
      <c r="M209" s="179" t="str">
        <f t="shared" si="103"/>
        <v>MR912.14</v>
      </c>
      <c r="N209" s="4" t="str">
        <f t="shared" si="121"/>
        <v>备用Flg</v>
      </c>
      <c r="O209" s="179" t="str">
        <f t="shared" si="110"/>
        <v>MR112.14</v>
      </c>
      <c r="P209" s="4" t="str">
        <f t="shared" si="98"/>
        <v>Pls</v>
      </c>
      <c r="Q209" s="179" t="str">
        <f t="shared" si="111"/>
        <v>MR212.14</v>
      </c>
      <c r="R209" s="4" t="str">
        <f t="shared" si="99"/>
        <v>[M]</v>
      </c>
      <c r="S209" s="179" t="str">
        <f t="shared" si="112"/>
        <v>MR312.14</v>
      </c>
      <c r="T209" s="4" t="str">
        <f t="shared" si="100"/>
        <v>[A]</v>
      </c>
      <c r="U209" s="179" t="str">
        <f t="shared" si="104"/>
        <v>MR412.14</v>
      </c>
      <c r="V209" s="4" t="str">
        <f t="shared" si="92"/>
        <v>Sw</v>
      </c>
      <c r="W209" s="179" t="str">
        <f t="shared" si="105"/>
        <v>MR512.14</v>
      </c>
      <c r="X209" s="4" t="str">
        <f t="shared" si="93"/>
        <v>Lamp</v>
      </c>
      <c r="Y209" s="179" t="str">
        <f t="shared" si="113"/>
        <v>MR612.14</v>
      </c>
      <c r="Z209" s="4" t="str">
        <f t="shared" si="95"/>
        <v>备用Alw</v>
      </c>
      <c r="AA209" s="179" t="str">
        <f t="shared" si="94"/>
        <v>MR712.14</v>
      </c>
      <c r="AB209" s="4" t="str">
        <f t="shared" si="114"/>
        <v>条件[A]</v>
      </c>
      <c r="AC209" s="4">
        <v>1206</v>
      </c>
      <c r="AD209" s="4" t="str">
        <f t="shared" si="106"/>
        <v>备用延时[A]</v>
      </c>
      <c r="AE209" s="4">
        <v>306</v>
      </c>
      <c r="AF209" s="4" t="str">
        <f t="shared" si="115"/>
        <v>备用Alm</v>
      </c>
      <c r="AG209" s="179" t="str">
        <f t="shared" si="116"/>
        <v>MR1012.14</v>
      </c>
      <c r="AH209" s="4" t="str">
        <f t="shared" si="107"/>
        <v>备用Alm</v>
      </c>
    </row>
    <row r="210" ht="12.75" spans="2:34">
      <c r="B210" s="23" t="s">
        <v>129</v>
      </c>
      <c r="E210" s="260"/>
      <c r="G210" s="182">
        <f t="shared" si="119"/>
        <v>12</v>
      </c>
      <c r="H210" s="179">
        <f t="shared" si="120"/>
        <v>15</v>
      </c>
      <c r="I210" s="271" t="str">
        <f t="shared" si="101"/>
        <v>R12.15</v>
      </c>
      <c r="J210" s="4" t="str">
        <f t="shared" si="102"/>
        <v>备用Sn</v>
      </c>
      <c r="K210" s="179" t="str">
        <f t="shared" si="108"/>
        <v>R112.15</v>
      </c>
      <c r="L210" s="138" t="str">
        <f t="shared" si="109"/>
        <v>Sol</v>
      </c>
      <c r="M210" s="179" t="str">
        <f t="shared" si="103"/>
        <v>MR912.15</v>
      </c>
      <c r="N210" s="4" t="str">
        <f t="shared" si="121"/>
        <v>备用Flg</v>
      </c>
      <c r="O210" s="179" t="str">
        <f t="shared" si="110"/>
        <v>MR112.15</v>
      </c>
      <c r="P210" s="4" t="str">
        <f t="shared" si="98"/>
        <v>Pls</v>
      </c>
      <c r="Q210" s="179" t="str">
        <f t="shared" si="111"/>
        <v>MR212.15</v>
      </c>
      <c r="R210" s="4" t="str">
        <f t="shared" si="99"/>
        <v>[M]</v>
      </c>
      <c r="S210" s="179" t="str">
        <f t="shared" si="112"/>
        <v>MR312.15</v>
      </c>
      <c r="T210" s="4" t="str">
        <f t="shared" si="100"/>
        <v>[A]</v>
      </c>
      <c r="U210" s="179" t="str">
        <f t="shared" si="104"/>
        <v>MR412.15</v>
      </c>
      <c r="V210" s="4" t="str">
        <f t="shared" si="92"/>
        <v>Sw</v>
      </c>
      <c r="W210" s="179" t="str">
        <f t="shared" si="105"/>
        <v>MR512.15</v>
      </c>
      <c r="X210" s="4" t="str">
        <f t="shared" si="93"/>
        <v>Lamp</v>
      </c>
      <c r="Y210" s="179" t="str">
        <f t="shared" si="113"/>
        <v>MR612.15</v>
      </c>
      <c r="Z210" s="4" t="str">
        <f t="shared" si="95"/>
        <v>备用Alw</v>
      </c>
      <c r="AA210" s="179" t="str">
        <f t="shared" si="94"/>
        <v>MR712.15</v>
      </c>
      <c r="AB210" s="4" t="str">
        <f t="shared" si="114"/>
        <v>条件[A]</v>
      </c>
      <c r="AC210" s="4">
        <v>1207</v>
      </c>
      <c r="AD210" s="4" t="str">
        <f t="shared" si="106"/>
        <v>备用延时[A]</v>
      </c>
      <c r="AE210" s="4">
        <v>307</v>
      </c>
      <c r="AF210" s="4" t="str">
        <f t="shared" si="115"/>
        <v>备用Alm</v>
      </c>
      <c r="AG210" s="179" t="str">
        <f t="shared" si="116"/>
        <v>MR1012.15</v>
      </c>
      <c r="AH210" s="4" t="str">
        <f t="shared" si="107"/>
        <v>备用Alm</v>
      </c>
    </row>
    <row r="211" spans="2:38">
      <c r="B211" s="23" t="s">
        <v>486</v>
      </c>
      <c r="E211" s="260"/>
      <c r="G211" s="182">
        <f t="shared" si="119"/>
        <v>13</v>
      </c>
      <c r="H211" s="179">
        <f t="shared" si="120"/>
        <v>0</v>
      </c>
      <c r="I211" s="179" t="str">
        <f t="shared" si="101"/>
        <v>R13.0</v>
      </c>
      <c r="J211" s="4" t="str">
        <f t="shared" si="102"/>
        <v>加热回路跳闸检测A1Sn</v>
      </c>
      <c r="K211" s="179" t="str">
        <f t="shared" si="108"/>
        <v>R113.0</v>
      </c>
      <c r="L211" s="138" t="str">
        <f t="shared" si="109"/>
        <v>Sol</v>
      </c>
      <c r="M211" s="179" t="str">
        <f t="shared" si="103"/>
        <v>MR913.0</v>
      </c>
      <c r="N211" s="4" t="str">
        <f t="shared" si="121"/>
        <v>加热回路跳闸检测A1Flg</v>
      </c>
      <c r="O211" s="179" t="str">
        <f t="shared" si="110"/>
        <v>MR113.0</v>
      </c>
      <c r="P211" s="4" t="str">
        <f t="shared" si="98"/>
        <v>Pls</v>
      </c>
      <c r="Q211" s="179" t="str">
        <f t="shared" si="111"/>
        <v>MR213.0</v>
      </c>
      <c r="R211" s="4" t="str">
        <f t="shared" si="99"/>
        <v>[M]</v>
      </c>
      <c r="S211" s="179" t="str">
        <f t="shared" si="112"/>
        <v>MR313.0</v>
      </c>
      <c r="T211" s="4" t="str">
        <f t="shared" si="100"/>
        <v>[A]</v>
      </c>
      <c r="U211" s="179" t="str">
        <f t="shared" si="104"/>
        <v>MR413.0</v>
      </c>
      <c r="V211" s="4" t="str">
        <f t="shared" ref="V211:V274" si="122">$E211&amp;V$2</f>
        <v>Sw</v>
      </c>
      <c r="W211" s="179" t="str">
        <f t="shared" si="105"/>
        <v>MR513.0</v>
      </c>
      <c r="X211" s="4" t="str">
        <f t="shared" ref="X211:X274" si="123">$E211&amp;X$2</f>
        <v>Lamp</v>
      </c>
      <c r="Y211" s="179" t="str">
        <f t="shared" si="113"/>
        <v>MR613.0</v>
      </c>
      <c r="Z211" s="4" t="str">
        <f t="shared" si="95"/>
        <v>加热回路跳闸检测A1Alw</v>
      </c>
      <c r="AA211" s="179" t="str">
        <f t="shared" si="94"/>
        <v>MR713.0</v>
      </c>
      <c r="AB211" s="4" t="str">
        <f t="shared" si="114"/>
        <v>条件[A]</v>
      </c>
      <c r="AC211" s="4">
        <v>1208</v>
      </c>
      <c r="AD211" s="4" t="str">
        <f t="shared" si="106"/>
        <v>加热回路跳闸检测A1延时[A]</v>
      </c>
      <c r="AE211" s="4">
        <v>308</v>
      </c>
      <c r="AF211" s="4" t="str">
        <f t="shared" si="115"/>
        <v>加热回路跳闸检测A1Alm</v>
      </c>
      <c r="AG211" s="179" t="str">
        <f t="shared" si="116"/>
        <v>MR1013.0</v>
      </c>
      <c r="AH211" s="4" t="str">
        <f t="shared" si="107"/>
        <v>加热回路跳闸检测A1Alm</v>
      </c>
      <c r="AI211" s="4" t="s">
        <v>487</v>
      </c>
      <c r="AJ211" s="4" t="s">
        <v>488</v>
      </c>
      <c r="AL211" s="4" t="s">
        <v>487</v>
      </c>
    </row>
    <row r="212" spans="2:38">
      <c r="B212" s="23" t="s">
        <v>489</v>
      </c>
      <c r="E212" s="260"/>
      <c r="G212" s="182">
        <f t="shared" si="119"/>
        <v>13</v>
      </c>
      <c r="H212" s="179">
        <f t="shared" si="120"/>
        <v>1</v>
      </c>
      <c r="I212" s="179" t="str">
        <f t="shared" si="101"/>
        <v>R13.1</v>
      </c>
      <c r="J212" s="4" t="str">
        <f t="shared" si="102"/>
        <v>加热回路跳闸检测A2Sn</v>
      </c>
      <c r="K212" s="179" t="str">
        <f t="shared" si="108"/>
        <v>R113.1</v>
      </c>
      <c r="L212" s="138" t="str">
        <f t="shared" si="109"/>
        <v>Sol</v>
      </c>
      <c r="M212" s="179" t="str">
        <f t="shared" si="103"/>
        <v>MR913.1</v>
      </c>
      <c r="N212" s="4" t="str">
        <f t="shared" si="121"/>
        <v>加热回路跳闸检测A2Flg</v>
      </c>
      <c r="O212" s="179" t="str">
        <f t="shared" si="110"/>
        <v>MR113.1</v>
      </c>
      <c r="P212" s="4" t="str">
        <f t="shared" si="98"/>
        <v>Pls</v>
      </c>
      <c r="Q212" s="179" t="str">
        <f t="shared" si="111"/>
        <v>MR213.1</v>
      </c>
      <c r="R212" s="4" t="str">
        <f t="shared" si="99"/>
        <v>[M]</v>
      </c>
      <c r="S212" s="179" t="str">
        <f t="shared" si="112"/>
        <v>MR313.1</v>
      </c>
      <c r="T212" s="4" t="str">
        <f t="shared" si="100"/>
        <v>[A]</v>
      </c>
      <c r="U212" s="179" t="str">
        <f t="shared" si="104"/>
        <v>MR413.1</v>
      </c>
      <c r="V212" s="4" t="str">
        <f t="shared" si="122"/>
        <v>Sw</v>
      </c>
      <c r="W212" s="179" t="str">
        <f t="shared" si="105"/>
        <v>MR513.1</v>
      </c>
      <c r="X212" s="4" t="str">
        <f t="shared" si="123"/>
        <v>Lamp</v>
      </c>
      <c r="Y212" s="179" t="str">
        <f t="shared" si="113"/>
        <v>MR613.1</v>
      </c>
      <c r="Z212" s="4" t="str">
        <f t="shared" si="95"/>
        <v>加热回路跳闸检测A2Alw</v>
      </c>
      <c r="AA212" s="179" t="str">
        <f t="shared" ref="AA212:AA266" si="124">$W$2&amp;($G212+700)&amp;"."&amp;$H212</f>
        <v>MR713.1</v>
      </c>
      <c r="AB212" s="4" t="str">
        <f t="shared" si="114"/>
        <v>条件[A]</v>
      </c>
      <c r="AC212" s="4">
        <v>1209</v>
      </c>
      <c r="AD212" s="4" t="str">
        <f t="shared" si="106"/>
        <v>加热回路跳闸检测A2延时[A]</v>
      </c>
      <c r="AE212" s="4">
        <v>309</v>
      </c>
      <c r="AF212" s="4" t="str">
        <f t="shared" si="115"/>
        <v>加热回路跳闸检测A2Alm</v>
      </c>
      <c r="AG212" s="179" t="str">
        <f t="shared" si="116"/>
        <v>MR1013.1</v>
      </c>
      <c r="AH212" s="4" t="str">
        <f t="shared" si="107"/>
        <v>加热回路跳闸检测A2Alm</v>
      </c>
      <c r="AI212" s="4" t="s">
        <v>490</v>
      </c>
      <c r="AJ212" s="4" t="s">
        <v>491</v>
      </c>
      <c r="AL212" s="4" t="s">
        <v>490</v>
      </c>
    </row>
    <row r="213" spans="2:38">
      <c r="B213" s="23" t="s">
        <v>492</v>
      </c>
      <c r="E213" s="260"/>
      <c r="G213" s="182">
        <f t="shared" si="119"/>
        <v>13</v>
      </c>
      <c r="H213" s="179">
        <f t="shared" si="120"/>
        <v>2</v>
      </c>
      <c r="I213" s="179" t="str">
        <f t="shared" si="101"/>
        <v>R13.2</v>
      </c>
      <c r="J213" s="4" t="str">
        <f t="shared" si="102"/>
        <v>加热回路跳闸检测A3Sn</v>
      </c>
      <c r="K213" s="179" t="str">
        <f t="shared" si="108"/>
        <v>R113.2</v>
      </c>
      <c r="L213" s="138" t="str">
        <f t="shared" si="109"/>
        <v>Sol</v>
      </c>
      <c r="M213" s="179" t="str">
        <f t="shared" si="103"/>
        <v>MR913.2</v>
      </c>
      <c r="N213" s="4" t="str">
        <f t="shared" si="121"/>
        <v>加热回路跳闸检测A3Flg</v>
      </c>
      <c r="O213" s="179" t="str">
        <f t="shared" si="110"/>
        <v>MR113.2</v>
      </c>
      <c r="P213" s="4" t="str">
        <f t="shared" si="98"/>
        <v>Pls</v>
      </c>
      <c r="Q213" s="179" t="str">
        <f t="shared" si="111"/>
        <v>MR213.2</v>
      </c>
      <c r="R213" s="4" t="str">
        <f t="shared" si="99"/>
        <v>[M]</v>
      </c>
      <c r="S213" s="179" t="str">
        <f t="shared" si="112"/>
        <v>MR313.2</v>
      </c>
      <c r="T213" s="4" t="str">
        <f t="shared" si="100"/>
        <v>[A]</v>
      </c>
      <c r="U213" s="179" t="str">
        <f t="shared" si="104"/>
        <v>MR413.2</v>
      </c>
      <c r="V213" s="4" t="str">
        <f t="shared" si="122"/>
        <v>Sw</v>
      </c>
      <c r="W213" s="179" t="str">
        <f t="shared" si="105"/>
        <v>MR513.2</v>
      </c>
      <c r="X213" s="4" t="str">
        <f t="shared" si="123"/>
        <v>Lamp</v>
      </c>
      <c r="Y213" s="179" t="str">
        <f t="shared" si="113"/>
        <v>MR613.2</v>
      </c>
      <c r="Z213" s="4" t="str">
        <f t="shared" si="95"/>
        <v>加热回路跳闸检测A3Alw</v>
      </c>
      <c r="AA213" s="179" t="str">
        <f t="shared" si="124"/>
        <v>MR713.2</v>
      </c>
      <c r="AB213" s="4" t="str">
        <f t="shared" si="114"/>
        <v>条件[A]</v>
      </c>
      <c r="AC213" s="4">
        <v>1210</v>
      </c>
      <c r="AD213" s="4" t="str">
        <f t="shared" si="106"/>
        <v>加热回路跳闸检测A3延时[A]</v>
      </c>
      <c r="AE213" s="4">
        <v>310</v>
      </c>
      <c r="AF213" s="4" t="str">
        <f t="shared" si="115"/>
        <v>加热回路跳闸检测A3Alm</v>
      </c>
      <c r="AG213" s="179" t="str">
        <f t="shared" si="116"/>
        <v>MR1013.2</v>
      </c>
      <c r="AH213" s="4" t="str">
        <f t="shared" si="107"/>
        <v>加热回路跳闸检测A3Alm</v>
      </c>
      <c r="AI213" s="4" t="s">
        <v>493</v>
      </c>
      <c r="AJ213" s="4" t="s">
        <v>494</v>
      </c>
      <c r="AL213" s="4" t="s">
        <v>493</v>
      </c>
    </row>
    <row r="214" spans="2:34">
      <c r="B214" s="23" t="s">
        <v>495</v>
      </c>
      <c r="E214" s="260"/>
      <c r="G214" s="182">
        <f t="shared" si="119"/>
        <v>13</v>
      </c>
      <c r="H214" s="179">
        <f t="shared" si="120"/>
        <v>3</v>
      </c>
      <c r="I214" s="179" t="str">
        <f t="shared" si="101"/>
        <v>R13.3</v>
      </c>
      <c r="J214" s="4" t="str">
        <f t="shared" si="102"/>
        <v>加热回路跳闸检测B1Sn</v>
      </c>
      <c r="K214" s="179" t="str">
        <f t="shared" si="108"/>
        <v>R113.3</v>
      </c>
      <c r="L214" s="138" t="str">
        <f t="shared" si="109"/>
        <v>Sol</v>
      </c>
      <c r="M214" s="179" t="str">
        <f t="shared" si="103"/>
        <v>MR913.3</v>
      </c>
      <c r="N214" s="4" t="str">
        <f t="shared" si="121"/>
        <v>加热回路跳闸检测B1Flg</v>
      </c>
      <c r="O214" s="179" t="str">
        <f t="shared" si="110"/>
        <v>MR113.3</v>
      </c>
      <c r="P214" s="4" t="str">
        <f t="shared" si="98"/>
        <v>Pls</v>
      </c>
      <c r="Q214" s="179" t="str">
        <f t="shared" si="111"/>
        <v>MR213.3</v>
      </c>
      <c r="R214" s="4" t="str">
        <f t="shared" si="99"/>
        <v>[M]</v>
      </c>
      <c r="S214" s="179" t="str">
        <f t="shared" si="112"/>
        <v>MR313.3</v>
      </c>
      <c r="T214" s="4" t="str">
        <f t="shared" si="100"/>
        <v>[A]</v>
      </c>
      <c r="U214" s="179" t="str">
        <f t="shared" si="104"/>
        <v>MR413.3</v>
      </c>
      <c r="V214" s="4" t="str">
        <f t="shared" si="122"/>
        <v>Sw</v>
      </c>
      <c r="W214" s="179" t="str">
        <f t="shared" si="105"/>
        <v>MR513.3</v>
      </c>
      <c r="X214" s="4" t="str">
        <f t="shared" si="123"/>
        <v>Lamp</v>
      </c>
      <c r="Y214" s="179" t="str">
        <f t="shared" si="113"/>
        <v>MR613.3</v>
      </c>
      <c r="Z214" s="4" t="str">
        <f t="shared" si="95"/>
        <v>加热回路跳闸检测B1Alw</v>
      </c>
      <c r="AA214" s="179" t="str">
        <f t="shared" si="124"/>
        <v>MR713.3</v>
      </c>
      <c r="AB214" s="4" t="str">
        <f t="shared" si="114"/>
        <v>条件[A]</v>
      </c>
      <c r="AC214" s="4">
        <v>1211</v>
      </c>
      <c r="AD214" s="4" t="str">
        <f t="shared" si="106"/>
        <v>加热回路跳闸检测B1延时[A]</v>
      </c>
      <c r="AE214" s="4">
        <v>311</v>
      </c>
      <c r="AF214" s="4" t="str">
        <f t="shared" si="115"/>
        <v>加热回路跳闸检测B1Alm</v>
      </c>
      <c r="AG214" s="179" t="str">
        <f t="shared" si="116"/>
        <v>MR1013.3</v>
      </c>
      <c r="AH214" s="4" t="str">
        <f t="shared" si="107"/>
        <v>加热回路跳闸检测B1Alm</v>
      </c>
    </row>
    <row r="215" spans="2:34">
      <c r="B215" s="23" t="s">
        <v>496</v>
      </c>
      <c r="E215" s="260"/>
      <c r="G215" s="182">
        <f t="shared" si="119"/>
        <v>13</v>
      </c>
      <c r="H215" s="179">
        <f t="shared" si="120"/>
        <v>4</v>
      </c>
      <c r="I215" s="179" t="str">
        <f t="shared" si="101"/>
        <v>R13.4</v>
      </c>
      <c r="J215" s="4" t="str">
        <f t="shared" si="102"/>
        <v>加热回路跳闸检测B2Sn</v>
      </c>
      <c r="K215" s="179" t="str">
        <f t="shared" si="108"/>
        <v>R113.4</v>
      </c>
      <c r="L215" s="138" t="str">
        <f t="shared" si="109"/>
        <v>Sol</v>
      </c>
      <c r="M215" s="179" t="str">
        <f t="shared" si="103"/>
        <v>MR913.4</v>
      </c>
      <c r="N215" s="4" t="str">
        <f t="shared" si="121"/>
        <v>加热回路跳闸检测B2Flg</v>
      </c>
      <c r="O215" s="179" t="str">
        <f t="shared" si="110"/>
        <v>MR113.4</v>
      </c>
      <c r="P215" s="4" t="str">
        <f t="shared" si="98"/>
        <v>Pls</v>
      </c>
      <c r="Q215" s="179" t="str">
        <f t="shared" si="111"/>
        <v>MR213.4</v>
      </c>
      <c r="R215" s="4" t="str">
        <f t="shared" si="99"/>
        <v>[M]</v>
      </c>
      <c r="S215" s="179" t="str">
        <f t="shared" si="112"/>
        <v>MR313.4</v>
      </c>
      <c r="T215" s="4" t="str">
        <f t="shared" si="100"/>
        <v>[A]</v>
      </c>
      <c r="U215" s="179" t="str">
        <f t="shared" si="104"/>
        <v>MR413.4</v>
      </c>
      <c r="V215" s="4" t="str">
        <f t="shared" si="122"/>
        <v>Sw</v>
      </c>
      <c r="W215" s="179" t="str">
        <f t="shared" si="105"/>
        <v>MR513.4</v>
      </c>
      <c r="X215" s="4" t="str">
        <f t="shared" si="123"/>
        <v>Lamp</v>
      </c>
      <c r="Y215" s="179" t="str">
        <f t="shared" si="113"/>
        <v>MR613.4</v>
      </c>
      <c r="Z215" s="4" t="str">
        <f t="shared" si="95"/>
        <v>加热回路跳闸检测B2Alw</v>
      </c>
      <c r="AA215" s="179" t="str">
        <f t="shared" si="124"/>
        <v>MR713.4</v>
      </c>
      <c r="AB215" s="4" t="str">
        <f t="shared" si="114"/>
        <v>条件[A]</v>
      </c>
      <c r="AC215" s="4">
        <v>1212</v>
      </c>
      <c r="AD215" s="4" t="str">
        <f t="shared" si="106"/>
        <v>加热回路跳闸检测B2延时[A]</v>
      </c>
      <c r="AE215" s="4">
        <v>312</v>
      </c>
      <c r="AF215" s="4" t="str">
        <f t="shared" si="115"/>
        <v>加热回路跳闸检测B2Alm</v>
      </c>
      <c r="AG215" s="179" t="str">
        <f t="shared" si="116"/>
        <v>MR1013.4</v>
      </c>
      <c r="AH215" s="4" t="str">
        <f t="shared" si="107"/>
        <v>加热回路跳闸检测B2Alm</v>
      </c>
    </row>
    <row r="216" spans="2:34">
      <c r="B216" s="23" t="s">
        <v>497</v>
      </c>
      <c r="E216" s="260"/>
      <c r="G216" s="182">
        <f t="shared" si="119"/>
        <v>13</v>
      </c>
      <c r="H216" s="179">
        <f t="shared" si="120"/>
        <v>5</v>
      </c>
      <c r="I216" s="179" t="str">
        <f t="shared" si="101"/>
        <v>R13.5</v>
      </c>
      <c r="J216" s="4" t="str">
        <f t="shared" si="102"/>
        <v>加热回路跳闸检测B3Sn</v>
      </c>
      <c r="K216" s="179" t="str">
        <f t="shared" si="108"/>
        <v>R113.5</v>
      </c>
      <c r="L216" s="138" t="str">
        <f t="shared" si="109"/>
        <v>Sol</v>
      </c>
      <c r="M216" s="179" t="str">
        <f t="shared" si="103"/>
        <v>MR913.5</v>
      </c>
      <c r="N216" s="4" t="str">
        <f t="shared" si="121"/>
        <v>加热回路跳闸检测B3Flg</v>
      </c>
      <c r="O216" s="179" t="str">
        <f t="shared" si="110"/>
        <v>MR113.5</v>
      </c>
      <c r="P216" s="4" t="str">
        <f t="shared" si="98"/>
        <v>Pls</v>
      </c>
      <c r="Q216" s="179" t="str">
        <f t="shared" si="111"/>
        <v>MR213.5</v>
      </c>
      <c r="R216" s="4" t="str">
        <f t="shared" si="99"/>
        <v>[M]</v>
      </c>
      <c r="S216" s="179" t="str">
        <f t="shared" si="112"/>
        <v>MR313.5</v>
      </c>
      <c r="T216" s="4" t="str">
        <f t="shared" si="100"/>
        <v>[A]</v>
      </c>
      <c r="U216" s="179" t="str">
        <f t="shared" si="104"/>
        <v>MR413.5</v>
      </c>
      <c r="V216" s="4" t="str">
        <f t="shared" si="122"/>
        <v>Sw</v>
      </c>
      <c r="W216" s="179" t="str">
        <f t="shared" si="105"/>
        <v>MR513.5</v>
      </c>
      <c r="X216" s="4" t="str">
        <f t="shared" si="123"/>
        <v>Lamp</v>
      </c>
      <c r="Y216" s="179" t="str">
        <f t="shared" si="113"/>
        <v>MR613.5</v>
      </c>
      <c r="Z216" s="4" t="str">
        <f t="shared" si="95"/>
        <v>加热回路跳闸检测B3Alw</v>
      </c>
      <c r="AA216" s="179" t="str">
        <f t="shared" si="124"/>
        <v>MR713.5</v>
      </c>
      <c r="AB216" s="4" t="str">
        <f t="shared" si="114"/>
        <v>条件[A]</v>
      </c>
      <c r="AC216" s="4">
        <v>1213</v>
      </c>
      <c r="AD216" s="4" t="str">
        <f t="shared" si="106"/>
        <v>加热回路跳闸检测B3延时[A]</v>
      </c>
      <c r="AE216" s="4">
        <v>313</v>
      </c>
      <c r="AF216" s="4" t="str">
        <f t="shared" si="115"/>
        <v>加热回路跳闸检测B3Alm</v>
      </c>
      <c r="AG216" s="179" t="str">
        <f t="shared" si="116"/>
        <v>MR1013.5</v>
      </c>
      <c r="AH216" s="4" t="str">
        <f t="shared" si="107"/>
        <v>加热回路跳闸检测B3Alm</v>
      </c>
    </row>
    <row r="217" spans="2:34">
      <c r="B217" s="23" t="s">
        <v>498</v>
      </c>
      <c r="E217" s="260"/>
      <c r="G217" s="182">
        <f t="shared" si="119"/>
        <v>13</v>
      </c>
      <c r="H217" s="179">
        <f t="shared" si="120"/>
        <v>6</v>
      </c>
      <c r="I217" s="179" t="str">
        <f t="shared" si="101"/>
        <v>R13.6</v>
      </c>
      <c r="J217" s="4" t="str">
        <f t="shared" si="102"/>
        <v>气源压力开关Sn</v>
      </c>
      <c r="K217" s="179" t="str">
        <f t="shared" si="108"/>
        <v>R113.6</v>
      </c>
      <c r="L217" s="138" t="str">
        <f t="shared" si="109"/>
        <v>Sol</v>
      </c>
      <c r="M217" s="179" t="str">
        <f t="shared" si="103"/>
        <v>MR913.6</v>
      </c>
      <c r="N217" s="4" t="str">
        <f t="shared" si="121"/>
        <v>气源压力开关Flg</v>
      </c>
      <c r="O217" s="179" t="str">
        <f t="shared" si="110"/>
        <v>MR113.6</v>
      </c>
      <c r="P217" s="4" t="str">
        <f t="shared" si="98"/>
        <v>Pls</v>
      </c>
      <c r="Q217" s="179" t="str">
        <f t="shared" si="111"/>
        <v>MR213.6</v>
      </c>
      <c r="R217" s="4" t="str">
        <f t="shared" si="99"/>
        <v>[M]</v>
      </c>
      <c r="S217" s="179" t="str">
        <f t="shared" si="112"/>
        <v>MR313.6</v>
      </c>
      <c r="T217" s="4" t="str">
        <f t="shared" si="100"/>
        <v>[A]</v>
      </c>
      <c r="U217" s="179" t="str">
        <f t="shared" si="104"/>
        <v>MR413.6</v>
      </c>
      <c r="V217" s="4" t="str">
        <f t="shared" si="122"/>
        <v>Sw</v>
      </c>
      <c r="W217" s="179" t="str">
        <f t="shared" si="105"/>
        <v>MR513.6</v>
      </c>
      <c r="X217" s="4" t="str">
        <f t="shared" si="123"/>
        <v>Lamp</v>
      </c>
      <c r="Y217" s="179" t="str">
        <f t="shared" si="113"/>
        <v>MR613.6</v>
      </c>
      <c r="Z217" s="4" t="str">
        <f t="shared" si="95"/>
        <v>气源压力开关Alw</v>
      </c>
      <c r="AA217" s="179" t="str">
        <f t="shared" si="124"/>
        <v>MR713.6</v>
      </c>
      <c r="AB217" s="4" t="str">
        <f t="shared" si="114"/>
        <v>条件[A]</v>
      </c>
      <c r="AC217" s="4">
        <v>1214</v>
      </c>
      <c r="AD217" s="4" t="str">
        <f t="shared" si="106"/>
        <v>气源压力开关延时[A]</v>
      </c>
      <c r="AE217" s="4">
        <v>314</v>
      </c>
      <c r="AF217" s="4" t="str">
        <f t="shared" si="115"/>
        <v>气源压力开关Alm</v>
      </c>
      <c r="AG217" s="179" t="str">
        <f t="shared" si="116"/>
        <v>MR1013.6</v>
      </c>
      <c r="AH217" s="4" t="str">
        <f t="shared" si="107"/>
        <v>气源压力开关Alm</v>
      </c>
    </row>
    <row r="218" spans="2:34">
      <c r="B218" s="23" t="s">
        <v>499</v>
      </c>
      <c r="E218" s="260"/>
      <c r="G218" s="182">
        <f t="shared" si="119"/>
        <v>13</v>
      </c>
      <c r="H218" s="179">
        <f t="shared" si="120"/>
        <v>7</v>
      </c>
      <c r="I218" s="179" t="str">
        <f t="shared" si="101"/>
        <v>R13.7</v>
      </c>
      <c r="J218" s="4" t="str">
        <f t="shared" si="102"/>
        <v>可取料信号Sn</v>
      </c>
      <c r="K218" s="179" t="str">
        <f t="shared" si="108"/>
        <v>R113.7</v>
      </c>
      <c r="L218" s="138" t="str">
        <f t="shared" si="109"/>
        <v>Sol</v>
      </c>
      <c r="M218" s="179" t="str">
        <f t="shared" si="103"/>
        <v>MR913.7</v>
      </c>
      <c r="N218" s="4" t="str">
        <f t="shared" si="121"/>
        <v>可取料信号Flg</v>
      </c>
      <c r="O218" s="179" t="str">
        <f t="shared" si="110"/>
        <v>MR113.7</v>
      </c>
      <c r="P218" s="4" t="str">
        <f t="shared" si="98"/>
        <v>Pls</v>
      </c>
      <c r="Q218" s="179" t="str">
        <f t="shared" si="111"/>
        <v>MR213.7</v>
      </c>
      <c r="R218" s="4" t="str">
        <f t="shared" si="99"/>
        <v>[M]</v>
      </c>
      <c r="S218" s="179" t="str">
        <f t="shared" si="112"/>
        <v>MR313.7</v>
      </c>
      <c r="T218" s="4" t="str">
        <f t="shared" si="100"/>
        <v>[A]</v>
      </c>
      <c r="U218" s="179" t="str">
        <f t="shared" si="104"/>
        <v>MR413.7</v>
      </c>
      <c r="V218" s="4" t="str">
        <f t="shared" si="122"/>
        <v>Sw</v>
      </c>
      <c r="W218" s="179" t="str">
        <f t="shared" si="105"/>
        <v>MR513.7</v>
      </c>
      <c r="X218" s="4" t="str">
        <f t="shared" si="123"/>
        <v>Lamp</v>
      </c>
      <c r="Y218" s="179" t="str">
        <f t="shared" si="113"/>
        <v>MR613.7</v>
      </c>
      <c r="Z218" s="4" t="str">
        <f t="shared" si="95"/>
        <v>可取料信号Alw</v>
      </c>
      <c r="AA218" s="179" t="str">
        <f t="shared" si="124"/>
        <v>MR713.7</v>
      </c>
      <c r="AB218" s="4" t="str">
        <f t="shared" si="114"/>
        <v>条件[A]</v>
      </c>
      <c r="AC218" s="4">
        <v>1215</v>
      </c>
      <c r="AD218" s="4" t="str">
        <f t="shared" si="106"/>
        <v>可取料信号延时[A]</v>
      </c>
      <c r="AE218" s="4">
        <v>315</v>
      </c>
      <c r="AF218" s="4" t="str">
        <f t="shared" si="115"/>
        <v>可取料信号Alm</v>
      </c>
      <c r="AG218" s="179" t="str">
        <f t="shared" si="116"/>
        <v>MR1013.7</v>
      </c>
      <c r="AH218" s="4" t="str">
        <f t="shared" si="107"/>
        <v>可取料信号Alm</v>
      </c>
    </row>
    <row r="219" spans="2:34">
      <c r="B219" s="23" t="s">
        <v>129</v>
      </c>
      <c r="E219" s="260"/>
      <c r="G219" s="182">
        <f t="shared" si="119"/>
        <v>13</v>
      </c>
      <c r="H219" s="179">
        <f t="shared" si="120"/>
        <v>8</v>
      </c>
      <c r="I219" s="179" t="str">
        <f t="shared" si="101"/>
        <v>R13.8</v>
      </c>
      <c r="J219" s="4" t="str">
        <f t="shared" si="102"/>
        <v>备用Sn</v>
      </c>
      <c r="K219" s="179" t="str">
        <f t="shared" si="108"/>
        <v>R113.8</v>
      </c>
      <c r="L219" s="138" t="str">
        <f t="shared" si="109"/>
        <v>Sol</v>
      </c>
      <c r="M219" s="179" t="str">
        <f t="shared" si="103"/>
        <v>MR913.8</v>
      </c>
      <c r="N219" s="4" t="str">
        <f t="shared" si="121"/>
        <v>备用Flg</v>
      </c>
      <c r="O219" s="179" t="str">
        <f t="shared" si="110"/>
        <v>MR113.8</v>
      </c>
      <c r="P219" s="4" t="str">
        <f t="shared" si="98"/>
        <v>Pls</v>
      </c>
      <c r="Q219" s="179" t="str">
        <f t="shared" si="111"/>
        <v>MR213.8</v>
      </c>
      <c r="R219" s="4" t="str">
        <f t="shared" si="99"/>
        <v>[M]</v>
      </c>
      <c r="S219" s="179" t="str">
        <f t="shared" si="112"/>
        <v>MR313.8</v>
      </c>
      <c r="T219" s="4" t="str">
        <f t="shared" si="100"/>
        <v>[A]</v>
      </c>
      <c r="U219" s="179" t="str">
        <f t="shared" si="104"/>
        <v>MR413.8</v>
      </c>
      <c r="V219" s="4" t="str">
        <f t="shared" si="122"/>
        <v>Sw</v>
      </c>
      <c r="W219" s="179" t="str">
        <f t="shared" si="105"/>
        <v>MR513.8</v>
      </c>
      <c r="X219" s="4" t="str">
        <f t="shared" si="123"/>
        <v>Lamp</v>
      </c>
      <c r="Y219" s="179" t="str">
        <f t="shared" si="113"/>
        <v>MR613.8</v>
      </c>
      <c r="Z219" s="4" t="str">
        <f t="shared" si="95"/>
        <v>备用Alw</v>
      </c>
      <c r="AA219" s="179" t="str">
        <f t="shared" si="124"/>
        <v>MR713.8</v>
      </c>
      <c r="AB219" s="4" t="str">
        <f t="shared" si="114"/>
        <v>条件[A]</v>
      </c>
      <c r="AC219" s="4">
        <v>1216</v>
      </c>
      <c r="AD219" s="4" t="str">
        <f t="shared" si="106"/>
        <v>备用延时[A]</v>
      </c>
      <c r="AE219" s="4">
        <v>316</v>
      </c>
      <c r="AF219" s="4" t="str">
        <f t="shared" si="115"/>
        <v>备用Alm</v>
      </c>
      <c r="AG219" s="179" t="str">
        <f t="shared" si="116"/>
        <v>MR1013.8</v>
      </c>
      <c r="AH219" s="4" t="str">
        <f t="shared" si="107"/>
        <v>备用Alm</v>
      </c>
    </row>
    <row r="220" spans="2:37">
      <c r="B220" s="23" t="s">
        <v>129</v>
      </c>
      <c r="E220" s="260"/>
      <c r="G220" s="182">
        <f t="shared" si="119"/>
        <v>13</v>
      </c>
      <c r="H220" s="179">
        <f t="shared" si="120"/>
        <v>9</v>
      </c>
      <c r="I220" s="179" t="str">
        <f t="shared" si="101"/>
        <v>R13.9</v>
      </c>
      <c r="J220" s="4" t="str">
        <f t="shared" si="102"/>
        <v>备用Sn</v>
      </c>
      <c r="K220" s="179" t="str">
        <f t="shared" si="108"/>
        <v>R113.9</v>
      </c>
      <c r="L220" s="138" t="str">
        <f t="shared" si="109"/>
        <v>Sol</v>
      </c>
      <c r="M220" s="179" t="str">
        <f t="shared" si="103"/>
        <v>MR913.9</v>
      </c>
      <c r="N220" s="4" t="str">
        <f t="shared" si="121"/>
        <v>备用Flg</v>
      </c>
      <c r="O220" s="179" t="str">
        <f t="shared" si="110"/>
        <v>MR113.9</v>
      </c>
      <c r="P220" s="4" t="str">
        <f t="shared" si="98"/>
        <v>Pls</v>
      </c>
      <c r="Q220" s="179" t="str">
        <f t="shared" si="111"/>
        <v>MR213.9</v>
      </c>
      <c r="R220" s="4" t="str">
        <f t="shared" si="99"/>
        <v>[M]</v>
      </c>
      <c r="S220" s="179" t="str">
        <f t="shared" si="112"/>
        <v>MR313.9</v>
      </c>
      <c r="T220" s="4" t="str">
        <f t="shared" si="100"/>
        <v>[A]</v>
      </c>
      <c r="U220" s="179" t="str">
        <f t="shared" si="104"/>
        <v>MR413.9</v>
      </c>
      <c r="V220" s="4" t="str">
        <f t="shared" si="122"/>
        <v>Sw</v>
      </c>
      <c r="W220" s="179" t="str">
        <f t="shared" si="105"/>
        <v>MR513.9</v>
      </c>
      <c r="X220" s="4" t="str">
        <f t="shared" si="123"/>
        <v>Lamp</v>
      </c>
      <c r="Y220" s="179" t="str">
        <f t="shared" si="113"/>
        <v>MR613.9</v>
      </c>
      <c r="Z220" s="4" t="str">
        <f t="shared" si="95"/>
        <v>备用Alw</v>
      </c>
      <c r="AA220" s="179" t="str">
        <f t="shared" si="124"/>
        <v>MR713.9</v>
      </c>
      <c r="AB220" s="4" t="str">
        <f t="shared" si="114"/>
        <v>条件[A]</v>
      </c>
      <c r="AC220" s="4">
        <v>1217</v>
      </c>
      <c r="AD220" s="4" t="str">
        <f t="shared" si="106"/>
        <v>备用延时[A]</v>
      </c>
      <c r="AE220" s="4">
        <v>317</v>
      </c>
      <c r="AF220" s="4" t="str">
        <f t="shared" si="115"/>
        <v>备用Alm</v>
      </c>
      <c r="AG220" s="179" t="str">
        <f t="shared" si="116"/>
        <v>MR1013.9</v>
      </c>
      <c r="AH220" s="4" t="str">
        <f t="shared" si="107"/>
        <v>备用Alm</v>
      </c>
      <c r="AJ220" s="4" t="s">
        <v>500</v>
      </c>
      <c r="AK220" s="4" t="s">
        <v>501</v>
      </c>
    </row>
    <row r="221" spans="2:36">
      <c r="B221" s="23" t="s">
        <v>129</v>
      </c>
      <c r="E221" s="260"/>
      <c r="G221" s="182">
        <f t="shared" si="119"/>
        <v>13</v>
      </c>
      <c r="H221" s="179">
        <f t="shared" si="120"/>
        <v>10</v>
      </c>
      <c r="I221" s="179" t="str">
        <f t="shared" si="101"/>
        <v>R13.10</v>
      </c>
      <c r="J221" s="4" t="str">
        <f t="shared" si="102"/>
        <v>备用Sn</v>
      </c>
      <c r="K221" s="179" t="str">
        <f t="shared" si="108"/>
        <v>R113.10</v>
      </c>
      <c r="L221" s="138" t="str">
        <f t="shared" si="109"/>
        <v>Sol</v>
      </c>
      <c r="M221" s="179" t="str">
        <f t="shared" si="103"/>
        <v>MR913.10</v>
      </c>
      <c r="N221" s="4" t="str">
        <f t="shared" si="121"/>
        <v>备用Flg</v>
      </c>
      <c r="O221" s="179" t="str">
        <f t="shared" si="110"/>
        <v>MR113.10</v>
      </c>
      <c r="P221" s="4" t="str">
        <f t="shared" si="98"/>
        <v>Pls</v>
      </c>
      <c r="Q221" s="179" t="str">
        <f t="shared" si="111"/>
        <v>MR213.10</v>
      </c>
      <c r="R221" s="4" t="str">
        <f t="shared" si="99"/>
        <v>[M]</v>
      </c>
      <c r="S221" s="179" t="str">
        <f t="shared" si="112"/>
        <v>MR313.10</v>
      </c>
      <c r="T221" s="4" t="str">
        <f t="shared" si="100"/>
        <v>[A]</v>
      </c>
      <c r="U221" s="179" t="str">
        <f t="shared" si="104"/>
        <v>MR413.10</v>
      </c>
      <c r="V221" s="4" t="str">
        <f t="shared" si="122"/>
        <v>Sw</v>
      </c>
      <c r="W221" s="179" t="str">
        <f t="shared" si="105"/>
        <v>MR513.10</v>
      </c>
      <c r="X221" s="4" t="str">
        <f t="shared" si="123"/>
        <v>Lamp</v>
      </c>
      <c r="Y221" s="179" t="str">
        <f t="shared" si="113"/>
        <v>MR613.10</v>
      </c>
      <c r="Z221" s="4" t="str">
        <f t="shared" si="95"/>
        <v>备用Alw</v>
      </c>
      <c r="AA221" s="179" t="str">
        <f t="shared" si="124"/>
        <v>MR713.10</v>
      </c>
      <c r="AB221" s="4" t="str">
        <f t="shared" si="114"/>
        <v>条件[A]</v>
      </c>
      <c r="AC221" s="4">
        <v>1218</v>
      </c>
      <c r="AD221" s="4" t="str">
        <f t="shared" si="106"/>
        <v>备用延时[A]</v>
      </c>
      <c r="AE221" s="4">
        <v>318</v>
      </c>
      <c r="AF221" s="4" t="str">
        <f t="shared" si="115"/>
        <v>备用Alm</v>
      </c>
      <c r="AG221" s="179" t="str">
        <f t="shared" si="116"/>
        <v>MR1013.10</v>
      </c>
      <c r="AH221" s="4" t="str">
        <f t="shared" si="107"/>
        <v>备用Alm</v>
      </c>
      <c r="AJ221" s="4" t="s">
        <v>502</v>
      </c>
    </row>
    <row r="222" spans="2:34">
      <c r="B222" s="23" t="s">
        <v>129</v>
      </c>
      <c r="E222" s="260"/>
      <c r="G222" s="182">
        <f t="shared" si="119"/>
        <v>13</v>
      </c>
      <c r="H222" s="179">
        <f t="shared" si="120"/>
        <v>11</v>
      </c>
      <c r="I222" s="179" t="str">
        <f t="shared" si="101"/>
        <v>R13.11</v>
      </c>
      <c r="J222" s="4" t="str">
        <f t="shared" si="102"/>
        <v>备用Sn</v>
      </c>
      <c r="K222" s="179" t="str">
        <f t="shared" si="108"/>
        <v>R113.11</v>
      </c>
      <c r="L222" s="138" t="str">
        <f t="shared" si="109"/>
        <v>Sol</v>
      </c>
      <c r="M222" s="179" t="str">
        <f t="shared" si="103"/>
        <v>MR913.11</v>
      </c>
      <c r="N222" s="4" t="str">
        <f t="shared" si="121"/>
        <v>备用Flg</v>
      </c>
      <c r="O222" s="179" t="str">
        <f t="shared" si="110"/>
        <v>MR113.11</v>
      </c>
      <c r="P222" s="4" t="str">
        <f t="shared" si="98"/>
        <v>Pls</v>
      </c>
      <c r="Q222" s="179" t="str">
        <f t="shared" si="111"/>
        <v>MR213.11</v>
      </c>
      <c r="R222" s="4" t="str">
        <f t="shared" si="99"/>
        <v>[M]</v>
      </c>
      <c r="S222" s="179" t="str">
        <f t="shared" si="112"/>
        <v>MR313.11</v>
      </c>
      <c r="T222" s="4" t="str">
        <f t="shared" si="100"/>
        <v>[A]</v>
      </c>
      <c r="U222" s="179" t="str">
        <f t="shared" si="104"/>
        <v>MR413.11</v>
      </c>
      <c r="V222" s="4" t="str">
        <f t="shared" si="122"/>
        <v>Sw</v>
      </c>
      <c r="W222" s="179" t="str">
        <f t="shared" si="105"/>
        <v>MR513.11</v>
      </c>
      <c r="X222" s="4" t="str">
        <f t="shared" si="123"/>
        <v>Lamp</v>
      </c>
      <c r="Y222" s="179" t="str">
        <f t="shared" si="113"/>
        <v>MR613.11</v>
      </c>
      <c r="Z222" s="4" t="str">
        <f t="shared" si="95"/>
        <v>备用Alw</v>
      </c>
      <c r="AA222" s="179" t="str">
        <f t="shared" si="124"/>
        <v>MR713.11</v>
      </c>
      <c r="AB222" s="4" t="str">
        <f t="shared" si="114"/>
        <v>条件[A]</v>
      </c>
      <c r="AC222" s="4">
        <v>1219</v>
      </c>
      <c r="AD222" s="4" t="str">
        <f t="shared" si="106"/>
        <v>备用延时[A]</v>
      </c>
      <c r="AE222" s="4">
        <v>319</v>
      </c>
      <c r="AF222" s="4" t="str">
        <f t="shared" si="115"/>
        <v>备用Alm</v>
      </c>
      <c r="AG222" s="179" t="str">
        <f t="shared" si="116"/>
        <v>MR1013.11</v>
      </c>
      <c r="AH222" s="4" t="str">
        <f t="shared" si="107"/>
        <v>备用Alm</v>
      </c>
    </row>
    <row r="223" spans="2:34">
      <c r="B223" s="23" t="s">
        <v>129</v>
      </c>
      <c r="E223" s="260"/>
      <c r="G223" s="182">
        <f t="shared" si="119"/>
        <v>13</v>
      </c>
      <c r="H223" s="179">
        <f t="shared" si="120"/>
        <v>12</v>
      </c>
      <c r="I223" s="179" t="str">
        <f t="shared" si="101"/>
        <v>R13.12</v>
      </c>
      <c r="J223" s="4" t="str">
        <f t="shared" si="102"/>
        <v>备用Sn</v>
      </c>
      <c r="K223" s="179" t="str">
        <f t="shared" si="108"/>
        <v>R113.12</v>
      </c>
      <c r="L223" s="138" t="str">
        <f t="shared" si="109"/>
        <v>Sol</v>
      </c>
      <c r="M223" s="179" t="str">
        <f t="shared" si="103"/>
        <v>MR913.12</v>
      </c>
      <c r="N223" s="4" t="str">
        <f t="shared" si="121"/>
        <v>备用Flg</v>
      </c>
      <c r="O223" s="179" t="str">
        <f t="shared" si="110"/>
        <v>MR113.12</v>
      </c>
      <c r="P223" s="4" t="str">
        <f t="shared" si="98"/>
        <v>Pls</v>
      </c>
      <c r="Q223" s="179" t="str">
        <f t="shared" si="111"/>
        <v>MR213.12</v>
      </c>
      <c r="R223" s="4" t="str">
        <f t="shared" si="99"/>
        <v>[M]</v>
      </c>
      <c r="S223" s="179" t="str">
        <f t="shared" si="112"/>
        <v>MR313.12</v>
      </c>
      <c r="T223" s="4" t="str">
        <f t="shared" si="100"/>
        <v>[A]</v>
      </c>
      <c r="U223" s="179" t="str">
        <f t="shared" si="104"/>
        <v>MR413.12</v>
      </c>
      <c r="V223" s="4" t="str">
        <f t="shared" si="122"/>
        <v>Sw</v>
      </c>
      <c r="W223" s="179" t="str">
        <f t="shared" si="105"/>
        <v>MR513.12</v>
      </c>
      <c r="X223" s="4" t="str">
        <f t="shared" si="123"/>
        <v>Lamp</v>
      </c>
      <c r="Y223" s="179" t="str">
        <f t="shared" si="113"/>
        <v>MR613.12</v>
      </c>
      <c r="Z223" s="4" t="str">
        <f t="shared" si="95"/>
        <v>备用Alw</v>
      </c>
      <c r="AA223" s="179" t="str">
        <f t="shared" si="124"/>
        <v>MR713.12</v>
      </c>
      <c r="AB223" s="4" t="str">
        <f t="shared" si="114"/>
        <v>条件[A]</v>
      </c>
      <c r="AC223" s="4">
        <v>1220</v>
      </c>
      <c r="AD223" s="4" t="str">
        <f t="shared" si="106"/>
        <v>备用延时[A]</v>
      </c>
      <c r="AE223" s="4">
        <v>320</v>
      </c>
      <c r="AF223" s="4" t="str">
        <f t="shared" si="115"/>
        <v>备用Alm</v>
      </c>
      <c r="AG223" s="179" t="str">
        <f t="shared" si="116"/>
        <v>MR1013.12</v>
      </c>
      <c r="AH223" s="4" t="str">
        <f t="shared" si="107"/>
        <v>备用Alm</v>
      </c>
    </row>
    <row r="224" spans="2:35">
      <c r="B224" s="23" t="s">
        <v>129</v>
      </c>
      <c r="E224" s="260"/>
      <c r="G224" s="182">
        <f t="shared" si="119"/>
        <v>13</v>
      </c>
      <c r="H224" s="179">
        <f t="shared" si="120"/>
        <v>13</v>
      </c>
      <c r="I224" s="179" t="str">
        <f t="shared" si="101"/>
        <v>R13.13</v>
      </c>
      <c r="J224" s="4" t="str">
        <f t="shared" si="102"/>
        <v>备用Sn</v>
      </c>
      <c r="K224" s="179" t="str">
        <f t="shared" si="108"/>
        <v>R113.13</v>
      </c>
      <c r="L224" s="138" t="str">
        <f t="shared" si="109"/>
        <v>Sol</v>
      </c>
      <c r="M224" s="179" t="str">
        <f t="shared" si="103"/>
        <v>MR913.13</v>
      </c>
      <c r="N224" s="4" t="str">
        <f t="shared" si="121"/>
        <v>备用Flg</v>
      </c>
      <c r="O224" s="179" t="str">
        <f t="shared" si="110"/>
        <v>MR113.13</v>
      </c>
      <c r="P224" s="4" t="str">
        <f t="shared" si="98"/>
        <v>Pls</v>
      </c>
      <c r="Q224" s="179" t="str">
        <f t="shared" si="111"/>
        <v>MR213.13</v>
      </c>
      <c r="R224" s="4" t="str">
        <f t="shared" si="99"/>
        <v>[M]</v>
      </c>
      <c r="S224" s="179" t="str">
        <f t="shared" si="112"/>
        <v>MR313.13</v>
      </c>
      <c r="T224" s="4" t="str">
        <f t="shared" si="100"/>
        <v>[A]</v>
      </c>
      <c r="U224" s="179" t="str">
        <f t="shared" si="104"/>
        <v>MR413.13</v>
      </c>
      <c r="V224" s="4" t="str">
        <f t="shared" si="122"/>
        <v>Sw</v>
      </c>
      <c r="W224" s="179" t="str">
        <f t="shared" si="105"/>
        <v>MR513.13</v>
      </c>
      <c r="X224" s="4" t="str">
        <f t="shared" si="123"/>
        <v>Lamp</v>
      </c>
      <c r="Y224" s="179" t="str">
        <f t="shared" si="113"/>
        <v>MR613.13</v>
      </c>
      <c r="Z224" s="4" t="str">
        <f t="shared" si="95"/>
        <v>备用Alw</v>
      </c>
      <c r="AA224" s="179" t="str">
        <f t="shared" si="124"/>
        <v>MR713.13</v>
      </c>
      <c r="AB224" s="4" t="str">
        <f t="shared" si="114"/>
        <v>条件[A]</v>
      </c>
      <c r="AC224" s="4">
        <v>1221</v>
      </c>
      <c r="AD224" s="4" t="str">
        <f t="shared" si="106"/>
        <v>备用延时[A]</v>
      </c>
      <c r="AE224" s="4">
        <v>321</v>
      </c>
      <c r="AF224" s="4" t="str">
        <f t="shared" si="115"/>
        <v>备用Alm</v>
      </c>
      <c r="AG224" s="179" t="str">
        <f t="shared" si="116"/>
        <v>MR1013.13</v>
      </c>
      <c r="AH224" s="4" t="str">
        <f t="shared" si="107"/>
        <v>备用Alm</v>
      </c>
      <c r="AI224" s="4" t="s">
        <v>503</v>
      </c>
    </row>
    <row r="225" spans="2:35">
      <c r="B225" s="23" t="s">
        <v>129</v>
      </c>
      <c r="E225" s="260"/>
      <c r="G225" s="182">
        <f t="shared" si="119"/>
        <v>13</v>
      </c>
      <c r="H225" s="179">
        <f t="shared" si="120"/>
        <v>14</v>
      </c>
      <c r="I225" s="179" t="str">
        <f t="shared" si="101"/>
        <v>R13.14</v>
      </c>
      <c r="J225" s="4" t="str">
        <f t="shared" si="102"/>
        <v>备用Sn</v>
      </c>
      <c r="K225" s="179" t="str">
        <f t="shared" si="108"/>
        <v>R113.14</v>
      </c>
      <c r="L225" s="138" t="str">
        <f t="shared" si="109"/>
        <v>Sol</v>
      </c>
      <c r="M225" s="179" t="str">
        <f t="shared" si="103"/>
        <v>MR913.14</v>
      </c>
      <c r="N225" s="4" t="str">
        <f t="shared" si="121"/>
        <v>备用Flg</v>
      </c>
      <c r="O225" s="179" t="str">
        <f t="shared" si="110"/>
        <v>MR113.14</v>
      </c>
      <c r="P225" s="4" t="str">
        <f t="shared" si="98"/>
        <v>Pls</v>
      </c>
      <c r="Q225" s="179" t="str">
        <f t="shared" si="111"/>
        <v>MR213.14</v>
      </c>
      <c r="R225" s="4" t="str">
        <f t="shared" si="99"/>
        <v>[M]</v>
      </c>
      <c r="S225" s="179" t="str">
        <f t="shared" si="112"/>
        <v>MR313.14</v>
      </c>
      <c r="T225" s="4" t="str">
        <f t="shared" si="100"/>
        <v>[A]</v>
      </c>
      <c r="U225" s="179" t="str">
        <f t="shared" si="104"/>
        <v>MR413.14</v>
      </c>
      <c r="V225" s="4" t="str">
        <f t="shared" si="122"/>
        <v>Sw</v>
      </c>
      <c r="W225" s="179" t="str">
        <f t="shared" si="105"/>
        <v>MR513.14</v>
      </c>
      <c r="X225" s="4" t="str">
        <f t="shared" si="123"/>
        <v>Lamp</v>
      </c>
      <c r="Y225" s="179" t="str">
        <f t="shared" si="113"/>
        <v>MR613.14</v>
      </c>
      <c r="Z225" s="4" t="str">
        <f t="shared" si="95"/>
        <v>备用Alw</v>
      </c>
      <c r="AA225" s="179" t="str">
        <f t="shared" si="124"/>
        <v>MR713.14</v>
      </c>
      <c r="AB225" s="4" t="str">
        <f t="shared" si="114"/>
        <v>条件[A]</v>
      </c>
      <c r="AC225" s="4">
        <v>1222</v>
      </c>
      <c r="AD225" s="4" t="str">
        <f t="shared" si="106"/>
        <v>备用延时[A]</v>
      </c>
      <c r="AE225" s="4">
        <v>322</v>
      </c>
      <c r="AF225" s="4" t="str">
        <f t="shared" si="115"/>
        <v>备用Alm</v>
      </c>
      <c r="AG225" s="179" t="str">
        <f t="shared" si="116"/>
        <v>MR1013.14</v>
      </c>
      <c r="AH225" s="4" t="str">
        <f t="shared" si="107"/>
        <v>备用Alm</v>
      </c>
      <c r="AI225" s="4" t="s">
        <v>504</v>
      </c>
    </row>
    <row r="226" ht="12.75" spans="2:35">
      <c r="B226" s="23" t="s">
        <v>129</v>
      </c>
      <c r="E226" s="260"/>
      <c r="G226" s="182">
        <f t="shared" si="119"/>
        <v>13</v>
      </c>
      <c r="H226" s="179">
        <f t="shared" si="120"/>
        <v>15</v>
      </c>
      <c r="I226" s="179" t="str">
        <f t="shared" si="101"/>
        <v>R13.15</v>
      </c>
      <c r="J226" s="4" t="str">
        <f t="shared" si="102"/>
        <v>备用Sn</v>
      </c>
      <c r="K226" s="179" t="str">
        <f t="shared" si="108"/>
        <v>R113.15</v>
      </c>
      <c r="L226" s="138" t="str">
        <f t="shared" si="109"/>
        <v>Sol</v>
      </c>
      <c r="M226" s="179" t="str">
        <f t="shared" si="103"/>
        <v>MR913.15</v>
      </c>
      <c r="N226" s="4" t="str">
        <f t="shared" si="121"/>
        <v>备用Flg</v>
      </c>
      <c r="O226" s="179" t="str">
        <f t="shared" si="110"/>
        <v>MR113.15</v>
      </c>
      <c r="P226" s="4" t="str">
        <f t="shared" si="98"/>
        <v>Pls</v>
      </c>
      <c r="Q226" s="179" t="str">
        <f t="shared" si="111"/>
        <v>MR213.15</v>
      </c>
      <c r="R226" s="4" t="str">
        <f t="shared" si="99"/>
        <v>[M]</v>
      </c>
      <c r="S226" s="179" t="str">
        <f t="shared" si="112"/>
        <v>MR313.15</v>
      </c>
      <c r="T226" s="4" t="str">
        <f t="shared" si="100"/>
        <v>[A]</v>
      </c>
      <c r="U226" s="179" t="str">
        <f t="shared" si="104"/>
        <v>MR413.15</v>
      </c>
      <c r="V226" s="4" t="str">
        <f t="shared" si="122"/>
        <v>Sw</v>
      </c>
      <c r="W226" s="179" t="str">
        <f t="shared" si="105"/>
        <v>MR513.15</v>
      </c>
      <c r="X226" s="4" t="str">
        <f t="shared" si="123"/>
        <v>Lamp</v>
      </c>
      <c r="Y226" s="179" t="str">
        <f t="shared" si="113"/>
        <v>MR613.15</v>
      </c>
      <c r="Z226" s="4" t="str">
        <f t="shared" si="95"/>
        <v>备用Alw</v>
      </c>
      <c r="AA226" s="179" t="str">
        <f t="shared" si="124"/>
        <v>MR713.15</v>
      </c>
      <c r="AB226" s="4" t="str">
        <f t="shared" si="114"/>
        <v>条件[A]</v>
      </c>
      <c r="AC226" s="4">
        <v>1223</v>
      </c>
      <c r="AD226" s="4" t="str">
        <f t="shared" si="106"/>
        <v>备用延时[A]</v>
      </c>
      <c r="AE226" s="4">
        <v>323</v>
      </c>
      <c r="AF226" s="4" t="str">
        <f t="shared" si="115"/>
        <v>备用Alm</v>
      </c>
      <c r="AG226" s="179" t="str">
        <f t="shared" si="116"/>
        <v>MR1013.15</v>
      </c>
      <c r="AH226" s="4" t="str">
        <f t="shared" si="107"/>
        <v>备用Alm</v>
      </c>
      <c r="AI226" s="4" t="s">
        <v>505</v>
      </c>
    </row>
    <row r="227" spans="2:38">
      <c r="B227" s="23" t="s">
        <v>506</v>
      </c>
      <c r="E227" s="260"/>
      <c r="G227" s="182">
        <f t="shared" si="119"/>
        <v>14</v>
      </c>
      <c r="H227" s="179">
        <f t="shared" si="120"/>
        <v>0</v>
      </c>
      <c r="I227" s="269" t="str">
        <f t="shared" si="101"/>
        <v>R14.0</v>
      </c>
      <c r="J227" s="4" t="str">
        <f t="shared" si="102"/>
        <v>进出料升降伺服报警Sn</v>
      </c>
      <c r="K227" s="179" t="str">
        <f t="shared" si="108"/>
        <v>R114.0</v>
      </c>
      <c r="L227" s="138" t="str">
        <f t="shared" si="109"/>
        <v>Sol</v>
      </c>
      <c r="M227" s="179" t="str">
        <f t="shared" ref="M227:M273" si="125">M$2&amp;($G227+900)&amp;"."&amp;$H227</f>
        <v>MR914.0</v>
      </c>
      <c r="N227" s="4" t="str">
        <f t="shared" si="121"/>
        <v>进出料升降伺服报警Flg</v>
      </c>
      <c r="O227" s="179" t="str">
        <f t="shared" si="110"/>
        <v>MR114.0</v>
      </c>
      <c r="P227" s="4" t="str">
        <f t="shared" si="98"/>
        <v>Pls</v>
      </c>
      <c r="Q227" s="179" t="str">
        <f t="shared" si="111"/>
        <v>MR214.0</v>
      </c>
      <c r="R227" s="4" t="str">
        <f t="shared" si="99"/>
        <v>[M]</v>
      </c>
      <c r="S227" s="179" t="str">
        <f t="shared" si="112"/>
        <v>MR314.0</v>
      </c>
      <c r="T227" s="4" t="str">
        <f t="shared" si="100"/>
        <v>[A]</v>
      </c>
      <c r="U227" s="179" t="str">
        <f t="shared" si="104"/>
        <v>MR414.0</v>
      </c>
      <c r="V227" s="4" t="str">
        <f t="shared" si="122"/>
        <v>Sw</v>
      </c>
      <c r="W227" s="179" t="str">
        <f t="shared" si="105"/>
        <v>MR514.0</v>
      </c>
      <c r="X227" s="4" t="str">
        <f t="shared" si="123"/>
        <v>Lamp</v>
      </c>
      <c r="Y227" s="179" t="str">
        <f t="shared" si="113"/>
        <v>MR614.0</v>
      </c>
      <c r="Z227" s="4" t="str">
        <f t="shared" si="95"/>
        <v>进出料升降伺服报警Alw</v>
      </c>
      <c r="AA227" s="179" t="str">
        <f t="shared" si="124"/>
        <v>MR714.0</v>
      </c>
      <c r="AB227" s="4" t="str">
        <f t="shared" si="114"/>
        <v>条件[A]</v>
      </c>
      <c r="AC227" s="4">
        <v>1224</v>
      </c>
      <c r="AD227" s="4" t="str">
        <f t="shared" si="106"/>
        <v>进出料升降伺服报警延时[A]</v>
      </c>
      <c r="AE227" s="4">
        <v>324</v>
      </c>
      <c r="AF227" s="4" t="str">
        <f t="shared" si="115"/>
        <v>进出料升降伺服报警Alm</v>
      </c>
      <c r="AG227" s="179" t="str">
        <f t="shared" si="116"/>
        <v>MR1014.0</v>
      </c>
      <c r="AH227" s="4" t="str">
        <f t="shared" si="107"/>
        <v>进出料升降伺服报警Alm</v>
      </c>
      <c r="AI227" s="235" t="str">
        <f>$AJ227&amp;" "&amp;AJ$220</f>
        <v>4ST1#热压站上工位TC11A 加热探头或SSR故障Alm</v>
      </c>
      <c r="AJ227" s="4" t="s">
        <v>507</v>
      </c>
      <c r="AK227" s="4" t="str">
        <f t="shared" ref="AK227:AK256" si="126">$AJ227&amp;" "&amp;AK$220</f>
        <v>4ST1#热压站上工位TC11A 加热探头或SSR故障</v>
      </c>
      <c r="AL227" s="235" t="str">
        <f>$AJ227&amp;" "&amp;AM$220</f>
        <v>4ST1#热压站上工位TC11A </v>
      </c>
    </row>
    <row r="228" spans="2:38">
      <c r="B228" s="23" t="s">
        <v>508</v>
      </c>
      <c r="E228" s="260"/>
      <c r="G228" s="182">
        <f t="shared" si="119"/>
        <v>14</v>
      </c>
      <c r="H228" s="179">
        <f t="shared" si="120"/>
        <v>1</v>
      </c>
      <c r="I228" s="270" t="str">
        <f t="shared" si="101"/>
        <v>R14.1</v>
      </c>
      <c r="J228" s="4" t="str">
        <f t="shared" si="102"/>
        <v>进出料横移伺服报警Sn</v>
      </c>
      <c r="K228" s="179" t="str">
        <f t="shared" si="108"/>
        <v>R114.1</v>
      </c>
      <c r="L228" s="138" t="str">
        <f t="shared" si="109"/>
        <v>Sol</v>
      </c>
      <c r="M228" s="179" t="str">
        <f t="shared" si="125"/>
        <v>MR914.1</v>
      </c>
      <c r="N228" s="4" t="str">
        <f t="shared" si="121"/>
        <v>进出料横移伺服报警Flg</v>
      </c>
      <c r="O228" s="179" t="str">
        <f t="shared" si="110"/>
        <v>MR114.1</v>
      </c>
      <c r="P228" s="4" t="str">
        <f t="shared" si="98"/>
        <v>Pls</v>
      </c>
      <c r="Q228" s="179" t="str">
        <f t="shared" si="111"/>
        <v>MR214.1</v>
      </c>
      <c r="R228" s="4" t="str">
        <f t="shared" si="99"/>
        <v>[M]</v>
      </c>
      <c r="S228" s="179" t="str">
        <f t="shared" si="112"/>
        <v>MR314.1</v>
      </c>
      <c r="T228" s="4" t="str">
        <f t="shared" si="100"/>
        <v>[A]</v>
      </c>
      <c r="U228" s="179" t="str">
        <f t="shared" si="104"/>
        <v>MR414.1</v>
      </c>
      <c r="V228" s="4" t="str">
        <f t="shared" si="122"/>
        <v>Sw</v>
      </c>
      <c r="W228" s="179" t="str">
        <f t="shared" si="105"/>
        <v>MR514.1</v>
      </c>
      <c r="X228" s="4" t="str">
        <f t="shared" si="123"/>
        <v>Lamp</v>
      </c>
      <c r="Y228" s="179" t="str">
        <f t="shared" si="113"/>
        <v>MR614.1</v>
      </c>
      <c r="Z228" s="4" t="str">
        <f t="shared" si="95"/>
        <v>进出料横移伺服报警Alw</v>
      </c>
      <c r="AA228" s="179" t="str">
        <f t="shared" si="124"/>
        <v>MR714.1</v>
      </c>
      <c r="AB228" s="4" t="str">
        <f t="shared" si="114"/>
        <v>条件[A]</v>
      </c>
      <c r="AC228" s="4">
        <v>1225</v>
      </c>
      <c r="AD228" s="4" t="str">
        <f t="shared" si="106"/>
        <v>进出料横移伺服报警延时[A]</v>
      </c>
      <c r="AE228" s="4">
        <v>325</v>
      </c>
      <c r="AF228" s="4" t="str">
        <f t="shared" si="115"/>
        <v>进出料横移伺服报警Alm</v>
      </c>
      <c r="AG228" s="179" t="str">
        <f t="shared" si="116"/>
        <v>MR1014.1</v>
      </c>
      <c r="AH228" s="4" t="str">
        <f t="shared" si="107"/>
        <v>进出料横移伺服报警Alm</v>
      </c>
      <c r="AI228" s="235" t="str">
        <f t="shared" ref="AI228:AI274" si="127">$AJ228&amp;" "&amp;AJ$220</f>
        <v>4ST1#热压站上工位TC11B 加热探头或SSR故障Alm</v>
      </c>
      <c r="AJ228" s="4" t="s">
        <v>509</v>
      </c>
      <c r="AK228" s="4" t="str">
        <f t="shared" si="126"/>
        <v>4ST1#热压站上工位TC11B 加热探头或SSR故障</v>
      </c>
      <c r="AL228" s="235" t="str">
        <f t="shared" ref="AL228:AL274" si="128">$AJ228&amp;" "&amp;AM$220</f>
        <v>4ST1#热压站上工位TC11B </v>
      </c>
    </row>
    <row r="229" spans="2:38">
      <c r="B229" s="23" t="s">
        <v>510</v>
      </c>
      <c r="E229" s="260"/>
      <c r="G229" s="182">
        <f t="shared" si="119"/>
        <v>14</v>
      </c>
      <c r="H229" s="179">
        <f t="shared" si="120"/>
        <v>2</v>
      </c>
      <c r="I229" s="270" t="str">
        <f t="shared" si="101"/>
        <v>R14.2</v>
      </c>
      <c r="J229" s="4" t="str">
        <f t="shared" si="102"/>
        <v>进出料伸缩伺服报警Sn</v>
      </c>
      <c r="K229" s="179" t="str">
        <f t="shared" si="108"/>
        <v>R114.2</v>
      </c>
      <c r="L229" s="138" t="str">
        <f t="shared" si="109"/>
        <v>Sol</v>
      </c>
      <c r="M229" s="179" t="str">
        <f t="shared" si="125"/>
        <v>MR914.2</v>
      </c>
      <c r="N229" s="4" t="str">
        <f t="shared" si="121"/>
        <v>进出料伸缩伺服报警Flg</v>
      </c>
      <c r="O229" s="179" t="str">
        <f t="shared" si="110"/>
        <v>MR114.2</v>
      </c>
      <c r="P229" s="4" t="str">
        <f t="shared" si="98"/>
        <v>Pls</v>
      </c>
      <c r="Q229" s="179" t="str">
        <f t="shared" si="111"/>
        <v>MR214.2</v>
      </c>
      <c r="R229" s="4" t="str">
        <f t="shared" si="99"/>
        <v>[M]</v>
      </c>
      <c r="S229" s="179" t="str">
        <f t="shared" si="112"/>
        <v>MR314.2</v>
      </c>
      <c r="T229" s="4" t="str">
        <f t="shared" si="100"/>
        <v>[A]</v>
      </c>
      <c r="U229" s="179" t="str">
        <f t="shared" si="104"/>
        <v>MR414.2</v>
      </c>
      <c r="V229" s="4" t="str">
        <f t="shared" si="122"/>
        <v>Sw</v>
      </c>
      <c r="W229" s="179" t="str">
        <f t="shared" si="105"/>
        <v>MR514.2</v>
      </c>
      <c r="X229" s="4" t="str">
        <f t="shared" si="123"/>
        <v>Lamp</v>
      </c>
      <c r="Y229" s="179" t="str">
        <f t="shared" si="113"/>
        <v>MR614.2</v>
      </c>
      <c r="Z229" s="4" t="str">
        <f t="shared" si="95"/>
        <v>进出料伸缩伺服报警Alw</v>
      </c>
      <c r="AA229" s="179" t="str">
        <f t="shared" si="124"/>
        <v>MR714.2</v>
      </c>
      <c r="AB229" s="4" t="str">
        <f t="shared" si="114"/>
        <v>条件[A]</v>
      </c>
      <c r="AC229" s="4">
        <v>1226</v>
      </c>
      <c r="AD229" s="4" t="str">
        <f t="shared" si="106"/>
        <v>进出料伸缩伺服报警延时[A]</v>
      </c>
      <c r="AE229" s="4">
        <v>326</v>
      </c>
      <c r="AF229" s="4" t="str">
        <f t="shared" si="115"/>
        <v>进出料伸缩伺服报警Alm</v>
      </c>
      <c r="AG229" s="179" t="str">
        <f t="shared" si="116"/>
        <v>MR1014.2</v>
      </c>
      <c r="AH229" s="4" t="str">
        <f t="shared" si="107"/>
        <v>进出料伸缩伺服报警Alm</v>
      </c>
      <c r="AI229" s="235" t="str">
        <f t="shared" si="127"/>
        <v>4ST1#热压站上工位TC11C 加热探头或SSR故障Alm</v>
      </c>
      <c r="AJ229" s="4" t="s">
        <v>511</v>
      </c>
      <c r="AK229" s="4" t="str">
        <f t="shared" si="126"/>
        <v>4ST1#热压站上工位TC11C 加热探头或SSR故障</v>
      </c>
      <c r="AL229" s="235" t="str">
        <f t="shared" si="128"/>
        <v>4ST1#热压站上工位TC11C </v>
      </c>
    </row>
    <row r="230" spans="2:38">
      <c r="B230" s="23" t="s">
        <v>512</v>
      </c>
      <c r="E230" s="260"/>
      <c r="G230" s="182">
        <f t="shared" si="119"/>
        <v>14</v>
      </c>
      <c r="H230" s="179">
        <f t="shared" si="120"/>
        <v>3</v>
      </c>
      <c r="I230" s="270" t="str">
        <f t="shared" si="101"/>
        <v>R14.3</v>
      </c>
      <c r="J230" s="4" t="str">
        <f t="shared" si="102"/>
        <v>正压伺服A报警Sn</v>
      </c>
      <c r="K230" s="179" t="str">
        <f t="shared" si="108"/>
        <v>R114.3</v>
      </c>
      <c r="L230" s="138" t="str">
        <f t="shared" si="109"/>
        <v>Sol</v>
      </c>
      <c r="M230" s="179" t="str">
        <f t="shared" si="125"/>
        <v>MR914.3</v>
      </c>
      <c r="N230" s="4" t="str">
        <f t="shared" si="121"/>
        <v>正压伺服A报警Flg</v>
      </c>
      <c r="O230" s="179" t="str">
        <f t="shared" si="110"/>
        <v>MR114.3</v>
      </c>
      <c r="P230" s="4" t="str">
        <f t="shared" si="98"/>
        <v>Pls</v>
      </c>
      <c r="Q230" s="179" t="str">
        <f t="shared" si="111"/>
        <v>MR214.3</v>
      </c>
      <c r="R230" s="4" t="str">
        <f t="shared" si="99"/>
        <v>[M]</v>
      </c>
      <c r="S230" s="179" t="str">
        <f t="shared" si="112"/>
        <v>MR314.3</v>
      </c>
      <c r="T230" s="4" t="str">
        <f t="shared" si="100"/>
        <v>[A]</v>
      </c>
      <c r="U230" s="179" t="str">
        <f t="shared" si="104"/>
        <v>MR414.3</v>
      </c>
      <c r="V230" s="4" t="str">
        <f t="shared" si="122"/>
        <v>Sw</v>
      </c>
      <c r="W230" s="179" t="str">
        <f t="shared" si="105"/>
        <v>MR514.3</v>
      </c>
      <c r="X230" s="4" t="str">
        <f t="shared" si="123"/>
        <v>Lamp</v>
      </c>
      <c r="Y230" s="179" t="str">
        <f t="shared" si="113"/>
        <v>MR614.3</v>
      </c>
      <c r="Z230" s="4" t="str">
        <f t="shared" si="95"/>
        <v>正压伺服A报警Alw</v>
      </c>
      <c r="AA230" s="179" t="str">
        <f t="shared" si="124"/>
        <v>MR714.3</v>
      </c>
      <c r="AB230" s="4" t="str">
        <f t="shared" si="114"/>
        <v>条件[A]</v>
      </c>
      <c r="AC230" s="4">
        <v>1227</v>
      </c>
      <c r="AD230" s="4" t="str">
        <f t="shared" si="106"/>
        <v>正压伺服A报警延时[A]</v>
      </c>
      <c r="AE230" s="4">
        <v>327</v>
      </c>
      <c r="AF230" s="4" t="str">
        <f t="shared" si="115"/>
        <v>正压伺服A报警Alm</v>
      </c>
      <c r="AG230" s="179" t="str">
        <f t="shared" si="116"/>
        <v>MR1014.3</v>
      </c>
      <c r="AH230" s="4" t="str">
        <f t="shared" si="107"/>
        <v>正压伺服A报警Alm</v>
      </c>
      <c r="AI230" s="235" t="str">
        <f t="shared" si="127"/>
        <v>4ST1#热压站上工位TC11D 加热探头或SSR故障Alm</v>
      </c>
      <c r="AJ230" s="4" t="s">
        <v>513</v>
      </c>
      <c r="AK230" s="4" t="str">
        <f t="shared" si="126"/>
        <v>4ST1#热压站上工位TC11D 加热探头或SSR故障</v>
      </c>
      <c r="AL230" s="235" t="str">
        <f t="shared" si="128"/>
        <v>4ST1#热压站上工位TC11D </v>
      </c>
    </row>
    <row r="231" spans="2:38">
      <c r="B231" s="23" t="s">
        <v>514</v>
      </c>
      <c r="E231" s="260"/>
      <c r="G231" s="182">
        <f t="shared" si="119"/>
        <v>14</v>
      </c>
      <c r="H231" s="179">
        <f t="shared" si="120"/>
        <v>4</v>
      </c>
      <c r="I231" s="270" t="str">
        <f t="shared" si="101"/>
        <v>R14.4</v>
      </c>
      <c r="J231" s="4" t="str">
        <f t="shared" si="102"/>
        <v>侧压A1左伺服报警Sn</v>
      </c>
      <c r="K231" s="179" t="str">
        <f t="shared" si="108"/>
        <v>R114.4</v>
      </c>
      <c r="L231" s="138" t="str">
        <f t="shared" si="109"/>
        <v>Sol</v>
      </c>
      <c r="M231" s="179" t="str">
        <f t="shared" si="125"/>
        <v>MR914.4</v>
      </c>
      <c r="N231" s="4" t="str">
        <f t="shared" si="121"/>
        <v>侧压A1左伺服报警Flg</v>
      </c>
      <c r="O231" s="179" t="str">
        <f t="shared" si="110"/>
        <v>MR114.4</v>
      </c>
      <c r="P231" s="4" t="str">
        <f t="shared" si="98"/>
        <v>Pls</v>
      </c>
      <c r="Q231" s="179" t="str">
        <f t="shared" si="111"/>
        <v>MR214.4</v>
      </c>
      <c r="R231" s="4" t="str">
        <f t="shared" si="99"/>
        <v>[M]</v>
      </c>
      <c r="S231" s="179" t="str">
        <f t="shared" si="112"/>
        <v>MR314.4</v>
      </c>
      <c r="T231" s="4" t="str">
        <f t="shared" si="100"/>
        <v>[A]</v>
      </c>
      <c r="U231" s="179" t="str">
        <f t="shared" si="104"/>
        <v>MR414.4</v>
      </c>
      <c r="V231" s="4" t="str">
        <f t="shared" si="122"/>
        <v>Sw</v>
      </c>
      <c r="W231" s="179" t="str">
        <f t="shared" si="105"/>
        <v>MR514.4</v>
      </c>
      <c r="X231" s="4" t="str">
        <f t="shared" si="123"/>
        <v>Lamp</v>
      </c>
      <c r="Y231" s="179" t="str">
        <f t="shared" si="113"/>
        <v>MR614.4</v>
      </c>
      <c r="Z231" s="4" t="str">
        <f t="shared" si="95"/>
        <v>侧压A1左伺服报警Alw</v>
      </c>
      <c r="AA231" s="179" t="str">
        <f t="shared" si="124"/>
        <v>MR714.4</v>
      </c>
      <c r="AB231" s="4" t="str">
        <f t="shared" si="114"/>
        <v>条件[A]</v>
      </c>
      <c r="AC231" s="4">
        <v>1228</v>
      </c>
      <c r="AD231" s="4" t="str">
        <f t="shared" si="106"/>
        <v>侧压A1左伺服报警延时[A]</v>
      </c>
      <c r="AE231" s="4">
        <v>328</v>
      </c>
      <c r="AF231" s="4" t="str">
        <f t="shared" si="115"/>
        <v>侧压A1左伺服报警Alm</v>
      </c>
      <c r="AG231" s="179" t="str">
        <f t="shared" si="116"/>
        <v>MR1014.4</v>
      </c>
      <c r="AH231" s="4" t="str">
        <f t="shared" si="107"/>
        <v>侧压A1左伺服报警Alm</v>
      </c>
      <c r="AI231" s="235" t="str">
        <f t="shared" si="127"/>
        <v>4ST1#热压站上工位TC11F 加热探头或SSR故障Alm</v>
      </c>
      <c r="AJ231" s="4" t="s">
        <v>515</v>
      </c>
      <c r="AK231" s="4" t="str">
        <f t="shared" si="126"/>
        <v>4ST1#热压站上工位TC11F 加热探头或SSR故障</v>
      </c>
      <c r="AL231" s="235" t="str">
        <f t="shared" si="128"/>
        <v>4ST1#热压站上工位TC11F </v>
      </c>
    </row>
    <row r="232" spans="2:38">
      <c r="B232" s="23" t="s">
        <v>516</v>
      </c>
      <c r="E232" s="260"/>
      <c r="G232" s="182">
        <f t="shared" si="119"/>
        <v>14</v>
      </c>
      <c r="H232" s="179">
        <f t="shared" si="120"/>
        <v>5</v>
      </c>
      <c r="I232" s="270" t="str">
        <f t="shared" si="101"/>
        <v>R14.5</v>
      </c>
      <c r="J232" s="4" t="str">
        <f t="shared" si="102"/>
        <v>侧压A1右伺服报警Sn</v>
      </c>
      <c r="K232" s="179" t="str">
        <f t="shared" si="108"/>
        <v>R114.5</v>
      </c>
      <c r="L232" s="138" t="str">
        <f t="shared" si="109"/>
        <v>Sol</v>
      </c>
      <c r="M232" s="179" t="str">
        <f t="shared" si="125"/>
        <v>MR914.5</v>
      </c>
      <c r="N232" s="4" t="str">
        <f t="shared" si="121"/>
        <v>侧压A1右伺服报警Flg</v>
      </c>
      <c r="O232" s="179" t="str">
        <f t="shared" si="110"/>
        <v>MR114.5</v>
      </c>
      <c r="P232" s="4" t="str">
        <f t="shared" si="98"/>
        <v>Pls</v>
      </c>
      <c r="Q232" s="179" t="str">
        <f t="shared" si="111"/>
        <v>MR214.5</v>
      </c>
      <c r="R232" s="4" t="str">
        <f t="shared" si="99"/>
        <v>[M]</v>
      </c>
      <c r="S232" s="179" t="str">
        <f t="shared" si="112"/>
        <v>MR314.5</v>
      </c>
      <c r="T232" s="4" t="str">
        <f t="shared" si="100"/>
        <v>[A]</v>
      </c>
      <c r="U232" s="179" t="str">
        <f t="shared" si="104"/>
        <v>MR414.5</v>
      </c>
      <c r="V232" s="4" t="str">
        <f t="shared" si="122"/>
        <v>Sw</v>
      </c>
      <c r="W232" s="179" t="str">
        <f t="shared" si="105"/>
        <v>MR514.5</v>
      </c>
      <c r="X232" s="4" t="str">
        <f t="shared" si="123"/>
        <v>Lamp</v>
      </c>
      <c r="Y232" s="179" t="str">
        <f t="shared" si="113"/>
        <v>MR614.5</v>
      </c>
      <c r="Z232" s="4" t="str">
        <f t="shared" si="95"/>
        <v>侧压A1右伺服报警Alw</v>
      </c>
      <c r="AA232" s="179" t="str">
        <f t="shared" si="124"/>
        <v>MR714.5</v>
      </c>
      <c r="AB232" s="4" t="str">
        <f t="shared" si="114"/>
        <v>条件[A]</v>
      </c>
      <c r="AC232" s="4">
        <v>1229</v>
      </c>
      <c r="AD232" s="4" t="str">
        <f t="shared" si="106"/>
        <v>侧压A1右伺服报警延时[A]</v>
      </c>
      <c r="AE232" s="4">
        <v>329</v>
      </c>
      <c r="AF232" s="4" t="str">
        <f t="shared" si="115"/>
        <v>侧压A1右伺服报警Alm</v>
      </c>
      <c r="AG232" s="179" t="str">
        <f t="shared" si="116"/>
        <v>MR1014.5</v>
      </c>
      <c r="AH232" s="4" t="str">
        <f t="shared" si="107"/>
        <v>侧压A1右伺服报警Alm</v>
      </c>
      <c r="AI232" s="235" t="str">
        <f t="shared" si="127"/>
        <v>4ST1#热压站上工位TC11G 加热探头或SSR故障Alm</v>
      </c>
      <c r="AJ232" s="4" t="s">
        <v>517</v>
      </c>
      <c r="AK232" s="4" t="str">
        <f t="shared" si="126"/>
        <v>4ST1#热压站上工位TC11G 加热探头或SSR故障</v>
      </c>
      <c r="AL232" s="235" t="str">
        <f t="shared" si="128"/>
        <v>4ST1#热压站上工位TC11G </v>
      </c>
    </row>
    <row r="233" spans="2:38">
      <c r="B233" s="23" t="s">
        <v>518</v>
      </c>
      <c r="E233" s="260"/>
      <c r="G233" s="182">
        <f t="shared" si="119"/>
        <v>14</v>
      </c>
      <c r="H233" s="179">
        <f t="shared" si="120"/>
        <v>6</v>
      </c>
      <c r="I233" s="270" t="str">
        <f t="shared" si="101"/>
        <v>R14.6</v>
      </c>
      <c r="J233" s="4" t="str">
        <f t="shared" si="102"/>
        <v>侧压A2左伺服报警Sn</v>
      </c>
      <c r="K233" s="179" t="str">
        <f t="shared" si="108"/>
        <v>R114.6</v>
      </c>
      <c r="L233" s="138" t="str">
        <f t="shared" si="109"/>
        <v>Sol</v>
      </c>
      <c r="M233" s="179" t="str">
        <f t="shared" si="125"/>
        <v>MR914.6</v>
      </c>
      <c r="N233" s="4" t="str">
        <f t="shared" si="121"/>
        <v>侧压A2左伺服报警Flg</v>
      </c>
      <c r="O233" s="179" t="str">
        <f t="shared" si="110"/>
        <v>MR114.6</v>
      </c>
      <c r="P233" s="4" t="str">
        <f t="shared" si="98"/>
        <v>Pls</v>
      </c>
      <c r="Q233" s="179" t="str">
        <f t="shared" si="111"/>
        <v>MR214.6</v>
      </c>
      <c r="R233" s="4" t="str">
        <f t="shared" si="99"/>
        <v>[M]</v>
      </c>
      <c r="S233" s="179" t="str">
        <f t="shared" si="112"/>
        <v>MR314.6</v>
      </c>
      <c r="T233" s="4" t="str">
        <f t="shared" si="100"/>
        <v>[A]</v>
      </c>
      <c r="U233" s="179" t="str">
        <f t="shared" si="104"/>
        <v>MR414.6</v>
      </c>
      <c r="V233" s="4" t="str">
        <f t="shared" si="122"/>
        <v>Sw</v>
      </c>
      <c r="W233" s="179" t="str">
        <f t="shared" si="105"/>
        <v>MR514.6</v>
      </c>
      <c r="X233" s="4" t="str">
        <f t="shared" si="123"/>
        <v>Lamp</v>
      </c>
      <c r="Y233" s="179" t="str">
        <f t="shared" si="113"/>
        <v>MR614.6</v>
      </c>
      <c r="Z233" s="4" t="str">
        <f t="shared" ref="Z233:Z296" si="129">$B233&amp;Z$2</f>
        <v>侧压A2左伺服报警Alw</v>
      </c>
      <c r="AA233" s="179" t="str">
        <f t="shared" si="124"/>
        <v>MR714.6</v>
      </c>
      <c r="AB233" s="4" t="str">
        <f t="shared" si="114"/>
        <v>条件[A]</v>
      </c>
      <c r="AC233" s="4">
        <v>1230</v>
      </c>
      <c r="AD233" s="4" t="str">
        <f t="shared" si="106"/>
        <v>侧压A2左伺服报警延时[A]</v>
      </c>
      <c r="AE233" s="4">
        <v>330</v>
      </c>
      <c r="AF233" s="4" t="str">
        <f t="shared" si="115"/>
        <v>侧压A2左伺服报警Alm</v>
      </c>
      <c r="AG233" s="179" t="str">
        <f t="shared" si="116"/>
        <v>MR1014.6</v>
      </c>
      <c r="AH233" s="4" t="str">
        <f t="shared" si="107"/>
        <v>侧压A2左伺服报警Alm</v>
      </c>
      <c r="AI233" s="235" t="str">
        <f t="shared" si="127"/>
        <v>4ST1#热压站上工位TC11H 加热探头或SSR故障Alm</v>
      </c>
      <c r="AJ233" s="4" t="s">
        <v>519</v>
      </c>
      <c r="AK233" s="4" t="str">
        <f t="shared" si="126"/>
        <v>4ST1#热压站上工位TC11H 加热探头或SSR故障</v>
      </c>
      <c r="AL233" s="235" t="str">
        <f t="shared" si="128"/>
        <v>4ST1#热压站上工位TC11H </v>
      </c>
    </row>
    <row r="234" spans="2:38">
      <c r="B234" s="23" t="s">
        <v>520</v>
      </c>
      <c r="E234" s="260"/>
      <c r="G234" s="182">
        <f t="shared" si="119"/>
        <v>14</v>
      </c>
      <c r="H234" s="179">
        <f t="shared" si="120"/>
        <v>7</v>
      </c>
      <c r="I234" s="270" t="str">
        <f t="shared" si="101"/>
        <v>R14.7</v>
      </c>
      <c r="J234" s="4" t="str">
        <f t="shared" si="102"/>
        <v>侧压A2右伺服报警Sn</v>
      </c>
      <c r="K234" s="179" t="str">
        <f t="shared" si="108"/>
        <v>R114.7</v>
      </c>
      <c r="L234" s="138" t="str">
        <f t="shared" si="109"/>
        <v>Sol</v>
      </c>
      <c r="M234" s="179" t="str">
        <f t="shared" si="125"/>
        <v>MR914.7</v>
      </c>
      <c r="N234" s="4" t="str">
        <f t="shared" si="121"/>
        <v>侧压A2右伺服报警Flg</v>
      </c>
      <c r="O234" s="179" t="str">
        <f t="shared" si="110"/>
        <v>MR114.7</v>
      </c>
      <c r="P234" s="4" t="str">
        <f t="shared" si="98"/>
        <v>Pls</v>
      </c>
      <c r="Q234" s="179" t="str">
        <f t="shared" si="111"/>
        <v>MR214.7</v>
      </c>
      <c r="R234" s="4" t="str">
        <f t="shared" si="99"/>
        <v>[M]</v>
      </c>
      <c r="S234" s="179" t="str">
        <f t="shared" si="112"/>
        <v>MR314.7</v>
      </c>
      <c r="T234" s="4" t="str">
        <f t="shared" si="100"/>
        <v>[A]</v>
      </c>
      <c r="U234" s="179" t="str">
        <f t="shared" si="104"/>
        <v>MR414.7</v>
      </c>
      <c r="V234" s="4" t="str">
        <f t="shared" si="122"/>
        <v>Sw</v>
      </c>
      <c r="W234" s="179" t="str">
        <f t="shared" si="105"/>
        <v>MR514.7</v>
      </c>
      <c r="X234" s="4" t="str">
        <f t="shared" si="123"/>
        <v>Lamp</v>
      </c>
      <c r="Y234" s="179" t="str">
        <f t="shared" si="113"/>
        <v>MR614.7</v>
      </c>
      <c r="Z234" s="4" t="str">
        <f t="shared" si="129"/>
        <v>侧压A2右伺服报警Alw</v>
      </c>
      <c r="AA234" s="179" t="str">
        <f t="shared" si="124"/>
        <v>MR714.7</v>
      </c>
      <c r="AB234" s="4" t="str">
        <f t="shared" si="114"/>
        <v>条件[A]</v>
      </c>
      <c r="AC234" s="4">
        <v>1231</v>
      </c>
      <c r="AD234" s="4" t="str">
        <f t="shared" si="106"/>
        <v>侧压A2右伺服报警延时[A]</v>
      </c>
      <c r="AE234" s="4">
        <v>331</v>
      </c>
      <c r="AF234" s="4" t="str">
        <f t="shared" si="115"/>
        <v>侧压A2右伺服报警Alm</v>
      </c>
      <c r="AG234" s="179" t="str">
        <f t="shared" si="116"/>
        <v>MR1014.7</v>
      </c>
      <c r="AH234" s="4" t="str">
        <f t="shared" si="107"/>
        <v>侧压A2右伺服报警Alm</v>
      </c>
      <c r="AI234" s="235" t="str">
        <f t="shared" si="127"/>
        <v>4ST1#热压站上工位TC11I 加热探头或SSR故障Alm</v>
      </c>
      <c r="AJ234" s="4" t="s">
        <v>521</v>
      </c>
      <c r="AK234" s="4" t="str">
        <f t="shared" si="126"/>
        <v>4ST1#热压站上工位TC11I 加热探头或SSR故障</v>
      </c>
      <c r="AL234" s="235" t="str">
        <f t="shared" si="128"/>
        <v>4ST1#热压站上工位TC11I </v>
      </c>
    </row>
    <row r="235" spans="2:38">
      <c r="B235" s="23" t="s">
        <v>522</v>
      </c>
      <c r="E235" s="260"/>
      <c r="G235" s="182">
        <f t="shared" si="119"/>
        <v>14</v>
      </c>
      <c r="H235" s="179">
        <f t="shared" si="120"/>
        <v>8</v>
      </c>
      <c r="I235" s="270" t="str">
        <f t="shared" si="101"/>
        <v>R14.8</v>
      </c>
      <c r="J235" s="4" t="str">
        <f t="shared" si="102"/>
        <v>侧压A3左伺服报警Sn</v>
      </c>
      <c r="K235" s="179" t="str">
        <f t="shared" si="108"/>
        <v>R114.8</v>
      </c>
      <c r="L235" s="138" t="str">
        <f t="shared" si="109"/>
        <v>Sol</v>
      </c>
      <c r="M235" s="179" t="str">
        <f t="shared" si="125"/>
        <v>MR914.8</v>
      </c>
      <c r="N235" s="4" t="str">
        <f t="shared" si="121"/>
        <v>侧压A3左伺服报警Flg</v>
      </c>
      <c r="O235" s="179" t="str">
        <f t="shared" si="110"/>
        <v>MR114.8</v>
      </c>
      <c r="P235" s="4" t="str">
        <f t="shared" si="98"/>
        <v>Pls</v>
      </c>
      <c r="Q235" s="179" t="str">
        <f t="shared" si="111"/>
        <v>MR214.8</v>
      </c>
      <c r="R235" s="4" t="str">
        <f t="shared" si="99"/>
        <v>[M]</v>
      </c>
      <c r="S235" s="179" t="str">
        <f t="shared" si="112"/>
        <v>MR314.8</v>
      </c>
      <c r="T235" s="4" t="str">
        <f t="shared" si="100"/>
        <v>[A]</v>
      </c>
      <c r="U235" s="179" t="str">
        <f t="shared" si="104"/>
        <v>MR414.8</v>
      </c>
      <c r="V235" s="4" t="str">
        <f t="shared" si="122"/>
        <v>Sw</v>
      </c>
      <c r="W235" s="179" t="str">
        <f t="shared" si="105"/>
        <v>MR514.8</v>
      </c>
      <c r="X235" s="4" t="str">
        <f t="shared" si="123"/>
        <v>Lamp</v>
      </c>
      <c r="Y235" s="179" t="str">
        <f t="shared" si="113"/>
        <v>MR614.8</v>
      </c>
      <c r="Z235" s="4" t="str">
        <f t="shared" si="129"/>
        <v>侧压A3左伺服报警Alw</v>
      </c>
      <c r="AA235" s="179" t="str">
        <f t="shared" si="124"/>
        <v>MR714.8</v>
      </c>
      <c r="AB235" s="4" t="str">
        <f t="shared" si="114"/>
        <v>条件[A]</v>
      </c>
      <c r="AC235" s="4">
        <v>1232</v>
      </c>
      <c r="AD235" s="4" t="str">
        <f t="shared" si="106"/>
        <v>侧压A3左伺服报警延时[A]</v>
      </c>
      <c r="AE235" s="4">
        <v>332</v>
      </c>
      <c r="AF235" s="4" t="str">
        <f t="shared" si="115"/>
        <v>侧压A3左伺服报警Alm</v>
      </c>
      <c r="AG235" s="179" t="str">
        <f t="shared" si="116"/>
        <v>MR1014.8</v>
      </c>
      <c r="AH235" s="4" t="str">
        <f t="shared" si="107"/>
        <v>侧压A3左伺服报警Alm</v>
      </c>
      <c r="AI235" s="235" t="str">
        <f t="shared" si="127"/>
        <v>4ST1#热压站下工位TC12A 加热探头或SSR故障Alm</v>
      </c>
      <c r="AJ235" s="4" t="s">
        <v>523</v>
      </c>
      <c r="AK235" s="4" t="str">
        <f t="shared" si="126"/>
        <v>4ST1#热压站下工位TC12A 加热探头或SSR故障</v>
      </c>
      <c r="AL235" s="235" t="str">
        <f t="shared" si="128"/>
        <v>4ST1#热压站下工位TC12A </v>
      </c>
    </row>
    <row r="236" spans="2:38">
      <c r="B236" s="23" t="s">
        <v>524</v>
      </c>
      <c r="E236" s="260"/>
      <c r="G236" s="182">
        <f t="shared" si="119"/>
        <v>14</v>
      </c>
      <c r="H236" s="179">
        <f t="shared" si="120"/>
        <v>9</v>
      </c>
      <c r="I236" s="270" t="str">
        <f t="shared" si="101"/>
        <v>R14.9</v>
      </c>
      <c r="J236" s="4" t="str">
        <f t="shared" si="102"/>
        <v>侧压A3右伺服报警Sn</v>
      </c>
      <c r="K236" s="179" t="str">
        <f t="shared" si="108"/>
        <v>R114.9</v>
      </c>
      <c r="L236" s="138" t="str">
        <f t="shared" si="109"/>
        <v>Sol</v>
      </c>
      <c r="M236" s="179" t="str">
        <f t="shared" si="125"/>
        <v>MR914.9</v>
      </c>
      <c r="N236" s="4" t="str">
        <f t="shared" si="121"/>
        <v>侧压A3右伺服报警Flg</v>
      </c>
      <c r="O236" s="179" t="str">
        <f t="shared" si="110"/>
        <v>MR114.9</v>
      </c>
      <c r="P236" s="4" t="str">
        <f t="shared" si="98"/>
        <v>Pls</v>
      </c>
      <c r="Q236" s="179" t="str">
        <f t="shared" si="111"/>
        <v>MR214.9</v>
      </c>
      <c r="R236" s="4" t="str">
        <f t="shared" si="99"/>
        <v>[M]</v>
      </c>
      <c r="S236" s="179" t="str">
        <f t="shared" si="112"/>
        <v>MR314.9</v>
      </c>
      <c r="T236" s="4" t="str">
        <f t="shared" si="100"/>
        <v>[A]</v>
      </c>
      <c r="U236" s="179" t="str">
        <f t="shared" si="104"/>
        <v>MR414.9</v>
      </c>
      <c r="V236" s="4" t="str">
        <f t="shared" si="122"/>
        <v>Sw</v>
      </c>
      <c r="W236" s="179" t="str">
        <f t="shared" si="105"/>
        <v>MR514.9</v>
      </c>
      <c r="X236" s="4" t="str">
        <f t="shared" si="123"/>
        <v>Lamp</v>
      </c>
      <c r="Y236" s="179" t="str">
        <f t="shared" si="113"/>
        <v>MR614.9</v>
      </c>
      <c r="Z236" s="4" t="str">
        <f t="shared" si="129"/>
        <v>侧压A3右伺服报警Alw</v>
      </c>
      <c r="AA236" s="179" t="str">
        <f t="shared" si="124"/>
        <v>MR714.9</v>
      </c>
      <c r="AB236" s="4" t="str">
        <f t="shared" si="114"/>
        <v>条件[A]</v>
      </c>
      <c r="AC236" s="4">
        <v>1233</v>
      </c>
      <c r="AD236" s="4" t="str">
        <f t="shared" si="106"/>
        <v>侧压A3右伺服报警延时[A]</v>
      </c>
      <c r="AE236" s="4">
        <v>333</v>
      </c>
      <c r="AF236" s="4" t="str">
        <f t="shared" si="115"/>
        <v>侧压A3右伺服报警Alm</v>
      </c>
      <c r="AG236" s="179" t="str">
        <f t="shared" si="116"/>
        <v>MR1014.9</v>
      </c>
      <c r="AH236" s="4" t="str">
        <f t="shared" si="107"/>
        <v>侧压A3右伺服报警Alm</v>
      </c>
      <c r="AI236" s="235" t="str">
        <f t="shared" si="127"/>
        <v>4ST1#热压站下工位TC12B 加热探头或SSR故障Alm</v>
      </c>
      <c r="AJ236" s="4" t="s">
        <v>525</v>
      </c>
      <c r="AK236" s="4" t="str">
        <f t="shared" si="126"/>
        <v>4ST1#热压站下工位TC12B 加热探头或SSR故障</v>
      </c>
      <c r="AL236" s="235" t="str">
        <f t="shared" si="128"/>
        <v>4ST1#热压站下工位TC12B </v>
      </c>
    </row>
    <row r="237" spans="2:38">
      <c r="B237" s="23" t="s">
        <v>526</v>
      </c>
      <c r="E237" s="260"/>
      <c r="G237" s="182">
        <f t="shared" si="119"/>
        <v>14</v>
      </c>
      <c r="H237" s="179">
        <f t="shared" si="120"/>
        <v>10</v>
      </c>
      <c r="I237" s="270" t="str">
        <f t="shared" si="101"/>
        <v>R14.10</v>
      </c>
      <c r="J237" s="4" t="str">
        <f t="shared" si="102"/>
        <v>正压伺服B报警Sn</v>
      </c>
      <c r="K237" s="179" t="str">
        <f t="shared" si="108"/>
        <v>R114.10</v>
      </c>
      <c r="L237" s="138" t="str">
        <f t="shared" si="109"/>
        <v>Sol</v>
      </c>
      <c r="M237" s="179" t="str">
        <f t="shared" si="125"/>
        <v>MR914.10</v>
      </c>
      <c r="N237" s="4" t="str">
        <f t="shared" si="121"/>
        <v>正压伺服B报警Flg</v>
      </c>
      <c r="O237" s="179" t="str">
        <f t="shared" si="110"/>
        <v>MR114.10</v>
      </c>
      <c r="P237" s="4" t="str">
        <f t="shared" si="98"/>
        <v>Pls</v>
      </c>
      <c r="Q237" s="179" t="str">
        <f t="shared" si="111"/>
        <v>MR214.10</v>
      </c>
      <c r="R237" s="4" t="str">
        <f t="shared" si="99"/>
        <v>[M]</v>
      </c>
      <c r="S237" s="179" t="str">
        <f t="shared" si="112"/>
        <v>MR314.10</v>
      </c>
      <c r="T237" s="4" t="str">
        <f t="shared" si="100"/>
        <v>[A]</v>
      </c>
      <c r="U237" s="179" t="str">
        <f t="shared" si="104"/>
        <v>MR414.10</v>
      </c>
      <c r="V237" s="4" t="str">
        <f t="shared" si="122"/>
        <v>Sw</v>
      </c>
      <c r="W237" s="179" t="str">
        <f t="shared" si="105"/>
        <v>MR514.10</v>
      </c>
      <c r="X237" s="4" t="str">
        <f t="shared" si="123"/>
        <v>Lamp</v>
      </c>
      <c r="Y237" s="179" t="str">
        <f t="shared" si="113"/>
        <v>MR614.10</v>
      </c>
      <c r="Z237" s="4" t="str">
        <f t="shared" si="129"/>
        <v>正压伺服B报警Alw</v>
      </c>
      <c r="AA237" s="179" t="str">
        <f t="shared" si="124"/>
        <v>MR714.10</v>
      </c>
      <c r="AB237" s="4" t="str">
        <f t="shared" si="114"/>
        <v>条件[A]</v>
      </c>
      <c r="AC237" s="4">
        <v>1234</v>
      </c>
      <c r="AD237" s="4" t="str">
        <f t="shared" si="106"/>
        <v>正压伺服B报警延时[A]</v>
      </c>
      <c r="AE237" s="4">
        <v>334</v>
      </c>
      <c r="AF237" s="4" t="str">
        <f t="shared" si="115"/>
        <v>正压伺服B报警Alm</v>
      </c>
      <c r="AG237" s="179" t="str">
        <f t="shared" si="116"/>
        <v>MR1014.10</v>
      </c>
      <c r="AH237" s="4" t="str">
        <f t="shared" si="107"/>
        <v>正压伺服B报警Alm</v>
      </c>
      <c r="AI237" s="235" t="str">
        <f t="shared" si="127"/>
        <v>4ST1#热压站下工位TC12C 加热探头或SSR故障Alm</v>
      </c>
      <c r="AJ237" s="4" t="s">
        <v>527</v>
      </c>
      <c r="AK237" s="4" t="str">
        <f t="shared" si="126"/>
        <v>4ST1#热压站下工位TC12C 加热探头或SSR故障</v>
      </c>
      <c r="AL237" s="235" t="str">
        <f t="shared" si="128"/>
        <v>4ST1#热压站下工位TC12C </v>
      </c>
    </row>
    <row r="238" spans="2:38">
      <c r="B238" s="23" t="s">
        <v>528</v>
      </c>
      <c r="E238" s="260"/>
      <c r="G238" s="182">
        <f t="shared" si="119"/>
        <v>14</v>
      </c>
      <c r="H238" s="179">
        <f t="shared" si="120"/>
        <v>11</v>
      </c>
      <c r="I238" s="270" t="str">
        <f t="shared" si="101"/>
        <v>R14.11</v>
      </c>
      <c r="J238" s="4" t="str">
        <f t="shared" si="102"/>
        <v>侧压B1左伺服报警Sn</v>
      </c>
      <c r="K238" s="179" t="str">
        <f t="shared" si="108"/>
        <v>R114.11</v>
      </c>
      <c r="L238" s="138" t="str">
        <f t="shared" si="109"/>
        <v>Sol</v>
      </c>
      <c r="M238" s="179" t="str">
        <f t="shared" si="125"/>
        <v>MR914.11</v>
      </c>
      <c r="N238" s="4" t="str">
        <f t="shared" si="121"/>
        <v>侧压B1左伺服报警Flg</v>
      </c>
      <c r="O238" s="179" t="str">
        <f t="shared" si="110"/>
        <v>MR114.11</v>
      </c>
      <c r="P238" s="4" t="str">
        <f t="shared" si="98"/>
        <v>Pls</v>
      </c>
      <c r="Q238" s="179" t="str">
        <f t="shared" si="111"/>
        <v>MR214.11</v>
      </c>
      <c r="R238" s="4" t="str">
        <f t="shared" si="99"/>
        <v>[M]</v>
      </c>
      <c r="S238" s="179" t="str">
        <f t="shared" si="112"/>
        <v>MR314.11</v>
      </c>
      <c r="T238" s="4" t="str">
        <f t="shared" si="100"/>
        <v>[A]</v>
      </c>
      <c r="U238" s="179" t="str">
        <f t="shared" si="104"/>
        <v>MR414.11</v>
      </c>
      <c r="V238" s="4" t="str">
        <f t="shared" si="122"/>
        <v>Sw</v>
      </c>
      <c r="W238" s="179" t="str">
        <f t="shared" si="105"/>
        <v>MR514.11</v>
      </c>
      <c r="X238" s="4" t="str">
        <f t="shared" si="123"/>
        <v>Lamp</v>
      </c>
      <c r="Y238" s="179" t="str">
        <f t="shared" si="113"/>
        <v>MR614.11</v>
      </c>
      <c r="Z238" s="4" t="str">
        <f t="shared" si="129"/>
        <v>侧压B1左伺服报警Alw</v>
      </c>
      <c r="AA238" s="179" t="str">
        <f t="shared" si="124"/>
        <v>MR714.11</v>
      </c>
      <c r="AB238" s="4" t="str">
        <f t="shared" si="114"/>
        <v>条件[A]</v>
      </c>
      <c r="AC238" s="4">
        <v>1235</v>
      </c>
      <c r="AD238" s="4" t="str">
        <f t="shared" si="106"/>
        <v>侧压B1左伺服报警延时[A]</v>
      </c>
      <c r="AE238" s="4">
        <v>335</v>
      </c>
      <c r="AF238" s="4" t="str">
        <f t="shared" si="115"/>
        <v>侧压B1左伺服报警Alm</v>
      </c>
      <c r="AG238" s="179" t="str">
        <f t="shared" si="116"/>
        <v>MR1014.11</v>
      </c>
      <c r="AH238" s="4" t="str">
        <f t="shared" si="107"/>
        <v>侧压B1左伺服报警Alm</v>
      </c>
      <c r="AI238" s="235" t="str">
        <f t="shared" si="127"/>
        <v>4ST1#热压站下工位TC12D 加热探头或SSR故障Alm</v>
      </c>
      <c r="AJ238" s="4" t="s">
        <v>529</v>
      </c>
      <c r="AK238" s="4" t="str">
        <f t="shared" si="126"/>
        <v>4ST1#热压站下工位TC12D 加热探头或SSR故障</v>
      </c>
      <c r="AL238" s="235" t="str">
        <f t="shared" si="128"/>
        <v>4ST1#热压站下工位TC12D </v>
      </c>
    </row>
    <row r="239" spans="2:38">
      <c r="B239" s="23" t="s">
        <v>530</v>
      </c>
      <c r="E239" s="260"/>
      <c r="G239" s="182">
        <f t="shared" si="119"/>
        <v>14</v>
      </c>
      <c r="H239" s="179">
        <f t="shared" si="120"/>
        <v>12</v>
      </c>
      <c r="I239" s="270" t="str">
        <f t="shared" si="101"/>
        <v>R14.12</v>
      </c>
      <c r="J239" s="4" t="str">
        <f t="shared" si="102"/>
        <v>侧压B1右伺服报警Sn</v>
      </c>
      <c r="K239" s="179" t="str">
        <f t="shared" si="108"/>
        <v>R114.12</v>
      </c>
      <c r="L239" s="138" t="str">
        <f t="shared" si="109"/>
        <v>Sol</v>
      </c>
      <c r="M239" s="179" t="str">
        <f t="shared" si="125"/>
        <v>MR914.12</v>
      </c>
      <c r="N239" s="4" t="str">
        <f t="shared" si="121"/>
        <v>侧压B1右伺服报警Flg</v>
      </c>
      <c r="O239" s="179" t="str">
        <f t="shared" si="110"/>
        <v>MR114.12</v>
      </c>
      <c r="P239" s="4" t="str">
        <f t="shared" si="98"/>
        <v>Pls</v>
      </c>
      <c r="Q239" s="179" t="str">
        <f t="shared" si="111"/>
        <v>MR214.12</v>
      </c>
      <c r="R239" s="4" t="str">
        <f t="shared" si="99"/>
        <v>[M]</v>
      </c>
      <c r="S239" s="179" t="str">
        <f t="shared" si="112"/>
        <v>MR314.12</v>
      </c>
      <c r="T239" s="4" t="str">
        <f t="shared" si="100"/>
        <v>[A]</v>
      </c>
      <c r="U239" s="179" t="str">
        <f t="shared" si="104"/>
        <v>MR414.12</v>
      </c>
      <c r="V239" s="4" t="str">
        <f t="shared" si="122"/>
        <v>Sw</v>
      </c>
      <c r="W239" s="179" t="str">
        <f t="shared" si="105"/>
        <v>MR514.12</v>
      </c>
      <c r="X239" s="4" t="str">
        <f t="shared" si="123"/>
        <v>Lamp</v>
      </c>
      <c r="Y239" s="179" t="str">
        <f t="shared" si="113"/>
        <v>MR614.12</v>
      </c>
      <c r="Z239" s="4" t="str">
        <f t="shared" si="129"/>
        <v>侧压B1右伺服报警Alw</v>
      </c>
      <c r="AA239" s="179" t="str">
        <f t="shared" si="124"/>
        <v>MR714.12</v>
      </c>
      <c r="AB239" s="4" t="str">
        <f t="shared" si="114"/>
        <v>条件[A]</v>
      </c>
      <c r="AC239" s="4">
        <v>1236</v>
      </c>
      <c r="AD239" s="4" t="str">
        <f t="shared" si="106"/>
        <v>侧压B1右伺服报警延时[A]</v>
      </c>
      <c r="AE239" s="4">
        <v>336</v>
      </c>
      <c r="AF239" s="4" t="str">
        <f t="shared" si="115"/>
        <v>侧压B1右伺服报警Alm</v>
      </c>
      <c r="AG239" s="179" t="str">
        <f t="shared" si="116"/>
        <v>MR1014.12</v>
      </c>
      <c r="AH239" s="4" t="str">
        <f t="shared" si="107"/>
        <v>侧压B1右伺服报警Alm</v>
      </c>
      <c r="AI239" s="235" t="str">
        <f t="shared" si="127"/>
        <v>4ST1#热压站下工位TC12F 加热探头或SSR故障Alm</v>
      </c>
      <c r="AJ239" s="4" t="s">
        <v>531</v>
      </c>
      <c r="AK239" s="4" t="str">
        <f t="shared" si="126"/>
        <v>4ST1#热压站下工位TC12F 加热探头或SSR故障</v>
      </c>
      <c r="AL239" s="235" t="str">
        <f t="shared" si="128"/>
        <v>4ST1#热压站下工位TC12F </v>
      </c>
    </row>
    <row r="240" spans="2:38">
      <c r="B240" s="23" t="s">
        <v>532</v>
      </c>
      <c r="E240" s="260"/>
      <c r="G240" s="182">
        <f t="shared" si="119"/>
        <v>14</v>
      </c>
      <c r="H240" s="179">
        <f t="shared" si="120"/>
        <v>13</v>
      </c>
      <c r="I240" s="270" t="str">
        <f t="shared" si="101"/>
        <v>R14.13</v>
      </c>
      <c r="J240" s="4" t="str">
        <f t="shared" si="102"/>
        <v>侧压B2左伺服报警Sn</v>
      </c>
      <c r="K240" s="179" t="str">
        <f t="shared" si="108"/>
        <v>R114.13</v>
      </c>
      <c r="L240" s="138" t="str">
        <f t="shared" si="109"/>
        <v>Sol</v>
      </c>
      <c r="M240" s="179" t="str">
        <f t="shared" si="125"/>
        <v>MR914.13</v>
      </c>
      <c r="N240" s="4" t="str">
        <f t="shared" si="121"/>
        <v>侧压B2左伺服报警Flg</v>
      </c>
      <c r="O240" s="179" t="str">
        <f t="shared" si="110"/>
        <v>MR114.13</v>
      </c>
      <c r="P240" s="4" t="str">
        <f t="shared" si="98"/>
        <v>Pls</v>
      </c>
      <c r="Q240" s="179" t="str">
        <f t="shared" si="111"/>
        <v>MR214.13</v>
      </c>
      <c r="R240" s="4" t="str">
        <f t="shared" si="99"/>
        <v>[M]</v>
      </c>
      <c r="S240" s="179" t="str">
        <f t="shared" si="112"/>
        <v>MR314.13</v>
      </c>
      <c r="T240" s="4" t="str">
        <f t="shared" si="100"/>
        <v>[A]</v>
      </c>
      <c r="U240" s="179" t="str">
        <f t="shared" si="104"/>
        <v>MR414.13</v>
      </c>
      <c r="V240" s="4" t="str">
        <f t="shared" si="122"/>
        <v>Sw</v>
      </c>
      <c r="W240" s="179" t="str">
        <f t="shared" si="105"/>
        <v>MR514.13</v>
      </c>
      <c r="X240" s="4" t="str">
        <f t="shared" si="123"/>
        <v>Lamp</v>
      </c>
      <c r="Y240" s="179" t="str">
        <f t="shared" si="113"/>
        <v>MR614.13</v>
      </c>
      <c r="Z240" s="4" t="str">
        <f t="shared" si="129"/>
        <v>侧压B2左伺服报警Alw</v>
      </c>
      <c r="AA240" s="179" t="str">
        <f t="shared" si="124"/>
        <v>MR714.13</v>
      </c>
      <c r="AB240" s="4" t="str">
        <f t="shared" si="114"/>
        <v>条件[A]</v>
      </c>
      <c r="AC240" s="4">
        <v>1237</v>
      </c>
      <c r="AD240" s="4" t="str">
        <f t="shared" si="106"/>
        <v>侧压B2左伺服报警延时[A]</v>
      </c>
      <c r="AE240" s="4">
        <v>337</v>
      </c>
      <c r="AF240" s="4" t="str">
        <f t="shared" si="115"/>
        <v>侧压B2左伺服报警Alm</v>
      </c>
      <c r="AG240" s="179" t="str">
        <f t="shared" si="116"/>
        <v>MR1014.13</v>
      </c>
      <c r="AH240" s="4" t="str">
        <f t="shared" si="107"/>
        <v>侧压B2左伺服报警Alm</v>
      </c>
      <c r="AI240" s="235" t="str">
        <f t="shared" si="127"/>
        <v>4ST1#热压站下工位TC12G 加热探头或SSR故障Alm</v>
      </c>
      <c r="AJ240" s="4" t="s">
        <v>533</v>
      </c>
      <c r="AK240" s="4" t="str">
        <f t="shared" si="126"/>
        <v>4ST1#热压站下工位TC12G 加热探头或SSR故障</v>
      </c>
      <c r="AL240" s="235" t="str">
        <f t="shared" si="128"/>
        <v>4ST1#热压站下工位TC12G </v>
      </c>
    </row>
    <row r="241" spans="2:38">
      <c r="B241" s="23" t="s">
        <v>534</v>
      </c>
      <c r="E241" s="260"/>
      <c r="G241" s="182">
        <f t="shared" si="119"/>
        <v>14</v>
      </c>
      <c r="H241" s="179">
        <f t="shared" si="120"/>
        <v>14</v>
      </c>
      <c r="I241" s="270" t="str">
        <f t="shared" si="101"/>
        <v>R14.14</v>
      </c>
      <c r="J241" s="4" t="str">
        <f t="shared" si="102"/>
        <v>侧压B2右伺服报警Sn</v>
      </c>
      <c r="K241" s="179" t="str">
        <f t="shared" si="108"/>
        <v>R114.14</v>
      </c>
      <c r="L241" s="138" t="str">
        <f t="shared" si="109"/>
        <v>Sol</v>
      </c>
      <c r="M241" s="179" t="str">
        <f t="shared" si="125"/>
        <v>MR914.14</v>
      </c>
      <c r="N241" s="4" t="str">
        <f t="shared" si="121"/>
        <v>侧压B2右伺服报警Flg</v>
      </c>
      <c r="O241" s="179" t="str">
        <f t="shared" si="110"/>
        <v>MR114.14</v>
      </c>
      <c r="P241" s="4" t="str">
        <f t="shared" si="98"/>
        <v>Pls</v>
      </c>
      <c r="Q241" s="179" t="str">
        <f t="shared" si="111"/>
        <v>MR214.14</v>
      </c>
      <c r="R241" s="4" t="str">
        <f t="shared" si="99"/>
        <v>[M]</v>
      </c>
      <c r="S241" s="179" t="str">
        <f t="shared" si="112"/>
        <v>MR314.14</v>
      </c>
      <c r="T241" s="4" t="str">
        <f t="shared" si="100"/>
        <v>[A]</v>
      </c>
      <c r="U241" s="179" t="str">
        <f t="shared" si="104"/>
        <v>MR414.14</v>
      </c>
      <c r="V241" s="4" t="str">
        <f t="shared" si="122"/>
        <v>Sw</v>
      </c>
      <c r="W241" s="179" t="str">
        <f t="shared" si="105"/>
        <v>MR514.14</v>
      </c>
      <c r="X241" s="4" t="str">
        <f t="shared" si="123"/>
        <v>Lamp</v>
      </c>
      <c r="Y241" s="179" t="str">
        <f t="shared" si="113"/>
        <v>MR614.14</v>
      </c>
      <c r="Z241" s="4" t="str">
        <f t="shared" si="129"/>
        <v>侧压B2右伺服报警Alw</v>
      </c>
      <c r="AA241" s="179" t="str">
        <f t="shared" si="124"/>
        <v>MR714.14</v>
      </c>
      <c r="AB241" s="4" t="str">
        <f t="shared" si="114"/>
        <v>条件[A]</v>
      </c>
      <c r="AC241" s="4">
        <v>1238</v>
      </c>
      <c r="AD241" s="4" t="str">
        <f t="shared" si="106"/>
        <v>侧压B2右伺服报警延时[A]</v>
      </c>
      <c r="AE241" s="4">
        <v>338</v>
      </c>
      <c r="AF241" s="4" t="str">
        <f t="shared" si="115"/>
        <v>侧压B2右伺服报警Alm</v>
      </c>
      <c r="AG241" s="179" t="str">
        <f t="shared" si="116"/>
        <v>MR1014.14</v>
      </c>
      <c r="AH241" s="4" t="str">
        <f t="shared" si="107"/>
        <v>侧压B2右伺服报警Alm</v>
      </c>
      <c r="AI241" s="235" t="str">
        <f t="shared" si="127"/>
        <v>4ST1#热压站下工位TC12H 加热探头或SSR故障Alm</v>
      </c>
      <c r="AJ241" s="4" t="s">
        <v>535</v>
      </c>
      <c r="AK241" s="4" t="str">
        <f t="shared" si="126"/>
        <v>4ST1#热压站下工位TC12H 加热探头或SSR故障</v>
      </c>
      <c r="AL241" s="235" t="str">
        <f t="shared" si="128"/>
        <v>4ST1#热压站下工位TC12H </v>
      </c>
    </row>
    <row r="242" ht="12.75" spans="2:38">
      <c r="B242" s="23" t="s">
        <v>536</v>
      </c>
      <c r="E242" s="260"/>
      <c r="G242" s="182">
        <f t="shared" si="119"/>
        <v>14</v>
      </c>
      <c r="H242" s="179">
        <f t="shared" si="120"/>
        <v>15</v>
      </c>
      <c r="I242" s="271" t="str">
        <f t="shared" si="101"/>
        <v>R14.15</v>
      </c>
      <c r="J242" s="4" t="str">
        <f t="shared" si="102"/>
        <v>侧压B3左伺服报警Sn</v>
      </c>
      <c r="K242" s="179" t="str">
        <f t="shared" si="108"/>
        <v>R114.15</v>
      </c>
      <c r="L242" s="138" t="str">
        <f t="shared" si="109"/>
        <v>Sol</v>
      </c>
      <c r="M242" s="179" t="str">
        <f t="shared" si="125"/>
        <v>MR914.15</v>
      </c>
      <c r="N242" s="4" t="str">
        <f t="shared" si="121"/>
        <v>侧压B3左伺服报警Flg</v>
      </c>
      <c r="O242" s="179" t="str">
        <f t="shared" si="110"/>
        <v>MR114.15</v>
      </c>
      <c r="P242" s="4" t="str">
        <f t="shared" si="98"/>
        <v>Pls</v>
      </c>
      <c r="Q242" s="179" t="str">
        <f t="shared" si="111"/>
        <v>MR214.15</v>
      </c>
      <c r="R242" s="4" t="str">
        <f t="shared" si="99"/>
        <v>[M]</v>
      </c>
      <c r="S242" s="179" t="str">
        <f t="shared" si="112"/>
        <v>MR314.15</v>
      </c>
      <c r="T242" s="4" t="str">
        <f t="shared" si="100"/>
        <v>[A]</v>
      </c>
      <c r="U242" s="179" t="str">
        <f t="shared" si="104"/>
        <v>MR414.15</v>
      </c>
      <c r="V242" s="4" t="str">
        <f t="shared" si="122"/>
        <v>Sw</v>
      </c>
      <c r="W242" s="179" t="str">
        <f t="shared" si="105"/>
        <v>MR514.15</v>
      </c>
      <c r="X242" s="4" t="str">
        <f t="shared" si="123"/>
        <v>Lamp</v>
      </c>
      <c r="Y242" s="179" t="str">
        <f t="shared" si="113"/>
        <v>MR614.15</v>
      </c>
      <c r="Z242" s="4" t="str">
        <f t="shared" si="129"/>
        <v>侧压B3左伺服报警Alw</v>
      </c>
      <c r="AA242" s="179" t="str">
        <f t="shared" si="124"/>
        <v>MR714.15</v>
      </c>
      <c r="AB242" s="4" t="str">
        <f t="shared" si="114"/>
        <v>条件[A]</v>
      </c>
      <c r="AC242" s="4">
        <v>1239</v>
      </c>
      <c r="AD242" s="4" t="str">
        <f t="shared" si="106"/>
        <v>侧压B3左伺服报警延时[A]</v>
      </c>
      <c r="AE242" s="4">
        <v>339</v>
      </c>
      <c r="AF242" s="4" t="str">
        <f t="shared" si="115"/>
        <v>侧压B3左伺服报警Alm</v>
      </c>
      <c r="AG242" s="179" t="str">
        <f t="shared" si="116"/>
        <v>MR1014.15</v>
      </c>
      <c r="AH242" s="4" t="str">
        <f t="shared" si="107"/>
        <v>侧压B3左伺服报警Alm</v>
      </c>
      <c r="AI242" s="235" t="str">
        <f t="shared" si="127"/>
        <v>4ST1#热压站下工位TC12I 加热探头或SSR故障Alm</v>
      </c>
      <c r="AJ242" s="4" t="s">
        <v>537</v>
      </c>
      <c r="AK242" s="4" t="str">
        <f t="shared" si="126"/>
        <v>4ST1#热压站下工位TC12I 加热探头或SSR故障</v>
      </c>
      <c r="AL242" s="235" t="str">
        <f t="shared" si="128"/>
        <v>4ST1#热压站下工位TC12I </v>
      </c>
    </row>
    <row r="243" spans="2:38">
      <c r="B243" s="273" t="s">
        <v>538</v>
      </c>
      <c r="E243" s="260"/>
      <c r="G243" s="182">
        <f t="shared" si="119"/>
        <v>15</v>
      </c>
      <c r="H243" s="179">
        <f t="shared" si="120"/>
        <v>0</v>
      </c>
      <c r="I243" s="179" t="str">
        <f t="shared" si="101"/>
        <v>R15.0</v>
      </c>
      <c r="K243" s="179" t="str">
        <f t="shared" si="108"/>
        <v>R115.0</v>
      </c>
      <c r="L243" s="138" t="str">
        <f t="shared" si="109"/>
        <v>Sol</v>
      </c>
      <c r="M243" s="179" t="str">
        <f t="shared" si="125"/>
        <v>MR915.0</v>
      </c>
      <c r="N243" s="4" t="str">
        <f t="shared" si="121"/>
        <v>侧压B3右伺服报警Flg</v>
      </c>
      <c r="O243" s="179" t="str">
        <f t="shared" si="110"/>
        <v>MR115.0</v>
      </c>
      <c r="P243" s="4" t="str">
        <f t="shared" si="98"/>
        <v>Pls</v>
      </c>
      <c r="Q243" s="179" t="str">
        <f t="shared" si="111"/>
        <v>MR215.0</v>
      </c>
      <c r="R243" s="4" t="str">
        <f t="shared" si="99"/>
        <v>[M]</v>
      </c>
      <c r="S243" s="179" t="str">
        <f t="shared" si="112"/>
        <v>MR315.0</v>
      </c>
      <c r="T243" s="4" t="str">
        <f t="shared" si="100"/>
        <v>[A]</v>
      </c>
      <c r="U243" s="179" t="str">
        <f t="shared" si="104"/>
        <v>MR415.0</v>
      </c>
      <c r="V243" s="4" t="str">
        <f t="shared" si="122"/>
        <v>Sw</v>
      </c>
      <c r="W243" s="179" t="str">
        <f t="shared" si="105"/>
        <v>MR515.0</v>
      </c>
      <c r="X243" s="4" t="str">
        <f t="shared" si="123"/>
        <v>Lamp</v>
      </c>
      <c r="Y243" s="179" t="str">
        <f t="shared" si="113"/>
        <v>MR615.0</v>
      </c>
      <c r="Z243" s="4" t="str">
        <f t="shared" si="129"/>
        <v>侧压B3右伺服报警Alw</v>
      </c>
      <c r="AA243" s="179" t="str">
        <f t="shared" si="124"/>
        <v>MR715.0</v>
      </c>
      <c r="AB243" s="4" t="str">
        <f t="shared" si="114"/>
        <v>条件[A]</v>
      </c>
      <c r="AC243" s="4">
        <v>1240</v>
      </c>
      <c r="AD243" s="4" t="str">
        <f t="shared" si="106"/>
        <v>侧压B3右伺服报警延时[A]</v>
      </c>
      <c r="AE243" s="4">
        <v>340</v>
      </c>
      <c r="AF243" s="4" t="str">
        <f t="shared" si="115"/>
        <v>侧压B3右伺服报警Alm</v>
      </c>
      <c r="AG243" s="179" t="str">
        <f t="shared" si="116"/>
        <v>MR1015.0</v>
      </c>
      <c r="AH243" s="4" t="str">
        <f t="shared" si="107"/>
        <v>侧压B3右伺服报警Alm</v>
      </c>
      <c r="AI243" s="235" t="str">
        <f t="shared" si="127"/>
        <v>4ST2#热压站上工位TC21A 加热探头或SSR故障Alm</v>
      </c>
      <c r="AJ243" s="4" t="s">
        <v>539</v>
      </c>
      <c r="AK243" s="4" t="str">
        <f t="shared" si="126"/>
        <v>4ST2#热压站上工位TC21A 加热探头或SSR故障</v>
      </c>
      <c r="AL243" s="235" t="str">
        <f t="shared" si="128"/>
        <v>4ST2#热压站上工位TC21A </v>
      </c>
    </row>
    <row r="244" spans="2:38">
      <c r="B244" s="23" t="s">
        <v>540</v>
      </c>
      <c r="E244" s="260"/>
      <c r="G244" s="182">
        <f t="shared" si="119"/>
        <v>15</v>
      </c>
      <c r="H244" s="179">
        <f t="shared" si="120"/>
        <v>1</v>
      </c>
      <c r="I244" s="179" t="str">
        <f t="shared" si="101"/>
        <v>R15.1</v>
      </c>
      <c r="K244" s="179" t="str">
        <f t="shared" si="108"/>
        <v>R115.1</v>
      </c>
      <c r="L244" s="138" t="str">
        <f t="shared" si="109"/>
        <v>Sol</v>
      </c>
      <c r="M244" s="179" t="str">
        <f t="shared" si="125"/>
        <v>MR915.1</v>
      </c>
      <c r="N244" s="4" t="str">
        <f t="shared" si="121"/>
        <v>正压伺服C报警Flg</v>
      </c>
      <c r="O244" s="179" t="str">
        <f t="shared" si="110"/>
        <v>MR115.1</v>
      </c>
      <c r="P244" s="4" t="str">
        <f t="shared" ref="P244:P306" si="130">$E244&amp;P$2</f>
        <v>Pls</v>
      </c>
      <c r="Q244" s="179" t="str">
        <f t="shared" si="111"/>
        <v>MR215.1</v>
      </c>
      <c r="R244" s="4" t="str">
        <f t="shared" ref="R244:R306" si="131">$E244&amp;R$2</f>
        <v>[M]</v>
      </c>
      <c r="S244" s="179" t="str">
        <f t="shared" si="112"/>
        <v>MR315.1</v>
      </c>
      <c r="T244" s="4" t="str">
        <f t="shared" ref="T244:T306" si="132">$E244&amp;T$2</f>
        <v>[A]</v>
      </c>
      <c r="U244" s="179" t="str">
        <f t="shared" si="104"/>
        <v>MR415.1</v>
      </c>
      <c r="V244" s="4" t="str">
        <f t="shared" si="122"/>
        <v>Sw</v>
      </c>
      <c r="W244" s="179" t="str">
        <f t="shared" si="105"/>
        <v>MR515.1</v>
      </c>
      <c r="X244" s="4" t="str">
        <f t="shared" si="123"/>
        <v>Lamp</v>
      </c>
      <c r="Y244" s="179" t="str">
        <f t="shared" si="113"/>
        <v>MR615.1</v>
      </c>
      <c r="Z244" s="4" t="str">
        <f t="shared" si="129"/>
        <v>正压伺服C报警Alw</v>
      </c>
      <c r="AA244" s="179" t="str">
        <f t="shared" si="124"/>
        <v>MR715.1</v>
      </c>
      <c r="AB244" s="4" t="str">
        <f t="shared" si="114"/>
        <v>条件[A]</v>
      </c>
      <c r="AC244" s="4">
        <v>1241</v>
      </c>
      <c r="AD244" s="4" t="str">
        <f t="shared" si="106"/>
        <v>正压伺服C报警延时[A]</v>
      </c>
      <c r="AE244" s="4">
        <v>341</v>
      </c>
      <c r="AF244" s="4" t="str">
        <f t="shared" si="115"/>
        <v>正压伺服C报警Alm</v>
      </c>
      <c r="AG244" s="179" t="str">
        <f t="shared" si="116"/>
        <v>MR1015.1</v>
      </c>
      <c r="AH244" s="4" t="str">
        <f t="shared" si="107"/>
        <v>正压伺服C报警Alm</v>
      </c>
      <c r="AI244" s="235" t="str">
        <f t="shared" si="127"/>
        <v>4ST2#热压站上工位TC21B 加热探头或SSR故障Alm</v>
      </c>
      <c r="AJ244" s="4" t="s">
        <v>541</v>
      </c>
      <c r="AK244" s="4" t="str">
        <f t="shared" si="126"/>
        <v>4ST2#热压站上工位TC21B 加热探头或SSR故障</v>
      </c>
      <c r="AL244" s="235" t="str">
        <f t="shared" si="128"/>
        <v>4ST2#热压站上工位TC21B </v>
      </c>
    </row>
    <row r="245" spans="2:38">
      <c r="B245" s="23" t="s">
        <v>129</v>
      </c>
      <c r="E245" s="260"/>
      <c r="G245" s="182">
        <f t="shared" si="119"/>
        <v>15</v>
      </c>
      <c r="H245" s="179">
        <f t="shared" si="120"/>
        <v>2</v>
      </c>
      <c r="I245" s="179" t="str">
        <f t="shared" si="101"/>
        <v>R15.2</v>
      </c>
      <c r="K245" s="179" t="str">
        <f t="shared" si="108"/>
        <v>R115.2</v>
      </c>
      <c r="L245" s="138" t="str">
        <f t="shared" si="109"/>
        <v>Sol</v>
      </c>
      <c r="M245" s="179" t="str">
        <f t="shared" si="125"/>
        <v>MR915.2</v>
      </c>
      <c r="N245" s="4" t="str">
        <f t="shared" si="121"/>
        <v>备用Flg</v>
      </c>
      <c r="O245" s="179" t="str">
        <f t="shared" si="110"/>
        <v>MR115.2</v>
      </c>
      <c r="P245" s="4" t="str">
        <f t="shared" si="130"/>
        <v>Pls</v>
      </c>
      <c r="Q245" s="179" t="str">
        <f t="shared" si="111"/>
        <v>MR215.2</v>
      </c>
      <c r="R245" s="4" t="str">
        <f t="shared" si="131"/>
        <v>[M]</v>
      </c>
      <c r="S245" s="179" t="str">
        <f t="shared" si="112"/>
        <v>MR315.2</v>
      </c>
      <c r="T245" s="4" t="str">
        <f t="shared" si="132"/>
        <v>[A]</v>
      </c>
      <c r="U245" s="179" t="str">
        <f t="shared" si="104"/>
        <v>MR415.2</v>
      </c>
      <c r="V245" s="4" t="str">
        <f t="shared" si="122"/>
        <v>Sw</v>
      </c>
      <c r="W245" s="179" t="str">
        <f t="shared" si="105"/>
        <v>MR515.2</v>
      </c>
      <c r="X245" s="4" t="str">
        <f t="shared" si="123"/>
        <v>Lamp</v>
      </c>
      <c r="Y245" s="179" t="str">
        <f t="shared" si="113"/>
        <v>MR615.2</v>
      </c>
      <c r="Z245" s="4" t="str">
        <f t="shared" si="129"/>
        <v>备用Alw</v>
      </c>
      <c r="AA245" s="179" t="str">
        <f t="shared" si="124"/>
        <v>MR715.2</v>
      </c>
      <c r="AB245" s="4" t="str">
        <f t="shared" si="114"/>
        <v>条件[A]</v>
      </c>
      <c r="AC245" s="4">
        <v>1242</v>
      </c>
      <c r="AD245" s="4" t="str">
        <f t="shared" si="106"/>
        <v>备用延时[A]</v>
      </c>
      <c r="AE245" s="4">
        <v>342</v>
      </c>
      <c r="AF245" s="4" t="str">
        <f t="shared" si="115"/>
        <v>备用Alm</v>
      </c>
      <c r="AG245" s="179" t="str">
        <f t="shared" si="116"/>
        <v>MR1015.2</v>
      </c>
      <c r="AH245" s="4" t="str">
        <f t="shared" si="107"/>
        <v>备用Alm</v>
      </c>
      <c r="AI245" s="235" t="str">
        <f t="shared" si="127"/>
        <v>4ST2#热压站上工位TC21C 加热探头或SSR故障Alm</v>
      </c>
      <c r="AJ245" s="4" t="s">
        <v>542</v>
      </c>
      <c r="AK245" s="4" t="str">
        <f t="shared" si="126"/>
        <v>4ST2#热压站上工位TC21C 加热探头或SSR故障</v>
      </c>
      <c r="AL245" s="235" t="str">
        <f t="shared" si="128"/>
        <v>4ST2#热压站上工位TC21C </v>
      </c>
    </row>
    <row r="246" spans="2:38">
      <c r="B246" s="23" t="s">
        <v>543</v>
      </c>
      <c r="E246" s="260"/>
      <c r="G246" s="182">
        <f t="shared" si="119"/>
        <v>15</v>
      </c>
      <c r="H246" s="179">
        <f t="shared" si="120"/>
        <v>3</v>
      </c>
      <c r="I246" s="179" t="str">
        <f t="shared" si="101"/>
        <v>R15.3</v>
      </c>
      <c r="K246" s="179" t="str">
        <f t="shared" si="108"/>
        <v>R115.3</v>
      </c>
      <c r="L246" s="138" t="str">
        <f t="shared" si="109"/>
        <v>Sol</v>
      </c>
      <c r="M246" s="179" t="str">
        <f t="shared" si="125"/>
        <v>MR915.3</v>
      </c>
      <c r="N246" s="4" t="str">
        <f t="shared" si="121"/>
        <v>R柔性报警1Flg</v>
      </c>
      <c r="O246" s="179" t="str">
        <f t="shared" si="110"/>
        <v>MR115.3</v>
      </c>
      <c r="P246" s="4" t="str">
        <f t="shared" si="130"/>
        <v>Pls</v>
      </c>
      <c r="Q246" s="179" t="str">
        <f t="shared" si="111"/>
        <v>MR215.3</v>
      </c>
      <c r="R246" s="4" t="str">
        <f t="shared" si="131"/>
        <v>[M]</v>
      </c>
      <c r="S246" s="179" t="str">
        <f t="shared" si="112"/>
        <v>MR315.3</v>
      </c>
      <c r="T246" s="4" t="str">
        <f t="shared" si="132"/>
        <v>[A]</v>
      </c>
      <c r="U246" s="179" t="str">
        <f t="shared" si="104"/>
        <v>MR415.3</v>
      </c>
      <c r="V246" s="4" t="str">
        <f t="shared" si="122"/>
        <v>Sw</v>
      </c>
      <c r="W246" s="179" t="str">
        <f t="shared" si="105"/>
        <v>MR515.3</v>
      </c>
      <c r="X246" s="4" t="str">
        <f t="shared" si="123"/>
        <v>Lamp</v>
      </c>
      <c r="Y246" s="179" t="str">
        <f t="shared" si="113"/>
        <v>MR615.3</v>
      </c>
      <c r="Z246" s="4" t="str">
        <f t="shared" si="129"/>
        <v>R柔性报警1Alw</v>
      </c>
      <c r="AA246" s="179" t="str">
        <f t="shared" si="124"/>
        <v>MR715.3</v>
      </c>
      <c r="AB246" s="4" t="str">
        <f t="shared" si="114"/>
        <v>条件[A]</v>
      </c>
      <c r="AC246" s="4">
        <v>1243</v>
      </c>
      <c r="AD246" s="4" t="str">
        <f t="shared" si="106"/>
        <v>R柔性报警1延时[A]</v>
      </c>
      <c r="AE246" s="4">
        <v>343</v>
      </c>
      <c r="AF246" s="4" t="str">
        <f t="shared" si="115"/>
        <v>R柔性报警1Alm</v>
      </c>
      <c r="AG246" s="179" t="str">
        <f t="shared" si="116"/>
        <v>MR1015.3</v>
      </c>
      <c r="AH246" s="4" t="str">
        <f t="shared" si="107"/>
        <v>R柔性报警1Alm</v>
      </c>
      <c r="AI246" s="235" t="str">
        <f t="shared" si="127"/>
        <v>4ST2#热压站上工位TC21D 加热探头或SSR故障Alm</v>
      </c>
      <c r="AJ246" s="4" t="s">
        <v>544</v>
      </c>
      <c r="AK246" s="4" t="str">
        <f t="shared" si="126"/>
        <v>4ST2#热压站上工位TC21D 加热探头或SSR故障</v>
      </c>
      <c r="AL246" s="235" t="str">
        <f t="shared" si="128"/>
        <v>4ST2#热压站上工位TC21D </v>
      </c>
    </row>
    <row r="247" spans="2:38">
      <c r="B247" s="23" t="s">
        <v>545</v>
      </c>
      <c r="E247" s="260"/>
      <c r="G247" s="182">
        <f t="shared" si="119"/>
        <v>15</v>
      </c>
      <c r="H247" s="179">
        <f t="shared" si="120"/>
        <v>4</v>
      </c>
      <c r="I247" s="179" t="str">
        <f t="shared" si="101"/>
        <v>R15.4</v>
      </c>
      <c r="K247" s="179" t="str">
        <f t="shared" si="108"/>
        <v>R115.4</v>
      </c>
      <c r="L247" s="138" t="str">
        <f t="shared" si="109"/>
        <v>Sol</v>
      </c>
      <c r="M247" s="179" t="str">
        <f t="shared" si="125"/>
        <v>MR915.4</v>
      </c>
      <c r="N247" s="4" t="str">
        <f t="shared" si="121"/>
        <v>R柔性报警2Flg</v>
      </c>
      <c r="O247" s="179" t="str">
        <f t="shared" si="110"/>
        <v>MR115.4</v>
      </c>
      <c r="P247" s="4" t="str">
        <f t="shared" si="130"/>
        <v>Pls</v>
      </c>
      <c r="Q247" s="179" t="str">
        <f t="shared" si="111"/>
        <v>MR215.4</v>
      </c>
      <c r="R247" s="4" t="str">
        <f t="shared" si="131"/>
        <v>[M]</v>
      </c>
      <c r="S247" s="179" t="str">
        <f t="shared" si="112"/>
        <v>MR315.4</v>
      </c>
      <c r="T247" s="4" t="str">
        <f t="shared" si="132"/>
        <v>[A]</v>
      </c>
      <c r="U247" s="179" t="str">
        <f t="shared" si="104"/>
        <v>MR415.4</v>
      </c>
      <c r="V247" s="4" t="str">
        <f t="shared" si="122"/>
        <v>Sw</v>
      </c>
      <c r="W247" s="179" t="str">
        <f t="shared" si="105"/>
        <v>MR515.4</v>
      </c>
      <c r="X247" s="4" t="str">
        <f t="shared" si="123"/>
        <v>Lamp</v>
      </c>
      <c r="Y247" s="179" t="str">
        <f t="shared" si="113"/>
        <v>MR615.4</v>
      </c>
      <c r="Z247" s="4" t="str">
        <f t="shared" si="129"/>
        <v>R柔性报警2Alw</v>
      </c>
      <c r="AA247" s="179" t="str">
        <f t="shared" si="124"/>
        <v>MR715.4</v>
      </c>
      <c r="AB247" s="4" t="str">
        <f t="shared" si="114"/>
        <v>条件[A]</v>
      </c>
      <c r="AC247" s="4">
        <v>1244</v>
      </c>
      <c r="AD247" s="4" t="str">
        <f t="shared" si="106"/>
        <v>R柔性报警2延时[A]</v>
      </c>
      <c r="AE247" s="4">
        <v>344</v>
      </c>
      <c r="AF247" s="4" t="str">
        <f t="shared" si="115"/>
        <v>R柔性报警2Alm</v>
      </c>
      <c r="AG247" s="179" t="str">
        <f t="shared" si="116"/>
        <v>MR1015.4</v>
      </c>
      <c r="AH247" s="4" t="str">
        <f t="shared" si="107"/>
        <v>R柔性报警2Alm</v>
      </c>
      <c r="AI247" s="235" t="str">
        <f t="shared" si="127"/>
        <v>4ST2#热压站上工位TC21F 加热探头或SSR故障Alm</v>
      </c>
      <c r="AJ247" s="4" t="s">
        <v>546</v>
      </c>
      <c r="AK247" s="4" t="str">
        <f t="shared" si="126"/>
        <v>4ST2#热压站上工位TC21F 加热探头或SSR故障</v>
      </c>
      <c r="AL247" s="235" t="str">
        <f t="shared" si="128"/>
        <v>4ST2#热压站上工位TC21F </v>
      </c>
    </row>
    <row r="248" spans="2:38">
      <c r="B248" s="23" t="s">
        <v>547</v>
      </c>
      <c r="E248" s="260"/>
      <c r="G248" s="182">
        <f t="shared" si="119"/>
        <v>15</v>
      </c>
      <c r="H248" s="179">
        <f t="shared" si="120"/>
        <v>5</v>
      </c>
      <c r="I248" s="179" t="str">
        <f t="shared" si="101"/>
        <v>R15.5</v>
      </c>
      <c r="K248" s="179" t="str">
        <f t="shared" si="108"/>
        <v>R115.5</v>
      </c>
      <c r="L248" s="138" t="str">
        <f t="shared" si="109"/>
        <v>Sol</v>
      </c>
      <c r="M248" s="179" t="str">
        <f t="shared" si="125"/>
        <v>MR915.5</v>
      </c>
      <c r="N248" s="4" t="str">
        <f t="shared" si="121"/>
        <v>R柔性报警3Flg</v>
      </c>
      <c r="O248" s="179" t="str">
        <f t="shared" si="110"/>
        <v>MR115.5</v>
      </c>
      <c r="P248" s="4" t="str">
        <f t="shared" si="130"/>
        <v>Pls</v>
      </c>
      <c r="Q248" s="179" t="str">
        <f t="shared" si="111"/>
        <v>MR215.5</v>
      </c>
      <c r="R248" s="4" t="str">
        <f t="shared" si="131"/>
        <v>[M]</v>
      </c>
      <c r="S248" s="179" t="str">
        <f t="shared" si="112"/>
        <v>MR315.5</v>
      </c>
      <c r="T248" s="4" t="str">
        <f t="shared" si="132"/>
        <v>[A]</v>
      </c>
      <c r="U248" s="179" t="str">
        <f t="shared" si="104"/>
        <v>MR415.5</v>
      </c>
      <c r="V248" s="4" t="str">
        <f t="shared" si="122"/>
        <v>Sw</v>
      </c>
      <c r="W248" s="179" t="str">
        <f t="shared" si="105"/>
        <v>MR515.5</v>
      </c>
      <c r="X248" s="4" t="str">
        <f t="shared" si="123"/>
        <v>Lamp</v>
      </c>
      <c r="Y248" s="179" t="str">
        <f t="shared" si="113"/>
        <v>MR615.5</v>
      </c>
      <c r="Z248" s="4" t="str">
        <f t="shared" si="129"/>
        <v>R柔性报警3Alw</v>
      </c>
      <c r="AA248" s="179" t="str">
        <f t="shared" si="124"/>
        <v>MR715.5</v>
      </c>
      <c r="AB248" s="4" t="str">
        <f t="shared" si="114"/>
        <v>条件[A]</v>
      </c>
      <c r="AC248" s="4">
        <v>1245</v>
      </c>
      <c r="AD248" s="4" t="str">
        <f t="shared" si="106"/>
        <v>R柔性报警3延时[A]</v>
      </c>
      <c r="AE248" s="4">
        <v>345</v>
      </c>
      <c r="AF248" s="4" t="str">
        <f t="shared" si="115"/>
        <v>R柔性报警3Alm</v>
      </c>
      <c r="AG248" s="179" t="str">
        <f t="shared" si="116"/>
        <v>MR1015.5</v>
      </c>
      <c r="AH248" s="4" t="str">
        <f t="shared" si="107"/>
        <v>R柔性报警3Alm</v>
      </c>
      <c r="AI248" s="235" t="str">
        <f t="shared" si="127"/>
        <v>4ST2#热压站上工位TC21G 加热探头或SSR故障Alm</v>
      </c>
      <c r="AJ248" s="4" t="s">
        <v>548</v>
      </c>
      <c r="AK248" s="4" t="str">
        <f t="shared" si="126"/>
        <v>4ST2#热压站上工位TC21G 加热探头或SSR故障</v>
      </c>
      <c r="AL248" s="235" t="str">
        <f t="shared" si="128"/>
        <v>4ST2#热压站上工位TC21G </v>
      </c>
    </row>
    <row r="249" spans="5:38">
      <c r="E249" s="260"/>
      <c r="G249" s="182">
        <f t="shared" si="119"/>
        <v>15</v>
      </c>
      <c r="H249" s="179">
        <f t="shared" si="120"/>
        <v>6</v>
      </c>
      <c r="I249" s="179" t="str">
        <f t="shared" si="101"/>
        <v>R15.6</v>
      </c>
      <c r="K249" s="179" t="str">
        <f t="shared" si="108"/>
        <v>R115.6</v>
      </c>
      <c r="L249" s="138" t="str">
        <f t="shared" si="109"/>
        <v>Sol</v>
      </c>
      <c r="M249" s="179" t="str">
        <f t="shared" si="125"/>
        <v>MR915.6</v>
      </c>
      <c r="N249" s="4" t="str">
        <f t="shared" si="121"/>
        <v>Flg</v>
      </c>
      <c r="O249" s="179" t="str">
        <f t="shared" si="110"/>
        <v>MR115.6</v>
      </c>
      <c r="P249" s="4" t="str">
        <f t="shared" si="130"/>
        <v>Pls</v>
      </c>
      <c r="Q249" s="179" t="str">
        <f t="shared" si="111"/>
        <v>MR215.6</v>
      </c>
      <c r="R249" s="4" t="str">
        <f t="shared" si="131"/>
        <v>[M]</v>
      </c>
      <c r="S249" s="179" t="str">
        <f t="shared" si="112"/>
        <v>MR315.6</v>
      </c>
      <c r="T249" s="4" t="str">
        <f t="shared" si="132"/>
        <v>[A]</v>
      </c>
      <c r="U249" s="179" t="str">
        <f t="shared" si="104"/>
        <v>MR415.6</v>
      </c>
      <c r="V249" s="4" t="str">
        <f t="shared" si="122"/>
        <v>Sw</v>
      </c>
      <c r="W249" s="179" t="str">
        <f t="shared" si="105"/>
        <v>MR515.6</v>
      </c>
      <c r="X249" s="4" t="str">
        <f t="shared" si="123"/>
        <v>Lamp</v>
      </c>
      <c r="Y249" s="179" t="str">
        <f t="shared" si="113"/>
        <v>MR615.6</v>
      </c>
      <c r="Z249" s="4" t="str">
        <f t="shared" si="129"/>
        <v>Alw</v>
      </c>
      <c r="AA249" s="179" t="str">
        <f t="shared" si="124"/>
        <v>MR715.6</v>
      </c>
      <c r="AB249" s="4" t="str">
        <f t="shared" si="114"/>
        <v>条件[A]</v>
      </c>
      <c r="AC249" s="4">
        <v>1246</v>
      </c>
      <c r="AD249" s="4" t="str">
        <f t="shared" si="106"/>
        <v>延时[A]</v>
      </c>
      <c r="AE249" s="4">
        <v>346</v>
      </c>
      <c r="AF249" s="4" t="str">
        <f t="shared" si="115"/>
        <v>Alm</v>
      </c>
      <c r="AG249" s="179" t="str">
        <f t="shared" si="116"/>
        <v>MR1015.6</v>
      </c>
      <c r="AH249" s="4" t="str">
        <f t="shared" si="107"/>
        <v>Alm</v>
      </c>
      <c r="AI249" s="235" t="str">
        <f t="shared" si="127"/>
        <v>4ST2#热压站上工位TC21H 加热探头或SSR故障Alm</v>
      </c>
      <c r="AJ249" s="4" t="s">
        <v>549</v>
      </c>
      <c r="AK249" s="4" t="str">
        <f t="shared" si="126"/>
        <v>4ST2#热压站上工位TC21H 加热探头或SSR故障</v>
      </c>
      <c r="AL249" s="235" t="str">
        <f t="shared" si="128"/>
        <v>4ST2#热压站上工位TC21H </v>
      </c>
    </row>
    <row r="250" spans="5:38">
      <c r="E250" s="260"/>
      <c r="G250" s="182">
        <f t="shared" si="119"/>
        <v>15</v>
      </c>
      <c r="H250" s="179">
        <f t="shared" si="120"/>
        <v>7</v>
      </c>
      <c r="I250" s="179" t="str">
        <f t="shared" si="101"/>
        <v>R15.7</v>
      </c>
      <c r="K250" s="179" t="str">
        <f t="shared" si="108"/>
        <v>R115.7</v>
      </c>
      <c r="L250" s="138" t="str">
        <f t="shared" si="109"/>
        <v>Sol</v>
      </c>
      <c r="M250" s="179" t="str">
        <f t="shared" si="125"/>
        <v>MR915.7</v>
      </c>
      <c r="N250" s="4" t="str">
        <f t="shared" si="121"/>
        <v>Flg</v>
      </c>
      <c r="O250" s="179" t="str">
        <f t="shared" si="110"/>
        <v>MR115.7</v>
      </c>
      <c r="P250" s="4" t="str">
        <f t="shared" si="130"/>
        <v>Pls</v>
      </c>
      <c r="Q250" s="179" t="str">
        <f t="shared" si="111"/>
        <v>MR215.7</v>
      </c>
      <c r="R250" s="4" t="str">
        <f t="shared" si="131"/>
        <v>[M]</v>
      </c>
      <c r="S250" s="179" t="str">
        <f t="shared" si="112"/>
        <v>MR315.7</v>
      </c>
      <c r="T250" s="4" t="str">
        <f t="shared" si="132"/>
        <v>[A]</v>
      </c>
      <c r="U250" s="179" t="str">
        <f t="shared" si="104"/>
        <v>MR415.7</v>
      </c>
      <c r="V250" s="4" t="str">
        <f t="shared" si="122"/>
        <v>Sw</v>
      </c>
      <c r="W250" s="179" t="str">
        <f t="shared" si="105"/>
        <v>MR515.7</v>
      </c>
      <c r="X250" s="4" t="str">
        <f t="shared" si="123"/>
        <v>Lamp</v>
      </c>
      <c r="Y250" s="179" t="str">
        <f t="shared" si="113"/>
        <v>MR615.7</v>
      </c>
      <c r="Z250" s="4" t="str">
        <f t="shared" si="129"/>
        <v>Alw</v>
      </c>
      <c r="AA250" s="179" t="str">
        <f t="shared" si="124"/>
        <v>MR715.7</v>
      </c>
      <c r="AB250" s="4" t="str">
        <f t="shared" si="114"/>
        <v>条件[A]</v>
      </c>
      <c r="AC250" s="4">
        <v>1247</v>
      </c>
      <c r="AD250" s="4" t="str">
        <f t="shared" si="106"/>
        <v>延时[A]</v>
      </c>
      <c r="AE250" s="4">
        <v>347</v>
      </c>
      <c r="AF250" s="4" t="str">
        <f t="shared" si="115"/>
        <v>Alm</v>
      </c>
      <c r="AG250" s="179" t="str">
        <f t="shared" si="116"/>
        <v>MR1015.7</v>
      </c>
      <c r="AH250" s="4" t="str">
        <f t="shared" si="107"/>
        <v>Alm</v>
      </c>
      <c r="AI250" s="235" t="str">
        <f t="shared" si="127"/>
        <v>4ST2#热压站上工位TC21I 加热探头或SSR故障Alm</v>
      </c>
      <c r="AJ250" s="4" t="s">
        <v>550</v>
      </c>
      <c r="AK250" s="4" t="str">
        <f t="shared" si="126"/>
        <v>4ST2#热压站上工位TC21I 加热探头或SSR故障</v>
      </c>
      <c r="AL250" s="235" t="str">
        <f t="shared" si="128"/>
        <v>4ST2#热压站上工位TC21I </v>
      </c>
    </row>
    <row r="251" spans="5:38">
      <c r="E251" s="260"/>
      <c r="G251" s="182">
        <f t="shared" si="119"/>
        <v>15</v>
      </c>
      <c r="H251" s="179">
        <f t="shared" si="120"/>
        <v>8</v>
      </c>
      <c r="I251" s="179" t="str">
        <f t="shared" si="101"/>
        <v>R15.8</v>
      </c>
      <c r="K251" s="179" t="str">
        <f t="shared" si="108"/>
        <v>R115.8</v>
      </c>
      <c r="L251" s="138" t="str">
        <f t="shared" si="109"/>
        <v>Sol</v>
      </c>
      <c r="M251" s="179" t="str">
        <f t="shared" si="125"/>
        <v>MR915.8</v>
      </c>
      <c r="N251" s="4" t="str">
        <f t="shared" ref="N251:N264" si="133">$B251&amp;N$2</f>
        <v>Flg</v>
      </c>
      <c r="O251" s="179" t="str">
        <f t="shared" si="110"/>
        <v>MR115.8</v>
      </c>
      <c r="P251" s="4" t="str">
        <f t="shared" si="130"/>
        <v>Pls</v>
      </c>
      <c r="Q251" s="179" t="str">
        <f t="shared" si="111"/>
        <v>MR215.8</v>
      </c>
      <c r="R251" s="4" t="str">
        <f t="shared" si="131"/>
        <v>[M]</v>
      </c>
      <c r="S251" s="179" t="str">
        <f t="shared" si="112"/>
        <v>MR315.8</v>
      </c>
      <c r="T251" s="4" t="str">
        <f t="shared" si="132"/>
        <v>[A]</v>
      </c>
      <c r="U251" s="179" t="str">
        <f t="shared" si="104"/>
        <v>MR415.8</v>
      </c>
      <c r="V251" s="4" t="str">
        <f t="shared" si="122"/>
        <v>Sw</v>
      </c>
      <c r="W251" s="179" t="str">
        <f t="shared" si="105"/>
        <v>MR515.8</v>
      </c>
      <c r="X251" s="4" t="str">
        <f t="shared" si="123"/>
        <v>Lamp</v>
      </c>
      <c r="Y251" s="179" t="str">
        <f t="shared" si="113"/>
        <v>MR615.8</v>
      </c>
      <c r="Z251" s="4" t="str">
        <f t="shared" si="129"/>
        <v>Alw</v>
      </c>
      <c r="AA251" s="179" t="str">
        <f t="shared" si="124"/>
        <v>MR715.8</v>
      </c>
      <c r="AB251" s="4" t="str">
        <f t="shared" si="114"/>
        <v>条件[A]</v>
      </c>
      <c r="AC251" s="4">
        <v>1248</v>
      </c>
      <c r="AD251" s="4" t="str">
        <f t="shared" si="106"/>
        <v>延时[A]</v>
      </c>
      <c r="AE251" s="4">
        <v>348</v>
      </c>
      <c r="AF251" s="4" t="str">
        <f t="shared" si="115"/>
        <v>Alm</v>
      </c>
      <c r="AG251" s="179" t="str">
        <f t="shared" si="116"/>
        <v>MR1015.8</v>
      </c>
      <c r="AH251" s="4" t="str">
        <f t="shared" si="107"/>
        <v>Alm</v>
      </c>
      <c r="AI251" s="235" t="str">
        <f t="shared" si="127"/>
        <v>4ST2#热压站下工位TC22A 加热探头或SSR故障Alm</v>
      </c>
      <c r="AJ251" s="4" t="s">
        <v>551</v>
      </c>
      <c r="AK251" s="4" t="str">
        <f t="shared" si="126"/>
        <v>4ST2#热压站下工位TC22A 加热探头或SSR故障</v>
      </c>
      <c r="AL251" s="235" t="str">
        <f t="shared" si="128"/>
        <v>4ST2#热压站下工位TC22A </v>
      </c>
    </row>
    <row r="252" spans="5:38">
      <c r="E252" s="260"/>
      <c r="G252" s="182">
        <f t="shared" si="119"/>
        <v>15</v>
      </c>
      <c r="H252" s="179">
        <f t="shared" si="120"/>
        <v>9</v>
      </c>
      <c r="I252" s="179" t="str">
        <f t="shared" si="101"/>
        <v>R15.9</v>
      </c>
      <c r="K252" s="179" t="str">
        <f t="shared" si="108"/>
        <v>R115.9</v>
      </c>
      <c r="L252" s="138" t="str">
        <f t="shared" si="109"/>
        <v>Sol</v>
      </c>
      <c r="M252" s="179" t="str">
        <f t="shared" si="125"/>
        <v>MR915.9</v>
      </c>
      <c r="N252" s="4" t="str">
        <f t="shared" si="133"/>
        <v>Flg</v>
      </c>
      <c r="O252" s="179" t="str">
        <f t="shared" si="110"/>
        <v>MR115.9</v>
      </c>
      <c r="P252" s="4" t="str">
        <f t="shared" si="130"/>
        <v>Pls</v>
      </c>
      <c r="Q252" s="179" t="str">
        <f t="shared" si="111"/>
        <v>MR215.9</v>
      </c>
      <c r="R252" s="4" t="str">
        <f t="shared" si="131"/>
        <v>[M]</v>
      </c>
      <c r="S252" s="179" t="str">
        <f t="shared" si="112"/>
        <v>MR315.9</v>
      </c>
      <c r="T252" s="4" t="str">
        <f t="shared" si="132"/>
        <v>[A]</v>
      </c>
      <c r="U252" s="179" t="str">
        <f t="shared" si="104"/>
        <v>MR415.9</v>
      </c>
      <c r="V252" s="4" t="str">
        <f t="shared" si="122"/>
        <v>Sw</v>
      </c>
      <c r="W252" s="179" t="str">
        <f t="shared" si="105"/>
        <v>MR515.9</v>
      </c>
      <c r="X252" s="4" t="str">
        <f t="shared" si="123"/>
        <v>Lamp</v>
      </c>
      <c r="Y252" s="179" t="str">
        <f t="shared" si="113"/>
        <v>MR615.9</v>
      </c>
      <c r="Z252" s="4" t="str">
        <f t="shared" si="129"/>
        <v>Alw</v>
      </c>
      <c r="AA252" s="179" t="str">
        <f t="shared" si="124"/>
        <v>MR715.9</v>
      </c>
      <c r="AB252" s="4" t="str">
        <f t="shared" si="114"/>
        <v>条件[A]</v>
      </c>
      <c r="AC252" s="4">
        <v>1249</v>
      </c>
      <c r="AD252" s="4" t="str">
        <f t="shared" si="106"/>
        <v>延时[A]</v>
      </c>
      <c r="AE252" s="4">
        <v>349</v>
      </c>
      <c r="AF252" s="4" t="str">
        <f t="shared" si="115"/>
        <v>Alm</v>
      </c>
      <c r="AG252" s="179" t="str">
        <f t="shared" si="116"/>
        <v>MR1015.9</v>
      </c>
      <c r="AH252" s="4" t="str">
        <f t="shared" si="107"/>
        <v>Alm</v>
      </c>
      <c r="AI252" s="235" t="str">
        <f t="shared" si="127"/>
        <v>4ST2#热压站下工位TC22B 加热探头或SSR故障Alm</v>
      </c>
      <c r="AJ252" s="4" t="s">
        <v>552</v>
      </c>
      <c r="AK252" s="4" t="str">
        <f t="shared" si="126"/>
        <v>4ST2#热压站下工位TC22B 加热探头或SSR故障</v>
      </c>
      <c r="AL252" s="235" t="str">
        <f t="shared" si="128"/>
        <v>4ST2#热压站下工位TC22B </v>
      </c>
    </row>
    <row r="253" spans="5:38">
      <c r="E253" s="260"/>
      <c r="G253" s="182">
        <f t="shared" si="119"/>
        <v>15</v>
      </c>
      <c r="H253" s="179">
        <f t="shared" si="120"/>
        <v>10</v>
      </c>
      <c r="I253" s="179" t="str">
        <f t="shared" si="101"/>
        <v>R15.10</v>
      </c>
      <c r="K253" s="179" t="str">
        <f t="shared" si="108"/>
        <v>R115.10</v>
      </c>
      <c r="L253" s="138" t="str">
        <f t="shared" si="109"/>
        <v>Sol</v>
      </c>
      <c r="M253" s="179" t="str">
        <f t="shared" si="125"/>
        <v>MR915.10</v>
      </c>
      <c r="N253" s="4" t="str">
        <f t="shared" si="133"/>
        <v>Flg</v>
      </c>
      <c r="O253" s="179" t="str">
        <f t="shared" si="110"/>
        <v>MR115.10</v>
      </c>
      <c r="P253" s="4" t="str">
        <f t="shared" si="130"/>
        <v>Pls</v>
      </c>
      <c r="Q253" s="179" t="str">
        <f t="shared" si="111"/>
        <v>MR215.10</v>
      </c>
      <c r="R253" s="4" t="str">
        <f t="shared" si="131"/>
        <v>[M]</v>
      </c>
      <c r="S253" s="179" t="str">
        <f t="shared" si="112"/>
        <v>MR315.10</v>
      </c>
      <c r="T253" s="4" t="str">
        <f t="shared" si="132"/>
        <v>[A]</v>
      </c>
      <c r="U253" s="179" t="str">
        <f t="shared" si="104"/>
        <v>MR415.10</v>
      </c>
      <c r="V253" s="4" t="str">
        <f t="shared" si="122"/>
        <v>Sw</v>
      </c>
      <c r="W253" s="179" t="str">
        <f t="shared" si="105"/>
        <v>MR515.10</v>
      </c>
      <c r="X253" s="4" t="str">
        <f t="shared" si="123"/>
        <v>Lamp</v>
      </c>
      <c r="Y253" s="179" t="str">
        <f t="shared" si="113"/>
        <v>MR615.10</v>
      </c>
      <c r="Z253" s="4" t="str">
        <f t="shared" si="129"/>
        <v>Alw</v>
      </c>
      <c r="AA253" s="179" t="str">
        <f t="shared" si="124"/>
        <v>MR715.10</v>
      </c>
      <c r="AB253" s="4" t="str">
        <f t="shared" si="114"/>
        <v>条件[A]</v>
      </c>
      <c r="AC253" s="4">
        <v>1250</v>
      </c>
      <c r="AD253" s="4" t="str">
        <f t="shared" si="106"/>
        <v>延时[A]</v>
      </c>
      <c r="AE253" s="4">
        <v>350</v>
      </c>
      <c r="AF253" s="4" t="str">
        <f t="shared" si="115"/>
        <v>Alm</v>
      </c>
      <c r="AG253" s="179" t="str">
        <f t="shared" si="116"/>
        <v>MR1015.10</v>
      </c>
      <c r="AH253" s="4" t="str">
        <f t="shared" si="107"/>
        <v>Alm</v>
      </c>
      <c r="AI253" s="235" t="str">
        <f t="shared" si="127"/>
        <v>4ST2#热压站下工位TC22C 加热探头或SSR故障Alm</v>
      </c>
      <c r="AJ253" s="4" t="s">
        <v>553</v>
      </c>
      <c r="AK253" s="4" t="str">
        <f t="shared" si="126"/>
        <v>4ST2#热压站下工位TC22C 加热探头或SSR故障</v>
      </c>
      <c r="AL253" s="235" t="str">
        <f t="shared" si="128"/>
        <v>4ST2#热压站下工位TC22C </v>
      </c>
    </row>
    <row r="254" spans="5:38">
      <c r="E254" s="260"/>
      <c r="G254" s="182">
        <f t="shared" si="119"/>
        <v>15</v>
      </c>
      <c r="H254" s="179">
        <f t="shared" si="120"/>
        <v>11</v>
      </c>
      <c r="I254" s="179" t="str">
        <f t="shared" si="101"/>
        <v>R15.11</v>
      </c>
      <c r="K254" s="179" t="str">
        <f t="shared" si="108"/>
        <v>R115.11</v>
      </c>
      <c r="L254" s="138" t="str">
        <f t="shared" si="109"/>
        <v>Sol</v>
      </c>
      <c r="M254" s="179" t="str">
        <f t="shared" si="125"/>
        <v>MR915.11</v>
      </c>
      <c r="N254" s="4" t="str">
        <f t="shared" si="133"/>
        <v>Flg</v>
      </c>
      <c r="O254" s="179" t="str">
        <f t="shared" si="110"/>
        <v>MR115.11</v>
      </c>
      <c r="P254" s="4" t="str">
        <f t="shared" si="130"/>
        <v>Pls</v>
      </c>
      <c r="Q254" s="179" t="str">
        <f t="shared" si="111"/>
        <v>MR215.11</v>
      </c>
      <c r="R254" s="4" t="str">
        <f t="shared" si="131"/>
        <v>[M]</v>
      </c>
      <c r="S254" s="179" t="str">
        <f t="shared" si="112"/>
        <v>MR315.11</v>
      </c>
      <c r="T254" s="4" t="str">
        <f t="shared" si="132"/>
        <v>[A]</v>
      </c>
      <c r="U254" s="179" t="str">
        <f t="shared" si="104"/>
        <v>MR415.11</v>
      </c>
      <c r="V254" s="4" t="str">
        <f t="shared" si="122"/>
        <v>Sw</v>
      </c>
      <c r="W254" s="179" t="str">
        <f t="shared" si="105"/>
        <v>MR515.11</v>
      </c>
      <c r="X254" s="4" t="str">
        <f t="shared" si="123"/>
        <v>Lamp</v>
      </c>
      <c r="Y254" s="179" t="str">
        <f t="shared" si="113"/>
        <v>MR615.11</v>
      </c>
      <c r="Z254" s="4" t="str">
        <f t="shared" si="129"/>
        <v>Alw</v>
      </c>
      <c r="AA254" s="179" t="str">
        <f t="shared" si="124"/>
        <v>MR715.11</v>
      </c>
      <c r="AB254" s="4" t="str">
        <f t="shared" si="114"/>
        <v>条件[A]</v>
      </c>
      <c r="AC254" s="4">
        <v>1251</v>
      </c>
      <c r="AD254" s="4" t="str">
        <f t="shared" si="106"/>
        <v>延时[A]</v>
      </c>
      <c r="AE254" s="4">
        <v>351</v>
      </c>
      <c r="AF254" s="4" t="str">
        <f t="shared" si="115"/>
        <v>Alm</v>
      </c>
      <c r="AG254" s="179" t="str">
        <f t="shared" si="116"/>
        <v>MR1015.11</v>
      </c>
      <c r="AH254" s="4" t="str">
        <f t="shared" si="107"/>
        <v>Alm</v>
      </c>
      <c r="AI254" s="235" t="str">
        <f t="shared" si="127"/>
        <v>4ST2#热压站下工位TC22D 加热探头或SSR故障Alm</v>
      </c>
      <c r="AJ254" s="4" t="s">
        <v>554</v>
      </c>
      <c r="AK254" s="4" t="str">
        <f t="shared" si="126"/>
        <v>4ST2#热压站下工位TC22D 加热探头或SSR故障</v>
      </c>
      <c r="AL254" s="235" t="str">
        <f t="shared" si="128"/>
        <v>4ST2#热压站下工位TC22D </v>
      </c>
    </row>
    <row r="255" spans="5:38">
      <c r="E255" s="260"/>
      <c r="G255" s="182">
        <f t="shared" si="119"/>
        <v>15</v>
      </c>
      <c r="H255" s="179">
        <f t="shared" si="120"/>
        <v>12</v>
      </c>
      <c r="I255" s="179" t="str">
        <f t="shared" si="101"/>
        <v>R15.12</v>
      </c>
      <c r="K255" s="179" t="str">
        <f t="shared" si="108"/>
        <v>R115.12</v>
      </c>
      <c r="L255" s="138" t="str">
        <f t="shared" si="109"/>
        <v>Sol</v>
      </c>
      <c r="M255" s="179" t="str">
        <f t="shared" si="125"/>
        <v>MR915.12</v>
      </c>
      <c r="N255" s="4" t="str">
        <f t="shared" si="133"/>
        <v>Flg</v>
      </c>
      <c r="O255" s="179" t="str">
        <f t="shared" si="110"/>
        <v>MR115.12</v>
      </c>
      <c r="P255" s="4" t="str">
        <f t="shared" si="130"/>
        <v>Pls</v>
      </c>
      <c r="Q255" s="179" t="str">
        <f t="shared" si="111"/>
        <v>MR215.12</v>
      </c>
      <c r="R255" s="4" t="str">
        <f t="shared" si="131"/>
        <v>[M]</v>
      </c>
      <c r="S255" s="179" t="str">
        <f t="shared" si="112"/>
        <v>MR315.12</v>
      </c>
      <c r="T255" s="4" t="str">
        <f t="shared" si="132"/>
        <v>[A]</v>
      </c>
      <c r="U255" s="179" t="str">
        <f t="shared" si="104"/>
        <v>MR415.12</v>
      </c>
      <c r="V255" s="4" t="str">
        <f t="shared" si="122"/>
        <v>Sw</v>
      </c>
      <c r="W255" s="179" t="str">
        <f t="shared" si="105"/>
        <v>MR515.12</v>
      </c>
      <c r="X255" s="4" t="str">
        <f t="shared" si="123"/>
        <v>Lamp</v>
      </c>
      <c r="Y255" s="179" t="str">
        <f t="shared" si="113"/>
        <v>MR615.12</v>
      </c>
      <c r="Z255" s="4" t="str">
        <f t="shared" si="129"/>
        <v>Alw</v>
      </c>
      <c r="AA255" s="179" t="str">
        <f t="shared" si="124"/>
        <v>MR715.12</v>
      </c>
      <c r="AB255" s="4" t="str">
        <f t="shared" si="114"/>
        <v>条件[A]</v>
      </c>
      <c r="AC255" s="4">
        <v>1252</v>
      </c>
      <c r="AD255" s="4" t="str">
        <f t="shared" si="106"/>
        <v>延时[A]</v>
      </c>
      <c r="AE255" s="4">
        <v>352</v>
      </c>
      <c r="AF255" s="4" t="str">
        <f t="shared" si="115"/>
        <v>Alm</v>
      </c>
      <c r="AG255" s="179" t="str">
        <f t="shared" si="116"/>
        <v>MR1015.12</v>
      </c>
      <c r="AH255" s="4" t="str">
        <f t="shared" si="107"/>
        <v>Alm</v>
      </c>
      <c r="AI255" s="235" t="str">
        <f t="shared" si="127"/>
        <v>4ST2#热压站下工位TC22F 加热探头或SSR故障Alm</v>
      </c>
      <c r="AJ255" s="4" t="s">
        <v>555</v>
      </c>
      <c r="AK255" s="4" t="str">
        <f t="shared" si="126"/>
        <v>4ST2#热压站下工位TC22F 加热探头或SSR故障</v>
      </c>
      <c r="AL255" s="235" t="str">
        <f t="shared" si="128"/>
        <v>4ST2#热压站下工位TC22F </v>
      </c>
    </row>
    <row r="256" spans="5:38">
      <c r="E256" s="260"/>
      <c r="G256" s="182">
        <f t="shared" si="119"/>
        <v>15</v>
      </c>
      <c r="H256" s="179">
        <f t="shared" si="120"/>
        <v>13</v>
      </c>
      <c r="I256" s="179" t="str">
        <f t="shared" si="101"/>
        <v>R15.13</v>
      </c>
      <c r="K256" s="179" t="str">
        <f t="shared" si="108"/>
        <v>R115.13</v>
      </c>
      <c r="L256" s="138" t="str">
        <f t="shared" si="109"/>
        <v>Sol</v>
      </c>
      <c r="M256" s="179" t="str">
        <f t="shared" si="125"/>
        <v>MR915.13</v>
      </c>
      <c r="N256" s="4" t="str">
        <f t="shared" si="133"/>
        <v>Flg</v>
      </c>
      <c r="O256" s="179" t="str">
        <f t="shared" si="110"/>
        <v>MR115.13</v>
      </c>
      <c r="P256" s="4" t="str">
        <f t="shared" si="130"/>
        <v>Pls</v>
      </c>
      <c r="Q256" s="179" t="str">
        <f t="shared" si="111"/>
        <v>MR215.13</v>
      </c>
      <c r="R256" s="4" t="str">
        <f t="shared" si="131"/>
        <v>[M]</v>
      </c>
      <c r="S256" s="179" t="str">
        <f t="shared" si="112"/>
        <v>MR315.13</v>
      </c>
      <c r="T256" s="4" t="str">
        <f t="shared" si="132"/>
        <v>[A]</v>
      </c>
      <c r="U256" s="179" t="str">
        <f t="shared" si="104"/>
        <v>MR415.13</v>
      </c>
      <c r="V256" s="4" t="str">
        <f t="shared" si="122"/>
        <v>Sw</v>
      </c>
      <c r="W256" s="179" t="str">
        <f t="shared" si="105"/>
        <v>MR515.13</v>
      </c>
      <c r="X256" s="4" t="str">
        <f t="shared" si="123"/>
        <v>Lamp</v>
      </c>
      <c r="Y256" s="179" t="str">
        <f t="shared" si="113"/>
        <v>MR615.13</v>
      </c>
      <c r="Z256" s="4" t="str">
        <f t="shared" si="129"/>
        <v>Alw</v>
      </c>
      <c r="AA256" s="179" t="str">
        <f t="shared" si="124"/>
        <v>MR715.13</v>
      </c>
      <c r="AB256" s="4" t="str">
        <f t="shared" si="114"/>
        <v>条件[A]</v>
      </c>
      <c r="AC256" s="4">
        <v>1253</v>
      </c>
      <c r="AD256" s="4" t="str">
        <f t="shared" si="106"/>
        <v>延时[A]</v>
      </c>
      <c r="AE256" s="4">
        <v>353</v>
      </c>
      <c r="AF256" s="4" t="str">
        <f t="shared" si="115"/>
        <v>Alm</v>
      </c>
      <c r="AG256" s="179" t="str">
        <f t="shared" si="116"/>
        <v>MR1015.13</v>
      </c>
      <c r="AH256" s="4" t="str">
        <f t="shared" si="107"/>
        <v>Alm</v>
      </c>
      <c r="AI256" s="235" t="str">
        <f t="shared" si="127"/>
        <v>4ST2#热压站下工位TC22G 加热探头或SSR故障Alm</v>
      </c>
      <c r="AJ256" s="4" t="s">
        <v>556</v>
      </c>
      <c r="AK256" s="4" t="str">
        <f t="shared" si="126"/>
        <v>4ST2#热压站下工位TC22G 加热探头或SSR故障</v>
      </c>
      <c r="AL256" s="235" t="str">
        <f t="shared" si="128"/>
        <v>4ST2#热压站下工位TC22G </v>
      </c>
    </row>
    <row r="257" spans="5:38">
      <c r="E257" s="260"/>
      <c r="G257" s="182">
        <f t="shared" si="119"/>
        <v>15</v>
      </c>
      <c r="H257" s="179">
        <f t="shared" si="120"/>
        <v>14</v>
      </c>
      <c r="I257" s="179" t="str">
        <f t="shared" si="101"/>
        <v>R15.14</v>
      </c>
      <c r="K257" s="179" t="str">
        <f t="shared" si="108"/>
        <v>R115.14</v>
      </c>
      <c r="L257" s="138" t="str">
        <f t="shared" si="109"/>
        <v>Sol</v>
      </c>
      <c r="M257" s="179" t="str">
        <f t="shared" si="125"/>
        <v>MR915.14</v>
      </c>
      <c r="N257" s="4" t="str">
        <f t="shared" si="133"/>
        <v>Flg</v>
      </c>
      <c r="O257" s="179" t="str">
        <f t="shared" si="110"/>
        <v>MR115.14</v>
      </c>
      <c r="P257" s="4" t="str">
        <f t="shared" si="130"/>
        <v>Pls</v>
      </c>
      <c r="Q257" s="179" t="str">
        <f t="shared" si="111"/>
        <v>MR215.14</v>
      </c>
      <c r="R257" s="4" t="str">
        <f t="shared" si="131"/>
        <v>[M]</v>
      </c>
      <c r="S257" s="179" t="str">
        <f t="shared" si="112"/>
        <v>MR315.14</v>
      </c>
      <c r="T257" s="4" t="str">
        <f t="shared" si="132"/>
        <v>[A]</v>
      </c>
      <c r="U257" s="179" t="str">
        <f t="shared" si="104"/>
        <v>MR415.14</v>
      </c>
      <c r="V257" s="4" t="str">
        <f t="shared" si="122"/>
        <v>Sw</v>
      </c>
      <c r="W257" s="179" t="str">
        <f t="shared" si="105"/>
        <v>MR515.14</v>
      </c>
      <c r="X257" s="4" t="str">
        <f t="shared" si="123"/>
        <v>Lamp</v>
      </c>
      <c r="Y257" s="179" t="str">
        <f t="shared" si="113"/>
        <v>MR615.14</v>
      </c>
      <c r="Z257" s="4" t="str">
        <f t="shared" si="129"/>
        <v>Alw</v>
      </c>
      <c r="AA257" s="179" t="str">
        <f t="shared" si="124"/>
        <v>MR715.14</v>
      </c>
      <c r="AB257" s="4" t="str">
        <f t="shared" si="114"/>
        <v>条件[A]</v>
      </c>
      <c r="AC257" s="4">
        <v>1254</v>
      </c>
      <c r="AD257" s="4" t="str">
        <f t="shared" si="106"/>
        <v>延时[A]</v>
      </c>
      <c r="AE257" s="4">
        <v>354</v>
      </c>
      <c r="AF257" s="4" t="str">
        <f t="shared" si="115"/>
        <v>Alm</v>
      </c>
      <c r="AG257" s="179" t="str">
        <f t="shared" si="116"/>
        <v>MR1015.14</v>
      </c>
      <c r="AH257" s="4" t="str">
        <f t="shared" si="107"/>
        <v>Alm</v>
      </c>
      <c r="AI257" s="235" t="str">
        <f t="shared" si="127"/>
        <v>4ST2#热压站下工位TC22H 加热探头或SSR故障Alm</v>
      </c>
      <c r="AJ257" s="4" t="s">
        <v>557</v>
      </c>
      <c r="AK257" s="4" t="str">
        <f t="shared" ref="AK257:AK262" si="134">$AJ257&amp;" "&amp;AK$220</f>
        <v>4ST2#热压站下工位TC22H 加热探头或SSR故障</v>
      </c>
      <c r="AL257" s="235" t="str">
        <f t="shared" si="128"/>
        <v>4ST2#热压站下工位TC22H </v>
      </c>
    </row>
    <row r="258" ht="12.75" spans="2:38">
      <c r="B258" s="23" t="s">
        <v>558</v>
      </c>
      <c r="E258" s="260"/>
      <c r="G258" s="182">
        <f t="shared" si="119"/>
        <v>15</v>
      </c>
      <c r="H258" s="179">
        <f t="shared" si="120"/>
        <v>15</v>
      </c>
      <c r="I258" s="179" t="str">
        <f t="shared" si="101"/>
        <v>R15.15</v>
      </c>
      <c r="K258" s="179" t="str">
        <f t="shared" si="108"/>
        <v>R115.15</v>
      </c>
      <c r="L258" s="138" t="str">
        <f t="shared" si="109"/>
        <v>Sol</v>
      </c>
      <c r="M258" s="179" t="str">
        <f t="shared" si="125"/>
        <v>MR915.15</v>
      </c>
      <c r="N258" s="4" t="str">
        <f t="shared" si="133"/>
        <v>XH16伺服驱动器未准备就绪Flg</v>
      </c>
      <c r="O258" s="179" t="str">
        <f t="shared" si="110"/>
        <v>MR115.15</v>
      </c>
      <c r="P258" s="4" t="str">
        <f t="shared" si="130"/>
        <v>Pls</v>
      </c>
      <c r="Q258" s="179" t="str">
        <f t="shared" si="111"/>
        <v>MR215.15</v>
      </c>
      <c r="R258" s="4" t="str">
        <f t="shared" si="131"/>
        <v>[M]</v>
      </c>
      <c r="S258" s="179" t="str">
        <f t="shared" si="112"/>
        <v>MR315.15</v>
      </c>
      <c r="T258" s="4" t="str">
        <f t="shared" si="132"/>
        <v>[A]</v>
      </c>
      <c r="U258" s="179" t="str">
        <f t="shared" si="104"/>
        <v>MR415.15</v>
      </c>
      <c r="V258" s="4" t="str">
        <f t="shared" si="122"/>
        <v>Sw</v>
      </c>
      <c r="W258" s="179" t="str">
        <f t="shared" si="105"/>
        <v>MR515.15</v>
      </c>
      <c r="X258" s="4" t="str">
        <f t="shared" si="123"/>
        <v>Lamp</v>
      </c>
      <c r="Y258" s="179" t="str">
        <f t="shared" si="113"/>
        <v>MR615.15</v>
      </c>
      <c r="Z258" s="4" t="str">
        <f t="shared" si="129"/>
        <v>XH16伺服驱动器未准备就绪Alw</v>
      </c>
      <c r="AA258" s="179" t="str">
        <f t="shared" si="124"/>
        <v>MR715.15</v>
      </c>
      <c r="AB258" s="4" t="str">
        <f t="shared" si="114"/>
        <v>条件[A]</v>
      </c>
      <c r="AC258" s="4">
        <v>1255</v>
      </c>
      <c r="AD258" s="4" t="str">
        <f t="shared" si="106"/>
        <v>XH16伺服驱动器未准备就绪延时[A]</v>
      </c>
      <c r="AE258" s="4">
        <v>355</v>
      </c>
      <c r="AF258" s="4" t="str">
        <f t="shared" si="115"/>
        <v>XH16伺服驱动器未准备就绪Alm</v>
      </c>
      <c r="AG258" s="179" t="str">
        <f t="shared" si="116"/>
        <v>MR1015.15</v>
      </c>
      <c r="AH258" s="4" t="str">
        <f t="shared" si="107"/>
        <v>XH16伺服驱动器未准备就绪Alm</v>
      </c>
      <c r="AI258" s="235" t="str">
        <f t="shared" si="127"/>
        <v>4ST2#热压站下工位TC22I 加热探头或SSR故障Alm</v>
      </c>
      <c r="AJ258" s="4" t="s">
        <v>559</v>
      </c>
      <c r="AK258" s="4" t="str">
        <f t="shared" si="134"/>
        <v>4ST2#热压站下工位TC22I 加热探头或SSR故障</v>
      </c>
      <c r="AL258" s="235" t="str">
        <f t="shared" si="128"/>
        <v>4ST2#热压站下工位TC22I </v>
      </c>
    </row>
    <row r="259" spans="2:38">
      <c r="B259" s="23" t="s">
        <v>560</v>
      </c>
      <c r="E259" s="260"/>
      <c r="G259" s="182">
        <f t="shared" si="119"/>
        <v>16</v>
      </c>
      <c r="H259" s="179">
        <f t="shared" si="120"/>
        <v>0</v>
      </c>
      <c r="I259" s="179" t="str">
        <f t="shared" ref="I259:I322" si="135">F$2&amp;G259&amp;"."&amp;H259</f>
        <v>R16.0</v>
      </c>
      <c r="K259" s="269" t="str">
        <f t="shared" si="108"/>
        <v>R116.0</v>
      </c>
      <c r="L259" s="138" t="str">
        <f t="shared" si="109"/>
        <v>Sol</v>
      </c>
      <c r="M259" s="179" t="str">
        <f t="shared" si="125"/>
        <v>MR916.0</v>
      </c>
      <c r="N259" s="4" t="str">
        <f t="shared" si="133"/>
        <v>XH04伺服驱动器未准备就绪Flg</v>
      </c>
      <c r="O259" s="179" t="str">
        <f t="shared" si="110"/>
        <v>MR116.0</v>
      </c>
      <c r="P259" s="4" t="str">
        <f t="shared" si="130"/>
        <v>Pls</v>
      </c>
      <c r="Q259" s="179" t="str">
        <f t="shared" si="111"/>
        <v>MR216.0</v>
      </c>
      <c r="R259" s="4" t="str">
        <f t="shared" si="131"/>
        <v>[M]</v>
      </c>
      <c r="S259" s="179" t="str">
        <f t="shared" si="112"/>
        <v>MR316.0</v>
      </c>
      <c r="T259" s="4" t="str">
        <f t="shared" si="132"/>
        <v>[A]</v>
      </c>
      <c r="U259" s="179" t="str">
        <f t="shared" ref="U259:U322" si="136">$U$2&amp;($G259+400)&amp;"."&amp;$H259</f>
        <v>MR416.0</v>
      </c>
      <c r="V259" s="4" t="str">
        <f t="shared" si="122"/>
        <v>Sw</v>
      </c>
      <c r="W259" s="179" t="str">
        <f t="shared" ref="W259:W322" si="137">$W$2&amp;($G259+500)&amp;"."&amp;$H259</f>
        <v>MR516.0</v>
      </c>
      <c r="X259" s="4" t="str">
        <f t="shared" si="123"/>
        <v>Lamp</v>
      </c>
      <c r="Y259" s="179" t="str">
        <f t="shared" si="113"/>
        <v>MR616.0</v>
      </c>
      <c r="Z259" s="4" t="str">
        <f t="shared" si="129"/>
        <v>XH04伺服驱动器未准备就绪Alw</v>
      </c>
      <c r="AA259" s="179" t="str">
        <f t="shared" si="124"/>
        <v>MR716.0</v>
      </c>
      <c r="AB259" s="4" t="str">
        <f t="shared" si="114"/>
        <v>条件[A]</v>
      </c>
      <c r="AC259" s="4">
        <v>1256</v>
      </c>
      <c r="AD259" s="4" t="str">
        <f t="shared" ref="AD259:AD322" si="138">$B259&amp;AD$2</f>
        <v>XH04伺服驱动器未准备就绪延时[A]</v>
      </c>
      <c r="AE259" s="4">
        <v>356</v>
      </c>
      <c r="AF259" s="4" t="str">
        <f t="shared" si="115"/>
        <v>XH04伺服驱动器未准备就绪Alm</v>
      </c>
      <c r="AG259" s="179" t="str">
        <f t="shared" si="116"/>
        <v>MR1016.0</v>
      </c>
      <c r="AH259" s="4" t="str">
        <f t="shared" ref="AH259:AH322" si="139">$B259&amp;AH$2</f>
        <v>XH04伺服驱动器未准备就绪Alm</v>
      </c>
      <c r="AI259" s="235" t="str">
        <f t="shared" si="127"/>
        <v>4ST3#热压站上工位TC31A 加热探头或SSR故障Alm</v>
      </c>
      <c r="AJ259" s="4" t="s">
        <v>561</v>
      </c>
      <c r="AK259" s="4" t="str">
        <f t="shared" si="134"/>
        <v>4ST3#热压站上工位TC31A 加热探头或SSR故障</v>
      </c>
      <c r="AL259" s="235" t="str">
        <f t="shared" si="128"/>
        <v>4ST3#热压站上工位TC31A </v>
      </c>
    </row>
    <row r="260" spans="5:38">
      <c r="E260" s="260"/>
      <c r="G260" s="182">
        <f t="shared" si="119"/>
        <v>16</v>
      </c>
      <c r="H260" s="179">
        <f t="shared" si="120"/>
        <v>1</v>
      </c>
      <c r="I260" s="179" t="str">
        <f t="shared" si="135"/>
        <v>R16.1</v>
      </c>
      <c r="K260" s="270" t="str">
        <f t="shared" ref="K260:K323" si="140">$F$2&amp;($G260+100)&amp;"."&amp;$H260</f>
        <v>R116.1</v>
      </c>
      <c r="L260" s="138" t="str">
        <f t="shared" ref="L260:L323" si="141">$E260&amp;L$2</f>
        <v>Sol</v>
      </c>
      <c r="M260" s="179" t="str">
        <f t="shared" si="125"/>
        <v>MR916.1</v>
      </c>
      <c r="N260" s="4" t="str">
        <f t="shared" ref="N260:N291" si="142">$B260&amp;N$2</f>
        <v>Flg</v>
      </c>
      <c r="O260" s="179" t="str">
        <f t="shared" ref="O260:O323" si="143">O$2&amp;($G260+100)&amp;"."&amp;$H260</f>
        <v>MR116.1</v>
      </c>
      <c r="P260" s="4" t="str">
        <f t="shared" si="130"/>
        <v>Pls</v>
      </c>
      <c r="Q260" s="179" t="str">
        <f t="shared" ref="Q260:Q323" si="144">Q$2&amp;($G260+200)&amp;"."&amp;$H260</f>
        <v>MR216.1</v>
      </c>
      <c r="R260" s="4" t="str">
        <f t="shared" si="131"/>
        <v>[M]</v>
      </c>
      <c r="S260" s="179" t="str">
        <f t="shared" ref="S260:S323" si="145">S$2&amp;($G260+300)&amp;"."&amp;$H260</f>
        <v>MR316.1</v>
      </c>
      <c r="T260" s="4" t="str">
        <f t="shared" si="132"/>
        <v>[A]</v>
      </c>
      <c r="U260" s="179" t="str">
        <f t="shared" si="136"/>
        <v>MR416.1</v>
      </c>
      <c r="V260" s="4" t="str">
        <f t="shared" si="122"/>
        <v>Sw</v>
      </c>
      <c r="W260" s="179" t="str">
        <f t="shared" si="137"/>
        <v>MR516.1</v>
      </c>
      <c r="X260" s="4" t="str">
        <f t="shared" si="123"/>
        <v>Lamp</v>
      </c>
      <c r="Y260" s="179" t="str">
        <f t="shared" ref="Y260:Y323" si="146">$W$2&amp;($G260+600)&amp;"."&amp;$H260</f>
        <v>MR616.1</v>
      </c>
      <c r="Z260" s="4" t="str">
        <f t="shared" si="129"/>
        <v>Alw</v>
      </c>
      <c r="AA260" s="179" t="str">
        <f t="shared" si="124"/>
        <v>MR716.1</v>
      </c>
      <c r="AB260" s="4" t="str">
        <f>$E260&amp;AB$2</f>
        <v>条件[A]</v>
      </c>
      <c r="AC260" s="4">
        <v>1257</v>
      </c>
      <c r="AD260" s="4" t="str">
        <f t="shared" si="138"/>
        <v>延时[A]</v>
      </c>
      <c r="AE260" s="4">
        <v>357</v>
      </c>
      <c r="AF260" s="4" t="str">
        <f t="shared" ref="AF260:AF323" si="147">AH260</f>
        <v>Alm</v>
      </c>
      <c r="AG260" s="179" t="str">
        <f t="shared" ref="AG260:AG324" si="148">$W$2&amp;($G260+1000)&amp;"."&amp;$H260</f>
        <v>MR1016.1</v>
      </c>
      <c r="AH260" s="4" t="str">
        <f t="shared" si="139"/>
        <v>Alm</v>
      </c>
      <c r="AI260" s="235" t="str">
        <f t="shared" si="127"/>
        <v>4ST3#热压站上工位TC31B 加热探头或SSR故障Alm</v>
      </c>
      <c r="AJ260" s="4" t="s">
        <v>562</v>
      </c>
      <c r="AK260" s="4" t="str">
        <f t="shared" si="134"/>
        <v>4ST3#热压站上工位TC31B 加热探头或SSR故障</v>
      </c>
      <c r="AL260" s="235" t="str">
        <f t="shared" si="128"/>
        <v>4ST3#热压站上工位TC31B </v>
      </c>
    </row>
    <row r="261" spans="5:38">
      <c r="E261" s="260"/>
      <c r="G261" s="182">
        <f t="shared" si="119"/>
        <v>16</v>
      </c>
      <c r="H261" s="179">
        <f t="shared" si="120"/>
        <v>2</v>
      </c>
      <c r="I261" s="179" t="str">
        <f t="shared" si="135"/>
        <v>R16.2</v>
      </c>
      <c r="K261" s="270" t="str">
        <f t="shared" si="140"/>
        <v>R116.2</v>
      </c>
      <c r="L261" s="138" t="str">
        <f t="shared" si="141"/>
        <v>Sol</v>
      </c>
      <c r="M261" s="179" t="str">
        <f t="shared" si="125"/>
        <v>MR916.2</v>
      </c>
      <c r="N261" s="4" t="str">
        <f t="shared" si="142"/>
        <v>Flg</v>
      </c>
      <c r="O261" s="179" t="str">
        <f t="shared" si="143"/>
        <v>MR116.2</v>
      </c>
      <c r="P261" s="4" t="str">
        <f t="shared" si="130"/>
        <v>Pls</v>
      </c>
      <c r="Q261" s="179" t="str">
        <f t="shared" si="144"/>
        <v>MR216.2</v>
      </c>
      <c r="R261" s="4" t="str">
        <f t="shared" si="131"/>
        <v>[M]</v>
      </c>
      <c r="S261" s="179" t="str">
        <f t="shared" si="145"/>
        <v>MR316.2</v>
      </c>
      <c r="T261" s="4" t="str">
        <f t="shared" si="132"/>
        <v>[A]</v>
      </c>
      <c r="U261" s="179" t="str">
        <f t="shared" si="136"/>
        <v>MR416.2</v>
      </c>
      <c r="V261" s="4" t="str">
        <f t="shared" si="122"/>
        <v>Sw</v>
      </c>
      <c r="W261" s="179" t="str">
        <f t="shared" si="137"/>
        <v>MR516.2</v>
      </c>
      <c r="X261" s="4" t="str">
        <f t="shared" si="123"/>
        <v>Lamp</v>
      </c>
      <c r="Y261" s="179" t="str">
        <f t="shared" si="146"/>
        <v>MR616.2</v>
      </c>
      <c r="Z261" s="4" t="str">
        <f t="shared" si="129"/>
        <v>Alw</v>
      </c>
      <c r="AA261" s="179" t="str">
        <f t="shared" si="124"/>
        <v>MR716.2</v>
      </c>
      <c r="AB261" s="4" t="str">
        <f>$E261&amp;AB$2</f>
        <v>条件[A]</v>
      </c>
      <c r="AC261" s="4">
        <v>1258</v>
      </c>
      <c r="AD261" s="4" t="str">
        <f t="shared" si="138"/>
        <v>延时[A]</v>
      </c>
      <c r="AE261" s="4">
        <v>358</v>
      </c>
      <c r="AF261" s="4" t="str">
        <f t="shared" si="147"/>
        <v>Alm</v>
      </c>
      <c r="AG261" s="179" t="str">
        <f t="shared" si="148"/>
        <v>MR1016.2</v>
      </c>
      <c r="AH261" s="4" t="str">
        <f t="shared" si="139"/>
        <v>Alm</v>
      </c>
      <c r="AI261" s="235" t="str">
        <f t="shared" si="127"/>
        <v>4ST3#热压站上工位TC31C 加热探头或SSR故障Alm</v>
      </c>
      <c r="AJ261" s="4" t="s">
        <v>563</v>
      </c>
      <c r="AK261" s="4" t="str">
        <f t="shared" si="134"/>
        <v>4ST3#热压站上工位TC31C 加热探头或SSR故障</v>
      </c>
      <c r="AL261" s="235" t="str">
        <f t="shared" si="128"/>
        <v>4ST3#热压站上工位TC31C </v>
      </c>
    </row>
    <row r="262" spans="5:38">
      <c r="E262" s="260"/>
      <c r="G262" s="182">
        <f t="shared" si="119"/>
        <v>16</v>
      </c>
      <c r="H262" s="179">
        <f t="shared" si="120"/>
        <v>3</v>
      </c>
      <c r="I262" s="179" t="str">
        <f t="shared" si="135"/>
        <v>R16.3</v>
      </c>
      <c r="K262" s="270" t="str">
        <f t="shared" si="140"/>
        <v>R116.3</v>
      </c>
      <c r="L262" s="138" t="str">
        <f t="shared" si="141"/>
        <v>Sol</v>
      </c>
      <c r="M262" s="179" t="str">
        <f t="shared" si="125"/>
        <v>MR916.3</v>
      </c>
      <c r="N262" s="4" t="str">
        <f t="shared" si="142"/>
        <v>Flg</v>
      </c>
      <c r="O262" s="179" t="str">
        <f t="shared" si="143"/>
        <v>MR116.3</v>
      </c>
      <c r="P262" s="4" t="str">
        <f t="shared" si="130"/>
        <v>Pls</v>
      </c>
      <c r="Q262" s="179" t="str">
        <f t="shared" si="144"/>
        <v>MR216.3</v>
      </c>
      <c r="R262" s="4" t="str">
        <f t="shared" si="131"/>
        <v>[M]</v>
      </c>
      <c r="S262" s="179" t="str">
        <f t="shared" si="145"/>
        <v>MR316.3</v>
      </c>
      <c r="T262" s="4" t="str">
        <f t="shared" si="132"/>
        <v>[A]</v>
      </c>
      <c r="U262" s="179" t="str">
        <f t="shared" si="136"/>
        <v>MR416.3</v>
      </c>
      <c r="V262" s="4" t="str">
        <f t="shared" si="122"/>
        <v>Sw</v>
      </c>
      <c r="W262" s="179" t="str">
        <f t="shared" si="137"/>
        <v>MR516.3</v>
      </c>
      <c r="X262" s="4" t="str">
        <f t="shared" si="123"/>
        <v>Lamp</v>
      </c>
      <c r="Y262" s="179" t="str">
        <f t="shared" si="146"/>
        <v>MR616.3</v>
      </c>
      <c r="Z262" s="4" t="str">
        <f t="shared" si="129"/>
        <v>Alw</v>
      </c>
      <c r="AA262" s="179" t="str">
        <f t="shared" si="124"/>
        <v>MR716.3</v>
      </c>
      <c r="AB262" s="4" t="str">
        <f>$E262&amp;AB$2</f>
        <v>条件[A]</v>
      </c>
      <c r="AC262" s="4">
        <v>1259</v>
      </c>
      <c r="AD262" s="4" t="str">
        <f t="shared" si="138"/>
        <v>延时[A]</v>
      </c>
      <c r="AE262" s="4">
        <v>359</v>
      </c>
      <c r="AF262" s="4" t="str">
        <f t="shared" si="147"/>
        <v>Alm</v>
      </c>
      <c r="AG262" s="179" t="str">
        <f t="shared" si="148"/>
        <v>MR1016.3</v>
      </c>
      <c r="AH262" s="4" t="str">
        <f t="shared" si="139"/>
        <v>Alm</v>
      </c>
      <c r="AI262" s="235" t="str">
        <f t="shared" si="127"/>
        <v>4ST3#热压站上工位TC31D 加热探头或SSR故障Alm</v>
      </c>
      <c r="AJ262" s="4" t="s">
        <v>564</v>
      </c>
      <c r="AK262" s="4" t="str">
        <f t="shared" si="134"/>
        <v>4ST3#热压站上工位TC31D 加热探头或SSR故障</v>
      </c>
      <c r="AL262" s="235" t="str">
        <f t="shared" si="128"/>
        <v>4ST3#热压站上工位TC31D </v>
      </c>
    </row>
    <row r="263" spans="5:38">
      <c r="E263" s="260"/>
      <c r="G263" s="182">
        <f t="shared" si="119"/>
        <v>16</v>
      </c>
      <c r="H263" s="179">
        <f t="shared" si="120"/>
        <v>4</v>
      </c>
      <c r="I263" s="179" t="str">
        <f t="shared" si="135"/>
        <v>R16.4</v>
      </c>
      <c r="K263" s="270" t="str">
        <f t="shared" si="140"/>
        <v>R116.4</v>
      </c>
      <c r="L263" s="138" t="str">
        <f t="shared" si="141"/>
        <v>Sol</v>
      </c>
      <c r="M263" s="179" t="str">
        <f t="shared" si="125"/>
        <v>MR916.4</v>
      </c>
      <c r="N263" s="4" t="str">
        <f t="shared" si="142"/>
        <v>Flg</v>
      </c>
      <c r="O263" s="179" t="str">
        <f t="shared" si="143"/>
        <v>MR116.4</v>
      </c>
      <c r="P263" s="4" t="str">
        <f t="shared" si="130"/>
        <v>Pls</v>
      </c>
      <c r="Q263" s="179" t="str">
        <f t="shared" si="144"/>
        <v>MR216.4</v>
      </c>
      <c r="R263" s="4" t="str">
        <f t="shared" si="131"/>
        <v>[M]</v>
      </c>
      <c r="S263" s="179" t="str">
        <f t="shared" si="145"/>
        <v>MR316.4</v>
      </c>
      <c r="T263" s="4" t="str">
        <f t="shared" si="132"/>
        <v>[A]</v>
      </c>
      <c r="U263" s="179" t="str">
        <f t="shared" si="136"/>
        <v>MR416.4</v>
      </c>
      <c r="V263" s="4" t="str">
        <f t="shared" si="122"/>
        <v>Sw</v>
      </c>
      <c r="W263" s="179" t="str">
        <f t="shared" si="137"/>
        <v>MR516.4</v>
      </c>
      <c r="X263" s="4" t="str">
        <f t="shared" si="123"/>
        <v>Lamp</v>
      </c>
      <c r="Y263" s="179" t="str">
        <f t="shared" si="146"/>
        <v>MR616.4</v>
      </c>
      <c r="Z263" s="4" t="str">
        <f t="shared" si="129"/>
        <v>Alw</v>
      </c>
      <c r="AA263" s="179" t="str">
        <f t="shared" si="124"/>
        <v>MR716.4</v>
      </c>
      <c r="AB263" s="4" t="str">
        <f>$E263&amp;AB$2</f>
        <v>条件[A]</v>
      </c>
      <c r="AC263" s="4">
        <v>1260</v>
      </c>
      <c r="AD263" s="4" t="str">
        <f t="shared" si="138"/>
        <v>延时[A]</v>
      </c>
      <c r="AE263" s="4">
        <v>360</v>
      </c>
      <c r="AF263" s="4" t="str">
        <f t="shared" si="147"/>
        <v>Alm</v>
      </c>
      <c r="AG263" s="179" t="str">
        <f t="shared" si="148"/>
        <v>MR1016.4</v>
      </c>
      <c r="AH263" s="4" t="str">
        <f t="shared" si="139"/>
        <v>Alm</v>
      </c>
      <c r="AI263" s="235" t="str">
        <f t="shared" si="127"/>
        <v>4ST3#热压站上工位TC31F 加热探头或SSR故障Alm</v>
      </c>
      <c r="AJ263" s="4" t="s">
        <v>565</v>
      </c>
      <c r="AK263" s="4" t="str">
        <f t="shared" ref="AK263:AK272" si="149">$AJ263&amp;" "&amp;AK$220</f>
        <v>4ST3#热压站上工位TC31F 加热探头或SSR故障</v>
      </c>
      <c r="AL263" s="235" t="str">
        <f t="shared" si="128"/>
        <v>4ST3#热压站上工位TC31F </v>
      </c>
    </row>
    <row r="264" spans="5:38">
      <c r="E264" s="260"/>
      <c r="G264" s="182">
        <f t="shared" ref="G264:G327" si="150">IF(H263&lt;&gt;15,G263,G263+1)</f>
        <v>16</v>
      </c>
      <c r="H264" s="179">
        <f t="shared" si="120"/>
        <v>5</v>
      </c>
      <c r="I264" s="179" t="str">
        <f t="shared" si="135"/>
        <v>R16.5</v>
      </c>
      <c r="K264" s="270" t="str">
        <f t="shared" si="140"/>
        <v>R116.5</v>
      </c>
      <c r="L264" s="138" t="str">
        <f t="shared" si="141"/>
        <v>Sol</v>
      </c>
      <c r="M264" s="179" t="str">
        <f t="shared" si="125"/>
        <v>MR916.5</v>
      </c>
      <c r="N264" s="4" t="str">
        <f t="shared" si="142"/>
        <v>Flg</v>
      </c>
      <c r="O264" s="179" t="str">
        <f t="shared" si="143"/>
        <v>MR116.5</v>
      </c>
      <c r="P264" s="4" t="str">
        <f t="shared" si="130"/>
        <v>Pls</v>
      </c>
      <c r="Q264" s="179" t="str">
        <f t="shared" si="144"/>
        <v>MR216.5</v>
      </c>
      <c r="R264" s="4" t="str">
        <f t="shared" si="131"/>
        <v>[M]</v>
      </c>
      <c r="S264" s="179" t="str">
        <f t="shared" si="145"/>
        <v>MR316.5</v>
      </c>
      <c r="T264" s="4" t="str">
        <f t="shared" si="132"/>
        <v>[A]</v>
      </c>
      <c r="U264" s="179" t="str">
        <f t="shared" si="136"/>
        <v>MR416.5</v>
      </c>
      <c r="V264" s="4" t="str">
        <f t="shared" si="122"/>
        <v>Sw</v>
      </c>
      <c r="W264" s="179" t="str">
        <f t="shared" si="137"/>
        <v>MR516.5</v>
      </c>
      <c r="X264" s="4" t="str">
        <f t="shared" si="123"/>
        <v>Lamp</v>
      </c>
      <c r="Y264" s="179" t="str">
        <f t="shared" si="146"/>
        <v>MR616.5</v>
      </c>
      <c r="Z264" s="4" t="str">
        <f t="shared" si="129"/>
        <v>Alw</v>
      </c>
      <c r="AA264" s="179" t="str">
        <f t="shared" si="124"/>
        <v>MR716.5</v>
      </c>
      <c r="AB264" s="4" t="str">
        <f>$E264&amp;AB$2</f>
        <v>条件[A]</v>
      </c>
      <c r="AC264" s="4">
        <v>1261</v>
      </c>
      <c r="AD264" s="4" t="str">
        <f t="shared" si="138"/>
        <v>延时[A]</v>
      </c>
      <c r="AE264" s="4">
        <v>361</v>
      </c>
      <c r="AF264" s="4" t="str">
        <f t="shared" si="147"/>
        <v>Alm</v>
      </c>
      <c r="AG264" s="179" t="str">
        <f t="shared" si="148"/>
        <v>MR1016.5</v>
      </c>
      <c r="AH264" s="4" t="str">
        <f t="shared" si="139"/>
        <v>Alm</v>
      </c>
      <c r="AI264" s="235" t="str">
        <f t="shared" si="127"/>
        <v>4ST3#热压站上工位TC31G 加热探头或SSR故障Alm</v>
      </c>
      <c r="AJ264" s="4" t="s">
        <v>566</v>
      </c>
      <c r="AK264" s="4" t="str">
        <f t="shared" si="149"/>
        <v>4ST3#热压站上工位TC31G 加热探头或SSR故障</v>
      </c>
      <c r="AL264" s="235" t="str">
        <f t="shared" si="128"/>
        <v>4ST3#热压站上工位TC31G </v>
      </c>
    </row>
    <row r="265" spans="5:38">
      <c r="E265" s="260"/>
      <c r="G265" s="182">
        <f t="shared" si="150"/>
        <v>16</v>
      </c>
      <c r="H265" s="179">
        <f t="shared" si="120"/>
        <v>6</v>
      </c>
      <c r="I265" s="179" t="str">
        <f t="shared" si="135"/>
        <v>R16.6</v>
      </c>
      <c r="K265" s="270" t="str">
        <f t="shared" si="140"/>
        <v>R116.6</v>
      </c>
      <c r="L265" s="138" t="str">
        <f t="shared" si="141"/>
        <v>Sol</v>
      </c>
      <c r="M265" s="179" t="str">
        <f t="shared" si="125"/>
        <v>MR916.6</v>
      </c>
      <c r="N265" s="4" t="str">
        <f t="shared" si="142"/>
        <v>Flg</v>
      </c>
      <c r="O265" s="179" t="str">
        <f t="shared" si="143"/>
        <v>MR116.6</v>
      </c>
      <c r="P265" s="4" t="str">
        <f t="shared" si="130"/>
        <v>Pls</v>
      </c>
      <c r="Q265" s="179" t="str">
        <f t="shared" si="144"/>
        <v>MR216.6</v>
      </c>
      <c r="R265" s="4" t="str">
        <f t="shared" si="131"/>
        <v>[M]</v>
      </c>
      <c r="S265" s="179" t="str">
        <f t="shared" si="145"/>
        <v>MR316.6</v>
      </c>
      <c r="T265" s="4" t="str">
        <f t="shared" si="132"/>
        <v>[A]</v>
      </c>
      <c r="U265" s="179" t="str">
        <f t="shared" si="136"/>
        <v>MR416.6</v>
      </c>
      <c r="V265" s="4" t="str">
        <f t="shared" si="122"/>
        <v>Sw</v>
      </c>
      <c r="W265" s="179" t="str">
        <f t="shared" si="137"/>
        <v>MR516.6</v>
      </c>
      <c r="X265" s="4" t="str">
        <f t="shared" si="123"/>
        <v>Lamp</v>
      </c>
      <c r="Y265" s="179" t="str">
        <f t="shared" si="146"/>
        <v>MR616.6</v>
      </c>
      <c r="Z265" s="4" t="str">
        <f t="shared" si="129"/>
        <v>Alw</v>
      </c>
      <c r="AA265" s="179" t="str">
        <f t="shared" si="124"/>
        <v>MR716.6</v>
      </c>
      <c r="AB265" s="4" t="str">
        <f>$E265&amp;AB$2</f>
        <v>条件[A]</v>
      </c>
      <c r="AC265" s="4">
        <v>1262</v>
      </c>
      <c r="AD265" s="4" t="str">
        <f t="shared" si="138"/>
        <v>延时[A]</v>
      </c>
      <c r="AE265" s="4">
        <v>362</v>
      </c>
      <c r="AF265" s="4" t="str">
        <f t="shared" si="147"/>
        <v>Alm</v>
      </c>
      <c r="AG265" s="179" t="str">
        <f t="shared" si="148"/>
        <v>MR1016.6</v>
      </c>
      <c r="AH265" s="4" t="str">
        <f t="shared" si="139"/>
        <v>Alm</v>
      </c>
      <c r="AI265" s="235" t="str">
        <f t="shared" si="127"/>
        <v>4ST3#热压站上工位TC31H 加热探头或SSR故障Alm</v>
      </c>
      <c r="AJ265" s="4" t="s">
        <v>567</v>
      </c>
      <c r="AK265" s="4" t="str">
        <f t="shared" si="149"/>
        <v>4ST3#热压站上工位TC31H 加热探头或SSR故障</v>
      </c>
      <c r="AL265" s="235" t="str">
        <f t="shared" si="128"/>
        <v>4ST3#热压站上工位TC31H </v>
      </c>
    </row>
    <row r="266" spans="5:38">
      <c r="E266" s="260"/>
      <c r="G266" s="182">
        <f t="shared" si="150"/>
        <v>16</v>
      </c>
      <c r="H266" s="179">
        <f t="shared" si="120"/>
        <v>7</v>
      </c>
      <c r="I266" s="179" t="str">
        <f t="shared" si="135"/>
        <v>R16.7</v>
      </c>
      <c r="K266" s="270" t="str">
        <f t="shared" si="140"/>
        <v>R116.7</v>
      </c>
      <c r="L266" s="138" t="str">
        <f t="shared" si="141"/>
        <v>Sol</v>
      </c>
      <c r="M266" s="179" t="str">
        <f t="shared" si="125"/>
        <v>MR916.7</v>
      </c>
      <c r="N266" s="4" t="str">
        <f t="shared" si="142"/>
        <v>Flg</v>
      </c>
      <c r="O266" s="179" t="str">
        <f t="shared" si="143"/>
        <v>MR116.7</v>
      </c>
      <c r="P266" s="4" t="str">
        <f t="shared" si="130"/>
        <v>Pls</v>
      </c>
      <c r="Q266" s="179" t="str">
        <f t="shared" si="144"/>
        <v>MR216.7</v>
      </c>
      <c r="R266" s="4" t="str">
        <f t="shared" si="131"/>
        <v>[M]</v>
      </c>
      <c r="S266" s="179" t="str">
        <f t="shared" si="145"/>
        <v>MR316.7</v>
      </c>
      <c r="T266" s="4" t="str">
        <f t="shared" si="132"/>
        <v>[A]</v>
      </c>
      <c r="U266" s="179" t="str">
        <f t="shared" si="136"/>
        <v>MR416.7</v>
      </c>
      <c r="V266" s="4" t="str">
        <f t="shared" si="122"/>
        <v>Sw</v>
      </c>
      <c r="W266" s="179" t="str">
        <f t="shared" si="137"/>
        <v>MR516.7</v>
      </c>
      <c r="X266" s="4" t="str">
        <f t="shared" si="123"/>
        <v>Lamp</v>
      </c>
      <c r="Y266" s="179" t="str">
        <f t="shared" si="146"/>
        <v>MR616.7</v>
      </c>
      <c r="Z266" s="4" t="str">
        <f t="shared" si="129"/>
        <v>Alw</v>
      </c>
      <c r="AA266" s="179" t="str">
        <f t="shared" si="124"/>
        <v>MR716.7</v>
      </c>
      <c r="AB266" s="4" t="str">
        <f>$E266&amp;AB$2</f>
        <v>条件[A]</v>
      </c>
      <c r="AC266" s="4">
        <v>1263</v>
      </c>
      <c r="AD266" s="4" t="str">
        <f t="shared" si="138"/>
        <v>延时[A]</v>
      </c>
      <c r="AE266" s="4">
        <v>363</v>
      </c>
      <c r="AF266" s="4" t="str">
        <f t="shared" si="147"/>
        <v>Alm</v>
      </c>
      <c r="AG266" s="179" t="str">
        <f t="shared" si="148"/>
        <v>MR1016.7</v>
      </c>
      <c r="AH266" s="4" t="str">
        <f t="shared" si="139"/>
        <v>Alm</v>
      </c>
      <c r="AI266" s="235" t="str">
        <f t="shared" si="127"/>
        <v>4ST3#热压站上工位TC31I 加热探头或SSR故障Alm</v>
      </c>
      <c r="AJ266" s="4" t="s">
        <v>568</v>
      </c>
      <c r="AK266" s="4" t="str">
        <f t="shared" si="149"/>
        <v>4ST3#热压站上工位TC31I 加热探头或SSR故障</v>
      </c>
      <c r="AL266" s="235" t="str">
        <f t="shared" si="128"/>
        <v>4ST3#热压站上工位TC31I </v>
      </c>
    </row>
    <row r="267" spans="5:38">
      <c r="E267" s="260"/>
      <c r="G267" s="182">
        <f t="shared" si="150"/>
        <v>16</v>
      </c>
      <c r="H267" s="179">
        <f t="shared" si="120"/>
        <v>8</v>
      </c>
      <c r="I267" s="179" t="str">
        <f t="shared" si="135"/>
        <v>R16.8</v>
      </c>
      <c r="K267" s="270" t="str">
        <f t="shared" si="140"/>
        <v>R116.8</v>
      </c>
      <c r="L267" s="138" t="str">
        <f t="shared" si="141"/>
        <v>Sol</v>
      </c>
      <c r="M267" s="179" t="str">
        <f t="shared" si="125"/>
        <v>MR916.8</v>
      </c>
      <c r="N267" s="4" t="str">
        <f t="shared" si="142"/>
        <v>Flg</v>
      </c>
      <c r="O267" s="179" t="str">
        <f t="shared" si="143"/>
        <v>MR116.8</v>
      </c>
      <c r="P267" s="4" t="str">
        <f t="shared" si="130"/>
        <v>Pls</v>
      </c>
      <c r="Q267" s="179" t="str">
        <f t="shared" si="144"/>
        <v>MR216.8</v>
      </c>
      <c r="R267" s="4" t="str">
        <f t="shared" si="131"/>
        <v>[M]</v>
      </c>
      <c r="S267" s="179" t="str">
        <f t="shared" si="145"/>
        <v>MR316.8</v>
      </c>
      <c r="T267" s="4" t="str">
        <f t="shared" si="132"/>
        <v>[A]</v>
      </c>
      <c r="U267" s="179" t="str">
        <f t="shared" si="136"/>
        <v>MR416.8</v>
      </c>
      <c r="V267" s="4" t="str">
        <f t="shared" si="122"/>
        <v>Sw</v>
      </c>
      <c r="W267" s="179" t="str">
        <f t="shared" si="137"/>
        <v>MR516.8</v>
      </c>
      <c r="X267" s="4" t="str">
        <f t="shared" si="123"/>
        <v>Lamp</v>
      </c>
      <c r="Y267" s="179" t="str">
        <f t="shared" si="146"/>
        <v>MR616.8</v>
      </c>
      <c r="Z267" s="4" t="str">
        <f t="shared" si="129"/>
        <v>Alw</v>
      </c>
      <c r="AC267" s="4">
        <v>1264</v>
      </c>
      <c r="AD267" s="4" t="str">
        <f t="shared" si="138"/>
        <v>延时[A]</v>
      </c>
      <c r="AE267" s="4">
        <v>364</v>
      </c>
      <c r="AF267" s="4" t="str">
        <f t="shared" si="147"/>
        <v>Alm</v>
      </c>
      <c r="AG267" s="179" t="str">
        <f t="shared" si="148"/>
        <v>MR1016.8</v>
      </c>
      <c r="AH267" s="4" t="str">
        <f t="shared" si="139"/>
        <v>Alm</v>
      </c>
      <c r="AI267" s="235" t="str">
        <f t="shared" si="127"/>
        <v>4ST3#热压站下工位TC32A 加热探头或SSR故障Alm</v>
      </c>
      <c r="AJ267" s="4" t="s">
        <v>569</v>
      </c>
      <c r="AK267" s="4" t="str">
        <f t="shared" si="149"/>
        <v>4ST3#热压站下工位TC32A 加热探头或SSR故障</v>
      </c>
      <c r="AL267" s="235" t="str">
        <f t="shared" si="128"/>
        <v>4ST3#热压站下工位TC32A </v>
      </c>
    </row>
    <row r="268" spans="5:38">
      <c r="E268" s="260"/>
      <c r="G268" s="182">
        <f t="shared" si="150"/>
        <v>16</v>
      </c>
      <c r="H268" s="179">
        <f t="shared" si="120"/>
        <v>9</v>
      </c>
      <c r="I268" s="179" t="str">
        <f t="shared" si="135"/>
        <v>R16.9</v>
      </c>
      <c r="K268" s="270" t="str">
        <f t="shared" si="140"/>
        <v>R116.9</v>
      </c>
      <c r="L268" s="138" t="str">
        <f t="shared" si="141"/>
        <v>Sol</v>
      </c>
      <c r="M268" s="179" t="str">
        <f t="shared" si="125"/>
        <v>MR916.9</v>
      </c>
      <c r="N268" s="4" t="str">
        <f t="shared" si="142"/>
        <v>Flg</v>
      </c>
      <c r="O268" s="179" t="str">
        <f t="shared" si="143"/>
        <v>MR116.9</v>
      </c>
      <c r="P268" s="4" t="str">
        <f t="shared" si="130"/>
        <v>Pls</v>
      </c>
      <c r="Q268" s="179" t="str">
        <f t="shared" si="144"/>
        <v>MR216.9</v>
      </c>
      <c r="R268" s="4" t="str">
        <f t="shared" si="131"/>
        <v>[M]</v>
      </c>
      <c r="S268" s="179" t="str">
        <f t="shared" si="145"/>
        <v>MR316.9</v>
      </c>
      <c r="T268" s="4" t="str">
        <f t="shared" si="132"/>
        <v>[A]</v>
      </c>
      <c r="U268" s="179" t="str">
        <f t="shared" si="136"/>
        <v>MR416.9</v>
      </c>
      <c r="V268" s="4" t="str">
        <f t="shared" si="122"/>
        <v>Sw</v>
      </c>
      <c r="W268" s="179" t="str">
        <f t="shared" si="137"/>
        <v>MR516.9</v>
      </c>
      <c r="X268" s="4" t="str">
        <f t="shared" si="123"/>
        <v>Lamp</v>
      </c>
      <c r="Y268" s="179" t="str">
        <f t="shared" si="146"/>
        <v>MR616.9</v>
      </c>
      <c r="Z268" s="4" t="str">
        <f t="shared" si="129"/>
        <v>Alw</v>
      </c>
      <c r="AC268" s="4">
        <v>1265</v>
      </c>
      <c r="AD268" s="4" t="str">
        <f t="shared" si="138"/>
        <v>延时[A]</v>
      </c>
      <c r="AE268" s="4">
        <v>365</v>
      </c>
      <c r="AF268" s="4" t="str">
        <f t="shared" si="147"/>
        <v>Alm</v>
      </c>
      <c r="AG268" s="179" t="str">
        <f t="shared" si="148"/>
        <v>MR1016.9</v>
      </c>
      <c r="AH268" s="4" t="str">
        <f t="shared" si="139"/>
        <v>Alm</v>
      </c>
      <c r="AI268" s="235" t="str">
        <f t="shared" si="127"/>
        <v>4ST3#热压站下工位TC32B 加热探头或SSR故障Alm</v>
      </c>
      <c r="AJ268" s="4" t="s">
        <v>570</v>
      </c>
      <c r="AK268" s="4" t="str">
        <f t="shared" si="149"/>
        <v>4ST3#热压站下工位TC32B 加热探头或SSR故障</v>
      </c>
      <c r="AL268" s="235" t="str">
        <f t="shared" si="128"/>
        <v>4ST3#热压站下工位TC32B </v>
      </c>
    </row>
    <row r="269" spans="5:38">
      <c r="E269" s="260"/>
      <c r="G269" s="182">
        <f t="shared" si="150"/>
        <v>16</v>
      </c>
      <c r="H269" s="179">
        <f t="shared" ref="H269:H332" si="151">IF(H268&lt;&gt;15,H268+1,0)</f>
        <v>10</v>
      </c>
      <c r="I269" s="179" t="str">
        <f t="shared" si="135"/>
        <v>R16.10</v>
      </c>
      <c r="K269" s="270" t="str">
        <f t="shared" si="140"/>
        <v>R116.10</v>
      </c>
      <c r="L269" s="138" t="str">
        <f t="shared" si="141"/>
        <v>Sol</v>
      </c>
      <c r="M269" s="179" t="str">
        <f t="shared" si="125"/>
        <v>MR916.10</v>
      </c>
      <c r="N269" s="4" t="str">
        <f t="shared" si="142"/>
        <v>Flg</v>
      </c>
      <c r="O269" s="179" t="str">
        <f t="shared" si="143"/>
        <v>MR116.10</v>
      </c>
      <c r="P269" s="4" t="str">
        <f t="shared" si="130"/>
        <v>Pls</v>
      </c>
      <c r="Q269" s="179" t="str">
        <f t="shared" si="144"/>
        <v>MR216.10</v>
      </c>
      <c r="R269" s="4" t="str">
        <f t="shared" si="131"/>
        <v>[M]</v>
      </c>
      <c r="S269" s="179" t="str">
        <f t="shared" si="145"/>
        <v>MR316.10</v>
      </c>
      <c r="T269" s="4" t="str">
        <f t="shared" si="132"/>
        <v>[A]</v>
      </c>
      <c r="U269" s="179" t="str">
        <f t="shared" si="136"/>
        <v>MR416.10</v>
      </c>
      <c r="V269" s="4" t="str">
        <f t="shared" si="122"/>
        <v>Sw</v>
      </c>
      <c r="W269" s="179" t="str">
        <f t="shared" si="137"/>
        <v>MR516.10</v>
      </c>
      <c r="X269" s="4" t="str">
        <f t="shared" si="123"/>
        <v>Lamp</v>
      </c>
      <c r="Y269" s="179" t="str">
        <f t="shared" si="146"/>
        <v>MR616.10</v>
      </c>
      <c r="Z269" s="4" t="str">
        <f t="shared" si="129"/>
        <v>Alw</v>
      </c>
      <c r="AC269" s="4">
        <v>1266</v>
      </c>
      <c r="AD269" s="4" t="str">
        <f t="shared" si="138"/>
        <v>延时[A]</v>
      </c>
      <c r="AE269" s="4">
        <v>366</v>
      </c>
      <c r="AF269" s="4" t="str">
        <f t="shared" si="147"/>
        <v>Alm</v>
      </c>
      <c r="AG269" s="179" t="str">
        <f t="shared" si="148"/>
        <v>MR1016.10</v>
      </c>
      <c r="AH269" s="4" t="str">
        <f t="shared" si="139"/>
        <v>Alm</v>
      </c>
      <c r="AI269" s="235" t="str">
        <f t="shared" si="127"/>
        <v>4ST3#热压站下工位TC32C 加热探头或SSR故障Alm</v>
      </c>
      <c r="AJ269" s="4" t="s">
        <v>571</v>
      </c>
      <c r="AK269" s="4" t="str">
        <f t="shared" si="149"/>
        <v>4ST3#热压站下工位TC32C 加热探头或SSR故障</v>
      </c>
      <c r="AL269" s="235" t="str">
        <f t="shared" si="128"/>
        <v>4ST3#热压站下工位TC32C </v>
      </c>
    </row>
    <row r="270" spans="5:38">
      <c r="E270" s="260"/>
      <c r="G270" s="182">
        <f t="shared" si="150"/>
        <v>16</v>
      </c>
      <c r="H270" s="179">
        <f t="shared" si="151"/>
        <v>11</v>
      </c>
      <c r="I270" s="179" t="str">
        <f t="shared" si="135"/>
        <v>R16.11</v>
      </c>
      <c r="K270" s="270" t="str">
        <f t="shared" si="140"/>
        <v>R116.11</v>
      </c>
      <c r="L270" s="138" t="str">
        <f t="shared" si="141"/>
        <v>Sol</v>
      </c>
      <c r="M270" s="179" t="str">
        <f t="shared" si="125"/>
        <v>MR916.11</v>
      </c>
      <c r="N270" s="4" t="str">
        <f t="shared" si="142"/>
        <v>Flg</v>
      </c>
      <c r="O270" s="179" t="str">
        <f t="shared" si="143"/>
        <v>MR116.11</v>
      </c>
      <c r="P270" s="4" t="str">
        <f t="shared" si="130"/>
        <v>Pls</v>
      </c>
      <c r="Q270" s="179" t="str">
        <f t="shared" si="144"/>
        <v>MR216.11</v>
      </c>
      <c r="R270" s="4" t="str">
        <f t="shared" si="131"/>
        <v>[M]</v>
      </c>
      <c r="S270" s="179" t="str">
        <f t="shared" si="145"/>
        <v>MR316.11</v>
      </c>
      <c r="T270" s="4" t="str">
        <f t="shared" si="132"/>
        <v>[A]</v>
      </c>
      <c r="U270" s="179" t="str">
        <f t="shared" si="136"/>
        <v>MR416.11</v>
      </c>
      <c r="V270" s="4" t="str">
        <f t="shared" si="122"/>
        <v>Sw</v>
      </c>
      <c r="W270" s="179" t="str">
        <f t="shared" si="137"/>
        <v>MR516.11</v>
      </c>
      <c r="X270" s="4" t="str">
        <f t="shared" si="123"/>
        <v>Lamp</v>
      </c>
      <c r="Y270" s="179" t="str">
        <f t="shared" si="146"/>
        <v>MR616.11</v>
      </c>
      <c r="Z270" s="4" t="str">
        <f t="shared" si="129"/>
        <v>Alw</v>
      </c>
      <c r="AC270" s="4">
        <v>1267</v>
      </c>
      <c r="AD270" s="4" t="str">
        <f t="shared" si="138"/>
        <v>延时[A]</v>
      </c>
      <c r="AE270" s="4">
        <v>367</v>
      </c>
      <c r="AF270" s="4" t="str">
        <f t="shared" si="147"/>
        <v>Alm</v>
      </c>
      <c r="AG270" s="179" t="str">
        <f t="shared" si="148"/>
        <v>MR1016.11</v>
      </c>
      <c r="AH270" s="4" t="str">
        <f t="shared" si="139"/>
        <v>Alm</v>
      </c>
      <c r="AI270" s="235" t="str">
        <f t="shared" si="127"/>
        <v>4ST3#热压站下工位TC32D 加热探头或SSR故障Alm</v>
      </c>
      <c r="AJ270" s="4" t="s">
        <v>572</v>
      </c>
      <c r="AK270" s="4" t="str">
        <f t="shared" si="149"/>
        <v>4ST3#热压站下工位TC32D 加热探头或SSR故障</v>
      </c>
      <c r="AL270" s="235" t="str">
        <f t="shared" si="128"/>
        <v>4ST3#热压站下工位TC32D </v>
      </c>
    </row>
    <row r="271" spans="5:38">
      <c r="E271" s="260"/>
      <c r="G271" s="182">
        <f t="shared" si="150"/>
        <v>16</v>
      </c>
      <c r="H271" s="179">
        <f t="shared" si="151"/>
        <v>12</v>
      </c>
      <c r="I271" s="179" t="str">
        <f t="shared" si="135"/>
        <v>R16.12</v>
      </c>
      <c r="K271" s="270" t="str">
        <f t="shared" si="140"/>
        <v>R116.12</v>
      </c>
      <c r="L271" s="138" t="str">
        <f t="shared" si="141"/>
        <v>Sol</v>
      </c>
      <c r="M271" s="179" t="str">
        <f t="shared" si="125"/>
        <v>MR916.12</v>
      </c>
      <c r="N271" s="4" t="str">
        <f t="shared" si="142"/>
        <v>Flg</v>
      </c>
      <c r="O271" s="179" t="str">
        <f t="shared" si="143"/>
        <v>MR116.12</v>
      </c>
      <c r="P271" s="4" t="str">
        <f t="shared" si="130"/>
        <v>Pls</v>
      </c>
      <c r="Q271" s="179" t="str">
        <f t="shared" si="144"/>
        <v>MR216.12</v>
      </c>
      <c r="R271" s="4" t="str">
        <f t="shared" si="131"/>
        <v>[M]</v>
      </c>
      <c r="S271" s="179" t="str">
        <f t="shared" si="145"/>
        <v>MR316.12</v>
      </c>
      <c r="T271" s="4" t="str">
        <f t="shared" si="132"/>
        <v>[A]</v>
      </c>
      <c r="U271" s="179" t="str">
        <f t="shared" si="136"/>
        <v>MR416.12</v>
      </c>
      <c r="V271" s="4" t="str">
        <f t="shared" si="122"/>
        <v>Sw</v>
      </c>
      <c r="W271" s="179" t="str">
        <f t="shared" si="137"/>
        <v>MR516.12</v>
      </c>
      <c r="X271" s="4" t="str">
        <f t="shared" si="123"/>
        <v>Lamp</v>
      </c>
      <c r="Y271" s="179" t="str">
        <f t="shared" si="146"/>
        <v>MR616.12</v>
      </c>
      <c r="Z271" s="4" t="str">
        <f t="shared" si="129"/>
        <v>Alw</v>
      </c>
      <c r="AC271" s="4">
        <v>1268</v>
      </c>
      <c r="AD271" s="4" t="str">
        <f t="shared" si="138"/>
        <v>延时[A]</v>
      </c>
      <c r="AE271" s="4">
        <v>368</v>
      </c>
      <c r="AF271" s="4" t="str">
        <f t="shared" si="147"/>
        <v>Alm</v>
      </c>
      <c r="AG271" s="179" t="str">
        <f t="shared" si="148"/>
        <v>MR1016.12</v>
      </c>
      <c r="AH271" s="4" t="str">
        <f t="shared" si="139"/>
        <v>Alm</v>
      </c>
      <c r="AI271" s="235" t="str">
        <f t="shared" si="127"/>
        <v>4ST3#热压站下工位TC32F 加热探头或SSR故障Alm</v>
      </c>
      <c r="AJ271" s="4" t="s">
        <v>573</v>
      </c>
      <c r="AK271" s="4" t="str">
        <f t="shared" si="149"/>
        <v>4ST3#热压站下工位TC32F 加热探头或SSR故障</v>
      </c>
      <c r="AL271" s="235" t="str">
        <f t="shared" si="128"/>
        <v>4ST3#热压站下工位TC32F </v>
      </c>
    </row>
    <row r="272" spans="5:38">
      <c r="E272" s="260"/>
      <c r="G272" s="182">
        <f t="shared" si="150"/>
        <v>16</v>
      </c>
      <c r="H272" s="179">
        <f t="shared" si="151"/>
        <v>13</v>
      </c>
      <c r="I272" s="179" t="str">
        <f t="shared" si="135"/>
        <v>R16.13</v>
      </c>
      <c r="K272" s="270" t="str">
        <f t="shared" si="140"/>
        <v>R116.13</v>
      </c>
      <c r="L272" s="138" t="str">
        <f t="shared" si="141"/>
        <v>Sol</v>
      </c>
      <c r="M272" s="179" t="str">
        <f t="shared" si="125"/>
        <v>MR916.13</v>
      </c>
      <c r="N272" s="4" t="str">
        <f t="shared" si="142"/>
        <v>Flg</v>
      </c>
      <c r="O272" s="179" t="str">
        <f t="shared" si="143"/>
        <v>MR116.13</v>
      </c>
      <c r="P272" s="4" t="str">
        <f t="shared" si="130"/>
        <v>Pls</v>
      </c>
      <c r="Q272" s="179" t="str">
        <f t="shared" si="144"/>
        <v>MR216.13</v>
      </c>
      <c r="R272" s="4" t="str">
        <f t="shared" si="131"/>
        <v>[M]</v>
      </c>
      <c r="S272" s="179" t="str">
        <f t="shared" si="145"/>
        <v>MR316.13</v>
      </c>
      <c r="T272" s="4" t="str">
        <f t="shared" si="132"/>
        <v>[A]</v>
      </c>
      <c r="U272" s="179" t="str">
        <f t="shared" si="136"/>
        <v>MR416.13</v>
      </c>
      <c r="V272" s="4" t="str">
        <f t="shared" si="122"/>
        <v>Sw</v>
      </c>
      <c r="W272" s="179" t="str">
        <f t="shared" si="137"/>
        <v>MR516.13</v>
      </c>
      <c r="X272" s="4" t="str">
        <f t="shared" si="123"/>
        <v>Lamp</v>
      </c>
      <c r="Y272" s="179" t="str">
        <f t="shared" si="146"/>
        <v>MR616.13</v>
      </c>
      <c r="Z272" s="4" t="str">
        <f t="shared" si="129"/>
        <v>Alw</v>
      </c>
      <c r="AC272" s="4">
        <v>1269</v>
      </c>
      <c r="AD272" s="4" t="str">
        <f t="shared" si="138"/>
        <v>延时[A]</v>
      </c>
      <c r="AE272" s="4">
        <v>369</v>
      </c>
      <c r="AF272" s="4" t="str">
        <f t="shared" si="147"/>
        <v>Alm</v>
      </c>
      <c r="AG272" s="179" t="str">
        <f t="shared" si="148"/>
        <v>MR1016.13</v>
      </c>
      <c r="AH272" s="4" t="str">
        <f t="shared" si="139"/>
        <v>Alm</v>
      </c>
      <c r="AI272" s="235" t="str">
        <f t="shared" si="127"/>
        <v>4ST3#热压站下工位TC32G 加热探头或SSR故障Alm</v>
      </c>
      <c r="AJ272" s="4" t="s">
        <v>574</v>
      </c>
      <c r="AK272" s="4" t="str">
        <f t="shared" si="149"/>
        <v>4ST3#热压站下工位TC32G 加热探头或SSR故障</v>
      </c>
      <c r="AL272" s="235" t="str">
        <f t="shared" si="128"/>
        <v>4ST3#热压站下工位TC32G </v>
      </c>
    </row>
    <row r="273" spans="5:38">
      <c r="E273" s="260"/>
      <c r="G273" s="182">
        <f t="shared" si="150"/>
        <v>16</v>
      </c>
      <c r="H273" s="179">
        <f t="shared" si="151"/>
        <v>14</v>
      </c>
      <c r="I273" s="179" t="str">
        <f t="shared" si="135"/>
        <v>R16.14</v>
      </c>
      <c r="K273" s="270" t="str">
        <f t="shared" si="140"/>
        <v>R116.14</v>
      </c>
      <c r="L273" s="138" t="str">
        <f t="shared" si="141"/>
        <v>Sol</v>
      </c>
      <c r="M273" s="179" t="str">
        <f t="shared" si="125"/>
        <v>MR916.14</v>
      </c>
      <c r="N273" s="4" t="str">
        <f t="shared" si="142"/>
        <v>Flg</v>
      </c>
      <c r="O273" s="179" t="str">
        <f t="shared" si="143"/>
        <v>MR116.14</v>
      </c>
      <c r="P273" s="4" t="str">
        <f t="shared" si="130"/>
        <v>Pls</v>
      </c>
      <c r="Q273" s="179" t="str">
        <f t="shared" si="144"/>
        <v>MR216.14</v>
      </c>
      <c r="R273" s="4" t="str">
        <f t="shared" si="131"/>
        <v>[M]</v>
      </c>
      <c r="S273" s="179" t="str">
        <f t="shared" si="145"/>
        <v>MR316.14</v>
      </c>
      <c r="T273" s="4" t="str">
        <f t="shared" si="132"/>
        <v>[A]</v>
      </c>
      <c r="U273" s="179" t="str">
        <f t="shared" si="136"/>
        <v>MR416.14</v>
      </c>
      <c r="V273" s="4" t="str">
        <f t="shared" si="122"/>
        <v>Sw</v>
      </c>
      <c r="W273" s="179" t="str">
        <f t="shared" si="137"/>
        <v>MR516.14</v>
      </c>
      <c r="X273" s="4" t="str">
        <f t="shared" si="123"/>
        <v>Lamp</v>
      </c>
      <c r="Y273" s="179" t="str">
        <f t="shared" si="146"/>
        <v>MR616.14</v>
      </c>
      <c r="Z273" s="4" t="str">
        <f t="shared" si="129"/>
        <v>Alw</v>
      </c>
      <c r="AC273" s="4">
        <v>1270</v>
      </c>
      <c r="AD273" s="4" t="str">
        <f t="shared" si="138"/>
        <v>延时[A]</v>
      </c>
      <c r="AE273" s="4">
        <v>370</v>
      </c>
      <c r="AF273" s="4" t="str">
        <f t="shared" si="147"/>
        <v>Alm</v>
      </c>
      <c r="AG273" s="179" t="str">
        <f t="shared" si="148"/>
        <v>MR1016.14</v>
      </c>
      <c r="AH273" s="4" t="str">
        <f t="shared" si="139"/>
        <v>Alm</v>
      </c>
      <c r="AI273" s="235" t="str">
        <f t="shared" si="127"/>
        <v>4ST3#热压站下工位TC32H 加热探头或SSR故障Alm</v>
      </c>
      <c r="AJ273" s="4" t="s">
        <v>575</v>
      </c>
      <c r="AK273" s="4" t="str">
        <f t="shared" ref="AK273:AK274" si="152">$AJ273&amp;" "&amp;AK$220</f>
        <v>4ST3#热压站下工位TC32H 加热探头或SSR故障</v>
      </c>
      <c r="AL273" s="235" t="str">
        <f t="shared" si="128"/>
        <v>4ST3#热压站下工位TC32H </v>
      </c>
    </row>
    <row r="274" ht="12.75" spans="5:38">
      <c r="E274" s="260"/>
      <c r="G274" s="182">
        <f t="shared" si="150"/>
        <v>16</v>
      </c>
      <c r="H274" s="179">
        <f t="shared" si="151"/>
        <v>15</v>
      </c>
      <c r="I274" s="179" t="str">
        <f t="shared" si="135"/>
        <v>R16.15</v>
      </c>
      <c r="K274" s="271" t="str">
        <f t="shared" si="140"/>
        <v>R116.15</v>
      </c>
      <c r="L274" s="138" t="str">
        <f t="shared" si="141"/>
        <v>Sol</v>
      </c>
      <c r="M274" s="179" t="str">
        <f t="shared" ref="M274:M305" si="153">M$2&amp;($G274+900)&amp;"."&amp;$H274</f>
        <v>MR916.15</v>
      </c>
      <c r="N274" s="4" t="str">
        <f t="shared" si="142"/>
        <v>Flg</v>
      </c>
      <c r="O274" s="179" t="str">
        <f t="shared" si="143"/>
        <v>MR116.15</v>
      </c>
      <c r="P274" s="4" t="str">
        <f t="shared" si="130"/>
        <v>Pls</v>
      </c>
      <c r="Q274" s="179" t="str">
        <f t="shared" si="144"/>
        <v>MR216.15</v>
      </c>
      <c r="R274" s="4" t="str">
        <f t="shared" si="131"/>
        <v>[M]</v>
      </c>
      <c r="S274" s="179" t="str">
        <f t="shared" si="145"/>
        <v>MR316.15</v>
      </c>
      <c r="T274" s="4" t="str">
        <f t="shared" si="132"/>
        <v>[A]</v>
      </c>
      <c r="U274" s="179" t="str">
        <f t="shared" si="136"/>
        <v>MR416.15</v>
      </c>
      <c r="V274" s="4" t="str">
        <f t="shared" si="122"/>
        <v>Sw</v>
      </c>
      <c r="W274" s="179" t="str">
        <f t="shared" si="137"/>
        <v>MR516.15</v>
      </c>
      <c r="X274" s="4" t="str">
        <f t="shared" si="123"/>
        <v>Lamp</v>
      </c>
      <c r="Y274" s="179" t="str">
        <f t="shared" si="146"/>
        <v>MR616.15</v>
      </c>
      <c r="Z274" s="4" t="str">
        <f t="shared" si="129"/>
        <v>Alw</v>
      </c>
      <c r="AC274" s="4">
        <v>1271</v>
      </c>
      <c r="AD274" s="4" t="str">
        <f t="shared" si="138"/>
        <v>延时[A]</v>
      </c>
      <c r="AE274" s="4">
        <v>371</v>
      </c>
      <c r="AF274" s="4" t="str">
        <f t="shared" si="147"/>
        <v>Alm</v>
      </c>
      <c r="AG274" s="179" t="str">
        <f t="shared" si="148"/>
        <v>MR1016.15</v>
      </c>
      <c r="AH274" s="4" t="str">
        <f t="shared" si="139"/>
        <v>Alm</v>
      </c>
      <c r="AI274" s="235" t="str">
        <f t="shared" si="127"/>
        <v>4ST3#热压站下工位TC32I 加热探头或SSR故障Alm</v>
      </c>
      <c r="AJ274" s="4" t="s">
        <v>576</v>
      </c>
      <c r="AK274" s="4" t="str">
        <f t="shared" si="152"/>
        <v>4ST3#热压站下工位TC32I 加热探头或SSR故障</v>
      </c>
      <c r="AL274" s="235" t="str">
        <f t="shared" si="128"/>
        <v>4ST3#热压站下工位TC32I </v>
      </c>
    </row>
    <row r="275" spans="5:38">
      <c r="E275" s="260"/>
      <c r="G275" s="182">
        <f t="shared" si="150"/>
        <v>17</v>
      </c>
      <c r="H275" s="179">
        <f t="shared" si="151"/>
        <v>0</v>
      </c>
      <c r="I275" s="179" t="str">
        <f t="shared" si="135"/>
        <v>R17.0</v>
      </c>
      <c r="K275" s="269" t="str">
        <f t="shared" si="140"/>
        <v>R117.0</v>
      </c>
      <c r="L275" s="138" t="str">
        <f t="shared" si="141"/>
        <v>Sol</v>
      </c>
      <c r="M275" s="179" t="str">
        <f t="shared" si="153"/>
        <v>MR917.0</v>
      </c>
      <c r="N275" s="4" t="str">
        <f t="shared" si="142"/>
        <v>Flg</v>
      </c>
      <c r="O275" s="179" t="str">
        <f t="shared" si="143"/>
        <v>MR117.0</v>
      </c>
      <c r="P275" s="4" t="str">
        <f t="shared" si="130"/>
        <v>Pls</v>
      </c>
      <c r="Q275" s="179" t="str">
        <f t="shared" si="144"/>
        <v>MR217.0</v>
      </c>
      <c r="R275" s="4" t="str">
        <f t="shared" si="131"/>
        <v>[M]</v>
      </c>
      <c r="S275" s="179" t="str">
        <f t="shared" si="145"/>
        <v>MR317.0</v>
      </c>
      <c r="T275" s="4" t="str">
        <f t="shared" si="132"/>
        <v>[A]</v>
      </c>
      <c r="U275" s="179" t="str">
        <f t="shared" si="136"/>
        <v>MR417.0</v>
      </c>
      <c r="V275" s="4" t="str">
        <f t="shared" ref="V275:V338" si="154">$E275&amp;V$2</f>
        <v>Sw</v>
      </c>
      <c r="W275" s="179" t="str">
        <f t="shared" si="137"/>
        <v>MR517.0</v>
      </c>
      <c r="X275" s="4" t="str">
        <f t="shared" ref="X275:X338" si="155">$E275&amp;X$2</f>
        <v>Lamp</v>
      </c>
      <c r="Y275" s="179" t="str">
        <f t="shared" si="146"/>
        <v>MR617.0</v>
      </c>
      <c r="Z275" s="4" t="str">
        <f t="shared" si="129"/>
        <v>Alw</v>
      </c>
      <c r="AC275" s="4">
        <v>1272</v>
      </c>
      <c r="AD275" s="4" t="str">
        <f t="shared" si="138"/>
        <v>延时[A]</v>
      </c>
      <c r="AE275" s="4">
        <v>372</v>
      </c>
      <c r="AF275" s="4" t="str">
        <f t="shared" si="147"/>
        <v>Alm</v>
      </c>
      <c r="AG275" s="179" t="str">
        <f t="shared" si="148"/>
        <v>MR1017.0</v>
      </c>
      <c r="AH275" s="4" t="str">
        <f t="shared" si="139"/>
        <v>Alm</v>
      </c>
      <c r="AI275" s="235" t="str">
        <f>$AJ275&amp;" "&amp;AJ$221</f>
        <v>4ST1#热压站上工位TC11A 异常Alm</v>
      </c>
      <c r="AJ275" s="4" t="s">
        <v>507</v>
      </c>
      <c r="AL275" s="235" t="str">
        <f>$AJ275&amp;" "&amp;AM$221</f>
        <v>4ST1#热压站上工位TC11A </v>
      </c>
    </row>
    <row r="276" spans="5:38">
      <c r="E276" s="260"/>
      <c r="G276" s="182">
        <f t="shared" si="150"/>
        <v>17</v>
      </c>
      <c r="H276" s="179">
        <f t="shared" si="151"/>
        <v>1</v>
      </c>
      <c r="I276" s="179" t="str">
        <f t="shared" si="135"/>
        <v>R17.1</v>
      </c>
      <c r="K276" s="270" t="str">
        <f t="shared" si="140"/>
        <v>R117.1</v>
      </c>
      <c r="L276" s="138" t="str">
        <f t="shared" si="141"/>
        <v>Sol</v>
      </c>
      <c r="M276" s="179" t="str">
        <f t="shared" si="153"/>
        <v>MR917.1</v>
      </c>
      <c r="N276" s="4" t="str">
        <f t="shared" si="142"/>
        <v>Flg</v>
      </c>
      <c r="O276" s="179" t="str">
        <f t="shared" si="143"/>
        <v>MR117.1</v>
      </c>
      <c r="P276" s="4" t="str">
        <f t="shared" si="130"/>
        <v>Pls</v>
      </c>
      <c r="Q276" s="179" t="str">
        <f t="shared" si="144"/>
        <v>MR217.1</v>
      </c>
      <c r="R276" s="4" t="str">
        <f t="shared" si="131"/>
        <v>[M]</v>
      </c>
      <c r="S276" s="179" t="str">
        <f t="shared" si="145"/>
        <v>MR317.1</v>
      </c>
      <c r="T276" s="4" t="str">
        <f t="shared" si="132"/>
        <v>[A]</v>
      </c>
      <c r="U276" s="179" t="str">
        <f t="shared" si="136"/>
        <v>MR417.1</v>
      </c>
      <c r="V276" s="4" t="str">
        <f t="shared" si="154"/>
        <v>Sw</v>
      </c>
      <c r="W276" s="179" t="str">
        <f t="shared" si="137"/>
        <v>MR517.1</v>
      </c>
      <c r="X276" s="4" t="str">
        <f t="shared" si="155"/>
        <v>Lamp</v>
      </c>
      <c r="Y276" s="179" t="str">
        <f t="shared" si="146"/>
        <v>MR617.1</v>
      </c>
      <c r="Z276" s="4" t="str">
        <f t="shared" si="129"/>
        <v>Alw</v>
      </c>
      <c r="AC276" s="4">
        <v>1273</v>
      </c>
      <c r="AD276" s="4" t="str">
        <f t="shared" si="138"/>
        <v>延时[A]</v>
      </c>
      <c r="AE276" s="4">
        <v>373</v>
      </c>
      <c r="AF276" s="4" t="str">
        <f t="shared" si="147"/>
        <v>Alm</v>
      </c>
      <c r="AG276" s="179" t="str">
        <f t="shared" si="148"/>
        <v>MR1017.1</v>
      </c>
      <c r="AH276" s="4" t="str">
        <f t="shared" si="139"/>
        <v>Alm</v>
      </c>
      <c r="AI276" s="235" t="str">
        <f t="shared" ref="AI276:AI322" si="156">$AJ276&amp;" "&amp;AJ$221</f>
        <v>4ST1#热压站上工位TC11B 异常Alm</v>
      </c>
      <c r="AJ276" s="4" t="s">
        <v>509</v>
      </c>
      <c r="AL276" s="235" t="str">
        <f t="shared" ref="AL276:AL322" si="157">$AJ276&amp;" "&amp;AM$221</f>
        <v>4ST1#热压站上工位TC11B </v>
      </c>
    </row>
    <row r="277" spans="5:38">
      <c r="E277" s="260"/>
      <c r="G277" s="182">
        <f t="shared" si="150"/>
        <v>17</v>
      </c>
      <c r="H277" s="179">
        <f t="shared" si="151"/>
        <v>2</v>
      </c>
      <c r="I277" s="179" t="str">
        <f t="shared" si="135"/>
        <v>R17.2</v>
      </c>
      <c r="K277" s="270" t="str">
        <f t="shared" si="140"/>
        <v>R117.2</v>
      </c>
      <c r="L277" s="138" t="str">
        <f t="shared" si="141"/>
        <v>Sol</v>
      </c>
      <c r="M277" s="179" t="str">
        <f t="shared" si="153"/>
        <v>MR917.2</v>
      </c>
      <c r="N277" s="4" t="str">
        <f t="shared" si="142"/>
        <v>Flg</v>
      </c>
      <c r="O277" s="179" t="str">
        <f t="shared" si="143"/>
        <v>MR117.2</v>
      </c>
      <c r="P277" s="4" t="str">
        <f t="shared" si="130"/>
        <v>Pls</v>
      </c>
      <c r="Q277" s="179" t="str">
        <f t="shared" si="144"/>
        <v>MR217.2</v>
      </c>
      <c r="R277" s="4" t="str">
        <f t="shared" si="131"/>
        <v>[M]</v>
      </c>
      <c r="S277" s="179" t="str">
        <f t="shared" si="145"/>
        <v>MR317.2</v>
      </c>
      <c r="T277" s="4" t="str">
        <f t="shared" si="132"/>
        <v>[A]</v>
      </c>
      <c r="U277" s="179" t="str">
        <f t="shared" si="136"/>
        <v>MR417.2</v>
      </c>
      <c r="V277" s="4" t="str">
        <f t="shared" si="154"/>
        <v>Sw</v>
      </c>
      <c r="W277" s="179" t="str">
        <f t="shared" si="137"/>
        <v>MR517.2</v>
      </c>
      <c r="X277" s="4" t="str">
        <f t="shared" si="155"/>
        <v>Lamp</v>
      </c>
      <c r="Y277" s="179" t="str">
        <f t="shared" si="146"/>
        <v>MR617.2</v>
      </c>
      <c r="Z277" s="4" t="str">
        <f t="shared" si="129"/>
        <v>Alw</v>
      </c>
      <c r="AC277" s="4">
        <v>1274</v>
      </c>
      <c r="AD277" s="4" t="str">
        <f t="shared" si="138"/>
        <v>延时[A]</v>
      </c>
      <c r="AE277" s="4">
        <v>374</v>
      </c>
      <c r="AF277" s="4" t="str">
        <f t="shared" si="147"/>
        <v>Alm</v>
      </c>
      <c r="AG277" s="179" t="str">
        <f t="shared" si="148"/>
        <v>MR1017.2</v>
      </c>
      <c r="AH277" s="4" t="str">
        <f t="shared" si="139"/>
        <v>Alm</v>
      </c>
      <c r="AI277" s="235" t="str">
        <f t="shared" si="156"/>
        <v>4ST1#热压站上工位TC11C 异常Alm</v>
      </c>
      <c r="AJ277" s="4" t="s">
        <v>511</v>
      </c>
      <c r="AL277" s="235" t="str">
        <f t="shared" si="157"/>
        <v>4ST1#热压站上工位TC11C </v>
      </c>
    </row>
    <row r="278" spans="5:38">
      <c r="E278" s="260"/>
      <c r="G278" s="182">
        <f t="shared" si="150"/>
        <v>17</v>
      </c>
      <c r="H278" s="179">
        <f t="shared" si="151"/>
        <v>3</v>
      </c>
      <c r="I278" s="179" t="str">
        <f t="shared" si="135"/>
        <v>R17.3</v>
      </c>
      <c r="K278" s="270" t="str">
        <f t="shared" si="140"/>
        <v>R117.3</v>
      </c>
      <c r="L278" s="138" t="str">
        <f t="shared" si="141"/>
        <v>Sol</v>
      </c>
      <c r="M278" s="179" t="str">
        <f t="shared" si="153"/>
        <v>MR917.3</v>
      </c>
      <c r="N278" s="4" t="str">
        <f t="shared" si="142"/>
        <v>Flg</v>
      </c>
      <c r="O278" s="179" t="str">
        <f t="shared" si="143"/>
        <v>MR117.3</v>
      </c>
      <c r="P278" s="4" t="str">
        <f t="shared" si="130"/>
        <v>Pls</v>
      </c>
      <c r="Q278" s="179" t="str">
        <f t="shared" si="144"/>
        <v>MR217.3</v>
      </c>
      <c r="R278" s="4" t="str">
        <f t="shared" si="131"/>
        <v>[M]</v>
      </c>
      <c r="S278" s="179" t="str">
        <f t="shared" si="145"/>
        <v>MR317.3</v>
      </c>
      <c r="T278" s="4" t="str">
        <f t="shared" si="132"/>
        <v>[A]</v>
      </c>
      <c r="U278" s="179" t="str">
        <f t="shared" si="136"/>
        <v>MR417.3</v>
      </c>
      <c r="V278" s="4" t="str">
        <f t="shared" si="154"/>
        <v>Sw</v>
      </c>
      <c r="W278" s="179" t="str">
        <f t="shared" si="137"/>
        <v>MR517.3</v>
      </c>
      <c r="X278" s="4" t="str">
        <f t="shared" si="155"/>
        <v>Lamp</v>
      </c>
      <c r="Y278" s="179" t="str">
        <f t="shared" si="146"/>
        <v>MR617.3</v>
      </c>
      <c r="Z278" s="4" t="str">
        <f t="shared" si="129"/>
        <v>Alw</v>
      </c>
      <c r="AC278" s="4">
        <v>1275</v>
      </c>
      <c r="AD278" s="4" t="str">
        <f t="shared" si="138"/>
        <v>延时[A]</v>
      </c>
      <c r="AE278" s="4">
        <v>375</v>
      </c>
      <c r="AF278" s="4" t="str">
        <f t="shared" si="147"/>
        <v>Alm</v>
      </c>
      <c r="AG278" s="179" t="str">
        <f t="shared" si="148"/>
        <v>MR1017.3</v>
      </c>
      <c r="AH278" s="4" t="str">
        <f t="shared" si="139"/>
        <v>Alm</v>
      </c>
      <c r="AI278" s="235" t="str">
        <f t="shared" si="156"/>
        <v>4ST1#热压站上工位TC11D 异常Alm</v>
      </c>
      <c r="AJ278" s="4" t="s">
        <v>513</v>
      </c>
      <c r="AL278" s="235" t="str">
        <f t="shared" si="157"/>
        <v>4ST1#热压站上工位TC11D </v>
      </c>
    </row>
    <row r="279" spans="5:38">
      <c r="E279" s="260"/>
      <c r="G279" s="182">
        <f t="shared" si="150"/>
        <v>17</v>
      </c>
      <c r="H279" s="179">
        <f t="shared" si="151"/>
        <v>4</v>
      </c>
      <c r="I279" s="179" t="str">
        <f t="shared" si="135"/>
        <v>R17.4</v>
      </c>
      <c r="K279" s="270" t="str">
        <f t="shared" si="140"/>
        <v>R117.4</v>
      </c>
      <c r="L279" s="138" t="str">
        <f t="shared" si="141"/>
        <v>Sol</v>
      </c>
      <c r="M279" s="179" t="str">
        <f t="shared" si="153"/>
        <v>MR917.4</v>
      </c>
      <c r="N279" s="4" t="str">
        <f t="shared" si="142"/>
        <v>Flg</v>
      </c>
      <c r="O279" s="179" t="str">
        <f t="shared" si="143"/>
        <v>MR117.4</v>
      </c>
      <c r="P279" s="4" t="str">
        <f t="shared" si="130"/>
        <v>Pls</v>
      </c>
      <c r="Q279" s="179" t="str">
        <f t="shared" si="144"/>
        <v>MR217.4</v>
      </c>
      <c r="R279" s="4" t="str">
        <f t="shared" si="131"/>
        <v>[M]</v>
      </c>
      <c r="S279" s="179" t="str">
        <f t="shared" si="145"/>
        <v>MR317.4</v>
      </c>
      <c r="T279" s="4" t="str">
        <f t="shared" si="132"/>
        <v>[A]</v>
      </c>
      <c r="U279" s="179" t="str">
        <f t="shared" si="136"/>
        <v>MR417.4</v>
      </c>
      <c r="V279" s="4" t="str">
        <f t="shared" si="154"/>
        <v>Sw</v>
      </c>
      <c r="W279" s="179" t="str">
        <f t="shared" si="137"/>
        <v>MR517.4</v>
      </c>
      <c r="X279" s="4" t="str">
        <f t="shared" si="155"/>
        <v>Lamp</v>
      </c>
      <c r="Y279" s="179" t="str">
        <f t="shared" si="146"/>
        <v>MR617.4</v>
      </c>
      <c r="Z279" s="4" t="str">
        <f t="shared" si="129"/>
        <v>Alw</v>
      </c>
      <c r="AC279" s="4">
        <v>1276</v>
      </c>
      <c r="AD279" s="4" t="str">
        <f t="shared" si="138"/>
        <v>延时[A]</v>
      </c>
      <c r="AE279" s="4">
        <v>376</v>
      </c>
      <c r="AF279" s="4" t="str">
        <f t="shared" si="147"/>
        <v>Alm</v>
      </c>
      <c r="AG279" s="179" t="str">
        <f t="shared" si="148"/>
        <v>MR1017.4</v>
      </c>
      <c r="AH279" s="4" t="str">
        <f t="shared" si="139"/>
        <v>Alm</v>
      </c>
      <c r="AI279" s="235" t="str">
        <f t="shared" si="156"/>
        <v>4ST1#热压站上工位TC11F 异常Alm</v>
      </c>
      <c r="AJ279" s="4" t="s">
        <v>515</v>
      </c>
      <c r="AL279" s="235" t="str">
        <f t="shared" si="157"/>
        <v>4ST1#热压站上工位TC11F </v>
      </c>
    </row>
    <row r="280" spans="5:38">
      <c r="E280" s="260"/>
      <c r="G280" s="182">
        <f t="shared" si="150"/>
        <v>17</v>
      </c>
      <c r="H280" s="179">
        <f t="shared" si="151"/>
        <v>5</v>
      </c>
      <c r="I280" s="179" t="str">
        <f t="shared" si="135"/>
        <v>R17.5</v>
      </c>
      <c r="K280" s="270" t="str">
        <f t="shared" si="140"/>
        <v>R117.5</v>
      </c>
      <c r="L280" s="138" t="str">
        <f t="shared" si="141"/>
        <v>Sol</v>
      </c>
      <c r="M280" s="179" t="str">
        <f t="shared" si="153"/>
        <v>MR917.5</v>
      </c>
      <c r="N280" s="4" t="str">
        <f t="shared" si="142"/>
        <v>Flg</v>
      </c>
      <c r="O280" s="179" t="str">
        <f t="shared" si="143"/>
        <v>MR117.5</v>
      </c>
      <c r="P280" s="4" t="str">
        <f t="shared" si="130"/>
        <v>Pls</v>
      </c>
      <c r="Q280" s="179" t="str">
        <f t="shared" si="144"/>
        <v>MR217.5</v>
      </c>
      <c r="R280" s="4" t="str">
        <f t="shared" si="131"/>
        <v>[M]</v>
      </c>
      <c r="S280" s="179" t="str">
        <f t="shared" si="145"/>
        <v>MR317.5</v>
      </c>
      <c r="T280" s="4" t="str">
        <f t="shared" si="132"/>
        <v>[A]</v>
      </c>
      <c r="U280" s="179" t="str">
        <f t="shared" si="136"/>
        <v>MR417.5</v>
      </c>
      <c r="V280" s="4" t="str">
        <f t="shared" si="154"/>
        <v>Sw</v>
      </c>
      <c r="W280" s="179" t="str">
        <f t="shared" si="137"/>
        <v>MR517.5</v>
      </c>
      <c r="X280" s="4" t="str">
        <f t="shared" si="155"/>
        <v>Lamp</v>
      </c>
      <c r="Y280" s="179" t="str">
        <f t="shared" si="146"/>
        <v>MR617.5</v>
      </c>
      <c r="Z280" s="4" t="str">
        <f t="shared" si="129"/>
        <v>Alw</v>
      </c>
      <c r="AC280" s="4">
        <v>1277</v>
      </c>
      <c r="AD280" s="4" t="str">
        <f t="shared" si="138"/>
        <v>延时[A]</v>
      </c>
      <c r="AE280" s="4">
        <v>377</v>
      </c>
      <c r="AF280" s="4" t="str">
        <f t="shared" si="147"/>
        <v>Alm</v>
      </c>
      <c r="AG280" s="179" t="str">
        <f t="shared" si="148"/>
        <v>MR1017.5</v>
      </c>
      <c r="AH280" s="4" t="str">
        <f t="shared" si="139"/>
        <v>Alm</v>
      </c>
      <c r="AI280" s="235" t="str">
        <f t="shared" si="156"/>
        <v>4ST1#热压站上工位TC11G 异常Alm</v>
      </c>
      <c r="AJ280" s="4" t="s">
        <v>517</v>
      </c>
      <c r="AL280" s="235" t="str">
        <f t="shared" si="157"/>
        <v>4ST1#热压站上工位TC11G </v>
      </c>
    </row>
    <row r="281" spans="5:38">
      <c r="E281" s="260"/>
      <c r="G281" s="182">
        <f t="shared" si="150"/>
        <v>17</v>
      </c>
      <c r="H281" s="179">
        <f t="shared" si="151"/>
        <v>6</v>
      </c>
      <c r="I281" s="179" t="str">
        <f t="shared" si="135"/>
        <v>R17.6</v>
      </c>
      <c r="K281" s="270" t="str">
        <f t="shared" si="140"/>
        <v>R117.6</v>
      </c>
      <c r="L281" s="138" t="str">
        <f t="shared" si="141"/>
        <v>Sol</v>
      </c>
      <c r="M281" s="179" t="str">
        <f t="shared" si="153"/>
        <v>MR917.6</v>
      </c>
      <c r="N281" s="4" t="str">
        <f t="shared" si="142"/>
        <v>Flg</v>
      </c>
      <c r="O281" s="179" t="str">
        <f t="shared" si="143"/>
        <v>MR117.6</v>
      </c>
      <c r="P281" s="4" t="str">
        <f t="shared" si="130"/>
        <v>Pls</v>
      </c>
      <c r="Q281" s="179" t="str">
        <f t="shared" si="144"/>
        <v>MR217.6</v>
      </c>
      <c r="R281" s="4" t="str">
        <f t="shared" si="131"/>
        <v>[M]</v>
      </c>
      <c r="S281" s="179" t="str">
        <f t="shared" si="145"/>
        <v>MR317.6</v>
      </c>
      <c r="T281" s="4" t="str">
        <f t="shared" si="132"/>
        <v>[A]</v>
      </c>
      <c r="U281" s="179" t="str">
        <f t="shared" si="136"/>
        <v>MR417.6</v>
      </c>
      <c r="V281" s="4" t="str">
        <f t="shared" si="154"/>
        <v>Sw</v>
      </c>
      <c r="W281" s="179" t="str">
        <f t="shared" si="137"/>
        <v>MR517.6</v>
      </c>
      <c r="X281" s="4" t="str">
        <f t="shared" si="155"/>
        <v>Lamp</v>
      </c>
      <c r="Y281" s="179" t="str">
        <f t="shared" si="146"/>
        <v>MR617.6</v>
      </c>
      <c r="Z281" s="4" t="str">
        <f t="shared" si="129"/>
        <v>Alw</v>
      </c>
      <c r="AC281" s="4">
        <v>1278</v>
      </c>
      <c r="AD281" s="4" t="str">
        <f t="shared" si="138"/>
        <v>延时[A]</v>
      </c>
      <c r="AE281" s="4">
        <v>378</v>
      </c>
      <c r="AF281" s="4" t="str">
        <f t="shared" si="147"/>
        <v>Alm</v>
      </c>
      <c r="AG281" s="179" t="str">
        <f t="shared" si="148"/>
        <v>MR1017.6</v>
      </c>
      <c r="AH281" s="4" t="str">
        <f t="shared" si="139"/>
        <v>Alm</v>
      </c>
      <c r="AI281" s="235" t="str">
        <f t="shared" si="156"/>
        <v>4ST1#热压站上工位TC11H 异常Alm</v>
      </c>
      <c r="AJ281" s="4" t="s">
        <v>519</v>
      </c>
      <c r="AL281" s="235" t="str">
        <f t="shared" si="157"/>
        <v>4ST1#热压站上工位TC11H </v>
      </c>
    </row>
    <row r="282" spans="5:38">
      <c r="E282" s="260"/>
      <c r="G282" s="182">
        <f t="shared" si="150"/>
        <v>17</v>
      </c>
      <c r="H282" s="179">
        <f t="shared" si="151"/>
        <v>7</v>
      </c>
      <c r="I282" s="179" t="str">
        <f t="shared" si="135"/>
        <v>R17.7</v>
      </c>
      <c r="K282" s="270" t="str">
        <f t="shared" si="140"/>
        <v>R117.7</v>
      </c>
      <c r="L282" s="138" t="str">
        <f t="shared" si="141"/>
        <v>Sol</v>
      </c>
      <c r="M282" s="179" t="str">
        <f t="shared" si="153"/>
        <v>MR917.7</v>
      </c>
      <c r="N282" s="4" t="str">
        <f t="shared" si="142"/>
        <v>Flg</v>
      </c>
      <c r="O282" s="179" t="str">
        <f t="shared" si="143"/>
        <v>MR117.7</v>
      </c>
      <c r="P282" s="4" t="str">
        <f t="shared" si="130"/>
        <v>Pls</v>
      </c>
      <c r="Q282" s="179" t="str">
        <f t="shared" si="144"/>
        <v>MR217.7</v>
      </c>
      <c r="R282" s="4" t="str">
        <f t="shared" si="131"/>
        <v>[M]</v>
      </c>
      <c r="S282" s="179" t="str">
        <f t="shared" si="145"/>
        <v>MR317.7</v>
      </c>
      <c r="T282" s="4" t="str">
        <f t="shared" si="132"/>
        <v>[A]</v>
      </c>
      <c r="U282" s="179" t="str">
        <f t="shared" si="136"/>
        <v>MR417.7</v>
      </c>
      <c r="V282" s="4" t="str">
        <f t="shared" si="154"/>
        <v>Sw</v>
      </c>
      <c r="W282" s="179" t="str">
        <f t="shared" si="137"/>
        <v>MR517.7</v>
      </c>
      <c r="X282" s="4" t="str">
        <f t="shared" si="155"/>
        <v>Lamp</v>
      </c>
      <c r="Y282" s="179" t="str">
        <f t="shared" si="146"/>
        <v>MR617.7</v>
      </c>
      <c r="Z282" s="4" t="str">
        <f t="shared" si="129"/>
        <v>Alw</v>
      </c>
      <c r="AC282" s="4">
        <v>1279</v>
      </c>
      <c r="AD282" s="4" t="str">
        <f t="shared" si="138"/>
        <v>延时[A]</v>
      </c>
      <c r="AE282" s="4">
        <v>379</v>
      </c>
      <c r="AF282" s="4" t="str">
        <f t="shared" si="147"/>
        <v>Alm</v>
      </c>
      <c r="AG282" s="179" t="str">
        <f t="shared" si="148"/>
        <v>MR1017.7</v>
      </c>
      <c r="AH282" s="4" t="str">
        <f t="shared" si="139"/>
        <v>Alm</v>
      </c>
      <c r="AI282" s="235" t="str">
        <f t="shared" si="156"/>
        <v>4ST1#热压站上工位TC11I 异常Alm</v>
      </c>
      <c r="AJ282" s="4" t="s">
        <v>521</v>
      </c>
      <c r="AL282" s="235" t="str">
        <f t="shared" si="157"/>
        <v>4ST1#热压站上工位TC11I </v>
      </c>
    </row>
    <row r="283" spans="5:38">
      <c r="E283" s="260"/>
      <c r="G283" s="182">
        <f t="shared" si="150"/>
        <v>17</v>
      </c>
      <c r="H283" s="179">
        <f t="shared" si="151"/>
        <v>8</v>
      </c>
      <c r="I283" s="179" t="str">
        <f t="shared" si="135"/>
        <v>R17.8</v>
      </c>
      <c r="K283" s="270" t="str">
        <f t="shared" si="140"/>
        <v>R117.8</v>
      </c>
      <c r="L283" s="138" t="str">
        <f t="shared" si="141"/>
        <v>Sol</v>
      </c>
      <c r="M283" s="179" t="str">
        <f t="shared" si="153"/>
        <v>MR917.8</v>
      </c>
      <c r="N283" s="4" t="str">
        <f t="shared" si="142"/>
        <v>Flg</v>
      </c>
      <c r="O283" s="179" t="str">
        <f t="shared" si="143"/>
        <v>MR117.8</v>
      </c>
      <c r="P283" s="4" t="str">
        <f t="shared" si="130"/>
        <v>Pls</v>
      </c>
      <c r="Q283" s="179" t="str">
        <f t="shared" si="144"/>
        <v>MR217.8</v>
      </c>
      <c r="R283" s="4" t="str">
        <f t="shared" si="131"/>
        <v>[M]</v>
      </c>
      <c r="S283" s="179" t="str">
        <f t="shared" si="145"/>
        <v>MR317.8</v>
      </c>
      <c r="T283" s="4" t="str">
        <f t="shared" si="132"/>
        <v>[A]</v>
      </c>
      <c r="U283" s="179" t="str">
        <f t="shared" si="136"/>
        <v>MR417.8</v>
      </c>
      <c r="V283" s="4" t="str">
        <f t="shared" si="154"/>
        <v>Sw</v>
      </c>
      <c r="W283" s="179" t="str">
        <f t="shared" si="137"/>
        <v>MR517.8</v>
      </c>
      <c r="X283" s="4" t="str">
        <f t="shared" si="155"/>
        <v>Lamp</v>
      </c>
      <c r="Y283" s="179" t="str">
        <f t="shared" si="146"/>
        <v>MR617.8</v>
      </c>
      <c r="Z283" s="4" t="str">
        <f t="shared" si="129"/>
        <v>Alw</v>
      </c>
      <c r="AC283" s="4">
        <v>1280</v>
      </c>
      <c r="AD283" s="4" t="str">
        <f t="shared" si="138"/>
        <v>延时[A]</v>
      </c>
      <c r="AE283" s="4">
        <v>380</v>
      </c>
      <c r="AF283" s="4" t="str">
        <f t="shared" si="147"/>
        <v>Alm</v>
      </c>
      <c r="AG283" s="179" t="str">
        <f t="shared" si="148"/>
        <v>MR1017.8</v>
      </c>
      <c r="AH283" s="4" t="str">
        <f t="shared" si="139"/>
        <v>Alm</v>
      </c>
      <c r="AI283" s="235" t="str">
        <f t="shared" si="156"/>
        <v>4ST1#热压站下工位TC12A 异常Alm</v>
      </c>
      <c r="AJ283" s="4" t="s">
        <v>523</v>
      </c>
      <c r="AL283" s="235" t="str">
        <f t="shared" si="157"/>
        <v>4ST1#热压站下工位TC12A </v>
      </c>
    </row>
    <row r="284" spans="5:38">
      <c r="E284" s="260"/>
      <c r="G284" s="182">
        <f t="shared" si="150"/>
        <v>17</v>
      </c>
      <c r="H284" s="179">
        <f t="shared" si="151"/>
        <v>9</v>
      </c>
      <c r="I284" s="179" t="str">
        <f t="shared" si="135"/>
        <v>R17.9</v>
      </c>
      <c r="K284" s="270" t="str">
        <f t="shared" si="140"/>
        <v>R117.9</v>
      </c>
      <c r="L284" s="138" t="str">
        <f t="shared" si="141"/>
        <v>Sol</v>
      </c>
      <c r="M284" s="179" t="str">
        <f t="shared" si="153"/>
        <v>MR917.9</v>
      </c>
      <c r="N284" s="4" t="str">
        <f t="shared" si="142"/>
        <v>Flg</v>
      </c>
      <c r="O284" s="179" t="str">
        <f t="shared" si="143"/>
        <v>MR117.9</v>
      </c>
      <c r="P284" s="4" t="str">
        <f t="shared" si="130"/>
        <v>Pls</v>
      </c>
      <c r="Q284" s="179" t="str">
        <f t="shared" si="144"/>
        <v>MR217.9</v>
      </c>
      <c r="R284" s="4" t="str">
        <f t="shared" si="131"/>
        <v>[M]</v>
      </c>
      <c r="S284" s="179" t="str">
        <f t="shared" si="145"/>
        <v>MR317.9</v>
      </c>
      <c r="T284" s="4" t="str">
        <f t="shared" si="132"/>
        <v>[A]</v>
      </c>
      <c r="U284" s="179" t="str">
        <f t="shared" si="136"/>
        <v>MR417.9</v>
      </c>
      <c r="V284" s="4" t="str">
        <f t="shared" si="154"/>
        <v>Sw</v>
      </c>
      <c r="W284" s="179" t="str">
        <f t="shared" si="137"/>
        <v>MR517.9</v>
      </c>
      <c r="X284" s="4" t="str">
        <f t="shared" si="155"/>
        <v>Lamp</v>
      </c>
      <c r="Y284" s="179" t="str">
        <f t="shared" si="146"/>
        <v>MR617.9</v>
      </c>
      <c r="Z284" s="4" t="str">
        <f t="shared" si="129"/>
        <v>Alw</v>
      </c>
      <c r="AC284" s="4">
        <v>1281</v>
      </c>
      <c r="AD284" s="4" t="str">
        <f t="shared" si="138"/>
        <v>延时[A]</v>
      </c>
      <c r="AE284" s="4">
        <v>381</v>
      </c>
      <c r="AF284" s="4" t="str">
        <f t="shared" si="147"/>
        <v>Alm</v>
      </c>
      <c r="AG284" s="179" t="str">
        <f t="shared" si="148"/>
        <v>MR1017.9</v>
      </c>
      <c r="AH284" s="4" t="str">
        <f t="shared" si="139"/>
        <v>Alm</v>
      </c>
      <c r="AI284" s="235" t="str">
        <f t="shared" si="156"/>
        <v>4ST1#热压站下工位TC12B 异常Alm</v>
      </c>
      <c r="AJ284" s="4" t="s">
        <v>525</v>
      </c>
      <c r="AL284" s="235" t="str">
        <f t="shared" si="157"/>
        <v>4ST1#热压站下工位TC12B </v>
      </c>
    </row>
    <row r="285" spans="5:38">
      <c r="E285" s="260"/>
      <c r="G285" s="182">
        <f t="shared" si="150"/>
        <v>17</v>
      </c>
      <c r="H285" s="179">
        <f t="shared" si="151"/>
        <v>10</v>
      </c>
      <c r="I285" s="179" t="str">
        <f t="shared" si="135"/>
        <v>R17.10</v>
      </c>
      <c r="K285" s="270" t="str">
        <f t="shared" si="140"/>
        <v>R117.10</v>
      </c>
      <c r="L285" s="138" t="str">
        <f t="shared" si="141"/>
        <v>Sol</v>
      </c>
      <c r="M285" s="179" t="str">
        <f t="shared" si="153"/>
        <v>MR917.10</v>
      </c>
      <c r="N285" s="4" t="str">
        <f t="shared" si="142"/>
        <v>Flg</v>
      </c>
      <c r="O285" s="179" t="str">
        <f t="shared" si="143"/>
        <v>MR117.10</v>
      </c>
      <c r="P285" s="4" t="str">
        <f t="shared" si="130"/>
        <v>Pls</v>
      </c>
      <c r="Q285" s="179" t="str">
        <f t="shared" si="144"/>
        <v>MR217.10</v>
      </c>
      <c r="R285" s="4" t="str">
        <f t="shared" si="131"/>
        <v>[M]</v>
      </c>
      <c r="S285" s="179" t="str">
        <f t="shared" si="145"/>
        <v>MR317.10</v>
      </c>
      <c r="T285" s="4" t="str">
        <f t="shared" si="132"/>
        <v>[A]</v>
      </c>
      <c r="U285" s="179" t="str">
        <f t="shared" si="136"/>
        <v>MR417.10</v>
      </c>
      <c r="V285" s="4" t="str">
        <f t="shared" si="154"/>
        <v>Sw</v>
      </c>
      <c r="W285" s="179" t="str">
        <f t="shared" si="137"/>
        <v>MR517.10</v>
      </c>
      <c r="X285" s="4" t="str">
        <f t="shared" si="155"/>
        <v>Lamp</v>
      </c>
      <c r="Y285" s="179" t="str">
        <f t="shared" si="146"/>
        <v>MR617.10</v>
      </c>
      <c r="Z285" s="4" t="str">
        <f t="shared" si="129"/>
        <v>Alw</v>
      </c>
      <c r="AC285" s="4">
        <v>1282</v>
      </c>
      <c r="AD285" s="4" t="str">
        <f t="shared" si="138"/>
        <v>延时[A]</v>
      </c>
      <c r="AE285" s="4">
        <v>382</v>
      </c>
      <c r="AF285" s="4" t="str">
        <f t="shared" si="147"/>
        <v>Alm</v>
      </c>
      <c r="AG285" s="179" t="str">
        <f t="shared" si="148"/>
        <v>MR1017.10</v>
      </c>
      <c r="AH285" s="4" t="str">
        <f t="shared" si="139"/>
        <v>Alm</v>
      </c>
      <c r="AI285" s="235" t="str">
        <f t="shared" si="156"/>
        <v>4ST1#热压站下工位TC12C 异常Alm</v>
      </c>
      <c r="AJ285" s="4" t="s">
        <v>527</v>
      </c>
      <c r="AL285" s="235" t="str">
        <f t="shared" si="157"/>
        <v>4ST1#热压站下工位TC12C </v>
      </c>
    </row>
    <row r="286" spans="5:38">
      <c r="E286" s="260"/>
      <c r="G286" s="182">
        <f t="shared" si="150"/>
        <v>17</v>
      </c>
      <c r="H286" s="179">
        <f t="shared" si="151"/>
        <v>11</v>
      </c>
      <c r="I286" s="179" t="str">
        <f t="shared" si="135"/>
        <v>R17.11</v>
      </c>
      <c r="K286" s="270" t="str">
        <f t="shared" si="140"/>
        <v>R117.11</v>
      </c>
      <c r="L286" s="138" t="str">
        <f t="shared" si="141"/>
        <v>Sol</v>
      </c>
      <c r="M286" s="179" t="str">
        <f t="shared" si="153"/>
        <v>MR917.11</v>
      </c>
      <c r="N286" s="4" t="str">
        <f t="shared" si="142"/>
        <v>Flg</v>
      </c>
      <c r="O286" s="179" t="str">
        <f t="shared" si="143"/>
        <v>MR117.11</v>
      </c>
      <c r="P286" s="4" t="str">
        <f t="shared" si="130"/>
        <v>Pls</v>
      </c>
      <c r="Q286" s="179" t="str">
        <f t="shared" si="144"/>
        <v>MR217.11</v>
      </c>
      <c r="R286" s="4" t="str">
        <f t="shared" si="131"/>
        <v>[M]</v>
      </c>
      <c r="S286" s="179" t="str">
        <f t="shared" si="145"/>
        <v>MR317.11</v>
      </c>
      <c r="T286" s="4" t="str">
        <f t="shared" si="132"/>
        <v>[A]</v>
      </c>
      <c r="U286" s="179" t="str">
        <f t="shared" si="136"/>
        <v>MR417.11</v>
      </c>
      <c r="V286" s="4" t="str">
        <f t="shared" si="154"/>
        <v>Sw</v>
      </c>
      <c r="W286" s="179" t="str">
        <f t="shared" si="137"/>
        <v>MR517.11</v>
      </c>
      <c r="X286" s="4" t="str">
        <f t="shared" si="155"/>
        <v>Lamp</v>
      </c>
      <c r="Y286" s="179" t="str">
        <f t="shared" si="146"/>
        <v>MR617.11</v>
      </c>
      <c r="Z286" s="4" t="str">
        <f t="shared" si="129"/>
        <v>Alw</v>
      </c>
      <c r="AC286" s="4">
        <v>1283</v>
      </c>
      <c r="AD286" s="4" t="str">
        <f t="shared" si="138"/>
        <v>延时[A]</v>
      </c>
      <c r="AE286" s="4">
        <v>383</v>
      </c>
      <c r="AF286" s="4" t="str">
        <f t="shared" si="147"/>
        <v>Alm</v>
      </c>
      <c r="AG286" s="179" t="str">
        <f t="shared" si="148"/>
        <v>MR1017.11</v>
      </c>
      <c r="AH286" s="4" t="str">
        <f t="shared" si="139"/>
        <v>Alm</v>
      </c>
      <c r="AI286" s="235" t="str">
        <f t="shared" si="156"/>
        <v>4ST1#热压站下工位TC12D 异常Alm</v>
      </c>
      <c r="AJ286" s="4" t="s">
        <v>529</v>
      </c>
      <c r="AL286" s="235" t="str">
        <f t="shared" si="157"/>
        <v>4ST1#热压站下工位TC12D </v>
      </c>
    </row>
    <row r="287" spans="5:38">
      <c r="E287" s="260"/>
      <c r="G287" s="182">
        <f t="shared" si="150"/>
        <v>17</v>
      </c>
      <c r="H287" s="179">
        <f t="shared" si="151"/>
        <v>12</v>
      </c>
      <c r="I287" s="179" t="str">
        <f t="shared" si="135"/>
        <v>R17.12</v>
      </c>
      <c r="K287" s="270" t="str">
        <f t="shared" si="140"/>
        <v>R117.12</v>
      </c>
      <c r="L287" s="138" t="str">
        <f t="shared" si="141"/>
        <v>Sol</v>
      </c>
      <c r="M287" s="179" t="str">
        <f t="shared" si="153"/>
        <v>MR917.12</v>
      </c>
      <c r="N287" s="4" t="str">
        <f t="shared" si="142"/>
        <v>Flg</v>
      </c>
      <c r="O287" s="179" t="str">
        <f t="shared" si="143"/>
        <v>MR117.12</v>
      </c>
      <c r="P287" s="4" t="str">
        <f t="shared" si="130"/>
        <v>Pls</v>
      </c>
      <c r="Q287" s="179" t="str">
        <f t="shared" si="144"/>
        <v>MR217.12</v>
      </c>
      <c r="R287" s="4" t="str">
        <f t="shared" si="131"/>
        <v>[M]</v>
      </c>
      <c r="S287" s="179" t="str">
        <f t="shared" si="145"/>
        <v>MR317.12</v>
      </c>
      <c r="T287" s="4" t="str">
        <f t="shared" si="132"/>
        <v>[A]</v>
      </c>
      <c r="U287" s="179" t="str">
        <f t="shared" si="136"/>
        <v>MR417.12</v>
      </c>
      <c r="V287" s="4" t="str">
        <f t="shared" si="154"/>
        <v>Sw</v>
      </c>
      <c r="W287" s="179" t="str">
        <f t="shared" si="137"/>
        <v>MR517.12</v>
      </c>
      <c r="X287" s="4" t="str">
        <f t="shared" si="155"/>
        <v>Lamp</v>
      </c>
      <c r="Y287" s="179" t="str">
        <f t="shared" si="146"/>
        <v>MR617.12</v>
      </c>
      <c r="Z287" s="4" t="str">
        <f t="shared" si="129"/>
        <v>Alw</v>
      </c>
      <c r="AC287" s="4">
        <v>1284</v>
      </c>
      <c r="AD287" s="4" t="str">
        <f t="shared" si="138"/>
        <v>延时[A]</v>
      </c>
      <c r="AE287" s="4">
        <v>384</v>
      </c>
      <c r="AF287" s="4" t="str">
        <f t="shared" si="147"/>
        <v>Alm</v>
      </c>
      <c r="AG287" s="179" t="str">
        <f t="shared" si="148"/>
        <v>MR1017.12</v>
      </c>
      <c r="AH287" s="4" t="str">
        <f t="shared" si="139"/>
        <v>Alm</v>
      </c>
      <c r="AI287" s="235" t="str">
        <f t="shared" si="156"/>
        <v>4ST1#热压站下工位TC12F 异常Alm</v>
      </c>
      <c r="AJ287" s="4" t="s">
        <v>531</v>
      </c>
      <c r="AL287" s="235" t="str">
        <f t="shared" si="157"/>
        <v>4ST1#热压站下工位TC12F </v>
      </c>
    </row>
    <row r="288" spans="5:38">
      <c r="E288" s="260"/>
      <c r="G288" s="182">
        <f t="shared" si="150"/>
        <v>17</v>
      </c>
      <c r="H288" s="179">
        <f t="shared" si="151"/>
        <v>13</v>
      </c>
      <c r="I288" s="179" t="str">
        <f t="shared" si="135"/>
        <v>R17.13</v>
      </c>
      <c r="K288" s="270" t="str">
        <f t="shared" si="140"/>
        <v>R117.13</v>
      </c>
      <c r="L288" s="138" t="str">
        <f t="shared" si="141"/>
        <v>Sol</v>
      </c>
      <c r="M288" s="179" t="str">
        <f t="shared" si="153"/>
        <v>MR917.13</v>
      </c>
      <c r="N288" s="4" t="str">
        <f t="shared" si="142"/>
        <v>Flg</v>
      </c>
      <c r="O288" s="179" t="str">
        <f t="shared" si="143"/>
        <v>MR117.13</v>
      </c>
      <c r="P288" s="4" t="str">
        <f t="shared" si="130"/>
        <v>Pls</v>
      </c>
      <c r="Q288" s="179" t="str">
        <f t="shared" si="144"/>
        <v>MR217.13</v>
      </c>
      <c r="R288" s="4" t="str">
        <f t="shared" si="131"/>
        <v>[M]</v>
      </c>
      <c r="S288" s="179" t="str">
        <f t="shared" si="145"/>
        <v>MR317.13</v>
      </c>
      <c r="T288" s="4" t="str">
        <f t="shared" si="132"/>
        <v>[A]</v>
      </c>
      <c r="U288" s="179" t="str">
        <f t="shared" si="136"/>
        <v>MR417.13</v>
      </c>
      <c r="V288" s="4" t="str">
        <f t="shared" si="154"/>
        <v>Sw</v>
      </c>
      <c r="W288" s="179" t="str">
        <f t="shared" si="137"/>
        <v>MR517.13</v>
      </c>
      <c r="X288" s="4" t="str">
        <f t="shared" si="155"/>
        <v>Lamp</v>
      </c>
      <c r="Y288" s="179" t="str">
        <f t="shared" si="146"/>
        <v>MR617.13</v>
      </c>
      <c r="Z288" s="4" t="str">
        <f t="shared" si="129"/>
        <v>Alw</v>
      </c>
      <c r="AC288" s="4">
        <v>1285</v>
      </c>
      <c r="AD288" s="4" t="str">
        <f t="shared" si="138"/>
        <v>延时[A]</v>
      </c>
      <c r="AE288" s="4">
        <v>385</v>
      </c>
      <c r="AF288" s="4" t="str">
        <f t="shared" si="147"/>
        <v>Alm</v>
      </c>
      <c r="AG288" s="179" t="str">
        <f t="shared" si="148"/>
        <v>MR1017.13</v>
      </c>
      <c r="AH288" s="4" t="str">
        <f t="shared" si="139"/>
        <v>Alm</v>
      </c>
      <c r="AI288" s="235" t="str">
        <f t="shared" si="156"/>
        <v>4ST1#热压站下工位TC12G 异常Alm</v>
      </c>
      <c r="AJ288" s="4" t="s">
        <v>533</v>
      </c>
      <c r="AL288" s="235" t="str">
        <f t="shared" si="157"/>
        <v>4ST1#热压站下工位TC12G </v>
      </c>
    </row>
    <row r="289" spans="5:38">
      <c r="E289" s="260"/>
      <c r="G289" s="182">
        <f t="shared" si="150"/>
        <v>17</v>
      </c>
      <c r="H289" s="179">
        <f t="shared" si="151"/>
        <v>14</v>
      </c>
      <c r="I289" s="179" t="str">
        <f t="shared" si="135"/>
        <v>R17.14</v>
      </c>
      <c r="K289" s="270" t="str">
        <f t="shared" si="140"/>
        <v>R117.14</v>
      </c>
      <c r="L289" s="138" t="str">
        <f t="shared" si="141"/>
        <v>Sol</v>
      </c>
      <c r="M289" s="179" t="str">
        <f t="shared" si="153"/>
        <v>MR917.14</v>
      </c>
      <c r="N289" s="4" t="str">
        <f t="shared" si="142"/>
        <v>Flg</v>
      </c>
      <c r="O289" s="179" t="str">
        <f t="shared" si="143"/>
        <v>MR117.14</v>
      </c>
      <c r="P289" s="4" t="str">
        <f t="shared" si="130"/>
        <v>Pls</v>
      </c>
      <c r="Q289" s="179" t="str">
        <f t="shared" si="144"/>
        <v>MR217.14</v>
      </c>
      <c r="R289" s="4" t="str">
        <f t="shared" si="131"/>
        <v>[M]</v>
      </c>
      <c r="S289" s="179" t="str">
        <f t="shared" si="145"/>
        <v>MR317.14</v>
      </c>
      <c r="T289" s="4" t="str">
        <f t="shared" si="132"/>
        <v>[A]</v>
      </c>
      <c r="U289" s="179" t="str">
        <f t="shared" si="136"/>
        <v>MR417.14</v>
      </c>
      <c r="V289" s="4" t="str">
        <f t="shared" si="154"/>
        <v>Sw</v>
      </c>
      <c r="W289" s="179" t="str">
        <f t="shared" si="137"/>
        <v>MR517.14</v>
      </c>
      <c r="X289" s="4" t="str">
        <f t="shared" si="155"/>
        <v>Lamp</v>
      </c>
      <c r="Y289" s="179" t="str">
        <f t="shared" si="146"/>
        <v>MR617.14</v>
      </c>
      <c r="Z289" s="4" t="str">
        <f t="shared" si="129"/>
        <v>Alw</v>
      </c>
      <c r="AC289" s="4">
        <v>1286</v>
      </c>
      <c r="AD289" s="4" t="str">
        <f t="shared" si="138"/>
        <v>延时[A]</v>
      </c>
      <c r="AE289" s="4">
        <v>386</v>
      </c>
      <c r="AF289" s="4" t="str">
        <f t="shared" si="147"/>
        <v>Alm</v>
      </c>
      <c r="AG289" s="179" t="str">
        <f t="shared" si="148"/>
        <v>MR1017.14</v>
      </c>
      <c r="AH289" s="4" t="str">
        <f t="shared" si="139"/>
        <v>Alm</v>
      </c>
      <c r="AI289" s="235" t="str">
        <f t="shared" si="156"/>
        <v>4ST1#热压站下工位TC12H 异常Alm</v>
      </c>
      <c r="AJ289" s="4" t="s">
        <v>535</v>
      </c>
      <c r="AL289" s="235" t="str">
        <f t="shared" si="157"/>
        <v>4ST1#热压站下工位TC12H </v>
      </c>
    </row>
    <row r="290" ht="12.75" spans="5:38">
      <c r="E290" s="260"/>
      <c r="G290" s="182">
        <f t="shared" si="150"/>
        <v>17</v>
      </c>
      <c r="H290" s="179">
        <f t="shared" si="151"/>
        <v>15</v>
      </c>
      <c r="I290" s="179" t="str">
        <f t="shared" si="135"/>
        <v>R17.15</v>
      </c>
      <c r="K290" s="271" t="str">
        <f t="shared" si="140"/>
        <v>R117.15</v>
      </c>
      <c r="L290" s="138" t="str">
        <f t="shared" si="141"/>
        <v>Sol</v>
      </c>
      <c r="M290" s="179" t="str">
        <f t="shared" si="153"/>
        <v>MR917.15</v>
      </c>
      <c r="N290" s="4" t="str">
        <f t="shared" si="142"/>
        <v>Flg</v>
      </c>
      <c r="O290" s="179" t="str">
        <f t="shared" si="143"/>
        <v>MR117.15</v>
      </c>
      <c r="P290" s="4" t="str">
        <f t="shared" si="130"/>
        <v>Pls</v>
      </c>
      <c r="Q290" s="179" t="str">
        <f t="shared" si="144"/>
        <v>MR217.15</v>
      </c>
      <c r="R290" s="4" t="str">
        <f t="shared" si="131"/>
        <v>[M]</v>
      </c>
      <c r="S290" s="179" t="str">
        <f t="shared" si="145"/>
        <v>MR317.15</v>
      </c>
      <c r="T290" s="4" t="str">
        <f t="shared" si="132"/>
        <v>[A]</v>
      </c>
      <c r="U290" s="179" t="str">
        <f t="shared" si="136"/>
        <v>MR417.15</v>
      </c>
      <c r="V290" s="4" t="str">
        <f t="shared" si="154"/>
        <v>Sw</v>
      </c>
      <c r="W290" s="179" t="str">
        <f t="shared" si="137"/>
        <v>MR517.15</v>
      </c>
      <c r="X290" s="4" t="str">
        <f t="shared" si="155"/>
        <v>Lamp</v>
      </c>
      <c r="Y290" s="179" t="str">
        <f t="shared" si="146"/>
        <v>MR617.15</v>
      </c>
      <c r="Z290" s="4" t="str">
        <f t="shared" si="129"/>
        <v>Alw</v>
      </c>
      <c r="AC290" s="4">
        <v>1287</v>
      </c>
      <c r="AD290" s="4" t="str">
        <f t="shared" si="138"/>
        <v>延时[A]</v>
      </c>
      <c r="AE290" s="4">
        <v>387</v>
      </c>
      <c r="AF290" s="4" t="str">
        <f t="shared" si="147"/>
        <v>Alm</v>
      </c>
      <c r="AG290" s="179" t="str">
        <f t="shared" si="148"/>
        <v>MR1017.15</v>
      </c>
      <c r="AH290" s="4" t="str">
        <f t="shared" si="139"/>
        <v>Alm</v>
      </c>
      <c r="AI290" s="235" t="str">
        <f t="shared" si="156"/>
        <v>4ST1#热压站下工位TC12I 异常Alm</v>
      </c>
      <c r="AJ290" s="4" t="s">
        <v>537</v>
      </c>
      <c r="AL290" s="235" t="str">
        <f t="shared" si="157"/>
        <v>4ST1#热压站下工位TC12I </v>
      </c>
    </row>
    <row r="291" spans="2:38">
      <c r="B291" s="23" t="s">
        <v>577</v>
      </c>
      <c r="E291" s="260"/>
      <c r="G291" s="182">
        <f t="shared" si="150"/>
        <v>18</v>
      </c>
      <c r="H291" s="179">
        <f t="shared" si="151"/>
        <v>0</v>
      </c>
      <c r="I291" s="179" t="str">
        <f t="shared" si="135"/>
        <v>R18.0</v>
      </c>
      <c r="K291" s="269" t="str">
        <f t="shared" si="140"/>
        <v>R118.0</v>
      </c>
      <c r="L291" s="138" t="str">
        <f t="shared" si="141"/>
        <v>Sol</v>
      </c>
      <c r="M291" s="179" t="str">
        <f t="shared" si="153"/>
        <v>MR918.0</v>
      </c>
      <c r="N291" s="4" t="str">
        <f t="shared" si="142"/>
        <v>4St_A温度在控制范围内Flg</v>
      </c>
      <c r="O291" s="179" t="str">
        <f t="shared" si="143"/>
        <v>MR118.0</v>
      </c>
      <c r="P291" s="4" t="str">
        <f t="shared" si="130"/>
        <v>Pls</v>
      </c>
      <c r="Q291" s="179" t="str">
        <f t="shared" si="144"/>
        <v>MR218.0</v>
      </c>
      <c r="R291" s="4" t="str">
        <f t="shared" si="131"/>
        <v>[M]</v>
      </c>
      <c r="S291" s="179" t="str">
        <f t="shared" si="145"/>
        <v>MR318.0</v>
      </c>
      <c r="T291" s="4" t="str">
        <f t="shared" si="132"/>
        <v>[A]</v>
      </c>
      <c r="U291" s="179" t="str">
        <f t="shared" si="136"/>
        <v>MR418.0</v>
      </c>
      <c r="V291" s="4" t="str">
        <f t="shared" si="154"/>
        <v>Sw</v>
      </c>
      <c r="W291" s="179" t="str">
        <f t="shared" si="137"/>
        <v>MR518.0</v>
      </c>
      <c r="X291" s="4" t="str">
        <f t="shared" si="155"/>
        <v>Lamp</v>
      </c>
      <c r="Y291" s="179" t="str">
        <f t="shared" si="146"/>
        <v>MR618.0</v>
      </c>
      <c r="Z291" s="4" t="e">
        <f>#REF!&amp;Z$2</f>
        <v>#REF!</v>
      </c>
      <c r="AC291" s="4">
        <v>1288</v>
      </c>
      <c r="AD291" s="4" t="e">
        <f>#REF!&amp;AD$2</f>
        <v>#REF!</v>
      </c>
      <c r="AE291" s="4">
        <v>388</v>
      </c>
      <c r="AF291" s="4" t="e">
        <f t="shared" si="147"/>
        <v>#REF!</v>
      </c>
      <c r="AG291" s="179" t="str">
        <f t="shared" si="148"/>
        <v>MR1018.0</v>
      </c>
      <c r="AH291" s="4" t="e">
        <f>#REF!&amp;AH$2</f>
        <v>#REF!</v>
      </c>
      <c r="AI291" s="235" t="str">
        <f t="shared" si="156"/>
        <v>4ST2#热压站上工位TC21A 异常Alm</v>
      </c>
      <c r="AJ291" s="4" t="s">
        <v>539</v>
      </c>
      <c r="AL291" s="235" t="str">
        <f t="shared" si="157"/>
        <v>4ST2#热压站上工位TC21A </v>
      </c>
    </row>
    <row r="292" spans="2:38">
      <c r="B292" s="23" t="s">
        <v>578</v>
      </c>
      <c r="E292" s="260"/>
      <c r="G292" s="182">
        <f t="shared" si="150"/>
        <v>18</v>
      </c>
      <c r="H292" s="179">
        <f t="shared" si="151"/>
        <v>1</v>
      </c>
      <c r="I292" s="179" t="str">
        <f t="shared" si="135"/>
        <v>R18.1</v>
      </c>
      <c r="K292" s="270" t="str">
        <f t="shared" si="140"/>
        <v>R118.1</v>
      </c>
      <c r="L292" s="138" t="str">
        <f t="shared" si="141"/>
        <v>Sol</v>
      </c>
      <c r="M292" s="179" t="str">
        <f t="shared" si="153"/>
        <v>MR918.1</v>
      </c>
      <c r="N292" s="4" t="str">
        <f t="shared" ref="N292:N321" si="158">$B292&amp;N$2</f>
        <v>4St_A上层上板左温度超界Flg</v>
      </c>
      <c r="O292" s="179" t="str">
        <f t="shared" si="143"/>
        <v>MR118.1</v>
      </c>
      <c r="P292" s="4" t="str">
        <f t="shared" si="130"/>
        <v>Pls</v>
      </c>
      <c r="Q292" s="179" t="str">
        <f t="shared" si="144"/>
        <v>MR218.1</v>
      </c>
      <c r="R292" s="4" t="str">
        <f t="shared" si="131"/>
        <v>[M]</v>
      </c>
      <c r="S292" s="179" t="str">
        <f t="shared" si="145"/>
        <v>MR318.1</v>
      </c>
      <c r="T292" s="4" t="str">
        <f t="shared" si="132"/>
        <v>[A]</v>
      </c>
      <c r="U292" s="179" t="str">
        <f t="shared" si="136"/>
        <v>MR418.1</v>
      </c>
      <c r="V292" s="4" t="str">
        <f t="shared" si="154"/>
        <v>Sw</v>
      </c>
      <c r="W292" s="179" t="str">
        <f t="shared" si="137"/>
        <v>MR518.1</v>
      </c>
      <c r="X292" s="4" t="str">
        <f t="shared" si="155"/>
        <v>Lamp</v>
      </c>
      <c r="Y292" s="179" t="str">
        <f t="shared" si="146"/>
        <v>MR618.1</v>
      </c>
      <c r="Z292" s="4" t="e">
        <f>#REF!&amp;Z$2</f>
        <v>#REF!</v>
      </c>
      <c r="AC292" s="4">
        <v>1289</v>
      </c>
      <c r="AD292" s="4" t="e">
        <f>#REF!&amp;AD$2</f>
        <v>#REF!</v>
      </c>
      <c r="AE292" s="4">
        <v>389</v>
      </c>
      <c r="AF292" s="4" t="e">
        <f t="shared" si="147"/>
        <v>#REF!</v>
      </c>
      <c r="AG292" s="179" t="str">
        <f t="shared" si="148"/>
        <v>MR1018.1</v>
      </c>
      <c r="AH292" s="4" t="e">
        <f>#REF!&amp;AH$2</f>
        <v>#REF!</v>
      </c>
      <c r="AI292" s="235" t="str">
        <f t="shared" si="156"/>
        <v>4ST2#热压站上工位TC21B 异常Alm</v>
      </c>
      <c r="AJ292" s="4" t="s">
        <v>541</v>
      </c>
      <c r="AL292" s="235" t="str">
        <f t="shared" si="157"/>
        <v>4ST2#热压站上工位TC21B </v>
      </c>
    </row>
    <row r="293" spans="2:38">
      <c r="B293" s="23" t="s">
        <v>579</v>
      </c>
      <c r="E293" s="260"/>
      <c r="G293" s="182">
        <f t="shared" si="150"/>
        <v>18</v>
      </c>
      <c r="H293" s="179">
        <f t="shared" si="151"/>
        <v>2</v>
      </c>
      <c r="I293" s="179" t="str">
        <f t="shared" si="135"/>
        <v>R18.2</v>
      </c>
      <c r="K293" s="270" t="str">
        <f t="shared" si="140"/>
        <v>R118.2</v>
      </c>
      <c r="L293" s="138" t="str">
        <f t="shared" si="141"/>
        <v>Sol</v>
      </c>
      <c r="M293" s="179" t="str">
        <f t="shared" si="153"/>
        <v>MR918.2</v>
      </c>
      <c r="N293" s="4" t="str">
        <f t="shared" si="158"/>
        <v>4St_A上层上板中温度超界Flg</v>
      </c>
      <c r="O293" s="179" t="str">
        <f t="shared" si="143"/>
        <v>MR118.2</v>
      </c>
      <c r="P293" s="4" t="str">
        <f t="shared" si="130"/>
        <v>Pls</v>
      </c>
      <c r="Q293" s="179" t="str">
        <f t="shared" si="144"/>
        <v>MR218.2</v>
      </c>
      <c r="R293" s="4" t="str">
        <f t="shared" si="131"/>
        <v>[M]</v>
      </c>
      <c r="S293" s="179" t="str">
        <f t="shared" si="145"/>
        <v>MR318.2</v>
      </c>
      <c r="T293" s="4" t="str">
        <f t="shared" si="132"/>
        <v>[A]</v>
      </c>
      <c r="U293" s="179" t="str">
        <f t="shared" si="136"/>
        <v>MR418.2</v>
      </c>
      <c r="V293" s="4" t="str">
        <f t="shared" si="154"/>
        <v>Sw</v>
      </c>
      <c r="W293" s="179" t="str">
        <f t="shared" si="137"/>
        <v>MR518.2</v>
      </c>
      <c r="X293" s="4" t="str">
        <f t="shared" si="155"/>
        <v>Lamp</v>
      </c>
      <c r="Y293" s="179" t="str">
        <f t="shared" si="146"/>
        <v>MR618.2</v>
      </c>
      <c r="Z293" s="4" t="e">
        <f>#REF!&amp;Z$2</f>
        <v>#REF!</v>
      </c>
      <c r="AC293" s="4">
        <v>1290</v>
      </c>
      <c r="AD293" s="4" t="e">
        <f>#REF!&amp;AD$2</f>
        <v>#REF!</v>
      </c>
      <c r="AE293" s="4">
        <v>390</v>
      </c>
      <c r="AF293" s="4" t="e">
        <f t="shared" si="147"/>
        <v>#REF!</v>
      </c>
      <c r="AG293" s="179" t="str">
        <f t="shared" si="148"/>
        <v>MR1018.2</v>
      </c>
      <c r="AH293" s="4" t="e">
        <f>#REF!&amp;AH$2</f>
        <v>#REF!</v>
      </c>
      <c r="AI293" s="235" t="str">
        <f t="shared" si="156"/>
        <v>4ST2#热压站上工位TC21C 异常Alm</v>
      </c>
      <c r="AJ293" s="4" t="s">
        <v>542</v>
      </c>
      <c r="AL293" s="235" t="str">
        <f t="shared" si="157"/>
        <v>4ST2#热压站上工位TC21C </v>
      </c>
    </row>
    <row r="294" spans="2:38">
      <c r="B294" s="23" t="s">
        <v>580</v>
      </c>
      <c r="E294" s="260"/>
      <c r="G294" s="182">
        <f t="shared" si="150"/>
        <v>18</v>
      </c>
      <c r="H294" s="179">
        <f t="shared" si="151"/>
        <v>3</v>
      </c>
      <c r="I294" s="179" t="str">
        <f t="shared" si="135"/>
        <v>R18.3</v>
      </c>
      <c r="K294" s="270" t="str">
        <f t="shared" si="140"/>
        <v>R118.3</v>
      </c>
      <c r="L294" s="138" t="str">
        <f t="shared" si="141"/>
        <v>Sol</v>
      </c>
      <c r="M294" s="179" t="str">
        <f t="shared" si="153"/>
        <v>MR918.3</v>
      </c>
      <c r="N294" s="4" t="str">
        <f t="shared" si="158"/>
        <v>4St_A上层上板右温度超界Flg</v>
      </c>
      <c r="O294" s="179" t="str">
        <f t="shared" si="143"/>
        <v>MR118.3</v>
      </c>
      <c r="P294" s="4" t="str">
        <f t="shared" si="130"/>
        <v>Pls</v>
      </c>
      <c r="Q294" s="179" t="str">
        <f t="shared" si="144"/>
        <v>MR218.3</v>
      </c>
      <c r="R294" s="4" t="str">
        <f t="shared" si="131"/>
        <v>[M]</v>
      </c>
      <c r="S294" s="179" t="str">
        <f t="shared" si="145"/>
        <v>MR318.3</v>
      </c>
      <c r="T294" s="4" t="str">
        <f t="shared" si="132"/>
        <v>[A]</v>
      </c>
      <c r="U294" s="179" t="str">
        <f t="shared" si="136"/>
        <v>MR418.3</v>
      </c>
      <c r="V294" s="4" t="str">
        <f t="shared" si="154"/>
        <v>Sw</v>
      </c>
      <c r="W294" s="179" t="str">
        <f t="shared" si="137"/>
        <v>MR518.3</v>
      </c>
      <c r="X294" s="4" t="str">
        <f t="shared" si="155"/>
        <v>Lamp</v>
      </c>
      <c r="Y294" s="179" t="str">
        <f t="shared" si="146"/>
        <v>MR618.3</v>
      </c>
      <c r="Z294" s="4" t="e">
        <f>#REF!&amp;Z$2</f>
        <v>#REF!</v>
      </c>
      <c r="AC294" s="4">
        <v>1291</v>
      </c>
      <c r="AD294" s="4" t="e">
        <f>#REF!&amp;AD$2</f>
        <v>#REF!</v>
      </c>
      <c r="AE294" s="4">
        <v>391</v>
      </c>
      <c r="AF294" s="4" t="e">
        <f t="shared" si="147"/>
        <v>#REF!</v>
      </c>
      <c r="AG294" s="179" t="str">
        <f t="shared" si="148"/>
        <v>MR1018.3</v>
      </c>
      <c r="AH294" s="4" t="e">
        <f>#REF!&amp;AH$2</f>
        <v>#REF!</v>
      </c>
      <c r="AI294" s="235" t="str">
        <f t="shared" si="156"/>
        <v>4ST2#热压站上工位TC21D 异常Alm</v>
      </c>
      <c r="AJ294" s="4" t="s">
        <v>544</v>
      </c>
      <c r="AL294" s="235" t="str">
        <f t="shared" si="157"/>
        <v>4ST2#热压站上工位TC21D </v>
      </c>
    </row>
    <row r="295" spans="2:38">
      <c r="B295" s="23" t="s">
        <v>581</v>
      </c>
      <c r="E295" s="260"/>
      <c r="G295" s="182">
        <f t="shared" si="150"/>
        <v>18</v>
      </c>
      <c r="H295" s="179">
        <f t="shared" si="151"/>
        <v>4</v>
      </c>
      <c r="I295" s="179" t="str">
        <f t="shared" si="135"/>
        <v>R18.4</v>
      </c>
      <c r="K295" s="270" t="str">
        <f t="shared" si="140"/>
        <v>R118.4</v>
      </c>
      <c r="L295" s="138" t="str">
        <f t="shared" si="141"/>
        <v>Sol</v>
      </c>
      <c r="M295" s="179" t="str">
        <f t="shared" si="153"/>
        <v>MR918.4</v>
      </c>
      <c r="N295" s="4" t="str">
        <f t="shared" si="158"/>
        <v>4St_A上层左侧板温度超界Flg</v>
      </c>
      <c r="O295" s="179" t="str">
        <f t="shared" si="143"/>
        <v>MR118.4</v>
      </c>
      <c r="P295" s="4" t="str">
        <f t="shared" si="130"/>
        <v>Pls</v>
      </c>
      <c r="Q295" s="179" t="str">
        <f t="shared" si="144"/>
        <v>MR218.4</v>
      </c>
      <c r="R295" s="4" t="str">
        <f t="shared" si="131"/>
        <v>[M]</v>
      </c>
      <c r="S295" s="179" t="str">
        <f t="shared" si="145"/>
        <v>MR318.4</v>
      </c>
      <c r="T295" s="4" t="str">
        <f t="shared" si="132"/>
        <v>[A]</v>
      </c>
      <c r="U295" s="179" t="str">
        <f t="shared" si="136"/>
        <v>MR418.4</v>
      </c>
      <c r="V295" s="4" t="str">
        <f t="shared" si="154"/>
        <v>Sw</v>
      </c>
      <c r="W295" s="179" t="str">
        <f t="shared" si="137"/>
        <v>MR518.4</v>
      </c>
      <c r="X295" s="4" t="str">
        <f t="shared" si="155"/>
        <v>Lamp</v>
      </c>
      <c r="Y295" s="179" t="str">
        <f t="shared" si="146"/>
        <v>MR618.4</v>
      </c>
      <c r="Z295" s="4" t="e">
        <f>#REF!&amp;Z$2</f>
        <v>#REF!</v>
      </c>
      <c r="AC295" s="4">
        <v>1292</v>
      </c>
      <c r="AD295" s="4" t="e">
        <f>#REF!&amp;AD$2</f>
        <v>#REF!</v>
      </c>
      <c r="AE295" s="4">
        <v>392</v>
      </c>
      <c r="AF295" s="4" t="e">
        <f t="shared" si="147"/>
        <v>#REF!</v>
      </c>
      <c r="AG295" s="179" t="str">
        <f t="shared" si="148"/>
        <v>MR1018.4</v>
      </c>
      <c r="AH295" s="4" t="e">
        <f>#REF!&amp;AH$2</f>
        <v>#REF!</v>
      </c>
      <c r="AI295" s="235" t="str">
        <f t="shared" si="156"/>
        <v>4ST2#热压站上工位TC21F 异常Alm</v>
      </c>
      <c r="AJ295" s="4" t="s">
        <v>546</v>
      </c>
      <c r="AL295" s="235" t="str">
        <f t="shared" si="157"/>
        <v>4ST2#热压站上工位TC21F </v>
      </c>
    </row>
    <row r="296" spans="2:38">
      <c r="B296" s="23" t="s">
        <v>582</v>
      </c>
      <c r="E296" s="260"/>
      <c r="G296" s="182">
        <f t="shared" si="150"/>
        <v>18</v>
      </c>
      <c r="H296" s="179">
        <f t="shared" si="151"/>
        <v>5</v>
      </c>
      <c r="I296" s="179" t="str">
        <f t="shared" si="135"/>
        <v>R18.5</v>
      </c>
      <c r="K296" s="270" t="str">
        <f t="shared" si="140"/>
        <v>R118.5</v>
      </c>
      <c r="L296" s="138" t="str">
        <f t="shared" si="141"/>
        <v>Sol</v>
      </c>
      <c r="M296" s="179" t="str">
        <f t="shared" si="153"/>
        <v>MR918.5</v>
      </c>
      <c r="N296" s="4" t="str">
        <f t="shared" si="158"/>
        <v>4St_A上层下板左温度超界Flg</v>
      </c>
      <c r="O296" s="179" t="str">
        <f t="shared" si="143"/>
        <v>MR118.5</v>
      </c>
      <c r="P296" s="4" t="str">
        <f t="shared" si="130"/>
        <v>Pls</v>
      </c>
      <c r="Q296" s="179" t="str">
        <f t="shared" si="144"/>
        <v>MR218.5</v>
      </c>
      <c r="R296" s="4" t="str">
        <f t="shared" si="131"/>
        <v>[M]</v>
      </c>
      <c r="S296" s="179" t="str">
        <f t="shared" si="145"/>
        <v>MR318.5</v>
      </c>
      <c r="T296" s="4" t="str">
        <f t="shared" si="132"/>
        <v>[A]</v>
      </c>
      <c r="U296" s="179" t="str">
        <f t="shared" si="136"/>
        <v>MR418.5</v>
      </c>
      <c r="V296" s="4" t="str">
        <f t="shared" si="154"/>
        <v>Sw</v>
      </c>
      <c r="W296" s="179" t="str">
        <f t="shared" si="137"/>
        <v>MR518.5</v>
      </c>
      <c r="X296" s="4" t="str">
        <f t="shared" si="155"/>
        <v>Lamp</v>
      </c>
      <c r="Y296" s="179" t="str">
        <f t="shared" si="146"/>
        <v>MR618.5</v>
      </c>
      <c r="Z296" s="4" t="e">
        <f>#REF!&amp;Z$2</f>
        <v>#REF!</v>
      </c>
      <c r="AC296" s="4">
        <v>1293</v>
      </c>
      <c r="AD296" s="4" t="e">
        <f>#REF!&amp;AD$2</f>
        <v>#REF!</v>
      </c>
      <c r="AE296" s="4">
        <v>393</v>
      </c>
      <c r="AF296" s="4" t="e">
        <f t="shared" si="147"/>
        <v>#REF!</v>
      </c>
      <c r="AG296" s="179" t="str">
        <f t="shared" si="148"/>
        <v>MR1018.5</v>
      </c>
      <c r="AH296" s="4" t="e">
        <f>#REF!&amp;AH$2</f>
        <v>#REF!</v>
      </c>
      <c r="AI296" s="235" t="str">
        <f t="shared" si="156"/>
        <v>4ST2#热压站上工位TC21G 异常Alm</v>
      </c>
      <c r="AJ296" s="4" t="s">
        <v>548</v>
      </c>
      <c r="AL296" s="235" t="str">
        <f t="shared" si="157"/>
        <v>4ST2#热压站上工位TC21G </v>
      </c>
    </row>
    <row r="297" spans="2:38">
      <c r="B297" s="23" t="s">
        <v>583</v>
      </c>
      <c r="E297" s="260"/>
      <c r="G297" s="182">
        <f t="shared" si="150"/>
        <v>18</v>
      </c>
      <c r="H297" s="179">
        <f t="shared" si="151"/>
        <v>6</v>
      </c>
      <c r="I297" s="179" t="str">
        <f t="shared" si="135"/>
        <v>R18.6</v>
      </c>
      <c r="K297" s="270" t="str">
        <f t="shared" si="140"/>
        <v>R118.6</v>
      </c>
      <c r="L297" s="138" t="str">
        <f t="shared" si="141"/>
        <v>Sol</v>
      </c>
      <c r="M297" s="179" t="str">
        <f t="shared" si="153"/>
        <v>MR918.6</v>
      </c>
      <c r="N297" s="4" t="str">
        <f t="shared" si="158"/>
        <v>4St_A上层下板中温度超界Flg</v>
      </c>
      <c r="O297" s="179" t="str">
        <f t="shared" si="143"/>
        <v>MR118.6</v>
      </c>
      <c r="P297" s="4" t="str">
        <f t="shared" si="130"/>
        <v>Pls</v>
      </c>
      <c r="Q297" s="179" t="str">
        <f t="shared" si="144"/>
        <v>MR218.6</v>
      </c>
      <c r="R297" s="4" t="str">
        <f t="shared" si="131"/>
        <v>[M]</v>
      </c>
      <c r="S297" s="179" t="str">
        <f t="shared" si="145"/>
        <v>MR318.6</v>
      </c>
      <c r="T297" s="4" t="str">
        <f t="shared" si="132"/>
        <v>[A]</v>
      </c>
      <c r="U297" s="179" t="str">
        <f t="shared" si="136"/>
        <v>MR418.6</v>
      </c>
      <c r="V297" s="4" t="str">
        <f t="shared" si="154"/>
        <v>Sw</v>
      </c>
      <c r="W297" s="179" t="str">
        <f t="shared" si="137"/>
        <v>MR518.6</v>
      </c>
      <c r="X297" s="4" t="str">
        <f t="shared" si="155"/>
        <v>Lamp</v>
      </c>
      <c r="Y297" s="179" t="str">
        <f t="shared" si="146"/>
        <v>MR618.6</v>
      </c>
      <c r="Z297" s="4" t="e">
        <f>#REF!&amp;Z$2</f>
        <v>#REF!</v>
      </c>
      <c r="AC297" s="4">
        <v>1294</v>
      </c>
      <c r="AD297" s="4" t="e">
        <f>#REF!&amp;AD$2</f>
        <v>#REF!</v>
      </c>
      <c r="AE297" s="4">
        <v>394</v>
      </c>
      <c r="AF297" s="4" t="e">
        <f t="shared" si="147"/>
        <v>#REF!</v>
      </c>
      <c r="AG297" s="179" t="str">
        <f t="shared" si="148"/>
        <v>MR1018.6</v>
      </c>
      <c r="AH297" s="4" t="e">
        <f>#REF!&amp;AH$2</f>
        <v>#REF!</v>
      </c>
      <c r="AI297" s="235" t="str">
        <f t="shared" si="156"/>
        <v>4ST2#热压站上工位TC21H 异常Alm</v>
      </c>
      <c r="AJ297" s="4" t="s">
        <v>549</v>
      </c>
      <c r="AL297" s="235" t="str">
        <f t="shared" si="157"/>
        <v>4ST2#热压站上工位TC21H </v>
      </c>
    </row>
    <row r="298" spans="2:38">
      <c r="B298" s="23" t="s">
        <v>584</v>
      </c>
      <c r="E298" s="260"/>
      <c r="G298" s="182">
        <f t="shared" si="150"/>
        <v>18</v>
      </c>
      <c r="H298" s="179">
        <f t="shared" si="151"/>
        <v>7</v>
      </c>
      <c r="I298" s="179" t="str">
        <f t="shared" si="135"/>
        <v>R18.7</v>
      </c>
      <c r="K298" s="270" t="str">
        <f t="shared" si="140"/>
        <v>R118.7</v>
      </c>
      <c r="L298" s="138" t="str">
        <f t="shared" si="141"/>
        <v>Sol</v>
      </c>
      <c r="M298" s="179" t="str">
        <f t="shared" si="153"/>
        <v>MR918.7</v>
      </c>
      <c r="N298" s="4" t="str">
        <f t="shared" si="158"/>
        <v>4St_A上层下板右温度超界Flg</v>
      </c>
      <c r="O298" s="179" t="str">
        <f t="shared" si="143"/>
        <v>MR118.7</v>
      </c>
      <c r="P298" s="4" t="str">
        <f t="shared" si="130"/>
        <v>Pls</v>
      </c>
      <c r="Q298" s="179" t="str">
        <f t="shared" si="144"/>
        <v>MR218.7</v>
      </c>
      <c r="R298" s="4" t="str">
        <f t="shared" si="131"/>
        <v>[M]</v>
      </c>
      <c r="S298" s="179" t="str">
        <f t="shared" si="145"/>
        <v>MR318.7</v>
      </c>
      <c r="T298" s="4" t="str">
        <f t="shared" si="132"/>
        <v>[A]</v>
      </c>
      <c r="U298" s="179" t="str">
        <f t="shared" si="136"/>
        <v>MR418.7</v>
      </c>
      <c r="V298" s="4" t="str">
        <f t="shared" si="154"/>
        <v>Sw</v>
      </c>
      <c r="W298" s="179" t="str">
        <f t="shared" si="137"/>
        <v>MR518.7</v>
      </c>
      <c r="X298" s="4" t="str">
        <f t="shared" si="155"/>
        <v>Lamp</v>
      </c>
      <c r="Y298" s="179" t="str">
        <f t="shared" si="146"/>
        <v>MR618.7</v>
      </c>
      <c r="Z298" s="4" t="e">
        <f>#REF!&amp;Z$2</f>
        <v>#REF!</v>
      </c>
      <c r="AC298" s="4">
        <v>1295</v>
      </c>
      <c r="AD298" s="4" t="e">
        <f>#REF!&amp;AD$2</f>
        <v>#REF!</v>
      </c>
      <c r="AE298" s="4">
        <v>395</v>
      </c>
      <c r="AF298" s="4" t="e">
        <f t="shared" si="147"/>
        <v>#REF!</v>
      </c>
      <c r="AG298" s="179" t="str">
        <f t="shared" si="148"/>
        <v>MR1018.7</v>
      </c>
      <c r="AH298" s="4" t="e">
        <f>#REF!&amp;AH$2</f>
        <v>#REF!</v>
      </c>
      <c r="AI298" s="235" t="str">
        <f t="shared" si="156"/>
        <v>4ST2#热压站上工位TC21I 异常Alm</v>
      </c>
      <c r="AJ298" s="4" t="s">
        <v>550</v>
      </c>
      <c r="AL298" s="235" t="str">
        <f t="shared" si="157"/>
        <v>4ST2#热压站上工位TC21I </v>
      </c>
    </row>
    <row r="299" spans="2:38">
      <c r="B299" s="23" t="s">
        <v>585</v>
      </c>
      <c r="E299" s="260"/>
      <c r="G299" s="182">
        <f t="shared" si="150"/>
        <v>18</v>
      </c>
      <c r="H299" s="179">
        <f t="shared" si="151"/>
        <v>8</v>
      </c>
      <c r="I299" s="179" t="str">
        <f t="shared" si="135"/>
        <v>R18.8</v>
      </c>
      <c r="K299" s="270" t="str">
        <f t="shared" si="140"/>
        <v>R118.8</v>
      </c>
      <c r="L299" s="138" t="str">
        <f t="shared" si="141"/>
        <v>Sol</v>
      </c>
      <c r="M299" s="179" t="str">
        <f t="shared" si="153"/>
        <v>MR918.8</v>
      </c>
      <c r="N299" s="4" t="str">
        <f t="shared" si="158"/>
        <v>4St_A上层右侧板温度超界Flg</v>
      </c>
      <c r="O299" s="179" t="str">
        <f t="shared" si="143"/>
        <v>MR118.8</v>
      </c>
      <c r="P299" s="4" t="str">
        <f t="shared" si="130"/>
        <v>Pls</v>
      </c>
      <c r="Q299" s="179" t="str">
        <f t="shared" si="144"/>
        <v>MR218.8</v>
      </c>
      <c r="R299" s="4" t="str">
        <f t="shared" si="131"/>
        <v>[M]</v>
      </c>
      <c r="S299" s="179" t="str">
        <f t="shared" si="145"/>
        <v>MR318.8</v>
      </c>
      <c r="T299" s="4" t="str">
        <f t="shared" si="132"/>
        <v>[A]</v>
      </c>
      <c r="U299" s="179" t="str">
        <f t="shared" si="136"/>
        <v>MR418.8</v>
      </c>
      <c r="V299" s="4" t="str">
        <f t="shared" si="154"/>
        <v>Sw</v>
      </c>
      <c r="W299" s="179" t="str">
        <f t="shared" si="137"/>
        <v>MR518.8</v>
      </c>
      <c r="X299" s="4" t="str">
        <f t="shared" si="155"/>
        <v>Lamp</v>
      </c>
      <c r="Y299" s="179" t="str">
        <f t="shared" si="146"/>
        <v>MR618.8</v>
      </c>
      <c r="Z299" s="4" t="e">
        <f>#REF!&amp;Z$2</f>
        <v>#REF!</v>
      </c>
      <c r="AC299" s="4">
        <v>1296</v>
      </c>
      <c r="AD299" s="4" t="e">
        <f>#REF!&amp;AD$2</f>
        <v>#REF!</v>
      </c>
      <c r="AE299" s="4">
        <v>396</v>
      </c>
      <c r="AF299" s="4" t="e">
        <f t="shared" si="147"/>
        <v>#REF!</v>
      </c>
      <c r="AG299" s="179" t="str">
        <f t="shared" si="148"/>
        <v>MR1018.8</v>
      </c>
      <c r="AH299" s="4" t="e">
        <f>#REF!&amp;AH$2</f>
        <v>#REF!</v>
      </c>
      <c r="AI299" s="235" t="str">
        <f t="shared" si="156"/>
        <v>4ST2#热压站下工位TC22A 异常Alm</v>
      </c>
      <c r="AJ299" s="4" t="s">
        <v>551</v>
      </c>
      <c r="AL299" s="235" t="str">
        <f t="shared" si="157"/>
        <v>4ST2#热压站下工位TC22A </v>
      </c>
    </row>
    <row r="300" spans="5:38">
      <c r="E300" s="260"/>
      <c r="G300" s="182">
        <f t="shared" si="150"/>
        <v>18</v>
      </c>
      <c r="H300" s="179">
        <f t="shared" si="151"/>
        <v>9</v>
      </c>
      <c r="I300" s="179" t="str">
        <f t="shared" si="135"/>
        <v>R18.9</v>
      </c>
      <c r="K300" s="270" t="str">
        <f t="shared" si="140"/>
        <v>R118.9</v>
      </c>
      <c r="L300" s="138" t="str">
        <f t="shared" si="141"/>
        <v>Sol</v>
      </c>
      <c r="M300" s="179" t="str">
        <f t="shared" si="153"/>
        <v>MR918.9</v>
      </c>
      <c r="N300" s="4" t="str">
        <f t="shared" si="158"/>
        <v>Flg</v>
      </c>
      <c r="O300" s="179" t="str">
        <f t="shared" si="143"/>
        <v>MR118.9</v>
      </c>
      <c r="P300" s="4" t="str">
        <f t="shared" si="130"/>
        <v>Pls</v>
      </c>
      <c r="Q300" s="179" t="str">
        <f t="shared" si="144"/>
        <v>MR218.9</v>
      </c>
      <c r="R300" s="4" t="str">
        <f t="shared" si="131"/>
        <v>[M]</v>
      </c>
      <c r="S300" s="179" t="str">
        <f t="shared" si="145"/>
        <v>MR318.9</v>
      </c>
      <c r="T300" s="4" t="str">
        <f t="shared" si="132"/>
        <v>[A]</v>
      </c>
      <c r="U300" s="179" t="str">
        <f t="shared" si="136"/>
        <v>MR418.9</v>
      </c>
      <c r="V300" s="4" t="str">
        <f t="shared" si="154"/>
        <v>Sw</v>
      </c>
      <c r="W300" s="179" t="str">
        <f t="shared" si="137"/>
        <v>MR518.9</v>
      </c>
      <c r="X300" s="4" t="str">
        <f t="shared" si="155"/>
        <v>Lamp</v>
      </c>
      <c r="Y300" s="179" t="str">
        <f t="shared" si="146"/>
        <v>MR618.9</v>
      </c>
      <c r="Z300" s="4" t="str">
        <f t="shared" ref="Z297:Z360" si="159">$B300&amp;Z$2</f>
        <v>Alw</v>
      </c>
      <c r="AC300" s="4">
        <v>1297</v>
      </c>
      <c r="AD300" s="4" t="str">
        <f t="shared" si="138"/>
        <v>延时[A]</v>
      </c>
      <c r="AE300" s="4">
        <v>397</v>
      </c>
      <c r="AF300" s="4" t="str">
        <f t="shared" si="147"/>
        <v>Alm</v>
      </c>
      <c r="AG300" s="179" t="str">
        <f t="shared" si="148"/>
        <v>MR1018.9</v>
      </c>
      <c r="AH300" s="4" t="str">
        <f t="shared" si="139"/>
        <v>Alm</v>
      </c>
      <c r="AI300" s="235" t="str">
        <f t="shared" si="156"/>
        <v>4ST2#热压站下工位TC22B 异常Alm</v>
      </c>
      <c r="AJ300" s="4" t="s">
        <v>552</v>
      </c>
      <c r="AL300" s="235" t="str">
        <f t="shared" si="157"/>
        <v>4ST2#热压站下工位TC22B </v>
      </c>
    </row>
    <row r="301" spans="5:38">
      <c r="E301" s="260"/>
      <c r="G301" s="182">
        <f t="shared" si="150"/>
        <v>18</v>
      </c>
      <c r="H301" s="179">
        <f t="shared" si="151"/>
        <v>10</v>
      </c>
      <c r="I301" s="179" t="str">
        <f t="shared" si="135"/>
        <v>R18.10</v>
      </c>
      <c r="K301" s="270" t="str">
        <f t="shared" si="140"/>
        <v>R118.10</v>
      </c>
      <c r="L301" s="138" t="str">
        <f t="shared" si="141"/>
        <v>Sol</v>
      </c>
      <c r="M301" s="179" t="str">
        <f t="shared" si="153"/>
        <v>MR918.10</v>
      </c>
      <c r="N301" s="4" t="str">
        <f t="shared" si="158"/>
        <v>Flg</v>
      </c>
      <c r="O301" s="179" t="str">
        <f t="shared" si="143"/>
        <v>MR118.10</v>
      </c>
      <c r="P301" s="4" t="str">
        <f t="shared" si="130"/>
        <v>Pls</v>
      </c>
      <c r="Q301" s="179" t="str">
        <f t="shared" si="144"/>
        <v>MR218.10</v>
      </c>
      <c r="R301" s="4" t="str">
        <f t="shared" si="131"/>
        <v>[M]</v>
      </c>
      <c r="S301" s="179" t="str">
        <f t="shared" si="145"/>
        <v>MR318.10</v>
      </c>
      <c r="T301" s="4" t="str">
        <f t="shared" si="132"/>
        <v>[A]</v>
      </c>
      <c r="U301" s="179" t="str">
        <f t="shared" si="136"/>
        <v>MR418.10</v>
      </c>
      <c r="V301" s="4" t="str">
        <f t="shared" si="154"/>
        <v>Sw</v>
      </c>
      <c r="W301" s="179" t="str">
        <f t="shared" si="137"/>
        <v>MR518.10</v>
      </c>
      <c r="X301" s="4" t="str">
        <f t="shared" si="155"/>
        <v>Lamp</v>
      </c>
      <c r="Y301" s="179" t="str">
        <f t="shared" si="146"/>
        <v>MR618.10</v>
      </c>
      <c r="Z301" s="4" t="str">
        <f t="shared" si="159"/>
        <v>Alw</v>
      </c>
      <c r="AC301" s="4">
        <v>1298</v>
      </c>
      <c r="AD301" s="4" t="str">
        <f t="shared" si="138"/>
        <v>延时[A]</v>
      </c>
      <c r="AE301" s="4">
        <v>398</v>
      </c>
      <c r="AF301" s="4" t="str">
        <f t="shared" si="147"/>
        <v>Alm</v>
      </c>
      <c r="AG301" s="179" t="str">
        <f t="shared" si="148"/>
        <v>MR1018.10</v>
      </c>
      <c r="AH301" s="4" t="str">
        <f t="shared" si="139"/>
        <v>Alm</v>
      </c>
      <c r="AI301" s="235" t="str">
        <f t="shared" si="156"/>
        <v>4ST2#热压站下工位TC22C 异常Alm</v>
      </c>
      <c r="AJ301" s="4" t="s">
        <v>553</v>
      </c>
      <c r="AL301" s="235" t="str">
        <f t="shared" si="157"/>
        <v>4ST2#热压站下工位TC22C </v>
      </c>
    </row>
    <row r="302" spans="5:38">
      <c r="E302" s="260"/>
      <c r="G302" s="182">
        <f t="shared" si="150"/>
        <v>18</v>
      </c>
      <c r="H302" s="179">
        <f t="shared" si="151"/>
        <v>11</v>
      </c>
      <c r="I302" s="179" t="str">
        <f t="shared" si="135"/>
        <v>R18.11</v>
      </c>
      <c r="K302" s="270" t="str">
        <f t="shared" si="140"/>
        <v>R118.11</v>
      </c>
      <c r="L302" s="138" t="str">
        <f t="shared" si="141"/>
        <v>Sol</v>
      </c>
      <c r="M302" s="179" t="str">
        <f t="shared" si="153"/>
        <v>MR918.11</v>
      </c>
      <c r="N302" s="4" t="str">
        <f t="shared" si="158"/>
        <v>Flg</v>
      </c>
      <c r="O302" s="179" t="str">
        <f t="shared" si="143"/>
        <v>MR118.11</v>
      </c>
      <c r="P302" s="4" t="str">
        <f t="shared" si="130"/>
        <v>Pls</v>
      </c>
      <c r="Q302" s="179" t="str">
        <f t="shared" si="144"/>
        <v>MR218.11</v>
      </c>
      <c r="R302" s="4" t="str">
        <f t="shared" si="131"/>
        <v>[M]</v>
      </c>
      <c r="S302" s="179" t="str">
        <f t="shared" si="145"/>
        <v>MR318.11</v>
      </c>
      <c r="T302" s="4" t="str">
        <f t="shared" si="132"/>
        <v>[A]</v>
      </c>
      <c r="U302" s="179" t="str">
        <f t="shared" si="136"/>
        <v>MR418.11</v>
      </c>
      <c r="V302" s="4" t="str">
        <f t="shared" si="154"/>
        <v>Sw</v>
      </c>
      <c r="W302" s="179" t="str">
        <f t="shared" si="137"/>
        <v>MR518.11</v>
      </c>
      <c r="X302" s="4" t="str">
        <f t="shared" si="155"/>
        <v>Lamp</v>
      </c>
      <c r="Y302" s="179" t="str">
        <f t="shared" si="146"/>
        <v>MR618.11</v>
      </c>
      <c r="Z302" s="4" t="str">
        <f t="shared" si="159"/>
        <v>Alw</v>
      </c>
      <c r="AC302" s="4">
        <v>1299</v>
      </c>
      <c r="AD302" s="4" t="str">
        <f t="shared" si="138"/>
        <v>延时[A]</v>
      </c>
      <c r="AE302" s="4">
        <v>399</v>
      </c>
      <c r="AF302" s="4" t="str">
        <f t="shared" si="147"/>
        <v>Alm</v>
      </c>
      <c r="AG302" s="179" t="str">
        <f t="shared" si="148"/>
        <v>MR1018.11</v>
      </c>
      <c r="AH302" s="4" t="str">
        <f t="shared" si="139"/>
        <v>Alm</v>
      </c>
      <c r="AI302" s="235" t="str">
        <f t="shared" si="156"/>
        <v>4ST2#热压站下工位TC22D 异常Alm</v>
      </c>
      <c r="AJ302" s="4" t="s">
        <v>554</v>
      </c>
      <c r="AL302" s="235" t="str">
        <f t="shared" si="157"/>
        <v>4ST2#热压站下工位TC22D </v>
      </c>
    </row>
    <row r="303" spans="5:38">
      <c r="E303" s="260"/>
      <c r="G303" s="182">
        <f t="shared" si="150"/>
        <v>18</v>
      </c>
      <c r="H303" s="179">
        <f t="shared" si="151"/>
        <v>12</v>
      </c>
      <c r="I303" s="179" t="str">
        <f t="shared" si="135"/>
        <v>R18.12</v>
      </c>
      <c r="K303" s="270" t="str">
        <f t="shared" si="140"/>
        <v>R118.12</v>
      </c>
      <c r="L303" s="138" t="str">
        <f t="shared" si="141"/>
        <v>Sol</v>
      </c>
      <c r="M303" s="179" t="str">
        <f t="shared" si="153"/>
        <v>MR918.12</v>
      </c>
      <c r="N303" s="4" t="str">
        <f t="shared" si="158"/>
        <v>Flg</v>
      </c>
      <c r="O303" s="179" t="str">
        <f t="shared" si="143"/>
        <v>MR118.12</v>
      </c>
      <c r="P303" s="4" t="str">
        <f t="shared" si="130"/>
        <v>Pls</v>
      </c>
      <c r="Q303" s="179" t="str">
        <f t="shared" si="144"/>
        <v>MR218.12</v>
      </c>
      <c r="R303" s="4" t="str">
        <f t="shared" si="131"/>
        <v>[M]</v>
      </c>
      <c r="S303" s="179" t="str">
        <f t="shared" si="145"/>
        <v>MR318.12</v>
      </c>
      <c r="T303" s="4" t="str">
        <f t="shared" si="132"/>
        <v>[A]</v>
      </c>
      <c r="U303" s="179" t="str">
        <f t="shared" si="136"/>
        <v>MR418.12</v>
      </c>
      <c r="V303" s="4" t="str">
        <f t="shared" si="154"/>
        <v>Sw</v>
      </c>
      <c r="W303" s="179" t="str">
        <f t="shared" si="137"/>
        <v>MR518.12</v>
      </c>
      <c r="X303" s="4" t="str">
        <f t="shared" si="155"/>
        <v>Lamp</v>
      </c>
      <c r="Y303" s="179" t="str">
        <f t="shared" si="146"/>
        <v>MR618.12</v>
      </c>
      <c r="Z303" s="4" t="str">
        <f t="shared" si="159"/>
        <v>Alw</v>
      </c>
      <c r="AC303" s="4">
        <v>1300</v>
      </c>
      <c r="AD303" s="4" t="str">
        <f t="shared" si="138"/>
        <v>延时[A]</v>
      </c>
      <c r="AE303" s="4">
        <v>400</v>
      </c>
      <c r="AF303" s="4" t="str">
        <f t="shared" si="147"/>
        <v>Alm</v>
      </c>
      <c r="AG303" s="179" t="str">
        <f t="shared" si="148"/>
        <v>MR1018.12</v>
      </c>
      <c r="AH303" s="4" t="str">
        <f t="shared" si="139"/>
        <v>Alm</v>
      </c>
      <c r="AI303" s="235" t="str">
        <f t="shared" si="156"/>
        <v>4ST2#热压站下工位TC22F 异常Alm</v>
      </c>
      <c r="AJ303" s="4" t="s">
        <v>555</v>
      </c>
      <c r="AL303" s="235" t="str">
        <f t="shared" si="157"/>
        <v>4ST2#热压站下工位TC22F </v>
      </c>
    </row>
    <row r="304" spans="5:38">
      <c r="E304" s="260"/>
      <c r="G304" s="182">
        <f t="shared" si="150"/>
        <v>18</v>
      </c>
      <c r="H304" s="179">
        <f t="shared" si="151"/>
        <v>13</v>
      </c>
      <c r="I304" s="179" t="str">
        <f t="shared" si="135"/>
        <v>R18.13</v>
      </c>
      <c r="K304" s="270" t="str">
        <f t="shared" si="140"/>
        <v>R118.13</v>
      </c>
      <c r="L304" s="138" t="str">
        <f t="shared" si="141"/>
        <v>Sol</v>
      </c>
      <c r="M304" s="179" t="str">
        <f t="shared" si="153"/>
        <v>MR918.13</v>
      </c>
      <c r="N304" s="4" t="str">
        <f t="shared" si="158"/>
        <v>Flg</v>
      </c>
      <c r="O304" s="179" t="str">
        <f t="shared" si="143"/>
        <v>MR118.13</v>
      </c>
      <c r="P304" s="4" t="str">
        <f t="shared" si="130"/>
        <v>Pls</v>
      </c>
      <c r="Q304" s="179" t="str">
        <f t="shared" si="144"/>
        <v>MR218.13</v>
      </c>
      <c r="R304" s="4" t="str">
        <f t="shared" si="131"/>
        <v>[M]</v>
      </c>
      <c r="S304" s="179" t="str">
        <f t="shared" si="145"/>
        <v>MR318.13</v>
      </c>
      <c r="T304" s="4" t="str">
        <f t="shared" si="132"/>
        <v>[A]</v>
      </c>
      <c r="U304" s="179" t="str">
        <f t="shared" si="136"/>
        <v>MR418.13</v>
      </c>
      <c r="V304" s="4" t="str">
        <f t="shared" si="154"/>
        <v>Sw</v>
      </c>
      <c r="W304" s="179" t="str">
        <f t="shared" si="137"/>
        <v>MR518.13</v>
      </c>
      <c r="X304" s="4" t="str">
        <f t="shared" si="155"/>
        <v>Lamp</v>
      </c>
      <c r="Y304" s="179" t="str">
        <f t="shared" si="146"/>
        <v>MR618.13</v>
      </c>
      <c r="Z304" s="4" t="str">
        <f t="shared" si="159"/>
        <v>Alw</v>
      </c>
      <c r="AC304" s="4">
        <v>1301</v>
      </c>
      <c r="AD304" s="4" t="str">
        <f t="shared" si="138"/>
        <v>延时[A]</v>
      </c>
      <c r="AE304" s="4">
        <v>401</v>
      </c>
      <c r="AF304" s="4" t="str">
        <f t="shared" si="147"/>
        <v>Alm</v>
      </c>
      <c r="AG304" s="179" t="str">
        <f t="shared" si="148"/>
        <v>MR1018.13</v>
      </c>
      <c r="AH304" s="4" t="str">
        <f t="shared" si="139"/>
        <v>Alm</v>
      </c>
      <c r="AI304" s="235" t="str">
        <f t="shared" si="156"/>
        <v>4ST2#热压站下工位TC22G 异常Alm</v>
      </c>
      <c r="AJ304" s="4" t="s">
        <v>556</v>
      </c>
      <c r="AL304" s="235" t="str">
        <f t="shared" si="157"/>
        <v>4ST2#热压站下工位TC22G </v>
      </c>
    </row>
    <row r="305" spans="5:38">
      <c r="E305" s="260"/>
      <c r="G305" s="182">
        <f t="shared" si="150"/>
        <v>18</v>
      </c>
      <c r="H305" s="179">
        <f t="shared" si="151"/>
        <v>14</v>
      </c>
      <c r="I305" s="179" t="str">
        <f t="shared" si="135"/>
        <v>R18.14</v>
      </c>
      <c r="K305" s="270" t="str">
        <f t="shared" si="140"/>
        <v>R118.14</v>
      </c>
      <c r="L305" s="138" t="str">
        <f t="shared" si="141"/>
        <v>Sol</v>
      </c>
      <c r="M305" s="179" t="str">
        <f t="shared" si="153"/>
        <v>MR918.14</v>
      </c>
      <c r="N305" s="4" t="str">
        <f t="shared" si="158"/>
        <v>Flg</v>
      </c>
      <c r="O305" s="179" t="str">
        <f t="shared" si="143"/>
        <v>MR118.14</v>
      </c>
      <c r="P305" s="4" t="str">
        <f t="shared" si="130"/>
        <v>Pls</v>
      </c>
      <c r="Q305" s="179" t="str">
        <f t="shared" si="144"/>
        <v>MR218.14</v>
      </c>
      <c r="R305" s="4" t="str">
        <f t="shared" si="131"/>
        <v>[M]</v>
      </c>
      <c r="S305" s="179" t="str">
        <f t="shared" si="145"/>
        <v>MR318.14</v>
      </c>
      <c r="T305" s="4" t="str">
        <f t="shared" si="132"/>
        <v>[A]</v>
      </c>
      <c r="U305" s="179" t="str">
        <f t="shared" si="136"/>
        <v>MR418.14</v>
      </c>
      <c r="V305" s="4" t="str">
        <f t="shared" si="154"/>
        <v>Sw</v>
      </c>
      <c r="W305" s="179" t="str">
        <f t="shared" si="137"/>
        <v>MR518.14</v>
      </c>
      <c r="X305" s="4" t="str">
        <f t="shared" si="155"/>
        <v>Lamp</v>
      </c>
      <c r="Y305" s="179" t="str">
        <f t="shared" si="146"/>
        <v>MR618.14</v>
      </c>
      <c r="Z305" s="4" t="str">
        <f t="shared" si="159"/>
        <v>Alw</v>
      </c>
      <c r="AC305" s="4">
        <v>1302</v>
      </c>
      <c r="AD305" s="4" t="str">
        <f t="shared" si="138"/>
        <v>延时[A]</v>
      </c>
      <c r="AE305" s="4">
        <v>402</v>
      </c>
      <c r="AF305" s="4" t="str">
        <f t="shared" si="147"/>
        <v>Alm</v>
      </c>
      <c r="AG305" s="179" t="str">
        <f t="shared" si="148"/>
        <v>MR1018.14</v>
      </c>
      <c r="AH305" s="4" t="str">
        <f t="shared" si="139"/>
        <v>Alm</v>
      </c>
      <c r="AI305" s="235" t="str">
        <f t="shared" si="156"/>
        <v>4ST2#热压站下工位TC22H 异常Alm</v>
      </c>
      <c r="AJ305" s="4" t="s">
        <v>557</v>
      </c>
      <c r="AL305" s="235" t="str">
        <f t="shared" si="157"/>
        <v>4ST2#热压站下工位TC22H </v>
      </c>
    </row>
    <row r="306" ht="12.75" spans="5:38">
      <c r="E306" s="260"/>
      <c r="G306" s="182">
        <f t="shared" si="150"/>
        <v>18</v>
      </c>
      <c r="H306" s="179">
        <f t="shared" si="151"/>
        <v>15</v>
      </c>
      <c r="I306" s="179" t="str">
        <f t="shared" si="135"/>
        <v>R18.15</v>
      </c>
      <c r="K306" s="271" t="str">
        <f t="shared" si="140"/>
        <v>R118.15</v>
      </c>
      <c r="L306" s="138" t="str">
        <f t="shared" si="141"/>
        <v>Sol</v>
      </c>
      <c r="M306" s="179" t="str">
        <f t="shared" ref="M306:M337" si="160">M$2&amp;($G306+900)&amp;"."&amp;$H306</f>
        <v>MR918.15</v>
      </c>
      <c r="N306" s="4" t="str">
        <f t="shared" si="158"/>
        <v>Flg</v>
      </c>
      <c r="O306" s="179" t="str">
        <f t="shared" si="143"/>
        <v>MR118.15</v>
      </c>
      <c r="P306" s="4" t="str">
        <f t="shared" si="130"/>
        <v>Pls</v>
      </c>
      <c r="Q306" s="179" t="str">
        <f t="shared" si="144"/>
        <v>MR218.15</v>
      </c>
      <c r="R306" s="4" t="str">
        <f t="shared" si="131"/>
        <v>[M]</v>
      </c>
      <c r="S306" s="179" t="str">
        <f t="shared" si="145"/>
        <v>MR318.15</v>
      </c>
      <c r="T306" s="4" t="str">
        <f t="shared" si="132"/>
        <v>[A]</v>
      </c>
      <c r="U306" s="179" t="str">
        <f t="shared" si="136"/>
        <v>MR418.15</v>
      </c>
      <c r="V306" s="4" t="str">
        <f t="shared" si="154"/>
        <v>Sw</v>
      </c>
      <c r="W306" s="179" t="str">
        <f t="shared" si="137"/>
        <v>MR518.15</v>
      </c>
      <c r="X306" s="4" t="str">
        <f t="shared" si="155"/>
        <v>Lamp</v>
      </c>
      <c r="Y306" s="179" t="str">
        <f t="shared" si="146"/>
        <v>MR618.15</v>
      </c>
      <c r="Z306" s="4" t="str">
        <f t="shared" si="159"/>
        <v>Alw</v>
      </c>
      <c r="AC306" s="4">
        <v>1303</v>
      </c>
      <c r="AD306" s="4" t="str">
        <f t="shared" si="138"/>
        <v>延时[A]</v>
      </c>
      <c r="AE306" s="4">
        <v>403</v>
      </c>
      <c r="AF306" s="4" t="str">
        <f t="shared" si="147"/>
        <v>Alm</v>
      </c>
      <c r="AG306" s="179" t="str">
        <f t="shared" si="148"/>
        <v>MR1018.15</v>
      </c>
      <c r="AH306" s="4" t="str">
        <f t="shared" si="139"/>
        <v>Alm</v>
      </c>
      <c r="AI306" s="235" t="str">
        <f t="shared" si="156"/>
        <v>4ST2#热压站下工位TC22I 异常Alm</v>
      </c>
      <c r="AJ306" s="4" t="s">
        <v>559</v>
      </c>
      <c r="AL306" s="235" t="str">
        <f t="shared" si="157"/>
        <v>4ST2#热压站下工位TC22I </v>
      </c>
    </row>
    <row r="307" spans="7:38">
      <c r="G307" s="182">
        <f t="shared" si="150"/>
        <v>19</v>
      </c>
      <c r="H307" s="179">
        <f t="shared" si="151"/>
        <v>0</v>
      </c>
      <c r="I307" s="179" t="str">
        <f t="shared" si="135"/>
        <v>R19.0</v>
      </c>
      <c r="K307" s="179" t="str">
        <f t="shared" si="140"/>
        <v>R119.0</v>
      </c>
      <c r="L307" s="138" t="str">
        <f t="shared" si="141"/>
        <v>Sol</v>
      </c>
      <c r="M307" s="179" t="str">
        <f t="shared" si="160"/>
        <v>MR919.0</v>
      </c>
      <c r="N307" s="4" t="str">
        <f t="shared" si="158"/>
        <v>Flg</v>
      </c>
      <c r="O307" s="179" t="str">
        <f t="shared" si="143"/>
        <v>MR119.0</v>
      </c>
      <c r="P307" s="4" t="str">
        <f t="shared" ref="P307:P338" si="161">$B307&amp;P$2</f>
        <v>Pls</v>
      </c>
      <c r="Q307" s="179" t="str">
        <f t="shared" si="144"/>
        <v>MR219.0</v>
      </c>
      <c r="R307" s="4" t="str">
        <f t="shared" ref="R307:R338" si="162">$B307&amp;R$2</f>
        <v>[M]</v>
      </c>
      <c r="S307" s="179" t="str">
        <f t="shared" si="145"/>
        <v>MR319.0</v>
      </c>
      <c r="T307" s="4" t="str">
        <f t="shared" ref="T307:T338" si="163">$B307&amp;T$2</f>
        <v>[A]</v>
      </c>
      <c r="U307" s="179" t="str">
        <f t="shared" si="136"/>
        <v>MR419.0</v>
      </c>
      <c r="V307" s="4" t="str">
        <f t="shared" si="154"/>
        <v>Sw</v>
      </c>
      <c r="W307" s="179" t="str">
        <f t="shared" si="137"/>
        <v>MR519.0</v>
      </c>
      <c r="X307" s="4" t="str">
        <f t="shared" si="155"/>
        <v>Lamp</v>
      </c>
      <c r="Y307" s="179" t="str">
        <f t="shared" si="146"/>
        <v>MR619.0</v>
      </c>
      <c r="Z307" s="4" t="str">
        <f t="shared" si="159"/>
        <v>Alw</v>
      </c>
      <c r="AC307" s="4">
        <v>1304</v>
      </c>
      <c r="AD307" s="4" t="str">
        <f t="shared" si="138"/>
        <v>延时[A]</v>
      </c>
      <c r="AE307" s="4">
        <v>404</v>
      </c>
      <c r="AF307" s="4" t="str">
        <f t="shared" si="147"/>
        <v>Alm</v>
      </c>
      <c r="AG307" s="179" t="str">
        <f t="shared" si="148"/>
        <v>MR1019.0</v>
      </c>
      <c r="AH307" s="4" t="str">
        <f t="shared" si="139"/>
        <v>Alm</v>
      </c>
      <c r="AI307" s="235" t="str">
        <f t="shared" si="156"/>
        <v>4ST3#热压站上工位TC31A 异常Alm</v>
      </c>
      <c r="AJ307" s="4" t="s">
        <v>561</v>
      </c>
      <c r="AL307" s="235" t="str">
        <f t="shared" si="157"/>
        <v>4ST3#热压站上工位TC31A </v>
      </c>
    </row>
    <row r="308" spans="2:38">
      <c r="B308" s="23" t="s">
        <v>586</v>
      </c>
      <c r="G308" s="182">
        <f t="shared" si="150"/>
        <v>19</v>
      </c>
      <c r="H308" s="179">
        <f t="shared" si="151"/>
        <v>1</v>
      </c>
      <c r="I308" s="179" t="str">
        <f t="shared" si="135"/>
        <v>R19.1</v>
      </c>
      <c r="K308" s="179" t="str">
        <f t="shared" si="140"/>
        <v>R119.1</v>
      </c>
      <c r="L308" s="138" t="str">
        <f t="shared" si="141"/>
        <v>Sol</v>
      </c>
      <c r="M308" s="179" t="str">
        <f t="shared" si="160"/>
        <v>MR919.1</v>
      </c>
      <c r="N308" s="4" t="str">
        <f t="shared" si="158"/>
        <v>4St_A中层上板左温度超界Flg</v>
      </c>
      <c r="O308" s="179" t="str">
        <f t="shared" si="143"/>
        <v>MR119.1</v>
      </c>
      <c r="P308" s="4" t="e">
        <f>#REF!&amp;P$2</f>
        <v>#REF!</v>
      </c>
      <c r="Q308" s="179" t="str">
        <f t="shared" si="144"/>
        <v>MR219.1</v>
      </c>
      <c r="R308" s="4" t="e">
        <f>#REF!&amp;R$2</f>
        <v>#REF!</v>
      </c>
      <c r="S308" s="179" t="str">
        <f t="shared" si="145"/>
        <v>MR319.1</v>
      </c>
      <c r="T308" s="4" t="e">
        <f>#REF!&amp;T$2</f>
        <v>#REF!</v>
      </c>
      <c r="U308" s="179" t="str">
        <f t="shared" si="136"/>
        <v>MR419.1</v>
      </c>
      <c r="V308" s="4" t="str">
        <f t="shared" si="154"/>
        <v>Sw</v>
      </c>
      <c r="W308" s="179" t="str">
        <f t="shared" si="137"/>
        <v>MR519.1</v>
      </c>
      <c r="X308" s="4" t="str">
        <f t="shared" si="155"/>
        <v>Lamp</v>
      </c>
      <c r="Y308" s="179" t="str">
        <f t="shared" si="146"/>
        <v>MR619.1</v>
      </c>
      <c r="Z308" s="4" t="e">
        <f>#REF!&amp;Z$2</f>
        <v>#REF!</v>
      </c>
      <c r="AC308" s="4">
        <v>1305</v>
      </c>
      <c r="AD308" s="4" t="e">
        <f>#REF!&amp;AD$2</f>
        <v>#REF!</v>
      </c>
      <c r="AE308" s="4">
        <v>405</v>
      </c>
      <c r="AF308" s="4" t="e">
        <f t="shared" si="147"/>
        <v>#REF!</v>
      </c>
      <c r="AG308" s="179" t="str">
        <f t="shared" si="148"/>
        <v>MR1019.1</v>
      </c>
      <c r="AH308" s="4" t="e">
        <f>#REF!&amp;AH$2</f>
        <v>#REF!</v>
      </c>
      <c r="AI308" s="235" t="str">
        <f t="shared" si="156"/>
        <v>4ST3#热压站上工位TC31B 异常Alm</v>
      </c>
      <c r="AJ308" s="4" t="s">
        <v>562</v>
      </c>
      <c r="AL308" s="235" t="str">
        <f t="shared" si="157"/>
        <v>4ST3#热压站上工位TC31B </v>
      </c>
    </row>
    <row r="309" spans="2:38">
      <c r="B309" s="23" t="s">
        <v>587</v>
      </c>
      <c r="G309" s="182">
        <f t="shared" si="150"/>
        <v>19</v>
      </c>
      <c r="H309" s="179">
        <f t="shared" si="151"/>
        <v>2</v>
      </c>
      <c r="I309" s="179" t="str">
        <f t="shared" si="135"/>
        <v>R19.2</v>
      </c>
      <c r="K309" s="179" t="str">
        <f t="shared" si="140"/>
        <v>R119.2</v>
      </c>
      <c r="L309" s="138" t="str">
        <f t="shared" si="141"/>
        <v>Sol</v>
      </c>
      <c r="M309" s="179" t="str">
        <f t="shared" si="160"/>
        <v>MR919.2</v>
      </c>
      <c r="N309" s="4" t="str">
        <f t="shared" ref="N309:N340" si="164">$B309&amp;N$2</f>
        <v>4St_A中层上板中温度超界Flg</v>
      </c>
      <c r="O309" s="179" t="str">
        <f t="shared" si="143"/>
        <v>MR119.2</v>
      </c>
      <c r="P309" s="4" t="e">
        <f>#REF!&amp;P$2</f>
        <v>#REF!</v>
      </c>
      <c r="Q309" s="179" t="str">
        <f t="shared" si="144"/>
        <v>MR219.2</v>
      </c>
      <c r="R309" s="4" t="e">
        <f>#REF!&amp;R$2</f>
        <v>#REF!</v>
      </c>
      <c r="S309" s="179" t="str">
        <f t="shared" si="145"/>
        <v>MR319.2</v>
      </c>
      <c r="T309" s="4" t="e">
        <f>#REF!&amp;T$2</f>
        <v>#REF!</v>
      </c>
      <c r="U309" s="179" t="str">
        <f t="shared" si="136"/>
        <v>MR419.2</v>
      </c>
      <c r="V309" s="4" t="str">
        <f t="shared" si="154"/>
        <v>Sw</v>
      </c>
      <c r="W309" s="179" t="str">
        <f t="shared" si="137"/>
        <v>MR519.2</v>
      </c>
      <c r="X309" s="4" t="str">
        <f t="shared" si="155"/>
        <v>Lamp</v>
      </c>
      <c r="Y309" s="179" t="str">
        <f t="shared" si="146"/>
        <v>MR619.2</v>
      </c>
      <c r="Z309" s="4" t="e">
        <f>#REF!&amp;Z$2</f>
        <v>#REF!</v>
      </c>
      <c r="AC309" s="4">
        <v>1306</v>
      </c>
      <c r="AD309" s="4" t="e">
        <f>#REF!&amp;AD$2</f>
        <v>#REF!</v>
      </c>
      <c r="AE309" s="4">
        <v>406</v>
      </c>
      <c r="AF309" s="4" t="e">
        <f t="shared" si="147"/>
        <v>#REF!</v>
      </c>
      <c r="AG309" s="179" t="str">
        <f t="shared" si="148"/>
        <v>MR1019.2</v>
      </c>
      <c r="AH309" s="4" t="e">
        <f>#REF!&amp;AH$2</f>
        <v>#REF!</v>
      </c>
      <c r="AI309" s="235" t="str">
        <f t="shared" si="156"/>
        <v>4ST3#热压站上工位TC31C 异常Alm</v>
      </c>
      <c r="AJ309" s="4" t="s">
        <v>563</v>
      </c>
      <c r="AL309" s="235" t="str">
        <f t="shared" si="157"/>
        <v>4ST3#热压站上工位TC31C </v>
      </c>
    </row>
    <row r="310" spans="2:38">
      <c r="B310" s="23" t="s">
        <v>588</v>
      </c>
      <c r="G310" s="182">
        <f t="shared" si="150"/>
        <v>19</v>
      </c>
      <c r="H310" s="179">
        <f t="shared" si="151"/>
        <v>3</v>
      </c>
      <c r="I310" s="179" t="str">
        <f t="shared" si="135"/>
        <v>R19.3</v>
      </c>
      <c r="K310" s="179" t="str">
        <f t="shared" si="140"/>
        <v>R119.3</v>
      </c>
      <c r="L310" s="138" t="str">
        <f t="shared" si="141"/>
        <v>Sol</v>
      </c>
      <c r="M310" s="179" t="str">
        <f t="shared" si="160"/>
        <v>MR919.3</v>
      </c>
      <c r="N310" s="4" t="str">
        <f t="shared" si="164"/>
        <v>4St_A中层上板右温度超界Flg</v>
      </c>
      <c r="O310" s="179" t="str">
        <f t="shared" si="143"/>
        <v>MR119.3</v>
      </c>
      <c r="P310" s="4" t="e">
        <f>#REF!&amp;P$2</f>
        <v>#REF!</v>
      </c>
      <c r="Q310" s="179" t="str">
        <f t="shared" si="144"/>
        <v>MR219.3</v>
      </c>
      <c r="R310" s="4" t="e">
        <f>#REF!&amp;R$2</f>
        <v>#REF!</v>
      </c>
      <c r="S310" s="179" t="str">
        <f t="shared" si="145"/>
        <v>MR319.3</v>
      </c>
      <c r="T310" s="4" t="e">
        <f>#REF!&amp;T$2</f>
        <v>#REF!</v>
      </c>
      <c r="U310" s="179" t="str">
        <f t="shared" si="136"/>
        <v>MR419.3</v>
      </c>
      <c r="V310" s="4" t="str">
        <f t="shared" si="154"/>
        <v>Sw</v>
      </c>
      <c r="W310" s="179" t="str">
        <f t="shared" si="137"/>
        <v>MR519.3</v>
      </c>
      <c r="X310" s="4" t="str">
        <f t="shared" si="155"/>
        <v>Lamp</v>
      </c>
      <c r="Y310" s="179" t="str">
        <f t="shared" si="146"/>
        <v>MR619.3</v>
      </c>
      <c r="Z310" s="4" t="e">
        <f>#REF!&amp;Z$2</f>
        <v>#REF!</v>
      </c>
      <c r="AC310" s="4">
        <v>1307</v>
      </c>
      <c r="AD310" s="4" t="e">
        <f>#REF!&amp;AD$2</f>
        <v>#REF!</v>
      </c>
      <c r="AE310" s="4">
        <v>407</v>
      </c>
      <c r="AF310" s="4" t="e">
        <f t="shared" si="147"/>
        <v>#REF!</v>
      </c>
      <c r="AG310" s="179" t="str">
        <f t="shared" si="148"/>
        <v>MR1019.3</v>
      </c>
      <c r="AH310" s="4" t="e">
        <f>#REF!&amp;AH$2</f>
        <v>#REF!</v>
      </c>
      <c r="AI310" s="235" t="str">
        <f t="shared" si="156"/>
        <v>4ST3#热压站上工位TC31D 异常Alm</v>
      </c>
      <c r="AJ310" s="4" t="s">
        <v>564</v>
      </c>
      <c r="AL310" s="235" t="str">
        <f t="shared" si="157"/>
        <v>4ST3#热压站上工位TC31D </v>
      </c>
    </row>
    <row r="311" spans="2:38">
      <c r="B311" s="23" t="s">
        <v>589</v>
      </c>
      <c r="G311" s="182">
        <f t="shared" si="150"/>
        <v>19</v>
      </c>
      <c r="H311" s="179">
        <f t="shared" si="151"/>
        <v>4</v>
      </c>
      <c r="I311" s="179" t="str">
        <f t="shared" si="135"/>
        <v>R19.4</v>
      </c>
      <c r="K311" s="179" t="str">
        <f t="shared" si="140"/>
        <v>R119.4</v>
      </c>
      <c r="L311" s="138" t="str">
        <f t="shared" si="141"/>
        <v>Sol</v>
      </c>
      <c r="M311" s="179" t="str">
        <f t="shared" si="160"/>
        <v>MR919.4</v>
      </c>
      <c r="N311" s="4" t="str">
        <f t="shared" si="164"/>
        <v>4St_A中层左侧板温度超界Flg</v>
      </c>
      <c r="O311" s="179" t="str">
        <f t="shared" si="143"/>
        <v>MR119.4</v>
      </c>
      <c r="P311" s="4" t="e">
        <f>#REF!&amp;P$2</f>
        <v>#REF!</v>
      </c>
      <c r="Q311" s="179" t="str">
        <f t="shared" si="144"/>
        <v>MR219.4</v>
      </c>
      <c r="R311" s="4" t="e">
        <f>#REF!&amp;R$2</f>
        <v>#REF!</v>
      </c>
      <c r="S311" s="179" t="str">
        <f t="shared" si="145"/>
        <v>MR319.4</v>
      </c>
      <c r="T311" s="4" t="e">
        <f>#REF!&amp;T$2</f>
        <v>#REF!</v>
      </c>
      <c r="U311" s="179" t="str">
        <f t="shared" si="136"/>
        <v>MR419.4</v>
      </c>
      <c r="V311" s="4" t="str">
        <f t="shared" si="154"/>
        <v>Sw</v>
      </c>
      <c r="W311" s="179" t="str">
        <f t="shared" si="137"/>
        <v>MR519.4</v>
      </c>
      <c r="X311" s="4" t="str">
        <f t="shared" si="155"/>
        <v>Lamp</v>
      </c>
      <c r="Y311" s="179" t="str">
        <f t="shared" si="146"/>
        <v>MR619.4</v>
      </c>
      <c r="Z311" s="4" t="e">
        <f>#REF!&amp;Z$2</f>
        <v>#REF!</v>
      </c>
      <c r="AC311" s="4">
        <v>1308</v>
      </c>
      <c r="AD311" s="4" t="e">
        <f>#REF!&amp;AD$2</f>
        <v>#REF!</v>
      </c>
      <c r="AE311" s="4">
        <v>408</v>
      </c>
      <c r="AF311" s="4" t="e">
        <f t="shared" si="147"/>
        <v>#REF!</v>
      </c>
      <c r="AG311" s="179" t="str">
        <f t="shared" si="148"/>
        <v>MR1019.4</v>
      </c>
      <c r="AH311" s="4" t="e">
        <f>#REF!&amp;AH$2</f>
        <v>#REF!</v>
      </c>
      <c r="AI311" s="235" t="str">
        <f t="shared" si="156"/>
        <v>4ST3#热压站上工位TC31F 异常Alm</v>
      </c>
      <c r="AJ311" s="4" t="s">
        <v>565</v>
      </c>
      <c r="AL311" s="235" t="str">
        <f t="shared" si="157"/>
        <v>4ST3#热压站上工位TC31F </v>
      </c>
    </row>
    <row r="312" spans="2:38">
      <c r="B312" s="23" t="s">
        <v>590</v>
      </c>
      <c r="G312" s="182">
        <f t="shared" si="150"/>
        <v>19</v>
      </c>
      <c r="H312" s="179">
        <f t="shared" si="151"/>
        <v>5</v>
      </c>
      <c r="I312" s="179" t="str">
        <f t="shared" si="135"/>
        <v>R19.5</v>
      </c>
      <c r="K312" s="179" t="str">
        <f t="shared" si="140"/>
        <v>R119.5</v>
      </c>
      <c r="L312" s="138" t="str">
        <f t="shared" si="141"/>
        <v>Sol</v>
      </c>
      <c r="M312" s="179" t="str">
        <f t="shared" si="160"/>
        <v>MR919.5</v>
      </c>
      <c r="N312" s="4" t="str">
        <f t="shared" si="164"/>
        <v>4St_A中层下板左温度超界Flg</v>
      </c>
      <c r="O312" s="179" t="str">
        <f t="shared" si="143"/>
        <v>MR119.5</v>
      </c>
      <c r="P312" s="4" t="e">
        <f>#REF!&amp;P$2</f>
        <v>#REF!</v>
      </c>
      <c r="Q312" s="179" t="str">
        <f t="shared" si="144"/>
        <v>MR219.5</v>
      </c>
      <c r="R312" s="4" t="e">
        <f>#REF!&amp;R$2</f>
        <v>#REF!</v>
      </c>
      <c r="S312" s="179" t="str">
        <f t="shared" si="145"/>
        <v>MR319.5</v>
      </c>
      <c r="T312" s="4" t="e">
        <f>#REF!&amp;T$2</f>
        <v>#REF!</v>
      </c>
      <c r="U312" s="179" t="str">
        <f t="shared" si="136"/>
        <v>MR419.5</v>
      </c>
      <c r="V312" s="4" t="str">
        <f t="shared" si="154"/>
        <v>Sw</v>
      </c>
      <c r="W312" s="179" t="str">
        <f t="shared" si="137"/>
        <v>MR519.5</v>
      </c>
      <c r="X312" s="4" t="str">
        <f t="shared" si="155"/>
        <v>Lamp</v>
      </c>
      <c r="Y312" s="179" t="str">
        <f t="shared" si="146"/>
        <v>MR619.5</v>
      </c>
      <c r="Z312" s="4" t="e">
        <f>#REF!&amp;Z$2</f>
        <v>#REF!</v>
      </c>
      <c r="AC312" s="4">
        <v>1309</v>
      </c>
      <c r="AD312" s="4" t="e">
        <f>#REF!&amp;AD$2</f>
        <v>#REF!</v>
      </c>
      <c r="AE312" s="4">
        <v>409</v>
      </c>
      <c r="AF312" s="4" t="e">
        <f t="shared" si="147"/>
        <v>#REF!</v>
      </c>
      <c r="AG312" s="179" t="str">
        <f t="shared" si="148"/>
        <v>MR1019.5</v>
      </c>
      <c r="AH312" s="4" t="e">
        <f>#REF!&amp;AH$2</f>
        <v>#REF!</v>
      </c>
      <c r="AI312" s="235" t="str">
        <f t="shared" si="156"/>
        <v>4ST3#热压站上工位TC31G 异常Alm</v>
      </c>
      <c r="AJ312" s="4" t="s">
        <v>566</v>
      </c>
      <c r="AL312" s="235" t="str">
        <f t="shared" si="157"/>
        <v>4ST3#热压站上工位TC31G </v>
      </c>
    </row>
    <row r="313" spans="2:38">
      <c r="B313" s="23" t="s">
        <v>591</v>
      </c>
      <c r="G313" s="182">
        <f t="shared" si="150"/>
        <v>19</v>
      </c>
      <c r="H313" s="179">
        <f t="shared" si="151"/>
        <v>6</v>
      </c>
      <c r="I313" s="179" t="str">
        <f t="shared" si="135"/>
        <v>R19.6</v>
      </c>
      <c r="K313" s="179" t="str">
        <f t="shared" si="140"/>
        <v>R119.6</v>
      </c>
      <c r="L313" s="138" t="str">
        <f t="shared" si="141"/>
        <v>Sol</v>
      </c>
      <c r="M313" s="179" t="str">
        <f t="shared" si="160"/>
        <v>MR919.6</v>
      </c>
      <c r="N313" s="4" t="str">
        <f t="shared" si="164"/>
        <v>4St_A中层下板中温度超界Flg</v>
      </c>
      <c r="O313" s="179" t="str">
        <f t="shared" si="143"/>
        <v>MR119.6</v>
      </c>
      <c r="P313" s="4" t="e">
        <f>#REF!&amp;P$2</f>
        <v>#REF!</v>
      </c>
      <c r="Q313" s="179" t="str">
        <f t="shared" si="144"/>
        <v>MR219.6</v>
      </c>
      <c r="R313" s="4" t="e">
        <f>#REF!&amp;R$2</f>
        <v>#REF!</v>
      </c>
      <c r="S313" s="179" t="str">
        <f t="shared" si="145"/>
        <v>MR319.6</v>
      </c>
      <c r="T313" s="4" t="e">
        <f>#REF!&amp;T$2</f>
        <v>#REF!</v>
      </c>
      <c r="U313" s="179" t="str">
        <f t="shared" si="136"/>
        <v>MR419.6</v>
      </c>
      <c r="V313" s="4" t="str">
        <f t="shared" si="154"/>
        <v>Sw</v>
      </c>
      <c r="W313" s="179" t="str">
        <f t="shared" si="137"/>
        <v>MR519.6</v>
      </c>
      <c r="X313" s="4" t="str">
        <f t="shared" si="155"/>
        <v>Lamp</v>
      </c>
      <c r="Y313" s="179" t="str">
        <f t="shared" si="146"/>
        <v>MR619.6</v>
      </c>
      <c r="Z313" s="4" t="e">
        <f>#REF!&amp;Z$2</f>
        <v>#REF!</v>
      </c>
      <c r="AC313" s="4">
        <v>1310</v>
      </c>
      <c r="AD313" s="4" t="e">
        <f>#REF!&amp;AD$2</f>
        <v>#REF!</v>
      </c>
      <c r="AE313" s="4">
        <v>410</v>
      </c>
      <c r="AF313" s="4" t="e">
        <f t="shared" si="147"/>
        <v>#REF!</v>
      </c>
      <c r="AG313" s="179" t="str">
        <f t="shared" si="148"/>
        <v>MR1019.6</v>
      </c>
      <c r="AH313" s="4" t="e">
        <f>#REF!&amp;AH$2</f>
        <v>#REF!</v>
      </c>
      <c r="AI313" s="235" t="str">
        <f t="shared" si="156"/>
        <v>4ST3#热压站上工位TC31H 异常Alm</v>
      </c>
      <c r="AJ313" s="4" t="s">
        <v>567</v>
      </c>
      <c r="AL313" s="235" t="str">
        <f t="shared" si="157"/>
        <v>4ST3#热压站上工位TC31H </v>
      </c>
    </row>
    <row r="314" spans="2:38">
      <c r="B314" s="23" t="s">
        <v>592</v>
      </c>
      <c r="G314" s="182">
        <f t="shared" si="150"/>
        <v>19</v>
      </c>
      <c r="H314" s="179">
        <f t="shared" si="151"/>
        <v>7</v>
      </c>
      <c r="I314" s="179" t="str">
        <f t="shared" si="135"/>
        <v>R19.7</v>
      </c>
      <c r="K314" s="179" t="str">
        <f t="shared" si="140"/>
        <v>R119.7</v>
      </c>
      <c r="L314" s="138" t="str">
        <f t="shared" si="141"/>
        <v>Sol</v>
      </c>
      <c r="M314" s="179" t="str">
        <f t="shared" si="160"/>
        <v>MR919.7</v>
      </c>
      <c r="N314" s="4" t="str">
        <f t="shared" si="164"/>
        <v>4St_A中层下板右温度超界Flg</v>
      </c>
      <c r="O314" s="179" t="str">
        <f t="shared" si="143"/>
        <v>MR119.7</v>
      </c>
      <c r="P314" s="4" t="e">
        <f>#REF!&amp;P$2</f>
        <v>#REF!</v>
      </c>
      <c r="Q314" s="179" t="str">
        <f t="shared" si="144"/>
        <v>MR219.7</v>
      </c>
      <c r="R314" s="4" t="e">
        <f>#REF!&amp;R$2</f>
        <v>#REF!</v>
      </c>
      <c r="S314" s="179" t="str">
        <f t="shared" si="145"/>
        <v>MR319.7</v>
      </c>
      <c r="T314" s="4" t="e">
        <f>#REF!&amp;T$2</f>
        <v>#REF!</v>
      </c>
      <c r="U314" s="179" t="str">
        <f t="shared" si="136"/>
        <v>MR419.7</v>
      </c>
      <c r="V314" s="4" t="str">
        <f t="shared" si="154"/>
        <v>Sw</v>
      </c>
      <c r="W314" s="179" t="str">
        <f t="shared" si="137"/>
        <v>MR519.7</v>
      </c>
      <c r="X314" s="4" t="str">
        <f t="shared" si="155"/>
        <v>Lamp</v>
      </c>
      <c r="Y314" s="179" t="str">
        <f t="shared" si="146"/>
        <v>MR619.7</v>
      </c>
      <c r="Z314" s="4" t="e">
        <f>#REF!&amp;Z$2</f>
        <v>#REF!</v>
      </c>
      <c r="AC314" s="4">
        <v>1311</v>
      </c>
      <c r="AD314" s="4" t="e">
        <f>#REF!&amp;AD$2</f>
        <v>#REF!</v>
      </c>
      <c r="AE314" s="4">
        <v>411</v>
      </c>
      <c r="AF314" s="4" t="e">
        <f t="shared" si="147"/>
        <v>#REF!</v>
      </c>
      <c r="AG314" s="179" t="str">
        <f t="shared" si="148"/>
        <v>MR1019.7</v>
      </c>
      <c r="AH314" s="4" t="e">
        <f>#REF!&amp;AH$2</f>
        <v>#REF!</v>
      </c>
      <c r="AI314" s="235" t="str">
        <f t="shared" si="156"/>
        <v>4ST3#热压站上工位TC31I 异常Alm</v>
      </c>
      <c r="AJ314" s="4" t="s">
        <v>568</v>
      </c>
      <c r="AL314" s="235" t="str">
        <f t="shared" si="157"/>
        <v>4ST3#热压站上工位TC31I </v>
      </c>
    </row>
    <row r="315" spans="2:38">
      <c r="B315" s="23" t="s">
        <v>593</v>
      </c>
      <c r="G315" s="182">
        <f t="shared" si="150"/>
        <v>19</v>
      </c>
      <c r="H315" s="179">
        <f t="shared" si="151"/>
        <v>8</v>
      </c>
      <c r="I315" s="179" t="str">
        <f t="shared" si="135"/>
        <v>R19.8</v>
      </c>
      <c r="K315" s="179" t="str">
        <f t="shared" si="140"/>
        <v>R119.8</v>
      </c>
      <c r="L315" s="138" t="str">
        <f t="shared" si="141"/>
        <v>Sol</v>
      </c>
      <c r="M315" s="179" t="str">
        <f t="shared" si="160"/>
        <v>MR919.8</v>
      </c>
      <c r="N315" s="4" t="str">
        <f t="shared" si="164"/>
        <v>4St_A中层右侧板温度超界Flg</v>
      </c>
      <c r="O315" s="179" t="str">
        <f t="shared" si="143"/>
        <v>MR119.8</v>
      </c>
      <c r="P315" s="4" t="e">
        <f>#REF!&amp;P$2</f>
        <v>#REF!</v>
      </c>
      <c r="Q315" s="179" t="str">
        <f t="shared" si="144"/>
        <v>MR219.8</v>
      </c>
      <c r="R315" s="4" t="e">
        <f>#REF!&amp;R$2</f>
        <v>#REF!</v>
      </c>
      <c r="S315" s="179" t="str">
        <f t="shared" si="145"/>
        <v>MR319.8</v>
      </c>
      <c r="T315" s="4" t="e">
        <f>#REF!&amp;T$2</f>
        <v>#REF!</v>
      </c>
      <c r="U315" s="179" t="str">
        <f t="shared" si="136"/>
        <v>MR419.8</v>
      </c>
      <c r="V315" s="4" t="str">
        <f t="shared" si="154"/>
        <v>Sw</v>
      </c>
      <c r="W315" s="179" t="str">
        <f t="shared" si="137"/>
        <v>MR519.8</v>
      </c>
      <c r="X315" s="4" t="str">
        <f t="shared" si="155"/>
        <v>Lamp</v>
      </c>
      <c r="Y315" s="179" t="str">
        <f t="shared" si="146"/>
        <v>MR619.8</v>
      </c>
      <c r="Z315" s="4" t="e">
        <f>#REF!&amp;Z$2</f>
        <v>#REF!</v>
      </c>
      <c r="AC315" s="4">
        <v>1312</v>
      </c>
      <c r="AD315" s="4" t="e">
        <f>#REF!&amp;AD$2</f>
        <v>#REF!</v>
      </c>
      <c r="AE315" s="4">
        <v>412</v>
      </c>
      <c r="AF315" s="4" t="e">
        <f t="shared" si="147"/>
        <v>#REF!</v>
      </c>
      <c r="AG315" s="179" t="str">
        <f t="shared" si="148"/>
        <v>MR1019.8</v>
      </c>
      <c r="AH315" s="4" t="e">
        <f>#REF!&amp;AH$2</f>
        <v>#REF!</v>
      </c>
      <c r="AI315" s="235" t="str">
        <f t="shared" si="156"/>
        <v>4ST3#热压站下工位TC32A 异常Alm</v>
      </c>
      <c r="AJ315" s="4" t="s">
        <v>569</v>
      </c>
      <c r="AL315" s="235" t="str">
        <f t="shared" si="157"/>
        <v>4ST3#热压站下工位TC32A </v>
      </c>
    </row>
    <row r="316" spans="7:38">
      <c r="G316" s="182">
        <f t="shared" si="150"/>
        <v>19</v>
      </c>
      <c r="H316" s="179">
        <f t="shared" si="151"/>
        <v>9</v>
      </c>
      <c r="I316" s="179" t="str">
        <f t="shared" si="135"/>
        <v>R19.9</v>
      </c>
      <c r="K316" s="179" t="str">
        <f t="shared" si="140"/>
        <v>R119.9</v>
      </c>
      <c r="L316" s="138" t="str">
        <f t="shared" si="141"/>
        <v>Sol</v>
      </c>
      <c r="M316" s="179" t="str">
        <f t="shared" si="160"/>
        <v>MR919.9</v>
      </c>
      <c r="N316" s="4" t="str">
        <f t="shared" si="164"/>
        <v>Flg</v>
      </c>
      <c r="O316" s="179" t="str">
        <f t="shared" si="143"/>
        <v>MR119.9</v>
      </c>
      <c r="P316" s="4" t="str">
        <f t="shared" si="161"/>
        <v>Pls</v>
      </c>
      <c r="Q316" s="179" t="str">
        <f t="shared" si="144"/>
        <v>MR219.9</v>
      </c>
      <c r="R316" s="4" t="str">
        <f t="shared" si="162"/>
        <v>[M]</v>
      </c>
      <c r="S316" s="179" t="str">
        <f t="shared" si="145"/>
        <v>MR319.9</v>
      </c>
      <c r="T316" s="4" t="str">
        <f t="shared" si="163"/>
        <v>[A]</v>
      </c>
      <c r="U316" s="179" t="str">
        <f t="shared" si="136"/>
        <v>MR419.9</v>
      </c>
      <c r="V316" s="4" t="str">
        <f t="shared" si="154"/>
        <v>Sw</v>
      </c>
      <c r="W316" s="179" t="str">
        <f t="shared" si="137"/>
        <v>MR519.9</v>
      </c>
      <c r="X316" s="4" t="str">
        <f t="shared" si="155"/>
        <v>Lamp</v>
      </c>
      <c r="Y316" s="179" t="str">
        <f t="shared" si="146"/>
        <v>MR619.9</v>
      </c>
      <c r="Z316" s="4" t="str">
        <f t="shared" si="159"/>
        <v>Alw</v>
      </c>
      <c r="AC316" s="4">
        <v>1313</v>
      </c>
      <c r="AD316" s="4" t="str">
        <f t="shared" si="138"/>
        <v>延时[A]</v>
      </c>
      <c r="AE316" s="4">
        <v>413</v>
      </c>
      <c r="AF316" s="4" t="str">
        <f t="shared" si="147"/>
        <v>Alm</v>
      </c>
      <c r="AG316" s="179" t="str">
        <f t="shared" si="148"/>
        <v>MR1019.9</v>
      </c>
      <c r="AH316" s="4" t="str">
        <f t="shared" si="139"/>
        <v>Alm</v>
      </c>
      <c r="AI316" s="235" t="str">
        <f t="shared" si="156"/>
        <v>4ST3#热压站下工位TC32B 异常Alm</v>
      </c>
      <c r="AJ316" s="4" t="s">
        <v>570</v>
      </c>
      <c r="AL316" s="235" t="str">
        <f t="shared" si="157"/>
        <v>4ST3#热压站下工位TC32B </v>
      </c>
    </row>
    <row r="317" spans="7:38">
      <c r="G317" s="182">
        <f t="shared" si="150"/>
        <v>19</v>
      </c>
      <c r="H317" s="179">
        <f t="shared" si="151"/>
        <v>10</v>
      </c>
      <c r="I317" s="179" t="str">
        <f t="shared" si="135"/>
        <v>R19.10</v>
      </c>
      <c r="K317" s="179" t="str">
        <f t="shared" si="140"/>
        <v>R119.10</v>
      </c>
      <c r="L317" s="138" t="str">
        <f t="shared" si="141"/>
        <v>Sol</v>
      </c>
      <c r="M317" s="179" t="str">
        <f t="shared" si="160"/>
        <v>MR919.10</v>
      </c>
      <c r="N317" s="4" t="str">
        <f t="shared" si="164"/>
        <v>Flg</v>
      </c>
      <c r="O317" s="179" t="str">
        <f t="shared" si="143"/>
        <v>MR119.10</v>
      </c>
      <c r="P317" s="4" t="str">
        <f t="shared" si="161"/>
        <v>Pls</v>
      </c>
      <c r="Q317" s="179" t="str">
        <f t="shared" si="144"/>
        <v>MR219.10</v>
      </c>
      <c r="R317" s="4" t="str">
        <f t="shared" si="162"/>
        <v>[M]</v>
      </c>
      <c r="S317" s="179" t="str">
        <f t="shared" si="145"/>
        <v>MR319.10</v>
      </c>
      <c r="T317" s="4" t="str">
        <f t="shared" si="163"/>
        <v>[A]</v>
      </c>
      <c r="U317" s="179" t="str">
        <f t="shared" si="136"/>
        <v>MR419.10</v>
      </c>
      <c r="V317" s="4" t="str">
        <f t="shared" si="154"/>
        <v>Sw</v>
      </c>
      <c r="W317" s="179" t="str">
        <f t="shared" si="137"/>
        <v>MR519.10</v>
      </c>
      <c r="X317" s="4" t="str">
        <f t="shared" si="155"/>
        <v>Lamp</v>
      </c>
      <c r="Y317" s="179" t="str">
        <f t="shared" si="146"/>
        <v>MR619.10</v>
      </c>
      <c r="Z317" s="4" t="str">
        <f t="shared" si="159"/>
        <v>Alw</v>
      </c>
      <c r="AC317" s="4">
        <v>1314</v>
      </c>
      <c r="AD317" s="4" t="str">
        <f t="shared" si="138"/>
        <v>延时[A]</v>
      </c>
      <c r="AE317" s="4">
        <v>414</v>
      </c>
      <c r="AF317" s="4" t="str">
        <f t="shared" si="147"/>
        <v>Alm</v>
      </c>
      <c r="AG317" s="179" t="str">
        <f t="shared" si="148"/>
        <v>MR1019.10</v>
      </c>
      <c r="AH317" s="4" t="str">
        <f t="shared" si="139"/>
        <v>Alm</v>
      </c>
      <c r="AI317" s="235" t="str">
        <f t="shared" si="156"/>
        <v>4ST3#热压站下工位TC32C 异常Alm</v>
      </c>
      <c r="AJ317" s="4" t="s">
        <v>571</v>
      </c>
      <c r="AL317" s="235" t="str">
        <f t="shared" si="157"/>
        <v>4ST3#热压站下工位TC32C </v>
      </c>
    </row>
    <row r="318" spans="7:38">
      <c r="G318" s="182">
        <f t="shared" si="150"/>
        <v>19</v>
      </c>
      <c r="H318" s="179">
        <f t="shared" si="151"/>
        <v>11</v>
      </c>
      <c r="I318" s="179" t="str">
        <f t="shared" si="135"/>
        <v>R19.11</v>
      </c>
      <c r="K318" s="179" t="str">
        <f t="shared" si="140"/>
        <v>R119.11</v>
      </c>
      <c r="L318" s="138" t="str">
        <f t="shared" si="141"/>
        <v>Sol</v>
      </c>
      <c r="M318" s="179" t="str">
        <f t="shared" si="160"/>
        <v>MR919.11</v>
      </c>
      <c r="N318" s="4" t="str">
        <f t="shared" si="164"/>
        <v>Flg</v>
      </c>
      <c r="O318" s="179" t="str">
        <f t="shared" si="143"/>
        <v>MR119.11</v>
      </c>
      <c r="P318" s="4" t="str">
        <f t="shared" si="161"/>
        <v>Pls</v>
      </c>
      <c r="Q318" s="179" t="str">
        <f t="shared" si="144"/>
        <v>MR219.11</v>
      </c>
      <c r="R318" s="4" t="str">
        <f t="shared" si="162"/>
        <v>[M]</v>
      </c>
      <c r="S318" s="179" t="str">
        <f t="shared" si="145"/>
        <v>MR319.11</v>
      </c>
      <c r="T318" s="4" t="str">
        <f t="shared" si="163"/>
        <v>[A]</v>
      </c>
      <c r="U318" s="179" t="str">
        <f t="shared" si="136"/>
        <v>MR419.11</v>
      </c>
      <c r="V318" s="4" t="str">
        <f t="shared" si="154"/>
        <v>Sw</v>
      </c>
      <c r="W318" s="179" t="str">
        <f t="shared" si="137"/>
        <v>MR519.11</v>
      </c>
      <c r="X318" s="4" t="str">
        <f t="shared" si="155"/>
        <v>Lamp</v>
      </c>
      <c r="Y318" s="179" t="str">
        <f t="shared" si="146"/>
        <v>MR619.11</v>
      </c>
      <c r="Z318" s="4" t="str">
        <f t="shared" si="159"/>
        <v>Alw</v>
      </c>
      <c r="AC318" s="4">
        <v>1315</v>
      </c>
      <c r="AD318" s="4" t="str">
        <f t="shared" si="138"/>
        <v>延时[A]</v>
      </c>
      <c r="AE318" s="4">
        <v>415</v>
      </c>
      <c r="AF318" s="4" t="str">
        <f t="shared" si="147"/>
        <v>Alm</v>
      </c>
      <c r="AG318" s="179" t="str">
        <f t="shared" si="148"/>
        <v>MR1019.11</v>
      </c>
      <c r="AH318" s="4" t="str">
        <f t="shared" si="139"/>
        <v>Alm</v>
      </c>
      <c r="AI318" s="235" t="str">
        <f t="shared" si="156"/>
        <v>4ST3#热压站下工位TC32D 异常Alm</v>
      </c>
      <c r="AJ318" s="4" t="s">
        <v>572</v>
      </c>
      <c r="AL318" s="235" t="str">
        <f t="shared" si="157"/>
        <v>4ST3#热压站下工位TC32D </v>
      </c>
    </row>
    <row r="319" spans="7:38">
      <c r="G319" s="182">
        <f t="shared" si="150"/>
        <v>19</v>
      </c>
      <c r="H319" s="179">
        <f t="shared" si="151"/>
        <v>12</v>
      </c>
      <c r="I319" s="179" t="str">
        <f t="shared" si="135"/>
        <v>R19.12</v>
      </c>
      <c r="K319" s="179" t="str">
        <f t="shared" si="140"/>
        <v>R119.12</v>
      </c>
      <c r="L319" s="138" t="str">
        <f t="shared" si="141"/>
        <v>Sol</v>
      </c>
      <c r="M319" s="179" t="str">
        <f t="shared" si="160"/>
        <v>MR919.12</v>
      </c>
      <c r="N319" s="4" t="str">
        <f t="shared" si="164"/>
        <v>Flg</v>
      </c>
      <c r="O319" s="179" t="str">
        <f t="shared" si="143"/>
        <v>MR119.12</v>
      </c>
      <c r="P319" s="4" t="str">
        <f t="shared" si="161"/>
        <v>Pls</v>
      </c>
      <c r="Q319" s="179" t="str">
        <f t="shared" si="144"/>
        <v>MR219.12</v>
      </c>
      <c r="R319" s="4" t="str">
        <f t="shared" si="162"/>
        <v>[M]</v>
      </c>
      <c r="S319" s="179" t="str">
        <f t="shared" si="145"/>
        <v>MR319.12</v>
      </c>
      <c r="T319" s="4" t="str">
        <f t="shared" si="163"/>
        <v>[A]</v>
      </c>
      <c r="U319" s="179" t="str">
        <f t="shared" si="136"/>
        <v>MR419.12</v>
      </c>
      <c r="V319" s="4" t="str">
        <f t="shared" si="154"/>
        <v>Sw</v>
      </c>
      <c r="W319" s="179" t="str">
        <f t="shared" si="137"/>
        <v>MR519.12</v>
      </c>
      <c r="X319" s="4" t="str">
        <f t="shared" si="155"/>
        <v>Lamp</v>
      </c>
      <c r="Y319" s="179" t="str">
        <f t="shared" si="146"/>
        <v>MR619.12</v>
      </c>
      <c r="Z319" s="4" t="str">
        <f t="shared" si="159"/>
        <v>Alw</v>
      </c>
      <c r="AC319" s="4">
        <v>1316</v>
      </c>
      <c r="AD319" s="4" t="str">
        <f t="shared" si="138"/>
        <v>延时[A]</v>
      </c>
      <c r="AE319" s="4">
        <v>416</v>
      </c>
      <c r="AF319" s="4" t="str">
        <f t="shared" si="147"/>
        <v>Alm</v>
      </c>
      <c r="AG319" s="179" t="str">
        <f t="shared" si="148"/>
        <v>MR1019.12</v>
      </c>
      <c r="AH319" s="4" t="str">
        <f t="shared" si="139"/>
        <v>Alm</v>
      </c>
      <c r="AI319" s="235" t="str">
        <f t="shared" si="156"/>
        <v>4ST3#热压站下工位TC32F 异常Alm</v>
      </c>
      <c r="AJ319" s="4" t="s">
        <v>573</v>
      </c>
      <c r="AL319" s="235" t="str">
        <f t="shared" si="157"/>
        <v>4ST3#热压站下工位TC32F </v>
      </c>
    </row>
    <row r="320" spans="7:38">
      <c r="G320" s="182">
        <f t="shared" si="150"/>
        <v>19</v>
      </c>
      <c r="H320" s="179">
        <f t="shared" si="151"/>
        <v>13</v>
      </c>
      <c r="I320" s="179" t="str">
        <f t="shared" si="135"/>
        <v>R19.13</v>
      </c>
      <c r="K320" s="179" t="str">
        <f t="shared" si="140"/>
        <v>R119.13</v>
      </c>
      <c r="L320" s="138" t="str">
        <f t="shared" si="141"/>
        <v>Sol</v>
      </c>
      <c r="M320" s="179" t="str">
        <f t="shared" si="160"/>
        <v>MR919.13</v>
      </c>
      <c r="N320" s="4" t="str">
        <f t="shared" si="164"/>
        <v>Flg</v>
      </c>
      <c r="O320" s="179" t="str">
        <f t="shared" si="143"/>
        <v>MR119.13</v>
      </c>
      <c r="P320" s="4" t="str">
        <f t="shared" si="161"/>
        <v>Pls</v>
      </c>
      <c r="Q320" s="179" t="str">
        <f t="shared" si="144"/>
        <v>MR219.13</v>
      </c>
      <c r="R320" s="4" t="str">
        <f t="shared" si="162"/>
        <v>[M]</v>
      </c>
      <c r="S320" s="179" t="str">
        <f t="shared" si="145"/>
        <v>MR319.13</v>
      </c>
      <c r="T320" s="4" t="str">
        <f t="shared" si="163"/>
        <v>[A]</v>
      </c>
      <c r="U320" s="179" t="str">
        <f t="shared" si="136"/>
        <v>MR419.13</v>
      </c>
      <c r="V320" s="4" t="str">
        <f t="shared" si="154"/>
        <v>Sw</v>
      </c>
      <c r="W320" s="179" t="str">
        <f t="shared" si="137"/>
        <v>MR519.13</v>
      </c>
      <c r="X320" s="4" t="str">
        <f t="shared" si="155"/>
        <v>Lamp</v>
      </c>
      <c r="Y320" s="179" t="str">
        <f t="shared" si="146"/>
        <v>MR619.13</v>
      </c>
      <c r="Z320" s="4" t="str">
        <f t="shared" si="159"/>
        <v>Alw</v>
      </c>
      <c r="AC320" s="4">
        <v>1317</v>
      </c>
      <c r="AD320" s="4" t="str">
        <f t="shared" si="138"/>
        <v>延时[A]</v>
      </c>
      <c r="AE320" s="4">
        <v>417</v>
      </c>
      <c r="AF320" s="4" t="str">
        <f t="shared" si="147"/>
        <v>Alm</v>
      </c>
      <c r="AG320" s="179" t="str">
        <f t="shared" si="148"/>
        <v>MR1019.13</v>
      </c>
      <c r="AH320" s="4" t="str">
        <f t="shared" si="139"/>
        <v>Alm</v>
      </c>
      <c r="AI320" s="235" t="str">
        <f t="shared" si="156"/>
        <v>4ST3#热压站下工位TC32G 异常Alm</v>
      </c>
      <c r="AJ320" s="4" t="s">
        <v>574</v>
      </c>
      <c r="AL320" s="235" t="str">
        <f t="shared" si="157"/>
        <v>4ST3#热压站下工位TC32G </v>
      </c>
    </row>
    <row r="321" spans="7:38">
      <c r="G321" s="182">
        <f t="shared" si="150"/>
        <v>19</v>
      </c>
      <c r="H321" s="179">
        <f t="shared" si="151"/>
        <v>14</v>
      </c>
      <c r="I321" s="179" t="str">
        <f t="shared" si="135"/>
        <v>R19.14</v>
      </c>
      <c r="K321" s="179" t="str">
        <f t="shared" si="140"/>
        <v>R119.14</v>
      </c>
      <c r="L321" s="138" t="str">
        <f t="shared" si="141"/>
        <v>Sol</v>
      </c>
      <c r="M321" s="179" t="str">
        <f t="shared" si="160"/>
        <v>MR919.14</v>
      </c>
      <c r="N321" s="4" t="str">
        <f t="shared" si="164"/>
        <v>Flg</v>
      </c>
      <c r="O321" s="179" t="str">
        <f t="shared" si="143"/>
        <v>MR119.14</v>
      </c>
      <c r="P321" s="4" t="str">
        <f t="shared" si="161"/>
        <v>Pls</v>
      </c>
      <c r="Q321" s="179" t="str">
        <f t="shared" si="144"/>
        <v>MR219.14</v>
      </c>
      <c r="R321" s="4" t="str">
        <f t="shared" si="162"/>
        <v>[M]</v>
      </c>
      <c r="S321" s="179" t="str">
        <f t="shared" si="145"/>
        <v>MR319.14</v>
      </c>
      <c r="T321" s="4" t="str">
        <f t="shared" si="163"/>
        <v>[A]</v>
      </c>
      <c r="U321" s="179" t="str">
        <f t="shared" si="136"/>
        <v>MR419.14</v>
      </c>
      <c r="V321" s="4" t="str">
        <f t="shared" si="154"/>
        <v>Sw</v>
      </c>
      <c r="W321" s="179" t="str">
        <f t="shared" si="137"/>
        <v>MR519.14</v>
      </c>
      <c r="X321" s="4" t="str">
        <f t="shared" si="155"/>
        <v>Lamp</v>
      </c>
      <c r="Y321" s="179" t="str">
        <f t="shared" si="146"/>
        <v>MR619.14</v>
      </c>
      <c r="Z321" s="4" t="str">
        <f t="shared" si="159"/>
        <v>Alw</v>
      </c>
      <c r="AC321" s="4">
        <v>1318</v>
      </c>
      <c r="AD321" s="4" t="str">
        <f t="shared" si="138"/>
        <v>延时[A]</v>
      </c>
      <c r="AE321" s="4">
        <v>418</v>
      </c>
      <c r="AF321" s="4" t="str">
        <f t="shared" si="147"/>
        <v>Alm</v>
      </c>
      <c r="AG321" s="179" t="str">
        <f t="shared" si="148"/>
        <v>MR1019.14</v>
      </c>
      <c r="AH321" s="4" t="str">
        <f t="shared" si="139"/>
        <v>Alm</v>
      </c>
      <c r="AI321" s="235" t="str">
        <f t="shared" si="156"/>
        <v>4ST3#热压站下工位TC32H 异常Alm</v>
      </c>
      <c r="AJ321" s="4" t="s">
        <v>575</v>
      </c>
      <c r="AL321" s="235" t="str">
        <f t="shared" si="157"/>
        <v>4ST3#热压站下工位TC32H </v>
      </c>
    </row>
    <row r="322" spans="7:38">
      <c r="G322" s="182">
        <f t="shared" si="150"/>
        <v>19</v>
      </c>
      <c r="H322" s="179">
        <f t="shared" si="151"/>
        <v>15</v>
      </c>
      <c r="I322" s="179" t="str">
        <f t="shared" si="135"/>
        <v>R19.15</v>
      </c>
      <c r="K322" s="179" t="str">
        <f t="shared" si="140"/>
        <v>R119.15</v>
      </c>
      <c r="L322" s="138" t="str">
        <f t="shared" si="141"/>
        <v>Sol</v>
      </c>
      <c r="M322" s="179" t="str">
        <f t="shared" si="160"/>
        <v>MR919.15</v>
      </c>
      <c r="N322" s="4" t="str">
        <f t="shared" si="164"/>
        <v>Flg</v>
      </c>
      <c r="O322" s="179" t="str">
        <f t="shared" si="143"/>
        <v>MR119.15</v>
      </c>
      <c r="P322" s="4" t="str">
        <f t="shared" si="161"/>
        <v>Pls</v>
      </c>
      <c r="Q322" s="179" t="str">
        <f t="shared" si="144"/>
        <v>MR219.15</v>
      </c>
      <c r="R322" s="4" t="str">
        <f t="shared" si="162"/>
        <v>[M]</v>
      </c>
      <c r="S322" s="179" t="str">
        <f t="shared" si="145"/>
        <v>MR319.15</v>
      </c>
      <c r="T322" s="4" t="str">
        <f t="shared" si="163"/>
        <v>[A]</v>
      </c>
      <c r="U322" s="179" t="str">
        <f t="shared" si="136"/>
        <v>MR419.15</v>
      </c>
      <c r="V322" s="4" t="str">
        <f t="shared" si="154"/>
        <v>Sw</v>
      </c>
      <c r="W322" s="179" t="str">
        <f t="shared" si="137"/>
        <v>MR519.15</v>
      </c>
      <c r="X322" s="4" t="str">
        <f t="shared" si="155"/>
        <v>Lamp</v>
      </c>
      <c r="Y322" s="179" t="str">
        <f t="shared" si="146"/>
        <v>MR619.15</v>
      </c>
      <c r="Z322" s="4" t="str">
        <f t="shared" si="159"/>
        <v>Alw</v>
      </c>
      <c r="AC322" s="4">
        <v>1319</v>
      </c>
      <c r="AD322" s="4" t="str">
        <f t="shared" si="138"/>
        <v>延时[A]</v>
      </c>
      <c r="AE322" s="4">
        <v>419</v>
      </c>
      <c r="AF322" s="4" t="str">
        <f t="shared" si="147"/>
        <v>Alm</v>
      </c>
      <c r="AG322" s="179" t="str">
        <f t="shared" si="148"/>
        <v>MR1019.15</v>
      </c>
      <c r="AH322" s="4" t="str">
        <f t="shared" si="139"/>
        <v>Alm</v>
      </c>
      <c r="AI322" s="235" t="str">
        <f t="shared" si="156"/>
        <v>4ST3#热压站下工位TC32I 异常Alm</v>
      </c>
      <c r="AJ322" s="4" t="s">
        <v>576</v>
      </c>
      <c r="AL322" s="235" t="str">
        <f t="shared" si="157"/>
        <v>4ST3#热压站下工位TC32I </v>
      </c>
    </row>
    <row r="323" spans="7:35">
      <c r="G323" s="182">
        <f t="shared" si="150"/>
        <v>20</v>
      </c>
      <c r="H323" s="179">
        <f t="shared" si="151"/>
        <v>0</v>
      </c>
      <c r="I323" s="179" t="str">
        <f t="shared" ref="I323:I386" si="165">F$2&amp;G323&amp;"."&amp;H323</f>
        <v>R20.0</v>
      </c>
      <c r="K323" s="179" t="str">
        <f t="shared" si="140"/>
        <v>R120.0</v>
      </c>
      <c r="L323" s="138" t="str">
        <f t="shared" si="141"/>
        <v>Sol</v>
      </c>
      <c r="M323" s="179" t="str">
        <f t="shared" si="160"/>
        <v>MR920.0</v>
      </c>
      <c r="N323" s="4" t="str">
        <f t="shared" si="164"/>
        <v>Flg</v>
      </c>
      <c r="O323" s="179" t="str">
        <f t="shared" si="143"/>
        <v>MR120.0</v>
      </c>
      <c r="P323" s="4" t="str">
        <f>$B291&amp;P$2</f>
        <v>4St_A温度在控制范围内Pls</v>
      </c>
      <c r="Q323" s="179" t="str">
        <f t="shared" si="144"/>
        <v>MR220.0</v>
      </c>
      <c r="R323" s="4" t="str">
        <f>$B291&amp;R$2</f>
        <v>4St_A温度在控制范围内[M]</v>
      </c>
      <c r="S323" s="179" t="str">
        <f t="shared" si="145"/>
        <v>MR320.0</v>
      </c>
      <c r="T323" s="4" t="str">
        <f>$B291&amp;T$2</f>
        <v>4St_A温度在控制范围内[A]</v>
      </c>
      <c r="U323" s="179" t="str">
        <f t="shared" ref="U323:U386" si="166">$U$2&amp;($G323+400)&amp;"."&amp;$H323</f>
        <v>MR420.0</v>
      </c>
      <c r="V323" s="4" t="str">
        <f t="shared" si="154"/>
        <v>Sw</v>
      </c>
      <c r="W323" s="179" t="str">
        <f t="shared" ref="W323:W386" si="167">$W$2&amp;($G323+500)&amp;"."&amp;$H323</f>
        <v>MR520.0</v>
      </c>
      <c r="X323" s="4" t="str">
        <f t="shared" si="155"/>
        <v>Lamp</v>
      </c>
      <c r="Y323" s="179" t="str">
        <f t="shared" si="146"/>
        <v>MR620.0</v>
      </c>
      <c r="Z323" s="4" t="str">
        <f>$B291&amp;Z$2</f>
        <v>4St_A温度在控制范围内Alw</v>
      </c>
      <c r="AC323" s="4">
        <v>1320</v>
      </c>
      <c r="AD323" s="4" t="s">
        <v>594</v>
      </c>
      <c r="AE323" s="4">
        <v>420</v>
      </c>
      <c r="AF323" s="4" t="str">
        <f t="shared" si="147"/>
        <v>4St_A温度在控制范围内Alm</v>
      </c>
      <c r="AG323" s="179" t="str">
        <f t="shared" si="148"/>
        <v>MR1020.0</v>
      </c>
      <c r="AH323" s="4" t="str">
        <f>$B291&amp;AH$2</f>
        <v>4St_A温度在控制范围内Alm</v>
      </c>
      <c r="AI323" s="4" t="s">
        <v>595</v>
      </c>
    </row>
    <row r="324" spans="2:35">
      <c r="B324" s="23" t="s">
        <v>596</v>
      </c>
      <c r="G324" s="182">
        <f t="shared" si="150"/>
        <v>20</v>
      </c>
      <c r="H324" s="179">
        <f t="shared" si="151"/>
        <v>1</v>
      </c>
      <c r="I324" s="179" t="str">
        <f t="shared" si="165"/>
        <v>R20.1</v>
      </c>
      <c r="K324" s="179" t="str">
        <f t="shared" ref="K324:K387" si="168">$F$2&amp;($G324+100)&amp;"."&amp;$H324</f>
        <v>R120.1</v>
      </c>
      <c r="L324" s="138" t="str">
        <f t="shared" ref="L324:L347" si="169">$E324&amp;L$2</f>
        <v>Sol</v>
      </c>
      <c r="M324" s="179" t="str">
        <f t="shared" si="160"/>
        <v>MR920.1</v>
      </c>
      <c r="N324" s="4" t="str">
        <f t="shared" si="164"/>
        <v>4St_A下层上板左温度超界Flg</v>
      </c>
      <c r="O324" s="179" t="str">
        <f t="shared" ref="O324:O387" si="170">O$2&amp;($G324+100)&amp;"."&amp;$H324</f>
        <v>MR120.1</v>
      </c>
      <c r="P324" s="4" t="str">
        <f>$B292&amp;P$2</f>
        <v>4St_A上层上板左温度超界Pls</v>
      </c>
      <c r="Q324" s="179" t="str">
        <f t="shared" ref="Q324:Q387" si="171">Q$2&amp;($G324+200)&amp;"."&amp;$H324</f>
        <v>MR220.1</v>
      </c>
      <c r="R324" s="4" t="str">
        <f>$B292&amp;R$2</f>
        <v>4St_A上层上板左温度超界[M]</v>
      </c>
      <c r="S324" s="179" t="str">
        <f t="shared" ref="S324:S387" si="172">S$2&amp;($G324+300)&amp;"."&amp;$H324</f>
        <v>MR320.1</v>
      </c>
      <c r="T324" s="4" t="str">
        <f>$B292&amp;T$2</f>
        <v>4St_A上层上板左温度超界[A]</v>
      </c>
      <c r="U324" s="179" t="str">
        <f t="shared" si="166"/>
        <v>MR420.1</v>
      </c>
      <c r="V324" s="4" t="str">
        <f t="shared" si="154"/>
        <v>Sw</v>
      </c>
      <c r="W324" s="179" t="str">
        <f t="shared" si="167"/>
        <v>MR520.1</v>
      </c>
      <c r="X324" s="4" t="str">
        <f t="shared" si="155"/>
        <v>Lamp</v>
      </c>
      <c r="Y324" s="179" t="str">
        <f t="shared" ref="Y324:Y387" si="173">$W$2&amp;($G324+600)&amp;"."&amp;$H324</f>
        <v>MR620.1</v>
      </c>
      <c r="Z324" s="4" t="str">
        <f>$B292&amp;Z$2</f>
        <v>4St_A上层上板左温度超界Alw</v>
      </c>
      <c r="AC324" s="4">
        <v>1321</v>
      </c>
      <c r="AD324" s="51" t="s">
        <v>597</v>
      </c>
      <c r="AE324" s="4">
        <v>421</v>
      </c>
      <c r="AF324" s="4" t="str">
        <f t="shared" ref="AF324:AF387" si="174">AH324</f>
        <v>4St_A上层上板左温度超界Alm</v>
      </c>
      <c r="AG324" s="179" t="str">
        <f t="shared" si="148"/>
        <v>MR1020.1</v>
      </c>
      <c r="AH324" s="4" t="str">
        <f>$B292&amp;AH$2</f>
        <v>4St_A上层上板左温度超界Alm</v>
      </c>
      <c r="AI324" s="4" t="s">
        <v>598</v>
      </c>
    </row>
    <row r="325" spans="2:35">
      <c r="B325" s="23" t="s">
        <v>599</v>
      </c>
      <c r="G325" s="182">
        <f t="shared" si="150"/>
        <v>20</v>
      </c>
      <c r="H325" s="179">
        <f t="shared" si="151"/>
        <v>2</v>
      </c>
      <c r="I325" s="179" t="str">
        <f t="shared" si="165"/>
        <v>R20.2</v>
      </c>
      <c r="K325" s="179" t="str">
        <f t="shared" si="168"/>
        <v>R120.2</v>
      </c>
      <c r="L325" s="138" t="str">
        <f t="shared" si="169"/>
        <v>Sol</v>
      </c>
      <c r="M325" s="179" t="str">
        <f t="shared" si="160"/>
        <v>MR920.2</v>
      </c>
      <c r="N325" s="4" t="str">
        <f t="shared" si="164"/>
        <v>4St_A下层上板中温度超界Flg</v>
      </c>
      <c r="O325" s="179" t="str">
        <f t="shared" si="170"/>
        <v>MR120.2</v>
      </c>
      <c r="P325" s="4" t="str">
        <f>$B293&amp;P$2</f>
        <v>4St_A上层上板中温度超界Pls</v>
      </c>
      <c r="Q325" s="179" t="str">
        <f t="shared" si="171"/>
        <v>MR220.2</v>
      </c>
      <c r="R325" s="4" t="str">
        <f>$B293&amp;R$2</f>
        <v>4St_A上层上板中温度超界[M]</v>
      </c>
      <c r="S325" s="179" t="str">
        <f t="shared" si="172"/>
        <v>MR320.2</v>
      </c>
      <c r="T325" s="4" t="str">
        <f>$B293&amp;T$2</f>
        <v>4St_A上层上板中温度超界[A]</v>
      </c>
      <c r="U325" s="179" t="str">
        <f t="shared" si="166"/>
        <v>MR420.2</v>
      </c>
      <c r="V325" s="4" t="str">
        <f t="shared" si="154"/>
        <v>Sw</v>
      </c>
      <c r="W325" s="179" t="str">
        <f t="shared" si="167"/>
        <v>MR520.2</v>
      </c>
      <c r="X325" s="4" t="str">
        <f t="shared" si="155"/>
        <v>Lamp</v>
      </c>
      <c r="Y325" s="179" t="str">
        <f t="shared" si="173"/>
        <v>MR620.2</v>
      </c>
      <c r="Z325" s="4" t="str">
        <f>$B293&amp;Z$2</f>
        <v>4St_A上层上板中温度超界Alw</v>
      </c>
      <c r="AC325" s="4">
        <v>1322</v>
      </c>
      <c r="AD325" s="23" t="s">
        <v>600</v>
      </c>
      <c r="AE325" s="4">
        <v>422</v>
      </c>
      <c r="AF325" s="4" t="str">
        <f t="shared" si="174"/>
        <v>4St_A上层上板中温度超界Alm</v>
      </c>
      <c r="AG325" s="179" t="str">
        <f t="shared" ref="AG325:AG389" si="175">$W$2&amp;($G325+1000)&amp;"."&amp;$H325</f>
        <v>MR1020.2</v>
      </c>
      <c r="AH325" s="4" t="str">
        <f>$B293&amp;AH$2</f>
        <v>4St_A上层上板中温度超界Alm</v>
      </c>
      <c r="AI325" s="4" t="s">
        <v>601</v>
      </c>
    </row>
    <row r="326" spans="2:35">
      <c r="B326" s="23" t="s">
        <v>602</v>
      </c>
      <c r="G326" s="182">
        <f t="shared" si="150"/>
        <v>20</v>
      </c>
      <c r="H326" s="179">
        <f t="shared" si="151"/>
        <v>3</v>
      </c>
      <c r="I326" s="179" t="str">
        <f t="shared" si="165"/>
        <v>R20.3</v>
      </c>
      <c r="K326" s="179" t="str">
        <f t="shared" si="168"/>
        <v>R120.3</v>
      </c>
      <c r="L326" s="138" t="str">
        <f t="shared" si="169"/>
        <v>Sol</v>
      </c>
      <c r="M326" s="179" t="str">
        <f t="shared" si="160"/>
        <v>MR920.3</v>
      </c>
      <c r="N326" s="4" t="str">
        <f t="shared" si="164"/>
        <v>4St_A下层上板右温度超界Flg</v>
      </c>
      <c r="O326" s="179" t="str">
        <f t="shared" si="170"/>
        <v>MR120.3</v>
      </c>
      <c r="P326" s="4" t="str">
        <f>$B294&amp;P$2</f>
        <v>4St_A上层上板右温度超界Pls</v>
      </c>
      <c r="Q326" s="179" t="str">
        <f t="shared" si="171"/>
        <v>MR220.3</v>
      </c>
      <c r="R326" s="4" t="str">
        <f>$B294&amp;R$2</f>
        <v>4St_A上层上板右温度超界[M]</v>
      </c>
      <c r="S326" s="179" t="str">
        <f t="shared" si="172"/>
        <v>MR320.3</v>
      </c>
      <c r="T326" s="4" t="str">
        <f>$B294&amp;T$2</f>
        <v>4St_A上层上板右温度超界[A]</v>
      </c>
      <c r="U326" s="179" t="str">
        <f t="shared" si="166"/>
        <v>MR420.3</v>
      </c>
      <c r="V326" s="4" t="str">
        <f t="shared" si="154"/>
        <v>Sw</v>
      </c>
      <c r="W326" s="179" t="str">
        <f t="shared" si="167"/>
        <v>MR520.3</v>
      </c>
      <c r="X326" s="4" t="str">
        <f t="shared" si="155"/>
        <v>Lamp</v>
      </c>
      <c r="Y326" s="179" t="str">
        <f t="shared" si="173"/>
        <v>MR620.3</v>
      </c>
      <c r="Z326" s="4" t="str">
        <f>$B294&amp;Z$2</f>
        <v>4St_A上层上板右温度超界Alw</v>
      </c>
      <c r="AC326" s="4">
        <v>1323</v>
      </c>
      <c r="AD326" s="51" t="s">
        <v>603</v>
      </c>
      <c r="AE326" s="4">
        <v>423</v>
      </c>
      <c r="AF326" s="4" t="str">
        <f t="shared" si="174"/>
        <v>4St_A上层上板右温度超界Alm</v>
      </c>
      <c r="AG326" s="179" t="str">
        <f t="shared" si="175"/>
        <v>MR1020.3</v>
      </c>
      <c r="AH326" s="4" t="str">
        <f>$B294&amp;AH$2</f>
        <v>4St_A上层上板右温度超界Alm</v>
      </c>
      <c r="AI326" s="4" t="s">
        <v>604</v>
      </c>
    </row>
    <row r="327" spans="2:35">
      <c r="B327" s="23" t="s">
        <v>605</v>
      </c>
      <c r="G327" s="182">
        <f t="shared" si="150"/>
        <v>20</v>
      </c>
      <c r="H327" s="179">
        <f t="shared" si="151"/>
        <v>4</v>
      </c>
      <c r="I327" s="179" t="str">
        <f t="shared" si="165"/>
        <v>R20.4</v>
      </c>
      <c r="K327" s="179" t="str">
        <f t="shared" si="168"/>
        <v>R120.4</v>
      </c>
      <c r="L327" s="138" t="str">
        <f t="shared" si="169"/>
        <v>Sol</v>
      </c>
      <c r="M327" s="179" t="str">
        <f t="shared" si="160"/>
        <v>MR920.4</v>
      </c>
      <c r="N327" s="4" t="str">
        <f t="shared" si="164"/>
        <v>4St_A下层左侧板温度超界Flg</v>
      </c>
      <c r="O327" s="179" t="str">
        <f t="shared" si="170"/>
        <v>MR120.4</v>
      </c>
      <c r="P327" s="4" t="str">
        <f>$B295&amp;P$2</f>
        <v>4St_A上层左侧板温度超界Pls</v>
      </c>
      <c r="Q327" s="179" t="str">
        <f t="shared" si="171"/>
        <v>MR220.4</v>
      </c>
      <c r="R327" s="4" t="str">
        <f>$B295&amp;R$2</f>
        <v>4St_A上层左侧板温度超界[M]</v>
      </c>
      <c r="S327" s="179" t="str">
        <f t="shared" si="172"/>
        <v>MR320.4</v>
      </c>
      <c r="T327" s="4" t="str">
        <f>$B295&amp;T$2</f>
        <v>4St_A上层左侧板温度超界[A]</v>
      </c>
      <c r="U327" s="179" t="str">
        <f t="shared" si="166"/>
        <v>MR420.4</v>
      </c>
      <c r="V327" s="4" t="str">
        <f t="shared" si="154"/>
        <v>Sw</v>
      </c>
      <c r="W327" s="179" t="str">
        <f t="shared" si="167"/>
        <v>MR520.4</v>
      </c>
      <c r="X327" s="4" t="str">
        <f t="shared" si="155"/>
        <v>Lamp</v>
      </c>
      <c r="Y327" s="179" t="str">
        <f t="shared" si="173"/>
        <v>MR620.4</v>
      </c>
      <c r="Z327" s="4" t="str">
        <f>$B295&amp;Z$2</f>
        <v>4St_A上层左侧板温度超界Alw</v>
      </c>
      <c r="AC327" s="4">
        <v>1324</v>
      </c>
      <c r="AD327" s="23" t="s">
        <v>606</v>
      </c>
      <c r="AE327" s="4">
        <v>424</v>
      </c>
      <c r="AF327" s="4" t="str">
        <f t="shared" si="174"/>
        <v>4St_A上层左侧板温度超界Alm</v>
      </c>
      <c r="AG327" s="179" t="str">
        <f t="shared" si="175"/>
        <v>MR1020.4</v>
      </c>
      <c r="AH327" s="4" t="str">
        <f>$B295&amp;AH$2</f>
        <v>4St_A上层左侧板温度超界Alm</v>
      </c>
      <c r="AI327" s="4" t="s">
        <v>607</v>
      </c>
    </row>
    <row r="328" spans="2:35">
      <c r="B328" s="23" t="s">
        <v>608</v>
      </c>
      <c r="G328" s="182">
        <f t="shared" ref="G328:G391" si="176">IF(H327&lt;&gt;15,G327,G327+1)</f>
        <v>20</v>
      </c>
      <c r="H328" s="179">
        <f t="shared" si="151"/>
        <v>5</v>
      </c>
      <c r="I328" s="179" t="str">
        <f t="shared" si="165"/>
        <v>R20.5</v>
      </c>
      <c r="K328" s="179" t="str">
        <f t="shared" si="168"/>
        <v>R120.5</v>
      </c>
      <c r="L328" s="138" t="str">
        <f t="shared" si="169"/>
        <v>Sol</v>
      </c>
      <c r="M328" s="179" t="str">
        <f t="shared" si="160"/>
        <v>MR920.5</v>
      </c>
      <c r="N328" s="4" t="str">
        <f t="shared" si="164"/>
        <v>4St_A下层下板左温度超界Flg</v>
      </c>
      <c r="O328" s="179" t="str">
        <f t="shared" si="170"/>
        <v>MR120.5</v>
      </c>
      <c r="P328" s="4" t="str">
        <f>$B296&amp;P$2</f>
        <v>4St_A上层下板左温度超界Pls</v>
      </c>
      <c r="Q328" s="179" t="str">
        <f t="shared" si="171"/>
        <v>MR220.5</v>
      </c>
      <c r="R328" s="4" t="str">
        <f>$B296&amp;R$2</f>
        <v>4St_A上层下板左温度超界[M]</v>
      </c>
      <c r="S328" s="179" t="str">
        <f t="shared" si="172"/>
        <v>MR320.5</v>
      </c>
      <c r="T328" s="4" t="str">
        <f>$B296&amp;T$2</f>
        <v>4St_A上层下板左温度超界[A]</v>
      </c>
      <c r="U328" s="179" t="str">
        <f t="shared" si="166"/>
        <v>MR420.5</v>
      </c>
      <c r="V328" s="4" t="str">
        <f t="shared" si="154"/>
        <v>Sw</v>
      </c>
      <c r="W328" s="179" t="str">
        <f t="shared" si="167"/>
        <v>MR520.5</v>
      </c>
      <c r="X328" s="4" t="str">
        <f t="shared" si="155"/>
        <v>Lamp</v>
      </c>
      <c r="Y328" s="179" t="str">
        <f t="shared" si="173"/>
        <v>MR620.5</v>
      </c>
      <c r="Z328" s="4" t="str">
        <f>$B296&amp;Z$2</f>
        <v>4St_A上层下板左温度超界Alw</v>
      </c>
      <c r="AC328" s="4">
        <v>1325</v>
      </c>
      <c r="AD328" s="43" t="s">
        <v>609</v>
      </c>
      <c r="AE328" s="4">
        <v>425</v>
      </c>
      <c r="AF328" s="4" t="str">
        <f t="shared" si="174"/>
        <v>4St_A上层下板左温度超界Alm</v>
      </c>
      <c r="AG328" s="179" t="str">
        <f t="shared" si="175"/>
        <v>MR1020.5</v>
      </c>
      <c r="AH328" s="4" t="str">
        <f>$B296&amp;AH$2</f>
        <v>4St_A上层下板左温度超界Alm</v>
      </c>
      <c r="AI328" s="4" t="s">
        <v>610</v>
      </c>
    </row>
    <row r="329" spans="2:35">
      <c r="B329" s="23" t="s">
        <v>611</v>
      </c>
      <c r="G329" s="182">
        <f t="shared" si="176"/>
        <v>20</v>
      </c>
      <c r="H329" s="179">
        <f t="shared" si="151"/>
        <v>6</v>
      </c>
      <c r="I329" s="179" t="str">
        <f t="shared" si="165"/>
        <v>R20.6</v>
      </c>
      <c r="K329" s="179" t="str">
        <f t="shared" si="168"/>
        <v>R120.6</v>
      </c>
      <c r="L329" s="138" t="str">
        <f t="shared" si="169"/>
        <v>Sol</v>
      </c>
      <c r="M329" s="179" t="str">
        <f t="shared" si="160"/>
        <v>MR920.6</v>
      </c>
      <c r="N329" s="4" t="str">
        <f t="shared" si="164"/>
        <v>4St_A下层下板中温度超界Flg</v>
      </c>
      <c r="O329" s="179" t="str">
        <f t="shared" si="170"/>
        <v>MR120.6</v>
      </c>
      <c r="P329" s="4" t="str">
        <f>$B297&amp;P$2</f>
        <v>4St_A上层下板中温度超界Pls</v>
      </c>
      <c r="Q329" s="179" t="str">
        <f t="shared" si="171"/>
        <v>MR220.6</v>
      </c>
      <c r="R329" s="4" t="str">
        <f>$B297&amp;R$2</f>
        <v>4St_A上层下板中温度超界[M]</v>
      </c>
      <c r="S329" s="179" t="str">
        <f t="shared" si="172"/>
        <v>MR320.6</v>
      </c>
      <c r="T329" s="4" t="str">
        <f>$B297&amp;T$2</f>
        <v>4St_A上层下板中温度超界[A]</v>
      </c>
      <c r="U329" s="179" t="str">
        <f t="shared" si="166"/>
        <v>MR420.6</v>
      </c>
      <c r="V329" s="4" t="str">
        <f t="shared" si="154"/>
        <v>Sw</v>
      </c>
      <c r="W329" s="179" t="str">
        <f t="shared" si="167"/>
        <v>MR520.6</v>
      </c>
      <c r="X329" s="4" t="str">
        <f t="shared" si="155"/>
        <v>Lamp</v>
      </c>
      <c r="Y329" s="179" t="str">
        <f t="shared" si="173"/>
        <v>MR620.6</v>
      </c>
      <c r="Z329" s="4" t="str">
        <f>$B297&amp;Z$2</f>
        <v>4St_A上层下板中温度超界Alw</v>
      </c>
      <c r="AC329" s="4">
        <v>1326</v>
      </c>
      <c r="AD329" s="43" t="s">
        <v>612</v>
      </c>
      <c r="AE329" s="4">
        <v>426</v>
      </c>
      <c r="AF329" s="4" t="str">
        <f t="shared" si="174"/>
        <v>4St_A上层下板中温度超界Alm</v>
      </c>
      <c r="AG329" s="179" t="str">
        <f t="shared" si="175"/>
        <v>MR1020.6</v>
      </c>
      <c r="AH329" s="4" t="str">
        <f>$B297&amp;AH$2</f>
        <v>4St_A上层下板中温度超界Alm</v>
      </c>
      <c r="AI329" s="4" t="s">
        <v>613</v>
      </c>
    </row>
    <row r="330" spans="2:35">
      <c r="B330" s="23" t="s">
        <v>614</v>
      </c>
      <c r="G330" s="182">
        <f t="shared" si="176"/>
        <v>20</v>
      </c>
      <c r="H330" s="179">
        <f t="shared" si="151"/>
        <v>7</v>
      </c>
      <c r="I330" s="179" t="str">
        <f t="shared" si="165"/>
        <v>R20.7</v>
      </c>
      <c r="K330" s="179" t="str">
        <f t="shared" si="168"/>
        <v>R120.7</v>
      </c>
      <c r="L330" s="138" t="str">
        <f t="shared" si="169"/>
        <v>Sol</v>
      </c>
      <c r="M330" s="179" t="str">
        <f t="shared" si="160"/>
        <v>MR920.7</v>
      </c>
      <c r="N330" s="4" t="str">
        <f t="shared" si="164"/>
        <v>4St_A下层下板右温度超界Flg</v>
      </c>
      <c r="O330" s="179" t="str">
        <f t="shared" si="170"/>
        <v>MR120.7</v>
      </c>
      <c r="P330" s="4" t="str">
        <f>$B298&amp;P$2</f>
        <v>4St_A上层下板右温度超界Pls</v>
      </c>
      <c r="Q330" s="179" t="str">
        <f t="shared" si="171"/>
        <v>MR220.7</v>
      </c>
      <c r="R330" s="4" t="str">
        <f>$B298&amp;R$2</f>
        <v>4St_A上层下板右温度超界[M]</v>
      </c>
      <c r="S330" s="179" t="str">
        <f t="shared" si="172"/>
        <v>MR320.7</v>
      </c>
      <c r="T330" s="4" t="str">
        <f>$B298&amp;T$2</f>
        <v>4St_A上层下板右温度超界[A]</v>
      </c>
      <c r="U330" s="179" t="str">
        <f t="shared" si="166"/>
        <v>MR420.7</v>
      </c>
      <c r="V330" s="4" t="str">
        <f t="shared" si="154"/>
        <v>Sw</v>
      </c>
      <c r="W330" s="179" t="str">
        <f t="shared" si="167"/>
        <v>MR520.7</v>
      </c>
      <c r="X330" s="4" t="str">
        <f t="shared" si="155"/>
        <v>Lamp</v>
      </c>
      <c r="Y330" s="179" t="str">
        <f t="shared" si="173"/>
        <v>MR620.7</v>
      </c>
      <c r="Z330" s="4" t="str">
        <f>$B298&amp;Z$2</f>
        <v>4St_A上层下板右温度超界Alw</v>
      </c>
      <c r="AC330" s="4">
        <v>1327</v>
      </c>
      <c r="AD330" s="26" t="s">
        <v>615</v>
      </c>
      <c r="AE330" s="4">
        <v>427</v>
      </c>
      <c r="AF330" s="4" t="str">
        <f t="shared" si="174"/>
        <v>4St_A上层下板右温度超界Alm</v>
      </c>
      <c r="AG330" s="179" t="str">
        <f t="shared" si="175"/>
        <v>MR1020.7</v>
      </c>
      <c r="AH330" s="4" t="str">
        <f>$B298&amp;AH$2</f>
        <v>4St_A上层下板右温度超界Alm</v>
      </c>
      <c r="AI330" s="4" t="s">
        <v>616</v>
      </c>
    </row>
    <row r="331" spans="2:35">
      <c r="B331" s="23" t="s">
        <v>617</v>
      </c>
      <c r="G331" s="182">
        <f t="shared" si="176"/>
        <v>20</v>
      </c>
      <c r="H331" s="179">
        <f t="shared" si="151"/>
        <v>8</v>
      </c>
      <c r="I331" s="179" t="str">
        <f t="shared" si="165"/>
        <v>R20.8</v>
      </c>
      <c r="K331" s="179" t="str">
        <f t="shared" si="168"/>
        <v>R120.8</v>
      </c>
      <c r="L331" s="138" t="str">
        <f t="shared" si="169"/>
        <v>Sol</v>
      </c>
      <c r="M331" s="179" t="str">
        <f t="shared" si="160"/>
        <v>MR920.8</v>
      </c>
      <c r="N331" s="4" t="str">
        <f t="shared" si="164"/>
        <v>4St_A下层右侧板温度超界Flg</v>
      </c>
      <c r="O331" s="179" t="str">
        <f t="shared" si="170"/>
        <v>MR120.8</v>
      </c>
      <c r="P331" s="4" t="str">
        <f>$B299&amp;P$2</f>
        <v>4St_A上层右侧板温度超界Pls</v>
      </c>
      <c r="Q331" s="179" t="str">
        <f t="shared" si="171"/>
        <v>MR220.8</v>
      </c>
      <c r="R331" s="4" t="str">
        <f>$B299&amp;R$2</f>
        <v>4St_A上层右侧板温度超界[M]</v>
      </c>
      <c r="S331" s="179" t="str">
        <f t="shared" si="172"/>
        <v>MR320.8</v>
      </c>
      <c r="T331" s="4" t="str">
        <f>$B299&amp;T$2</f>
        <v>4St_A上层右侧板温度超界[A]</v>
      </c>
      <c r="U331" s="179" t="str">
        <f t="shared" si="166"/>
        <v>MR420.8</v>
      </c>
      <c r="V331" s="4" t="str">
        <f t="shared" si="154"/>
        <v>Sw</v>
      </c>
      <c r="W331" s="179" t="str">
        <f t="shared" si="167"/>
        <v>MR520.8</v>
      </c>
      <c r="X331" s="4" t="str">
        <f t="shared" si="155"/>
        <v>Lamp</v>
      </c>
      <c r="Y331" s="179" t="str">
        <f t="shared" si="173"/>
        <v>MR620.8</v>
      </c>
      <c r="Z331" s="4" t="str">
        <f>$B299&amp;Z$2</f>
        <v>4St_A上层右侧板温度超界Alw</v>
      </c>
      <c r="AC331" s="4">
        <v>1328</v>
      </c>
      <c r="AD331" s="43" t="s">
        <v>618</v>
      </c>
      <c r="AE331" s="4">
        <v>428</v>
      </c>
      <c r="AF331" s="4" t="str">
        <f t="shared" si="174"/>
        <v>4St_A上层右侧板温度超界Alm</v>
      </c>
      <c r="AG331" s="179" t="str">
        <f t="shared" si="175"/>
        <v>MR1020.8</v>
      </c>
      <c r="AH331" s="4" t="str">
        <f>$B299&amp;AH$2</f>
        <v>4St_A上层右侧板温度超界Alm</v>
      </c>
      <c r="AI331" s="4" t="s">
        <v>619</v>
      </c>
    </row>
    <row r="332" spans="7:35">
      <c r="G332" s="182">
        <f t="shared" si="176"/>
        <v>20</v>
      </c>
      <c r="H332" s="179">
        <f t="shared" si="151"/>
        <v>9</v>
      </c>
      <c r="I332" s="179" t="str">
        <f t="shared" si="165"/>
        <v>R20.9</v>
      </c>
      <c r="K332" s="179" t="str">
        <f t="shared" si="168"/>
        <v>R120.9</v>
      </c>
      <c r="L332" s="138" t="str">
        <f t="shared" si="169"/>
        <v>Sol</v>
      </c>
      <c r="M332" s="179" t="str">
        <f t="shared" si="160"/>
        <v>MR920.9</v>
      </c>
      <c r="N332" s="4" t="str">
        <f t="shared" si="164"/>
        <v>Flg</v>
      </c>
      <c r="O332" s="179" t="str">
        <f t="shared" si="170"/>
        <v>MR120.9</v>
      </c>
      <c r="P332" s="4" t="str">
        <f t="shared" si="161"/>
        <v>Pls</v>
      </c>
      <c r="Q332" s="179" t="str">
        <f t="shared" si="171"/>
        <v>MR220.9</v>
      </c>
      <c r="R332" s="4" t="str">
        <f t="shared" si="162"/>
        <v>[M]</v>
      </c>
      <c r="S332" s="179" t="str">
        <f t="shared" si="172"/>
        <v>MR320.9</v>
      </c>
      <c r="T332" s="4" t="str">
        <f t="shared" si="163"/>
        <v>[A]</v>
      </c>
      <c r="U332" s="179" t="str">
        <f t="shared" si="166"/>
        <v>MR420.9</v>
      </c>
      <c r="V332" s="4" t="str">
        <f t="shared" si="154"/>
        <v>Sw</v>
      </c>
      <c r="W332" s="179" t="str">
        <f t="shared" si="167"/>
        <v>MR520.9</v>
      </c>
      <c r="X332" s="4" t="str">
        <f t="shared" si="155"/>
        <v>Lamp</v>
      </c>
      <c r="Y332" s="179" t="str">
        <f t="shared" si="173"/>
        <v>MR620.9</v>
      </c>
      <c r="Z332" s="4" t="str">
        <f t="shared" si="159"/>
        <v>Alw</v>
      </c>
      <c r="AC332" s="4">
        <v>1329</v>
      </c>
      <c r="AD332" s="43" t="s">
        <v>620</v>
      </c>
      <c r="AE332" s="4">
        <v>429</v>
      </c>
      <c r="AF332" s="4" t="str">
        <f t="shared" si="174"/>
        <v>Alm</v>
      </c>
      <c r="AG332" s="179" t="str">
        <f t="shared" si="175"/>
        <v>MR1020.9</v>
      </c>
      <c r="AH332" s="4" t="str">
        <f t="shared" ref="AH323:AH386" si="177">$B332&amp;AH$2</f>
        <v>Alm</v>
      </c>
      <c r="AI332" s="4" t="s">
        <v>621</v>
      </c>
    </row>
    <row r="333" spans="7:35">
      <c r="G333" s="182">
        <f t="shared" si="176"/>
        <v>20</v>
      </c>
      <c r="H333" s="179">
        <f t="shared" ref="H333:H396" si="178">IF(H332&lt;&gt;15,H332+1,0)</f>
        <v>10</v>
      </c>
      <c r="I333" s="179" t="str">
        <f t="shared" si="165"/>
        <v>R20.10</v>
      </c>
      <c r="K333" s="179" t="str">
        <f t="shared" si="168"/>
        <v>R120.10</v>
      </c>
      <c r="L333" s="138" t="str">
        <f t="shared" si="169"/>
        <v>Sol</v>
      </c>
      <c r="M333" s="179" t="str">
        <f t="shared" si="160"/>
        <v>MR920.10</v>
      </c>
      <c r="N333" s="4" t="str">
        <f t="shared" si="164"/>
        <v>Flg</v>
      </c>
      <c r="O333" s="179" t="str">
        <f t="shared" si="170"/>
        <v>MR120.10</v>
      </c>
      <c r="P333" s="4" t="str">
        <f t="shared" si="161"/>
        <v>Pls</v>
      </c>
      <c r="Q333" s="179" t="str">
        <f t="shared" si="171"/>
        <v>MR220.10</v>
      </c>
      <c r="R333" s="4" t="str">
        <f t="shared" si="162"/>
        <v>[M]</v>
      </c>
      <c r="S333" s="179" t="str">
        <f t="shared" si="172"/>
        <v>MR320.10</v>
      </c>
      <c r="T333" s="4" t="str">
        <f t="shared" si="163"/>
        <v>[A]</v>
      </c>
      <c r="U333" s="179" t="str">
        <f t="shared" si="166"/>
        <v>MR420.10</v>
      </c>
      <c r="V333" s="4" t="str">
        <f t="shared" si="154"/>
        <v>Sw</v>
      </c>
      <c r="W333" s="179" t="str">
        <f t="shared" si="167"/>
        <v>MR520.10</v>
      </c>
      <c r="X333" s="4" t="str">
        <f t="shared" si="155"/>
        <v>Lamp</v>
      </c>
      <c r="Y333" s="179" t="str">
        <f t="shared" si="173"/>
        <v>MR620.10</v>
      </c>
      <c r="Z333" s="4" t="str">
        <f t="shared" si="159"/>
        <v>Alw</v>
      </c>
      <c r="AC333" s="4">
        <v>1330</v>
      </c>
      <c r="AD333" s="23" t="s">
        <v>622</v>
      </c>
      <c r="AE333" s="4">
        <v>430</v>
      </c>
      <c r="AF333" s="4" t="str">
        <f t="shared" si="174"/>
        <v>Alm</v>
      </c>
      <c r="AG333" s="179" t="str">
        <f t="shared" si="175"/>
        <v>MR1020.10</v>
      </c>
      <c r="AH333" s="4" t="str">
        <f t="shared" si="177"/>
        <v>Alm</v>
      </c>
      <c r="AI333" s="4" t="s">
        <v>623</v>
      </c>
    </row>
    <row r="334" spans="7:35">
      <c r="G334" s="182">
        <f t="shared" si="176"/>
        <v>20</v>
      </c>
      <c r="H334" s="179">
        <f t="shared" si="178"/>
        <v>11</v>
      </c>
      <c r="I334" s="179" t="str">
        <f t="shared" si="165"/>
        <v>R20.11</v>
      </c>
      <c r="K334" s="179" t="str">
        <f t="shared" si="168"/>
        <v>R120.11</v>
      </c>
      <c r="L334" s="138" t="str">
        <f t="shared" si="169"/>
        <v>Sol</v>
      </c>
      <c r="M334" s="179" t="str">
        <f t="shared" si="160"/>
        <v>MR920.11</v>
      </c>
      <c r="N334" s="4" t="str">
        <f t="shared" si="164"/>
        <v>Flg</v>
      </c>
      <c r="O334" s="179" t="str">
        <f t="shared" si="170"/>
        <v>MR120.11</v>
      </c>
      <c r="P334" s="4" t="str">
        <f>$B308&amp;P$2</f>
        <v>4St_A中层上板左温度超界Pls</v>
      </c>
      <c r="Q334" s="179" t="str">
        <f t="shared" si="171"/>
        <v>MR220.11</v>
      </c>
      <c r="R334" s="4" t="str">
        <f>$B308&amp;R$2</f>
        <v>4St_A中层上板左温度超界[M]</v>
      </c>
      <c r="S334" s="179" t="str">
        <f t="shared" si="172"/>
        <v>MR320.11</v>
      </c>
      <c r="T334" s="4" t="str">
        <f>$B308&amp;T$2</f>
        <v>4St_A中层上板左温度超界[A]</v>
      </c>
      <c r="U334" s="179" t="str">
        <f t="shared" si="166"/>
        <v>MR420.11</v>
      </c>
      <c r="V334" s="4" t="str">
        <f t="shared" si="154"/>
        <v>Sw</v>
      </c>
      <c r="W334" s="179" t="str">
        <f t="shared" si="167"/>
        <v>MR520.11</v>
      </c>
      <c r="X334" s="4" t="str">
        <f t="shared" si="155"/>
        <v>Lamp</v>
      </c>
      <c r="Y334" s="179" t="str">
        <f t="shared" si="173"/>
        <v>MR620.11</v>
      </c>
      <c r="Z334" s="4" t="str">
        <f>$B308&amp;Z$2</f>
        <v>4St_A中层上板左温度超界Alw</v>
      </c>
      <c r="AC334" s="4">
        <v>1331</v>
      </c>
      <c r="AD334" s="23" t="s">
        <v>624</v>
      </c>
      <c r="AE334" s="4">
        <v>431</v>
      </c>
      <c r="AF334" s="4" t="str">
        <f t="shared" si="174"/>
        <v>4St_A中层上板左温度超界Alm</v>
      </c>
      <c r="AG334" s="179" t="str">
        <f t="shared" si="175"/>
        <v>MR1020.11</v>
      </c>
      <c r="AH334" s="4" t="str">
        <f>$B308&amp;AH$2</f>
        <v>4St_A中层上板左温度超界Alm</v>
      </c>
      <c r="AI334" s="4" t="s">
        <v>625</v>
      </c>
    </row>
    <row r="335" spans="7:34">
      <c r="G335" s="182">
        <f t="shared" si="176"/>
        <v>20</v>
      </c>
      <c r="H335" s="179">
        <f t="shared" si="178"/>
        <v>12</v>
      </c>
      <c r="I335" s="179" t="str">
        <f t="shared" si="165"/>
        <v>R20.12</v>
      </c>
      <c r="K335" s="179" t="str">
        <f t="shared" si="168"/>
        <v>R120.12</v>
      </c>
      <c r="L335" s="138" t="str">
        <f t="shared" si="169"/>
        <v>Sol</v>
      </c>
      <c r="M335" s="179" t="str">
        <f t="shared" si="160"/>
        <v>MR920.12</v>
      </c>
      <c r="N335" s="4" t="str">
        <f t="shared" si="164"/>
        <v>Flg</v>
      </c>
      <c r="O335" s="179" t="str">
        <f t="shared" si="170"/>
        <v>MR120.12</v>
      </c>
      <c r="P335" s="4" t="str">
        <f>$B309&amp;P$2</f>
        <v>4St_A中层上板中温度超界Pls</v>
      </c>
      <c r="Q335" s="179" t="str">
        <f t="shared" si="171"/>
        <v>MR220.12</v>
      </c>
      <c r="R335" s="4" t="str">
        <f>$B309&amp;R$2</f>
        <v>4St_A中层上板中温度超界[M]</v>
      </c>
      <c r="S335" s="179" t="str">
        <f t="shared" si="172"/>
        <v>MR320.12</v>
      </c>
      <c r="T335" s="4" t="str">
        <f>$B309&amp;T$2</f>
        <v>4St_A中层上板中温度超界[A]</v>
      </c>
      <c r="U335" s="179" t="str">
        <f t="shared" si="166"/>
        <v>MR420.12</v>
      </c>
      <c r="V335" s="4" t="str">
        <f t="shared" si="154"/>
        <v>Sw</v>
      </c>
      <c r="W335" s="179" t="str">
        <f t="shared" si="167"/>
        <v>MR520.12</v>
      </c>
      <c r="X335" s="4" t="str">
        <f t="shared" si="155"/>
        <v>Lamp</v>
      </c>
      <c r="Y335" s="179" t="str">
        <f t="shared" si="173"/>
        <v>MR620.12</v>
      </c>
      <c r="Z335" s="4" t="str">
        <f>$B309&amp;Z$2</f>
        <v>4St_A中层上板中温度超界Alw</v>
      </c>
      <c r="AC335" s="4">
        <v>1332</v>
      </c>
      <c r="AD335" s="23" t="s">
        <v>626</v>
      </c>
      <c r="AE335" s="4">
        <v>432</v>
      </c>
      <c r="AF335" s="4" t="str">
        <f t="shared" si="174"/>
        <v>4St_A中层上板中温度超界Alm</v>
      </c>
      <c r="AG335" s="179" t="str">
        <f t="shared" si="175"/>
        <v>MR1020.12</v>
      </c>
      <c r="AH335" s="4" t="str">
        <f>$B309&amp;AH$2</f>
        <v>4St_A中层上板中温度超界Alm</v>
      </c>
    </row>
    <row r="336" spans="7:34">
      <c r="G336" s="182">
        <f t="shared" si="176"/>
        <v>20</v>
      </c>
      <c r="H336" s="179">
        <f t="shared" si="178"/>
        <v>13</v>
      </c>
      <c r="I336" s="179" t="str">
        <f t="shared" si="165"/>
        <v>R20.13</v>
      </c>
      <c r="K336" s="179" t="str">
        <f t="shared" si="168"/>
        <v>R120.13</v>
      </c>
      <c r="L336" s="138" t="str">
        <f t="shared" si="169"/>
        <v>Sol</v>
      </c>
      <c r="M336" s="179" t="str">
        <f t="shared" si="160"/>
        <v>MR920.13</v>
      </c>
      <c r="N336" s="4" t="str">
        <f t="shared" si="164"/>
        <v>Flg</v>
      </c>
      <c r="O336" s="179" t="str">
        <f t="shared" si="170"/>
        <v>MR120.13</v>
      </c>
      <c r="P336" s="4" t="str">
        <f>$B310&amp;P$2</f>
        <v>4St_A中层上板右温度超界Pls</v>
      </c>
      <c r="Q336" s="179" t="str">
        <f t="shared" si="171"/>
        <v>MR220.13</v>
      </c>
      <c r="R336" s="4" t="str">
        <f>$B310&amp;R$2</f>
        <v>4St_A中层上板右温度超界[M]</v>
      </c>
      <c r="S336" s="179" t="str">
        <f t="shared" si="172"/>
        <v>MR320.13</v>
      </c>
      <c r="T336" s="4" t="str">
        <f>$B310&amp;T$2</f>
        <v>4St_A中层上板右温度超界[A]</v>
      </c>
      <c r="U336" s="179" t="str">
        <f t="shared" si="166"/>
        <v>MR420.13</v>
      </c>
      <c r="V336" s="4" t="str">
        <f t="shared" si="154"/>
        <v>Sw</v>
      </c>
      <c r="W336" s="179" t="str">
        <f t="shared" si="167"/>
        <v>MR520.13</v>
      </c>
      <c r="X336" s="4" t="str">
        <f t="shared" si="155"/>
        <v>Lamp</v>
      </c>
      <c r="Y336" s="179" t="str">
        <f t="shared" si="173"/>
        <v>MR620.13</v>
      </c>
      <c r="Z336" s="4" t="str">
        <f>$B310&amp;Z$2</f>
        <v>4St_A中层上板右温度超界Alw</v>
      </c>
      <c r="AC336" s="4">
        <v>1333</v>
      </c>
      <c r="AD336" s="23" t="s">
        <v>627</v>
      </c>
      <c r="AE336" s="4">
        <v>433</v>
      </c>
      <c r="AF336" s="4" t="str">
        <f t="shared" si="174"/>
        <v>4St_A中层上板右温度超界Alm</v>
      </c>
      <c r="AG336" s="179" t="str">
        <f t="shared" si="175"/>
        <v>MR1020.13</v>
      </c>
      <c r="AH336" s="4" t="str">
        <f>$B310&amp;AH$2</f>
        <v>4St_A中层上板右温度超界Alm</v>
      </c>
    </row>
    <row r="337" spans="7:34">
      <c r="G337" s="182">
        <f t="shared" si="176"/>
        <v>20</v>
      </c>
      <c r="H337" s="179">
        <f t="shared" si="178"/>
        <v>14</v>
      </c>
      <c r="I337" s="179" t="str">
        <f t="shared" si="165"/>
        <v>R20.14</v>
      </c>
      <c r="K337" s="179" t="str">
        <f t="shared" si="168"/>
        <v>R120.14</v>
      </c>
      <c r="L337" s="138" t="str">
        <f t="shared" si="169"/>
        <v>Sol</v>
      </c>
      <c r="M337" s="179" t="str">
        <f t="shared" si="160"/>
        <v>MR920.14</v>
      </c>
      <c r="N337" s="4" t="str">
        <f t="shared" si="164"/>
        <v>Flg</v>
      </c>
      <c r="O337" s="179" t="str">
        <f t="shared" si="170"/>
        <v>MR120.14</v>
      </c>
      <c r="P337" s="4" t="str">
        <f>$B311&amp;P$2</f>
        <v>4St_A中层左侧板温度超界Pls</v>
      </c>
      <c r="Q337" s="179" t="str">
        <f t="shared" si="171"/>
        <v>MR220.14</v>
      </c>
      <c r="R337" s="4" t="str">
        <f>$B311&amp;R$2</f>
        <v>4St_A中层左侧板温度超界[M]</v>
      </c>
      <c r="S337" s="179" t="str">
        <f t="shared" si="172"/>
        <v>MR320.14</v>
      </c>
      <c r="T337" s="4" t="str">
        <f>$B311&amp;T$2</f>
        <v>4St_A中层左侧板温度超界[A]</v>
      </c>
      <c r="U337" s="179" t="str">
        <f t="shared" si="166"/>
        <v>MR420.14</v>
      </c>
      <c r="V337" s="4" t="str">
        <f t="shared" si="154"/>
        <v>Sw</v>
      </c>
      <c r="W337" s="179" t="str">
        <f t="shared" si="167"/>
        <v>MR520.14</v>
      </c>
      <c r="X337" s="4" t="str">
        <f t="shared" si="155"/>
        <v>Lamp</v>
      </c>
      <c r="Y337" s="179" t="str">
        <f t="shared" si="173"/>
        <v>MR620.14</v>
      </c>
      <c r="Z337" s="4" t="str">
        <f>$B311&amp;Z$2</f>
        <v>4St_A中层左侧板温度超界Alw</v>
      </c>
      <c r="AC337" s="4">
        <v>1334</v>
      </c>
      <c r="AD337" s="23" t="s">
        <v>628</v>
      </c>
      <c r="AE337" s="4">
        <v>434</v>
      </c>
      <c r="AF337" s="4" t="str">
        <f t="shared" si="174"/>
        <v>4St_A中层左侧板温度超界Alm</v>
      </c>
      <c r="AG337" s="179" t="str">
        <f t="shared" si="175"/>
        <v>MR1020.14</v>
      </c>
      <c r="AH337" s="4" t="str">
        <f>$B311&amp;AH$2</f>
        <v>4St_A中层左侧板温度超界Alm</v>
      </c>
    </row>
    <row r="338" spans="7:34">
      <c r="G338" s="182">
        <f t="shared" si="176"/>
        <v>20</v>
      </c>
      <c r="H338" s="179">
        <f t="shared" si="178"/>
        <v>15</v>
      </c>
      <c r="I338" s="179" t="str">
        <f t="shared" si="165"/>
        <v>R20.15</v>
      </c>
      <c r="K338" s="179" t="str">
        <f t="shared" si="168"/>
        <v>R120.15</v>
      </c>
      <c r="L338" s="138" t="str">
        <f t="shared" si="169"/>
        <v>Sol</v>
      </c>
      <c r="M338" s="179" t="str">
        <f t="shared" ref="M338:M371" si="179">M$2&amp;($G338+900)&amp;"."&amp;$H338</f>
        <v>MR920.15</v>
      </c>
      <c r="N338" s="4" t="str">
        <f t="shared" si="164"/>
        <v>Flg</v>
      </c>
      <c r="O338" s="179" t="str">
        <f t="shared" si="170"/>
        <v>MR120.15</v>
      </c>
      <c r="P338" s="4" t="str">
        <f>$B312&amp;P$2</f>
        <v>4St_A中层下板左温度超界Pls</v>
      </c>
      <c r="Q338" s="179" t="str">
        <f t="shared" si="171"/>
        <v>MR220.15</v>
      </c>
      <c r="R338" s="4" t="str">
        <f>$B312&amp;R$2</f>
        <v>4St_A中层下板左温度超界[M]</v>
      </c>
      <c r="S338" s="179" t="str">
        <f t="shared" si="172"/>
        <v>MR320.15</v>
      </c>
      <c r="T338" s="4" t="str">
        <f>$B312&amp;T$2</f>
        <v>4St_A中层下板左温度超界[A]</v>
      </c>
      <c r="U338" s="179" t="str">
        <f t="shared" si="166"/>
        <v>MR420.15</v>
      </c>
      <c r="V338" s="4" t="str">
        <f t="shared" si="154"/>
        <v>Sw</v>
      </c>
      <c r="W338" s="179" t="str">
        <f t="shared" si="167"/>
        <v>MR520.15</v>
      </c>
      <c r="X338" s="4" t="str">
        <f t="shared" si="155"/>
        <v>Lamp</v>
      </c>
      <c r="Y338" s="179" t="str">
        <f t="shared" si="173"/>
        <v>MR620.15</v>
      </c>
      <c r="Z338" s="4" t="str">
        <f>$B312&amp;Z$2</f>
        <v>4St_A中层下板左温度超界Alw</v>
      </c>
      <c r="AC338" s="4">
        <v>1335</v>
      </c>
      <c r="AD338" s="23" t="s">
        <v>629</v>
      </c>
      <c r="AE338" s="4">
        <v>435</v>
      </c>
      <c r="AF338" s="4" t="str">
        <f t="shared" si="174"/>
        <v>4St_A中层下板左温度超界Alm</v>
      </c>
      <c r="AG338" s="179" t="str">
        <f t="shared" si="175"/>
        <v>MR1020.15</v>
      </c>
      <c r="AH338" s="4" t="str">
        <f>$B312&amp;AH$2</f>
        <v>4St_A中层下板左温度超界Alm</v>
      </c>
    </row>
    <row r="339" spans="2:35">
      <c r="B339" s="23" t="s">
        <v>630</v>
      </c>
      <c r="G339" s="182">
        <f t="shared" si="176"/>
        <v>21</v>
      </c>
      <c r="H339" s="179">
        <f t="shared" si="178"/>
        <v>0</v>
      </c>
      <c r="I339" s="179" t="str">
        <f t="shared" si="165"/>
        <v>R21.0</v>
      </c>
      <c r="K339" s="179" t="str">
        <f t="shared" si="168"/>
        <v>R121.0</v>
      </c>
      <c r="L339" s="138" t="str">
        <f t="shared" si="169"/>
        <v>Sol</v>
      </c>
      <c r="M339" s="179" t="str">
        <f t="shared" si="179"/>
        <v>MR921.0</v>
      </c>
      <c r="N339" s="4" t="str">
        <f t="shared" si="164"/>
        <v>4St_B温度在控制范围内Flg</v>
      </c>
      <c r="O339" s="179" t="str">
        <f t="shared" si="170"/>
        <v>MR121.0</v>
      </c>
      <c r="P339" s="4" t="str">
        <f>$B313&amp;P$2</f>
        <v>4St_A中层下板中温度超界Pls</v>
      </c>
      <c r="Q339" s="179" t="str">
        <f t="shared" si="171"/>
        <v>MR221.0</v>
      </c>
      <c r="R339" s="4" t="str">
        <f>$B313&amp;R$2</f>
        <v>4St_A中层下板中温度超界[M]</v>
      </c>
      <c r="S339" s="179" t="str">
        <f t="shared" si="172"/>
        <v>MR321.0</v>
      </c>
      <c r="T339" s="4" t="str">
        <f>$B313&amp;T$2</f>
        <v>4St_A中层下板中温度超界[A]</v>
      </c>
      <c r="U339" s="179" t="str">
        <f t="shared" si="166"/>
        <v>MR421.0</v>
      </c>
      <c r="V339" s="4" t="str">
        <f t="shared" ref="V339:V402" si="180">$E339&amp;V$2</f>
        <v>Sw</v>
      </c>
      <c r="W339" s="179" t="str">
        <f t="shared" si="167"/>
        <v>MR521.0</v>
      </c>
      <c r="X339" s="4" t="str">
        <f t="shared" ref="X339:X402" si="181">$E339&amp;X$2</f>
        <v>Lamp</v>
      </c>
      <c r="Y339" s="179" t="str">
        <f t="shared" si="173"/>
        <v>MR621.0</v>
      </c>
      <c r="Z339" s="4" t="str">
        <f>$B313&amp;Z$2</f>
        <v>4St_A中层下板中温度超界Alw</v>
      </c>
      <c r="AC339" s="4">
        <v>1336</v>
      </c>
      <c r="AE339" s="4">
        <v>436</v>
      </c>
      <c r="AF339" s="4" t="str">
        <f t="shared" si="174"/>
        <v>4St_A中层下板中温度超界Alm</v>
      </c>
      <c r="AG339" s="179" t="str">
        <f t="shared" si="175"/>
        <v>MR1021.0</v>
      </c>
      <c r="AH339" s="4" t="str">
        <f>$B313&amp;AH$2</f>
        <v>4St_A中层下板中温度超界Alm</v>
      </c>
      <c r="AI339" s="4" t="s">
        <v>631</v>
      </c>
    </row>
    <row r="340" spans="2:35">
      <c r="B340" s="23" t="s">
        <v>632</v>
      </c>
      <c r="G340" s="182">
        <f t="shared" si="176"/>
        <v>21</v>
      </c>
      <c r="H340" s="179">
        <f t="shared" si="178"/>
        <v>1</v>
      </c>
      <c r="I340" s="179" t="str">
        <f t="shared" si="165"/>
        <v>R21.1</v>
      </c>
      <c r="K340" s="179" t="str">
        <f t="shared" si="168"/>
        <v>R121.1</v>
      </c>
      <c r="L340" s="138" t="str">
        <f t="shared" si="169"/>
        <v>Sol</v>
      </c>
      <c r="M340" s="179" t="str">
        <f t="shared" si="179"/>
        <v>MR921.1</v>
      </c>
      <c r="N340" s="4" t="str">
        <f t="shared" si="164"/>
        <v>4St_B上层上板左温度超界Flg</v>
      </c>
      <c r="O340" s="179" t="str">
        <f t="shared" si="170"/>
        <v>MR121.1</v>
      </c>
      <c r="P340" s="4" t="str">
        <f>$B314&amp;P$2</f>
        <v>4St_A中层下板右温度超界Pls</v>
      </c>
      <c r="Q340" s="179" t="str">
        <f t="shared" si="171"/>
        <v>MR221.1</v>
      </c>
      <c r="R340" s="4" t="str">
        <f>$B314&amp;R$2</f>
        <v>4St_A中层下板右温度超界[M]</v>
      </c>
      <c r="S340" s="179" t="str">
        <f t="shared" si="172"/>
        <v>MR321.1</v>
      </c>
      <c r="T340" s="4" t="str">
        <f>$B314&amp;T$2</f>
        <v>4St_A中层下板右温度超界[A]</v>
      </c>
      <c r="U340" s="179" t="str">
        <f t="shared" si="166"/>
        <v>MR421.1</v>
      </c>
      <c r="V340" s="4" t="str">
        <f t="shared" si="180"/>
        <v>Sw</v>
      </c>
      <c r="W340" s="179" t="str">
        <f t="shared" si="167"/>
        <v>MR521.1</v>
      </c>
      <c r="X340" s="4" t="str">
        <f t="shared" si="181"/>
        <v>Lamp</v>
      </c>
      <c r="Y340" s="179" t="str">
        <f t="shared" si="173"/>
        <v>MR621.1</v>
      </c>
      <c r="Z340" s="4" t="str">
        <f>$B314&amp;Z$2</f>
        <v>4St_A中层下板右温度超界Alw</v>
      </c>
      <c r="AC340" s="4">
        <v>1337</v>
      </c>
      <c r="AE340" s="4">
        <v>437</v>
      </c>
      <c r="AF340" s="4" t="str">
        <f t="shared" si="174"/>
        <v>4St_A中层下板右温度超界Alm</v>
      </c>
      <c r="AG340" s="179" t="str">
        <f t="shared" si="175"/>
        <v>MR1021.1</v>
      </c>
      <c r="AH340" s="4" t="str">
        <f>$B314&amp;AH$2</f>
        <v>4St_A中层下板右温度超界Alm</v>
      </c>
      <c r="AI340" s="4" t="s">
        <v>633</v>
      </c>
    </row>
    <row r="341" spans="2:35">
      <c r="B341" s="23" t="s">
        <v>634</v>
      </c>
      <c r="G341" s="182">
        <f t="shared" si="176"/>
        <v>21</v>
      </c>
      <c r="H341" s="179">
        <f t="shared" si="178"/>
        <v>2</v>
      </c>
      <c r="I341" s="179" t="str">
        <f t="shared" si="165"/>
        <v>R21.2</v>
      </c>
      <c r="K341" s="179" t="str">
        <f t="shared" si="168"/>
        <v>R121.2</v>
      </c>
      <c r="L341" s="138" t="str">
        <f t="shared" si="169"/>
        <v>Sol</v>
      </c>
      <c r="M341" s="179" t="str">
        <f t="shared" si="179"/>
        <v>MR921.2</v>
      </c>
      <c r="N341" s="4" t="str">
        <f t="shared" ref="N341:N372" si="182">$B341&amp;N$2</f>
        <v>4St_B上层上板中温度超界Flg</v>
      </c>
      <c r="O341" s="179" t="str">
        <f t="shared" si="170"/>
        <v>MR121.2</v>
      </c>
      <c r="P341" s="4" t="str">
        <f>$B315&amp;P$2</f>
        <v>4St_A中层右侧板温度超界Pls</v>
      </c>
      <c r="Q341" s="179" t="str">
        <f t="shared" si="171"/>
        <v>MR221.2</v>
      </c>
      <c r="R341" s="4" t="str">
        <f>$B315&amp;R$2</f>
        <v>4St_A中层右侧板温度超界[M]</v>
      </c>
      <c r="S341" s="179" t="str">
        <f t="shared" si="172"/>
        <v>MR321.2</v>
      </c>
      <c r="T341" s="4" t="str">
        <f>$B315&amp;T$2</f>
        <v>4St_A中层右侧板温度超界[A]</v>
      </c>
      <c r="U341" s="179" t="str">
        <f t="shared" si="166"/>
        <v>MR421.2</v>
      </c>
      <c r="V341" s="4" t="str">
        <f t="shared" si="180"/>
        <v>Sw</v>
      </c>
      <c r="W341" s="179" t="str">
        <f t="shared" si="167"/>
        <v>MR521.2</v>
      </c>
      <c r="X341" s="4" t="str">
        <f t="shared" si="181"/>
        <v>Lamp</v>
      </c>
      <c r="Y341" s="179" t="str">
        <f t="shared" si="173"/>
        <v>MR621.2</v>
      </c>
      <c r="Z341" s="4" t="str">
        <f>$B315&amp;Z$2</f>
        <v>4St_A中层右侧板温度超界Alw</v>
      </c>
      <c r="AC341" s="4">
        <v>1338</v>
      </c>
      <c r="AE341" s="4">
        <v>438</v>
      </c>
      <c r="AF341" s="4" t="str">
        <f t="shared" si="174"/>
        <v>4St_A中层右侧板温度超界Alm</v>
      </c>
      <c r="AG341" s="179" t="str">
        <f t="shared" si="175"/>
        <v>MR1021.2</v>
      </c>
      <c r="AH341" s="4" t="str">
        <f>$B315&amp;AH$2</f>
        <v>4St_A中层右侧板温度超界Alm</v>
      </c>
      <c r="AI341" s="4" t="s">
        <v>635</v>
      </c>
    </row>
    <row r="342" spans="2:35">
      <c r="B342" s="23" t="s">
        <v>636</v>
      </c>
      <c r="G342" s="182">
        <f t="shared" si="176"/>
        <v>21</v>
      </c>
      <c r="H342" s="179">
        <f t="shared" si="178"/>
        <v>3</v>
      </c>
      <c r="I342" s="179" t="str">
        <f t="shared" si="165"/>
        <v>R21.3</v>
      </c>
      <c r="K342" s="179" t="str">
        <f t="shared" si="168"/>
        <v>R121.3</v>
      </c>
      <c r="L342" s="138" t="str">
        <f t="shared" si="169"/>
        <v>Sol</v>
      </c>
      <c r="M342" s="179" t="str">
        <f t="shared" si="179"/>
        <v>MR921.3</v>
      </c>
      <c r="N342" s="4" t="str">
        <f t="shared" si="182"/>
        <v>4St_B上层上板右温度超界Flg</v>
      </c>
      <c r="O342" s="179" t="str">
        <f t="shared" si="170"/>
        <v>MR121.3</v>
      </c>
      <c r="P342" s="4" t="e">
        <f>#REF!&amp;P$2</f>
        <v>#REF!</v>
      </c>
      <c r="Q342" s="179" t="str">
        <f t="shared" si="171"/>
        <v>MR221.3</v>
      </c>
      <c r="R342" s="4" t="e">
        <f>#REF!&amp;R$2</f>
        <v>#REF!</v>
      </c>
      <c r="S342" s="179" t="str">
        <f t="shared" si="172"/>
        <v>MR321.3</v>
      </c>
      <c r="T342" s="4" t="e">
        <f>#REF!&amp;T$2</f>
        <v>#REF!</v>
      </c>
      <c r="U342" s="179" t="str">
        <f t="shared" si="166"/>
        <v>MR421.3</v>
      </c>
      <c r="V342" s="4" t="str">
        <f t="shared" si="180"/>
        <v>Sw</v>
      </c>
      <c r="W342" s="179" t="str">
        <f t="shared" si="167"/>
        <v>MR521.3</v>
      </c>
      <c r="X342" s="4" t="str">
        <f t="shared" si="181"/>
        <v>Lamp</v>
      </c>
      <c r="Y342" s="179" t="str">
        <f t="shared" si="173"/>
        <v>MR621.3</v>
      </c>
      <c r="Z342" s="4" t="e">
        <f>#REF!&amp;Z$2</f>
        <v>#REF!</v>
      </c>
      <c r="AC342" s="4">
        <v>1339</v>
      </c>
      <c r="AE342" s="4">
        <v>439</v>
      </c>
      <c r="AF342" s="4" t="e">
        <f t="shared" si="174"/>
        <v>#REF!</v>
      </c>
      <c r="AG342" s="179" t="str">
        <f t="shared" si="175"/>
        <v>MR1021.3</v>
      </c>
      <c r="AH342" s="4" t="e">
        <f>#REF!&amp;AH$2</f>
        <v>#REF!</v>
      </c>
      <c r="AI342" s="4" t="s">
        <v>637</v>
      </c>
    </row>
    <row r="343" spans="2:35">
      <c r="B343" s="23" t="s">
        <v>638</v>
      </c>
      <c r="G343" s="182">
        <f t="shared" si="176"/>
        <v>21</v>
      </c>
      <c r="H343" s="179">
        <f t="shared" si="178"/>
        <v>4</v>
      </c>
      <c r="I343" s="179" t="str">
        <f t="shared" si="165"/>
        <v>R21.4</v>
      </c>
      <c r="K343" s="179" t="str">
        <f t="shared" si="168"/>
        <v>R121.4</v>
      </c>
      <c r="L343" s="138" t="str">
        <f t="shared" si="169"/>
        <v>Sol</v>
      </c>
      <c r="M343" s="179" t="str">
        <f t="shared" si="179"/>
        <v>MR921.4</v>
      </c>
      <c r="N343" s="4" t="str">
        <f t="shared" si="182"/>
        <v>4St_B上层左侧板温度超界Flg</v>
      </c>
      <c r="O343" s="179" t="str">
        <f t="shared" si="170"/>
        <v>MR121.4</v>
      </c>
      <c r="P343" s="4" t="e">
        <f>#REF!&amp;P$2</f>
        <v>#REF!</v>
      </c>
      <c r="Q343" s="179" t="str">
        <f t="shared" si="171"/>
        <v>MR221.4</v>
      </c>
      <c r="R343" s="4" t="e">
        <f>#REF!&amp;R$2</f>
        <v>#REF!</v>
      </c>
      <c r="S343" s="179" t="str">
        <f t="shared" si="172"/>
        <v>MR321.4</v>
      </c>
      <c r="T343" s="4" t="e">
        <f>#REF!&amp;T$2</f>
        <v>#REF!</v>
      </c>
      <c r="U343" s="179" t="str">
        <f t="shared" si="166"/>
        <v>MR421.4</v>
      </c>
      <c r="V343" s="4" t="str">
        <f t="shared" si="180"/>
        <v>Sw</v>
      </c>
      <c r="W343" s="179" t="str">
        <f t="shared" si="167"/>
        <v>MR521.4</v>
      </c>
      <c r="X343" s="4" t="str">
        <f t="shared" si="181"/>
        <v>Lamp</v>
      </c>
      <c r="Y343" s="179" t="str">
        <f t="shared" si="173"/>
        <v>MR621.4</v>
      </c>
      <c r="Z343" s="4" t="e">
        <f>#REF!&amp;Z$2</f>
        <v>#REF!</v>
      </c>
      <c r="AC343" s="4">
        <v>1340</v>
      </c>
      <c r="AD343" s="23" t="s">
        <v>639</v>
      </c>
      <c r="AE343" s="4">
        <v>440</v>
      </c>
      <c r="AF343" s="4" t="e">
        <f t="shared" si="174"/>
        <v>#REF!</v>
      </c>
      <c r="AG343" s="179" t="str">
        <f t="shared" si="175"/>
        <v>MR1021.4</v>
      </c>
      <c r="AH343" s="4" t="e">
        <f>#REF!&amp;AH$2</f>
        <v>#REF!</v>
      </c>
      <c r="AI343" s="4" t="s">
        <v>640</v>
      </c>
    </row>
    <row r="344" spans="2:35">
      <c r="B344" s="23" t="s">
        <v>641</v>
      </c>
      <c r="G344" s="182">
        <f t="shared" si="176"/>
        <v>21</v>
      </c>
      <c r="H344" s="179">
        <f t="shared" si="178"/>
        <v>5</v>
      </c>
      <c r="I344" s="179" t="str">
        <f t="shared" si="165"/>
        <v>R21.5</v>
      </c>
      <c r="K344" s="179" t="str">
        <f t="shared" si="168"/>
        <v>R121.5</v>
      </c>
      <c r="L344" s="138" t="str">
        <f t="shared" si="169"/>
        <v>Sol</v>
      </c>
      <c r="M344" s="179" t="str">
        <f t="shared" si="179"/>
        <v>MR921.5</v>
      </c>
      <c r="N344" s="4" t="str">
        <f t="shared" si="182"/>
        <v>4St_B上层下板左温度超界Flg</v>
      </c>
      <c r="O344" s="179" t="str">
        <f t="shared" si="170"/>
        <v>MR121.5</v>
      </c>
      <c r="P344" s="4" t="e">
        <f>#REF!&amp;P$2</f>
        <v>#REF!</v>
      </c>
      <c r="Q344" s="179" t="str">
        <f t="shared" si="171"/>
        <v>MR221.5</v>
      </c>
      <c r="R344" s="4" t="e">
        <f>#REF!&amp;R$2</f>
        <v>#REF!</v>
      </c>
      <c r="S344" s="179" t="str">
        <f t="shared" si="172"/>
        <v>MR321.5</v>
      </c>
      <c r="T344" s="4" t="e">
        <f>#REF!&amp;T$2</f>
        <v>#REF!</v>
      </c>
      <c r="U344" s="179" t="str">
        <f t="shared" si="166"/>
        <v>MR421.5</v>
      </c>
      <c r="V344" s="4" t="str">
        <f t="shared" si="180"/>
        <v>Sw</v>
      </c>
      <c r="W344" s="179" t="str">
        <f t="shared" si="167"/>
        <v>MR521.5</v>
      </c>
      <c r="X344" s="4" t="str">
        <f t="shared" si="181"/>
        <v>Lamp</v>
      </c>
      <c r="Y344" s="179" t="str">
        <f t="shared" si="173"/>
        <v>MR621.5</v>
      </c>
      <c r="Z344" s="4" t="e">
        <f>#REF!&amp;Z$2</f>
        <v>#REF!</v>
      </c>
      <c r="AC344" s="4">
        <v>1341</v>
      </c>
      <c r="AD344" s="23" t="s">
        <v>642</v>
      </c>
      <c r="AE344" s="4">
        <v>441</v>
      </c>
      <c r="AF344" s="4" t="e">
        <f t="shared" si="174"/>
        <v>#REF!</v>
      </c>
      <c r="AG344" s="179" t="str">
        <f t="shared" si="175"/>
        <v>MR1021.5</v>
      </c>
      <c r="AH344" s="4" t="e">
        <f>#REF!&amp;AH$2</f>
        <v>#REF!</v>
      </c>
      <c r="AI344" s="4" t="s">
        <v>643</v>
      </c>
    </row>
    <row r="345" spans="2:35">
      <c r="B345" s="23" t="s">
        <v>644</v>
      </c>
      <c r="G345" s="182">
        <f t="shared" si="176"/>
        <v>21</v>
      </c>
      <c r="H345" s="179">
        <f t="shared" si="178"/>
        <v>6</v>
      </c>
      <c r="I345" s="179" t="str">
        <f t="shared" si="165"/>
        <v>R21.6</v>
      </c>
      <c r="K345" s="179" t="str">
        <f t="shared" si="168"/>
        <v>R121.6</v>
      </c>
      <c r="L345" s="138" t="str">
        <f t="shared" si="169"/>
        <v>Sol</v>
      </c>
      <c r="M345" s="179" t="str">
        <f t="shared" si="179"/>
        <v>MR921.6</v>
      </c>
      <c r="N345" s="4" t="str">
        <f t="shared" si="182"/>
        <v>4St_B上层下板中温度超界Flg</v>
      </c>
      <c r="O345" s="179" t="str">
        <f t="shared" si="170"/>
        <v>MR121.6</v>
      </c>
      <c r="P345" s="4" t="e">
        <f>#REF!&amp;P$2</f>
        <v>#REF!</v>
      </c>
      <c r="Q345" s="179" t="str">
        <f t="shared" si="171"/>
        <v>MR221.6</v>
      </c>
      <c r="R345" s="4" t="e">
        <f>#REF!&amp;R$2</f>
        <v>#REF!</v>
      </c>
      <c r="S345" s="179" t="str">
        <f t="shared" si="172"/>
        <v>MR321.6</v>
      </c>
      <c r="T345" s="4" t="e">
        <f>#REF!&amp;T$2</f>
        <v>#REF!</v>
      </c>
      <c r="U345" s="179" t="str">
        <f t="shared" si="166"/>
        <v>MR421.6</v>
      </c>
      <c r="V345" s="4" t="str">
        <f t="shared" si="180"/>
        <v>Sw</v>
      </c>
      <c r="W345" s="179" t="str">
        <f t="shared" si="167"/>
        <v>MR521.6</v>
      </c>
      <c r="X345" s="4" t="str">
        <f t="shared" si="181"/>
        <v>Lamp</v>
      </c>
      <c r="Y345" s="179" t="str">
        <f t="shared" si="173"/>
        <v>MR621.6</v>
      </c>
      <c r="Z345" s="4" t="e">
        <f>#REF!&amp;Z$2</f>
        <v>#REF!</v>
      </c>
      <c r="AC345" s="4">
        <v>1342</v>
      </c>
      <c r="AD345" s="23" t="s">
        <v>645</v>
      </c>
      <c r="AE345" s="4">
        <v>442</v>
      </c>
      <c r="AF345" s="4" t="e">
        <f t="shared" si="174"/>
        <v>#REF!</v>
      </c>
      <c r="AG345" s="179" t="str">
        <f t="shared" si="175"/>
        <v>MR1021.6</v>
      </c>
      <c r="AH345" s="4" t="e">
        <f>#REF!&amp;AH$2</f>
        <v>#REF!</v>
      </c>
      <c r="AI345" s="4" t="s">
        <v>646</v>
      </c>
    </row>
    <row r="346" spans="2:35">
      <c r="B346" s="23" t="s">
        <v>647</v>
      </c>
      <c r="G346" s="182">
        <f t="shared" si="176"/>
        <v>21</v>
      </c>
      <c r="H346" s="179">
        <f t="shared" si="178"/>
        <v>7</v>
      </c>
      <c r="I346" s="179" t="str">
        <f t="shared" si="165"/>
        <v>R21.7</v>
      </c>
      <c r="K346" s="179" t="str">
        <f t="shared" si="168"/>
        <v>R121.7</v>
      </c>
      <c r="L346" s="138" t="str">
        <f t="shared" si="169"/>
        <v>Sol</v>
      </c>
      <c r="M346" s="179" t="str">
        <f t="shared" si="179"/>
        <v>MR921.7</v>
      </c>
      <c r="N346" s="4" t="str">
        <f t="shared" si="182"/>
        <v>4St_B上层下板右温度超界Flg</v>
      </c>
      <c r="O346" s="179" t="str">
        <f t="shared" si="170"/>
        <v>MR121.7</v>
      </c>
      <c r="P346" s="4" t="e">
        <f>#REF!&amp;P$2</f>
        <v>#REF!</v>
      </c>
      <c r="Q346" s="179" t="str">
        <f t="shared" si="171"/>
        <v>MR221.7</v>
      </c>
      <c r="R346" s="4" t="e">
        <f>#REF!&amp;R$2</f>
        <v>#REF!</v>
      </c>
      <c r="S346" s="179" t="str">
        <f t="shared" si="172"/>
        <v>MR321.7</v>
      </c>
      <c r="T346" s="4" t="e">
        <f>#REF!&amp;T$2</f>
        <v>#REF!</v>
      </c>
      <c r="U346" s="179" t="str">
        <f t="shared" si="166"/>
        <v>MR421.7</v>
      </c>
      <c r="V346" s="4" t="str">
        <f t="shared" si="180"/>
        <v>Sw</v>
      </c>
      <c r="W346" s="179" t="str">
        <f t="shared" si="167"/>
        <v>MR521.7</v>
      </c>
      <c r="X346" s="4" t="str">
        <f t="shared" si="181"/>
        <v>Lamp</v>
      </c>
      <c r="Y346" s="179" t="str">
        <f t="shared" si="173"/>
        <v>MR621.7</v>
      </c>
      <c r="Z346" s="4" t="e">
        <f>#REF!&amp;Z$2</f>
        <v>#REF!</v>
      </c>
      <c r="AC346" s="4">
        <v>1343</v>
      </c>
      <c r="AD346" s="23" t="s">
        <v>648</v>
      </c>
      <c r="AE346" s="4">
        <v>443</v>
      </c>
      <c r="AF346" s="4" t="e">
        <f t="shared" si="174"/>
        <v>#REF!</v>
      </c>
      <c r="AG346" s="179" t="str">
        <f t="shared" si="175"/>
        <v>MR1021.7</v>
      </c>
      <c r="AH346" s="4" t="e">
        <f>#REF!&amp;AH$2</f>
        <v>#REF!</v>
      </c>
      <c r="AI346" s="4" t="s">
        <v>649</v>
      </c>
    </row>
    <row r="347" spans="2:35">
      <c r="B347" s="23" t="s">
        <v>650</v>
      </c>
      <c r="G347" s="182">
        <f t="shared" si="176"/>
        <v>21</v>
      </c>
      <c r="H347" s="179">
        <f t="shared" si="178"/>
        <v>8</v>
      </c>
      <c r="I347" s="179" t="str">
        <f t="shared" si="165"/>
        <v>R21.8</v>
      </c>
      <c r="K347" s="179" t="str">
        <f t="shared" si="168"/>
        <v>R121.8</v>
      </c>
      <c r="L347" s="138" t="str">
        <f t="shared" si="169"/>
        <v>Sol</v>
      </c>
      <c r="M347" s="179" t="str">
        <f t="shared" si="179"/>
        <v>MR921.8</v>
      </c>
      <c r="N347" s="4" t="str">
        <f t="shared" si="182"/>
        <v>4St_B上层右侧板温度超界Flg</v>
      </c>
      <c r="O347" s="179" t="str">
        <f t="shared" si="170"/>
        <v>MR121.8</v>
      </c>
      <c r="P347" s="4" t="e">
        <f>#REF!&amp;P$2</f>
        <v>#REF!</v>
      </c>
      <c r="Q347" s="179" t="str">
        <f t="shared" si="171"/>
        <v>MR221.8</v>
      </c>
      <c r="R347" s="4" t="e">
        <f>#REF!&amp;R$2</f>
        <v>#REF!</v>
      </c>
      <c r="S347" s="179" t="str">
        <f t="shared" si="172"/>
        <v>MR321.8</v>
      </c>
      <c r="T347" s="4" t="e">
        <f>#REF!&amp;T$2</f>
        <v>#REF!</v>
      </c>
      <c r="U347" s="179" t="str">
        <f t="shared" si="166"/>
        <v>MR421.8</v>
      </c>
      <c r="V347" s="4" t="str">
        <f t="shared" si="180"/>
        <v>Sw</v>
      </c>
      <c r="W347" s="179" t="str">
        <f t="shared" si="167"/>
        <v>MR521.8</v>
      </c>
      <c r="X347" s="4" t="str">
        <f t="shared" si="181"/>
        <v>Lamp</v>
      </c>
      <c r="Y347" s="179" t="str">
        <f t="shared" si="173"/>
        <v>MR621.8</v>
      </c>
      <c r="Z347" s="4" t="e">
        <f>#REF!&amp;Z$2</f>
        <v>#REF!</v>
      </c>
      <c r="AC347" s="4">
        <v>1344</v>
      </c>
      <c r="AD347" s="23" t="s">
        <v>651</v>
      </c>
      <c r="AE347" s="4">
        <v>444</v>
      </c>
      <c r="AF347" s="4" t="e">
        <f t="shared" si="174"/>
        <v>#REF!</v>
      </c>
      <c r="AG347" s="179" t="str">
        <f t="shared" si="175"/>
        <v>MR1021.8</v>
      </c>
      <c r="AH347" s="4" t="e">
        <f>#REF!&amp;AH$2</f>
        <v>#REF!</v>
      </c>
      <c r="AI347" s="4" t="s">
        <v>652</v>
      </c>
    </row>
    <row r="348" spans="7:35">
      <c r="G348" s="182">
        <f t="shared" si="176"/>
        <v>21</v>
      </c>
      <c r="H348" s="179">
        <f t="shared" si="178"/>
        <v>9</v>
      </c>
      <c r="I348" s="179" t="str">
        <f t="shared" si="165"/>
        <v>R21.9</v>
      </c>
      <c r="K348" s="179" t="str">
        <f t="shared" si="168"/>
        <v>R121.9</v>
      </c>
      <c r="M348" s="179" t="str">
        <f t="shared" si="179"/>
        <v>MR921.9</v>
      </c>
      <c r="N348" s="4" t="str">
        <f t="shared" si="182"/>
        <v>Flg</v>
      </c>
      <c r="O348" s="179" t="str">
        <f t="shared" si="170"/>
        <v>MR121.9</v>
      </c>
      <c r="P348" s="4" t="str">
        <f t="shared" ref="P339:P402" si="183">$B348&amp;P$2</f>
        <v>Pls</v>
      </c>
      <c r="Q348" s="179" t="str">
        <f t="shared" si="171"/>
        <v>MR221.9</v>
      </c>
      <c r="R348" s="4" t="str">
        <f t="shared" ref="R339:R402" si="184">$B348&amp;R$2</f>
        <v>[M]</v>
      </c>
      <c r="S348" s="179" t="str">
        <f t="shared" si="172"/>
        <v>MR321.9</v>
      </c>
      <c r="T348" s="4" t="str">
        <f t="shared" ref="T339:T402" si="185">$B348&amp;T$2</f>
        <v>[A]</v>
      </c>
      <c r="U348" s="179" t="str">
        <f t="shared" si="166"/>
        <v>MR421.9</v>
      </c>
      <c r="V348" s="4" t="str">
        <f t="shared" si="180"/>
        <v>Sw</v>
      </c>
      <c r="W348" s="179" t="str">
        <f t="shared" si="167"/>
        <v>MR521.9</v>
      </c>
      <c r="X348" s="4" t="str">
        <f t="shared" si="181"/>
        <v>Lamp</v>
      </c>
      <c r="Y348" s="179" t="str">
        <f t="shared" si="173"/>
        <v>MR621.9</v>
      </c>
      <c r="Z348" s="4" t="str">
        <f t="shared" si="159"/>
        <v>Alw</v>
      </c>
      <c r="AC348" s="4">
        <v>1345</v>
      </c>
      <c r="AD348" s="23" t="s">
        <v>653</v>
      </c>
      <c r="AE348" s="4">
        <v>445</v>
      </c>
      <c r="AF348" s="4" t="str">
        <f t="shared" si="174"/>
        <v>Alm</v>
      </c>
      <c r="AG348" s="179" t="str">
        <f t="shared" si="175"/>
        <v>MR1021.9</v>
      </c>
      <c r="AH348" s="4" t="str">
        <f t="shared" si="177"/>
        <v>Alm</v>
      </c>
      <c r="AI348" s="4" t="s">
        <v>654</v>
      </c>
    </row>
    <row r="349" spans="7:35">
      <c r="G349" s="182">
        <f t="shared" si="176"/>
        <v>21</v>
      </c>
      <c r="H349" s="179">
        <f t="shared" si="178"/>
        <v>10</v>
      </c>
      <c r="I349" s="179" t="str">
        <f t="shared" si="165"/>
        <v>R21.10</v>
      </c>
      <c r="K349" s="179" t="str">
        <f t="shared" si="168"/>
        <v>R121.10</v>
      </c>
      <c r="M349" s="179" t="str">
        <f t="shared" si="179"/>
        <v>MR921.10</v>
      </c>
      <c r="N349" s="4" t="str">
        <f t="shared" si="182"/>
        <v>Flg</v>
      </c>
      <c r="O349" s="179" t="str">
        <f t="shared" si="170"/>
        <v>MR121.10</v>
      </c>
      <c r="P349" s="4" t="str">
        <f t="shared" si="183"/>
        <v>Pls</v>
      </c>
      <c r="Q349" s="179" t="str">
        <f t="shared" si="171"/>
        <v>MR221.10</v>
      </c>
      <c r="R349" s="4" t="str">
        <f t="shared" si="184"/>
        <v>[M]</v>
      </c>
      <c r="S349" s="179" t="str">
        <f t="shared" si="172"/>
        <v>MR321.10</v>
      </c>
      <c r="T349" s="4" t="str">
        <f t="shared" si="185"/>
        <v>[A]</v>
      </c>
      <c r="U349" s="179" t="str">
        <f t="shared" si="166"/>
        <v>MR421.10</v>
      </c>
      <c r="V349" s="4" t="str">
        <f t="shared" si="180"/>
        <v>Sw</v>
      </c>
      <c r="W349" s="179" t="str">
        <f t="shared" si="167"/>
        <v>MR521.10</v>
      </c>
      <c r="X349" s="4" t="str">
        <f t="shared" si="181"/>
        <v>Lamp</v>
      </c>
      <c r="Y349" s="179" t="str">
        <f t="shared" si="173"/>
        <v>MR621.10</v>
      </c>
      <c r="Z349" s="4" t="str">
        <f t="shared" si="159"/>
        <v>Alw</v>
      </c>
      <c r="AC349" s="4">
        <v>1346</v>
      </c>
      <c r="AE349" s="4">
        <v>446</v>
      </c>
      <c r="AF349" s="4" t="str">
        <f t="shared" si="174"/>
        <v>Alm</v>
      </c>
      <c r="AG349" s="179" t="str">
        <f t="shared" si="175"/>
        <v>MR1021.10</v>
      </c>
      <c r="AH349" s="4" t="str">
        <f t="shared" si="177"/>
        <v>Alm</v>
      </c>
      <c r="AI349" s="4" t="s">
        <v>655</v>
      </c>
    </row>
    <row r="350" spans="7:35">
      <c r="G350" s="182">
        <f t="shared" si="176"/>
        <v>21</v>
      </c>
      <c r="H350" s="179">
        <f t="shared" si="178"/>
        <v>11</v>
      </c>
      <c r="I350" s="179" t="str">
        <f t="shared" si="165"/>
        <v>R21.11</v>
      </c>
      <c r="K350" s="179" t="str">
        <f t="shared" si="168"/>
        <v>R121.11</v>
      </c>
      <c r="M350" s="179" t="str">
        <f t="shared" si="179"/>
        <v>MR921.11</v>
      </c>
      <c r="N350" s="4" t="str">
        <f t="shared" si="182"/>
        <v>Flg</v>
      </c>
      <c r="O350" s="179" t="str">
        <f t="shared" si="170"/>
        <v>MR121.11</v>
      </c>
      <c r="P350" s="4" t="str">
        <f t="shared" si="183"/>
        <v>Pls</v>
      </c>
      <c r="Q350" s="179" t="str">
        <f t="shared" si="171"/>
        <v>MR221.11</v>
      </c>
      <c r="R350" s="4" t="str">
        <f t="shared" si="184"/>
        <v>[M]</v>
      </c>
      <c r="S350" s="179" t="str">
        <f t="shared" si="172"/>
        <v>MR321.11</v>
      </c>
      <c r="T350" s="4" t="str">
        <f t="shared" si="185"/>
        <v>[A]</v>
      </c>
      <c r="U350" s="179" t="str">
        <f t="shared" si="166"/>
        <v>MR421.11</v>
      </c>
      <c r="V350" s="4" t="str">
        <f t="shared" si="180"/>
        <v>Sw</v>
      </c>
      <c r="W350" s="179" t="str">
        <f t="shared" si="167"/>
        <v>MR521.11</v>
      </c>
      <c r="X350" s="4" t="str">
        <f t="shared" si="181"/>
        <v>Lamp</v>
      </c>
      <c r="Y350" s="179" t="str">
        <f t="shared" si="173"/>
        <v>MR621.11</v>
      </c>
      <c r="Z350" s="4" t="str">
        <f t="shared" si="159"/>
        <v>Alw</v>
      </c>
      <c r="AE350" s="4">
        <v>447</v>
      </c>
      <c r="AF350" s="4" t="str">
        <f t="shared" si="174"/>
        <v>Alm</v>
      </c>
      <c r="AG350" s="179" t="str">
        <f t="shared" si="175"/>
        <v>MR1021.11</v>
      </c>
      <c r="AH350" s="4" t="str">
        <f t="shared" si="177"/>
        <v>Alm</v>
      </c>
      <c r="AI350" s="4" t="s">
        <v>656</v>
      </c>
    </row>
    <row r="351" spans="7:34">
      <c r="G351" s="182">
        <f t="shared" si="176"/>
        <v>21</v>
      </c>
      <c r="H351" s="179">
        <f t="shared" si="178"/>
        <v>12</v>
      </c>
      <c r="I351" s="179" t="str">
        <f t="shared" si="165"/>
        <v>R21.12</v>
      </c>
      <c r="K351" s="179" t="str">
        <f t="shared" si="168"/>
        <v>R121.12</v>
      </c>
      <c r="M351" s="179" t="str">
        <f t="shared" si="179"/>
        <v>MR921.12</v>
      </c>
      <c r="N351" s="4" t="str">
        <f t="shared" si="182"/>
        <v>Flg</v>
      </c>
      <c r="O351" s="179" t="str">
        <f t="shared" si="170"/>
        <v>MR121.12</v>
      </c>
      <c r="P351" s="4" t="str">
        <f t="shared" si="183"/>
        <v>Pls</v>
      </c>
      <c r="Q351" s="179" t="str">
        <f t="shared" si="171"/>
        <v>MR221.12</v>
      </c>
      <c r="R351" s="4" t="str">
        <f t="shared" si="184"/>
        <v>[M]</v>
      </c>
      <c r="S351" s="179" t="str">
        <f t="shared" si="172"/>
        <v>MR321.12</v>
      </c>
      <c r="T351" s="4" t="str">
        <f t="shared" si="185"/>
        <v>[A]</v>
      </c>
      <c r="U351" s="179" t="str">
        <f t="shared" si="166"/>
        <v>MR421.12</v>
      </c>
      <c r="V351" s="4" t="str">
        <f t="shared" si="180"/>
        <v>Sw</v>
      </c>
      <c r="W351" s="179" t="str">
        <f t="shared" si="167"/>
        <v>MR521.12</v>
      </c>
      <c r="X351" s="4" t="str">
        <f t="shared" si="181"/>
        <v>Lamp</v>
      </c>
      <c r="Y351" s="179" t="str">
        <f t="shared" si="173"/>
        <v>MR621.12</v>
      </c>
      <c r="Z351" s="4" t="str">
        <f t="shared" si="159"/>
        <v>Alw</v>
      </c>
      <c r="AE351" s="4">
        <v>448</v>
      </c>
      <c r="AF351" s="4" t="str">
        <f t="shared" si="174"/>
        <v>Alm</v>
      </c>
      <c r="AG351" s="179" t="str">
        <f t="shared" si="175"/>
        <v>MR1021.12</v>
      </c>
      <c r="AH351" s="4" t="str">
        <f t="shared" si="177"/>
        <v>Alm</v>
      </c>
    </row>
    <row r="352" spans="7:34">
      <c r="G352" s="182">
        <f t="shared" si="176"/>
        <v>21</v>
      </c>
      <c r="H352" s="179">
        <f t="shared" si="178"/>
        <v>13</v>
      </c>
      <c r="I352" s="179" t="str">
        <f t="shared" si="165"/>
        <v>R21.13</v>
      </c>
      <c r="K352" s="179" t="str">
        <f t="shared" si="168"/>
        <v>R121.13</v>
      </c>
      <c r="M352" s="179" t="str">
        <f t="shared" si="179"/>
        <v>MR921.13</v>
      </c>
      <c r="N352" s="4" t="str">
        <f t="shared" si="182"/>
        <v>Flg</v>
      </c>
      <c r="O352" s="179" t="str">
        <f t="shared" si="170"/>
        <v>MR121.13</v>
      </c>
      <c r="P352" s="4" t="str">
        <f t="shared" si="183"/>
        <v>Pls</v>
      </c>
      <c r="Q352" s="179" t="str">
        <f t="shared" si="171"/>
        <v>MR221.13</v>
      </c>
      <c r="R352" s="4" t="str">
        <f t="shared" si="184"/>
        <v>[M]</v>
      </c>
      <c r="S352" s="179" t="str">
        <f t="shared" si="172"/>
        <v>MR321.13</v>
      </c>
      <c r="T352" s="4" t="str">
        <f t="shared" si="185"/>
        <v>[A]</v>
      </c>
      <c r="U352" s="179" t="str">
        <f t="shared" si="166"/>
        <v>MR421.13</v>
      </c>
      <c r="V352" s="4" t="str">
        <f t="shared" si="180"/>
        <v>Sw</v>
      </c>
      <c r="W352" s="179" t="str">
        <f t="shared" si="167"/>
        <v>MR521.13</v>
      </c>
      <c r="X352" s="4" t="str">
        <f t="shared" si="181"/>
        <v>Lamp</v>
      </c>
      <c r="Y352" s="179" t="str">
        <f t="shared" si="173"/>
        <v>MR621.13</v>
      </c>
      <c r="Z352" s="4" t="str">
        <f t="shared" si="159"/>
        <v>Alw</v>
      </c>
      <c r="AE352" s="4">
        <v>449</v>
      </c>
      <c r="AF352" s="4" t="str">
        <f t="shared" si="174"/>
        <v>Alm</v>
      </c>
      <c r="AG352" s="179" t="str">
        <f t="shared" si="175"/>
        <v>MR1021.13</v>
      </c>
      <c r="AH352" s="4" t="str">
        <f t="shared" si="177"/>
        <v>Alm</v>
      </c>
    </row>
    <row r="353" spans="7:34">
      <c r="G353" s="182">
        <f t="shared" si="176"/>
        <v>21</v>
      </c>
      <c r="H353" s="179">
        <f t="shared" si="178"/>
        <v>14</v>
      </c>
      <c r="I353" s="179" t="str">
        <f t="shared" si="165"/>
        <v>R21.14</v>
      </c>
      <c r="K353" s="179" t="str">
        <f t="shared" si="168"/>
        <v>R121.14</v>
      </c>
      <c r="M353" s="179" t="str">
        <f t="shared" si="179"/>
        <v>MR921.14</v>
      </c>
      <c r="N353" s="4" t="str">
        <f t="shared" si="182"/>
        <v>Flg</v>
      </c>
      <c r="O353" s="179" t="str">
        <f t="shared" si="170"/>
        <v>MR121.14</v>
      </c>
      <c r="P353" s="4" t="str">
        <f t="shared" si="183"/>
        <v>Pls</v>
      </c>
      <c r="Q353" s="179" t="str">
        <f t="shared" si="171"/>
        <v>MR221.14</v>
      </c>
      <c r="R353" s="4" t="str">
        <f t="shared" si="184"/>
        <v>[M]</v>
      </c>
      <c r="S353" s="179" t="str">
        <f t="shared" si="172"/>
        <v>MR321.14</v>
      </c>
      <c r="T353" s="4" t="str">
        <f t="shared" si="185"/>
        <v>[A]</v>
      </c>
      <c r="U353" s="179" t="str">
        <f t="shared" si="166"/>
        <v>MR421.14</v>
      </c>
      <c r="V353" s="4" t="str">
        <f t="shared" si="180"/>
        <v>Sw</v>
      </c>
      <c r="W353" s="179" t="str">
        <f t="shared" si="167"/>
        <v>MR521.14</v>
      </c>
      <c r="X353" s="4" t="str">
        <f t="shared" si="181"/>
        <v>Lamp</v>
      </c>
      <c r="Y353" s="179" t="str">
        <f t="shared" si="173"/>
        <v>MR621.14</v>
      </c>
      <c r="Z353" s="4" t="str">
        <f t="shared" si="159"/>
        <v>Alw</v>
      </c>
      <c r="AE353" s="4">
        <v>450</v>
      </c>
      <c r="AF353" s="4" t="str">
        <f t="shared" si="174"/>
        <v>Alm</v>
      </c>
      <c r="AG353" s="179" t="str">
        <f t="shared" si="175"/>
        <v>MR1021.14</v>
      </c>
      <c r="AH353" s="4" t="str">
        <f t="shared" si="177"/>
        <v>Alm</v>
      </c>
    </row>
    <row r="354" spans="7:34">
      <c r="G354" s="182">
        <f t="shared" si="176"/>
        <v>21</v>
      </c>
      <c r="H354" s="179">
        <f t="shared" si="178"/>
        <v>15</v>
      </c>
      <c r="I354" s="179" t="str">
        <f t="shared" si="165"/>
        <v>R21.15</v>
      </c>
      <c r="K354" s="179" t="str">
        <f t="shared" si="168"/>
        <v>R121.15</v>
      </c>
      <c r="M354" s="179" t="str">
        <f t="shared" si="179"/>
        <v>MR921.15</v>
      </c>
      <c r="N354" s="4" t="str">
        <f t="shared" si="182"/>
        <v>Flg</v>
      </c>
      <c r="O354" s="179" t="str">
        <f t="shared" si="170"/>
        <v>MR121.15</v>
      </c>
      <c r="P354" s="4" t="str">
        <f t="shared" si="183"/>
        <v>Pls</v>
      </c>
      <c r="Q354" s="179" t="str">
        <f t="shared" si="171"/>
        <v>MR221.15</v>
      </c>
      <c r="R354" s="4" t="str">
        <f t="shared" si="184"/>
        <v>[M]</v>
      </c>
      <c r="S354" s="179" t="str">
        <f t="shared" si="172"/>
        <v>MR321.15</v>
      </c>
      <c r="T354" s="4" t="str">
        <f t="shared" si="185"/>
        <v>[A]</v>
      </c>
      <c r="U354" s="179" t="str">
        <f t="shared" si="166"/>
        <v>MR421.15</v>
      </c>
      <c r="V354" s="4" t="str">
        <f t="shared" si="180"/>
        <v>Sw</v>
      </c>
      <c r="W354" s="179" t="str">
        <f t="shared" si="167"/>
        <v>MR521.15</v>
      </c>
      <c r="X354" s="4" t="str">
        <f t="shared" si="181"/>
        <v>Lamp</v>
      </c>
      <c r="Y354" s="179" t="str">
        <f t="shared" si="173"/>
        <v>MR621.15</v>
      </c>
      <c r="Z354" s="4" t="str">
        <f t="shared" si="159"/>
        <v>Alw</v>
      </c>
      <c r="AE354" s="4">
        <v>451</v>
      </c>
      <c r="AF354" s="4" t="str">
        <f t="shared" si="174"/>
        <v>Alm</v>
      </c>
      <c r="AG354" s="179" t="str">
        <f t="shared" si="175"/>
        <v>MR1021.15</v>
      </c>
      <c r="AH354" s="4" t="str">
        <f t="shared" si="177"/>
        <v>Alm</v>
      </c>
    </row>
    <row r="355" spans="7:35">
      <c r="G355" s="182">
        <f t="shared" si="176"/>
        <v>22</v>
      </c>
      <c r="H355" s="179">
        <f t="shared" si="178"/>
        <v>0</v>
      </c>
      <c r="I355" s="179" t="str">
        <f t="shared" si="165"/>
        <v>R22.0</v>
      </c>
      <c r="K355" s="179" t="str">
        <f t="shared" si="168"/>
        <v>R122.0</v>
      </c>
      <c r="M355" s="179" t="str">
        <f t="shared" si="179"/>
        <v>MR922.0</v>
      </c>
      <c r="N355" s="4" t="str">
        <f t="shared" si="182"/>
        <v>Flg</v>
      </c>
      <c r="O355" s="179" t="str">
        <f t="shared" si="170"/>
        <v>MR122.0</v>
      </c>
      <c r="P355" s="4" t="str">
        <f t="shared" si="183"/>
        <v>Pls</v>
      </c>
      <c r="Q355" s="179" t="str">
        <f t="shared" si="171"/>
        <v>MR222.0</v>
      </c>
      <c r="R355" s="4" t="str">
        <f t="shared" si="184"/>
        <v>[M]</v>
      </c>
      <c r="S355" s="179" t="str">
        <f t="shared" si="172"/>
        <v>MR322.0</v>
      </c>
      <c r="T355" s="4" t="str">
        <f t="shared" si="185"/>
        <v>[A]</v>
      </c>
      <c r="U355" s="179" t="str">
        <f t="shared" si="166"/>
        <v>MR422.0</v>
      </c>
      <c r="V355" s="4" t="str">
        <f t="shared" si="180"/>
        <v>Sw</v>
      </c>
      <c r="W355" s="179" t="str">
        <f t="shared" si="167"/>
        <v>MR522.0</v>
      </c>
      <c r="X355" s="4" t="str">
        <f t="shared" si="181"/>
        <v>Lamp</v>
      </c>
      <c r="Y355" s="179" t="str">
        <f t="shared" si="173"/>
        <v>MR622.0</v>
      </c>
      <c r="Z355" s="4" t="str">
        <f t="shared" si="159"/>
        <v>Alw</v>
      </c>
      <c r="AE355" s="4">
        <v>452</v>
      </c>
      <c r="AF355" s="4" t="str">
        <f t="shared" si="174"/>
        <v>Alm</v>
      </c>
      <c r="AG355" s="179" t="str">
        <f t="shared" si="175"/>
        <v>MR1022.0</v>
      </c>
      <c r="AH355" s="4" t="str">
        <f t="shared" si="177"/>
        <v>Alm</v>
      </c>
      <c r="AI355" s="4" t="s">
        <v>657</v>
      </c>
    </row>
    <row r="356" spans="2:35">
      <c r="B356" s="23" t="s">
        <v>658</v>
      </c>
      <c r="G356" s="182">
        <f t="shared" si="176"/>
        <v>22</v>
      </c>
      <c r="H356" s="179">
        <f t="shared" si="178"/>
        <v>1</v>
      </c>
      <c r="I356" s="179" t="str">
        <f t="shared" si="165"/>
        <v>R22.1</v>
      </c>
      <c r="K356" s="179" t="str">
        <f t="shared" si="168"/>
        <v>R122.1</v>
      </c>
      <c r="M356" s="179" t="str">
        <f t="shared" si="179"/>
        <v>MR922.1</v>
      </c>
      <c r="N356" s="4" t="str">
        <f t="shared" si="182"/>
        <v>4St_B中层上板左温度超界Flg</v>
      </c>
      <c r="O356" s="179" t="str">
        <f t="shared" si="170"/>
        <v>MR122.1</v>
      </c>
      <c r="P356" s="4" t="str">
        <f>$B324&amp;P$2</f>
        <v>4St_A下层上板左温度超界Pls</v>
      </c>
      <c r="Q356" s="179" t="str">
        <f t="shared" si="171"/>
        <v>MR222.1</v>
      </c>
      <c r="R356" s="4" t="str">
        <f>$B324&amp;R$2</f>
        <v>4St_A下层上板左温度超界[M]</v>
      </c>
      <c r="S356" s="179" t="str">
        <f t="shared" si="172"/>
        <v>MR322.1</v>
      </c>
      <c r="T356" s="4" t="str">
        <f>$B324&amp;T$2</f>
        <v>4St_A下层上板左温度超界[A]</v>
      </c>
      <c r="U356" s="179" t="str">
        <f t="shared" si="166"/>
        <v>MR422.1</v>
      </c>
      <c r="V356" s="4" t="str">
        <f t="shared" si="180"/>
        <v>Sw</v>
      </c>
      <c r="W356" s="179" t="str">
        <f t="shared" si="167"/>
        <v>MR522.1</v>
      </c>
      <c r="X356" s="4" t="str">
        <f t="shared" si="181"/>
        <v>Lamp</v>
      </c>
      <c r="Y356" s="179" t="str">
        <f t="shared" si="173"/>
        <v>MR622.1</v>
      </c>
      <c r="Z356" s="4" t="str">
        <f>$B324&amp;Z$2</f>
        <v>4St_A下层上板左温度超界Alw</v>
      </c>
      <c r="AE356" s="4">
        <v>453</v>
      </c>
      <c r="AF356" s="4" t="str">
        <f t="shared" si="174"/>
        <v>4St_A下层上板左温度超界Alm</v>
      </c>
      <c r="AG356" s="179" t="str">
        <f t="shared" si="175"/>
        <v>MR1022.1</v>
      </c>
      <c r="AH356" s="4" t="str">
        <f>$B324&amp;AH$2</f>
        <v>4St_A下层上板左温度超界Alm</v>
      </c>
      <c r="AI356" s="4" t="s">
        <v>659</v>
      </c>
    </row>
    <row r="357" spans="2:35">
      <c r="B357" s="23" t="s">
        <v>660</v>
      </c>
      <c r="G357" s="182">
        <f t="shared" si="176"/>
        <v>22</v>
      </c>
      <c r="H357" s="179">
        <f t="shared" si="178"/>
        <v>2</v>
      </c>
      <c r="I357" s="179" t="str">
        <f t="shared" si="165"/>
        <v>R22.2</v>
      </c>
      <c r="K357" s="179" t="str">
        <f t="shared" si="168"/>
        <v>R122.2</v>
      </c>
      <c r="M357" s="179" t="str">
        <f t="shared" si="179"/>
        <v>MR922.2</v>
      </c>
      <c r="N357" s="4" t="str">
        <f t="shared" si="182"/>
        <v>4St_B中层上板中温度超界Flg</v>
      </c>
      <c r="O357" s="179" t="str">
        <f t="shared" si="170"/>
        <v>MR122.2</v>
      </c>
      <c r="P357" s="4" t="str">
        <f>$B325&amp;P$2</f>
        <v>4St_A下层上板中温度超界Pls</v>
      </c>
      <c r="Q357" s="179" t="str">
        <f t="shared" si="171"/>
        <v>MR222.2</v>
      </c>
      <c r="R357" s="4" t="str">
        <f>$B325&amp;R$2</f>
        <v>4St_A下层上板中温度超界[M]</v>
      </c>
      <c r="S357" s="179" t="str">
        <f t="shared" si="172"/>
        <v>MR322.2</v>
      </c>
      <c r="T357" s="4" t="str">
        <f>$B325&amp;T$2</f>
        <v>4St_A下层上板中温度超界[A]</v>
      </c>
      <c r="U357" s="179" t="str">
        <f t="shared" si="166"/>
        <v>MR422.2</v>
      </c>
      <c r="V357" s="4" t="str">
        <f t="shared" si="180"/>
        <v>Sw</v>
      </c>
      <c r="W357" s="179" t="str">
        <f t="shared" si="167"/>
        <v>MR522.2</v>
      </c>
      <c r="X357" s="4" t="str">
        <f t="shared" si="181"/>
        <v>Lamp</v>
      </c>
      <c r="Y357" s="179" t="str">
        <f t="shared" si="173"/>
        <v>MR622.2</v>
      </c>
      <c r="Z357" s="4" t="str">
        <f>$B325&amp;Z$2</f>
        <v>4St_A下层上板中温度超界Alw</v>
      </c>
      <c r="AE357" s="4">
        <v>454</v>
      </c>
      <c r="AF357" s="4" t="str">
        <f t="shared" si="174"/>
        <v>4St_A下层上板中温度超界Alm</v>
      </c>
      <c r="AG357" s="179" t="str">
        <f t="shared" si="175"/>
        <v>MR1022.2</v>
      </c>
      <c r="AH357" s="4" t="str">
        <f>$B325&amp;AH$2</f>
        <v>4St_A下层上板中温度超界Alm</v>
      </c>
      <c r="AI357" s="4" t="s">
        <v>661</v>
      </c>
    </row>
    <row r="358" spans="2:35">
      <c r="B358" s="23" t="s">
        <v>662</v>
      </c>
      <c r="G358" s="182">
        <f t="shared" si="176"/>
        <v>22</v>
      </c>
      <c r="H358" s="179">
        <f t="shared" si="178"/>
        <v>3</v>
      </c>
      <c r="I358" s="179" t="str">
        <f t="shared" si="165"/>
        <v>R22.3</v>
      </c>
      <c r="K358" s="179" t="str">
        <f t="shared" si="168"/>
        <v>R122.3</v>
      </c>
      <c r="M358" s="179" t="str">
        <f t="shared" si="179"/>
        <v>MR922.3</v>
      </c>
      <c r="N358" s="4" t="str">
        <f t="shared" si="182"/>
        <v>4St_B中层上板右温度超界Flg</v>
      </c>
      <c r="O358" s="179" t="str">
        <f t="shared" si="170"/>
        <v>MR122.3</v>
      </c>
      <c r="P358" s="4" t="str">
        <f>$B326&amp;P$2</f>
        <v>4St_A下层上板右温度超界Pls</v>
      </c>
      <c r="Q358" s="179" t="str">
        <f t="shared" si="171"/>
        <v>MR222.3</v>
      </c>
      <c r="R358" s="4" t="str">
        <f>$B326&amp;R$2</f>
        <v>4St_A下层上板右温度超界[M]</v>
      </c>
      <c r="S358" s="179" t="str">
        <f t="shared" si="172"/>
        <v>MR322.3</v>
      </c>
      <c r="T358" s="4" t="str">
        <f>$B326&amp;T$2</f>
        <v>4St_A下层上板右温度超界[A]</v>
      </c>
      <c r="U358" s="179" t="str">
        <f t="shared" si="166"/>
        <v>MR422.3</v>
      </c>
      <c r="V358" s="4" t="str">
        <f t="shared" si="180"/>
        <v>Sw</v>
      </c>
      <c r="W358" s="179" t="str">
        <f t="shared" si="167"/>
        <v>MR522.3</v>
      </c>
      <c r="X358" s="4" t="str">
        <f t="shared" si="181"/>
        <v>Lamp</v>
      </c>
      <c r="Y358" s="179" t="str">
        <f t="shared" si="173"/>
        <v>MR622.3</v>
      </c>
      <c r="Z358" s="4" t="str">
        <f>$B326&amp;Z$2</f>
        <v>4St_A下层上板右温度超界Alw</v>
      </c>
      <c r="AE358" s="4">
        <v>455</v>
      </c>
      <c r="AF358" s="4" t="str">
        <f t="shared" si="174"/>
        <v>4St_A下层上板右温度超界Alm</v>
      </c>
      <c r="AG358" s="179" t="str">
        <f t="shared" si="175"/>
        <v>MR1022.3</v>
      </c>
      <c r="AH358" s="4" t="str">
        <f>$B326&amp;AH$2</f>
        <v>4St_A下层上板右温度超界Alm</v>
      </c>
      <c r="AI358" s="4" t="s">
        <v>663</v>
      </c>
    </row>
    <row r="359" spans="2:35">
      <c r="B359" s="23" t="s">
        <v>664</v>
      </c>
      <c r="G359" s="182">
        <f t="shared" si="176"/>
        <v>22</v>
      </c>
      <c r="H359" s="179">
        <f t="shared" si="178"/>
        <v>4</v>
      </c>
      <c r="I359" s="179" t="str">
        <f t="shared" si="165"/>
        <v>R22.4</v>
      </c>
      <c r="K359" s="179" t="str">
        <f t="shared" si="168"/>
        <v>R122.4</v>
      </c>
      <c r="M359" s="179" t="str">
        <f t="shared" si="179"/>
        <v>MR922.4</v>
      </c>
      <c r="N359" s="4" t="str">
        <f t="shared" si="182"/>
        <v>4St_B中层左侧板温度超界Flg</v>
      </c>
      <c r="O359" s="179" t="str">
        <f t="shared" si="170"/>
        <v>MR122.4</v>
      </c>
      <c r="P359" s="4" t="str">
        <f>$B327&amp;P$2</f>
        <v>4St_A下层左侧板温度超界Pls</v>
      </c>
      <c r="Q359" s="179" t="str">
        <f t="shared" si="171"/>
        <v>MR222.4</v>
      </c>
      <c r="R359" s="4" t="str">
        <f>$B327&amp;R$2</f>
        <v>4St_A下层左侧板温度超界[M]</v>
      </c>
      <c r="S359" s="179" t="str">
        <f t="shared" si="172"/>
        <v>MR322.4</v>
      </c>
      <c r="T359" s="4" t="str">
        <f>$B327&amp;T$2</f>
        <v>4St_A下层左侧板温度超界[A]</v>
      </c>
      <c r="U359" s="179" t="str">
        <f t="shared" si="166"/>
        <v>MR422.4</v>
      </c>
      <c r="V359" s="4" t="str">
        <f t="shared" si="180"/>
        <v>Sw</v>
      </c>
      <c r="W359" s="179" t="str">
        <f t="shared" si="167"/>
        <v>MR522.4</v>
      </c>
      <c r="X359" s="4" t="str">
        <f t="shared" si="181"/>
        <v>Lamp</v>
      </c>
      <c r="Y359" s="179" t="str">
        <f t="shared" si="173"/>
        <v>MR622.4</v>
      </c>
      <c r="Z359" s="4" t="str">
        <f>$B327&amp;Z$2</f>
        <v>4St_A下层左侧板温度超界Alw</v>
      </c>
      <c r="AE359" s="4">
        <v>456</v>
      </c>
      <c r="AF359" s="4" t="str">
        <f t="shared" si="174"/>
        <v>4St_A下层左侧板温度超界Alm</v>
      </c>
      <c r="AG359" s="179" t="str">
        <f t="shared" si="175"/>
        <v>MR1022.4</v>
      </c>
      <c r="AH359" s="4" t="str">
        <f>$B327&amp;AH$2</f>
        <v>4St_A下层左侧板温度超界Alm</v>
      </c>
      <c r="AI359" s="4" t="s">
        <v>665</v>
      </c>
    </row>
    <row r="360" spans="2:35">
      <c r="B360" s="23" t="s">
        <v>666</v>
      </c>
      <c r="G360" s="182">
        <f t="shared" si="176"/>
        <v>22</v>
      </c>
      <c r="H360" s="179">
        <f t="shared" si="178"/>
        <v>5</v>
      </c>
      <c r="I360" s="179" t="str">
        <f t="shared" si="165"/>
        <v>R22.5</v>
      </c>
      <c r="K360" s="179" t="str">
        <f t="shared" si="168"/>
        <v>R122.5</v>
      </c>
      <c r="M360" s="179" t="str">
        <f t="shared" si="179"/>
        <v>MR922.5</v>
      </c>
      <c r="N360" s="4" t="str">
        <f t="shared" si="182"/>
        <v>4St_B中层下板左温度超界Flg</v>
      </c>
      <c r="O360" s="179" t="str">
        <f t="shared" si="170"/>
        <v>MR122.5</v>
      </c>
      <c r="P360" s="4" t="str">
        <f>$B328&amp;P$2</f>
        <v>4St_A下层下板左温度超界Pls</v>
      </c>
      <c r="Q360" s="179" t="str">
        <f t="shared" si="171"/>
        <v>MR222.5</v>
      </c>
      <c r="R360" s="4" t="str">
        <f>$B328&amp;R$2</f>
        <v>4St_A下层下板左温度超界[M]</v>
      </c>
      <c r="S360" s="179" t="str">
        <f t="shared" si="172"/>
        <v>MR322.5</v>
      </c>
      <c r="T360" s="4" t="str">
        <f>$B328&amp;T$2</f>
        <v>4St_A下层下板左温度超界[A]</v>
      </c>
      <c r="U360" s="179" t="str">
        <f t="shared" si="166"/>
        <v>MR422.5</v>
      </c>
      <c r="V360" s="4" t="str">
        <f t="shared" si="180"/>
        <v>Sw</v>
      </c>
      <c r="W360" s="179" t="str">
        <f t="shared" si="167"/>
        <v>MR522.5</v>
      </c>
      <c r="X360" s="4" t="str">
        <f t="shared" si="181"/>
        <v>Lamp</v>
      </c>
      <c r="Y360" s="179" t="str">
        <f t="shared" si="173"/>
        <v>MR622.5</v>
      </c>
      <c r="Z360" s="4" t="str">
        <f>$B328&amp;Z$2</f>
        <v>4St_A下层下板左温度超界Alw</v>
      </c>
      <c r="AE360" s="4">
        <v>457</v>
      </c>
      <c r="AF360" s="4" t="str">
        <f t="shared" si="174"/>
        <v>4St_A下层下板左温度超界Alm</v>
      </c>
      <c r="AG360" s="179" t="str">
        <f t="shared" si="175"/>
        <v>MR1022.5</v>
      </c>
      <c r="AH360" s="4" t="str">
        <f>$B328&amp;AH$2</f>
        <v>4St_A下层下板左温度超界Alm</v>
      </c>
      <c r="AI360" s="4" t="s">
        <v>667</v>
      </c>
    </row>
    <row r="361" spans="2:35">
      <c r="B361" s="23" t="s">
        <v>668</v>
      </c>
      <c r="G361" s="182">
        <f t="shared" si="176"/>
        <v>22</v>
      </c>
      <c r="H361" s="179">
        <f t="shared" si="178"/>
        <v>6</v>
      </c>
      <c r="I361" s="179" t="str">
        <f t="shared" si="165"/>
        <v>R22.6</v>
      </c>
      <c r="K361" s="179" t="str">
        <f t="shared" si="168"/>
        <v>R122.6</v>
      </c>
      <c r="M361" s="179" t="str">
        <f t="shared" si="179"/>
        <v>MR922.6</v>
      </c>
      <c r="N361" s="4" t="str">
        <f t="shared" si="182"/>
        <v>4St_B中层下板中温度超界Flg</v>
      </c>
      <c r="O361" s="179" t="str">
        <f t="shared" si="170"/>
        <v>MR122.6</v>
      </c>
      <c r="P361" s="4" t="str">
        <f>$B329&amp;P$2</f>
        <v>4St_A下层下板中温度超界Pls</v>
      </c>
      <c r="Q361" s="179" t="str">
        <f t="shared" si="171"/>
        <v>MR222.6</v>
      </c>
      <c r="R361" s="4" t="str">
        <f>$B329&amp;R$2</f>
        <v>4St_A下层下板中温度超界[M]</v>
      </c>
      <c r="S361" s="179" t="str">
        <f t="shared" si="172"/>
        <v>MR322.6</v>
      </c>
      <c r="T361" s="4" t="str">
        <f>$B329&amp;T$2</f>
        <v>4St_A下层下板中温度超界[A]</v>
      </c>
      <c r="U361" s="179" t="str">
        <f t="shared" si="166"/>
        <v>MR422.6</v>
      </c>
      <c r="V361" s="4" t="str">
        <f t="shared" si="180"/>
        <v>Sw</v>
      </c>
      <c r="W361" s="179" t="str">
        <f t="shared" si="167"/>
        <v>MR522.6</v>
      </c>
      <c r="X361" s="4" t="str">
        <f t="shared" si="181"/>
        <v>Lamp</v>
      </c>
      <c r="Y361" s="179" t="str">
        <f t="shared" si="173"/>
        <v>MR622.6</v>
      </c>
      <c r="Z361" s="4" t="str">
        <f>$B329&amp;Z$2</f>
        <v>4St_A下层下板中温度超界Alw</v>
      </c>
      <c r="AE361" s="4">
        <v>458</v>
      </c>
      <c r="AF361" s="4" t="str">
        <f t="shared" si="174"/>
        <v>4St_A下层下板中温度超界Alm</v>
      </c>
      <c r="AG361" s="179" t="str">
        <f t="shared" si="175"/>
        <v>MR1022.6</v>
      </c>
      <c r="AH361" s="4" t="str">
        <f>$B329&amp;AH$2</f>
        <v>4St_A下层下板中温度超界Alm</v>
      </c>
      <c r="AI361" s="4" t="s">
        <v>669</v>
      </c>
    </row>
    <row r="362" spans="2:35">
      <c r="B362" s="23" t="s">
        <v>670</v>
      </c>
      <c r="G362" s="182">
        <f t="shared" si="176"/>
        <v>22</v>
      </c>
      <c r="H362" s="179">
        <f t="shared" si="178"/>
        <v>7</v>
      </c>
      <c r="I362" s="179" t="str">
        <f t="shared" si="165"/>
        <v>R22.7</v>
      </c>
      <c r="K362" s="179" t="str">
        <f t="shared" si="168"/>
        <v>R122.7</v>
      </c>
      <c r="M362" s="179" t="str">
        <f t="shared" si="179"/>
        <v>MR922.7</v>
      </c>
      <c r="N362" s="4" t="str">
        <f t="shared" si="182"/>
        <v>4St_B中层下板右温度超界Flg</v>
      </c>
      <c r="O362" s="179" t="str">
        <f t="shared" si="170"/>
        <v>MR122.7</v>
      </c>
      <c r="P362" s="4" t="str">
        <f>$B330&amp;P$2</f>
        <v>4St_A下层下板右温度超界Pls</v>
      </c>
      <c r="Q362" s="179" t="str">
        <f t="shared" si="171"/>
        <v>MR222.7</v>
      </c>
      <c r="R362" s="4" t="str">
        <f>$B330&amp;R$2</f>
        <v>4St_A下层下板右温度超界[M]</v>
      </c>
      <c r="S362" s="179" t="str">
        <f t="shared" si="172"/>
        <v>MR322.7</v>
      </c>
      <c r="T362" s="4" t="str">
        <f>$B330&amp;T$2</f>
        <v>4St_A下层下板右温度超界[A]</v>
      </c>
      <c r="U362" s="179" t="str">
        <f t="shared" si="166"/>
        <v>MR422.7</v>
      </c>
      <c r="V362" s="4" t="str">
        <f t="shared" si="180"/>
        <v>Sw</v>
      </c>
      <c r="W362" s="179" t="str">
        <f t="shared" si="167"/>
        <v>MR522.7</v>
      </c>
      <c r="X362" s="4" t="str">
        <f t="shared" si="181"/>
        <v>Lamp</v>
      </c>
      <c r="Y362" s="179" t="str">
        <f t="shared" si="173"/>
        <v>MR622.7</v>
      </c>
      <c r="Z362" s="4" t="str">
        <f>$B330&amp;Z$2</f>
        <v>4St_A下层下板右温度超界Alw</v>
      </c>
      <c r="AE362" s="4">
        <v>459</v>
      </c>
      <c r="AF362" s="4" t="str">
        <f t="shared" si="174"/>
        <v>4St_A下层下板右温度超界Alm</v>
      </c>
      <c r="AG362" s="179" t="str">
        <f t="shared" si="175"/>
        <v>MR1022.7</v>
      </c>
      <c r="AH362" s="4" t="str">
        <f>$B330&amp;AH$2</f>
        <v>4St_A下层下板右温度超界Alm</v>
      </c>
      <c r="AI362" s="4" t="s">
        <v>671</v>
      </c>
    </row>
    <row r="363" spans="2:35">
      <c r="B363" s="23" t="s">
        <v>672</v>
      </c>
      <c r="G363" s="182">
        <f t="shared" si="176"/>
        <v>22</v>
      </c>
      <c r="H363" s="179">
        <f t="shared" si="178"/>
        <v>8</v>
      </c>
      <c r="I363" s="179" t="str">
        <f t="shared" si="165"/>
        <v>R22.8</v>
      </c>
      <c r="K363" s="179" t="str">
        <f t="shared" si="168"/>
        <v>R122.8</v>
      </c>
      <c r="M363" s="179" t="str">
        <f t="shared" si="179"/>
        <v>MR922.8</v>
      </c>
      <c r="N363" s="4" t="str">
        <f t="shared" si="182"/>
        <v>4St_B中层右侧板温度超界Flg</v>
      </c>
      <c r="O363" s="179" t="str">
        <f t="shared" si="170"/>
        <v>MR122.8</v>
      </c>
      <c r="P363" s="4" t="str">
        <f>$B331&amp;P$2</f>
        <v>4St_A下层右侧板温度超界Pls</v>
      </c>
      <c r="Q363" s="179" t="str">
        <f t="shared" si="171"/>
        <v>MR222.8</v>
      </c>
      <c r="R363" s="4" t="str">
        <f>$B331&amp;R$2</f>
        <v>4St_A下层右侧板温度超界[M]</v>
      </c>
      <c r="S363" s="179" t="str">
        <f t="shared" si="172"/>
        <v>MR322.8</v>
      </c>
      <c r="T363" s="4" t="str">
        <f>$B331&amp;T$2</f>
        <v>4St_A下层右侧板温度超界[A]</v>
      </c>
      <c r="U363" s="179" t="str">
        <f t="shared" si="166"/>
        <v>MR422.8</v>
      </c>
      <c r="V363" s="4" t="str">
        <f t="shared" si="180"/>
        <v>Sw</v>
      </c>
      <c r="W363" s="179" t="str">
        <f t="shared" si="167"/>
        <v>MR522.8</v>
      </c>
      <c r="X363" s="4" t="str">
        <f t="shared" si="181"/>
        <v>Lamp</v>
      </c>
      <c r="Y363" s="179" t="str">
        <f t="shared" si="173"/>
        <v>MR622.8</v>
      </c>
      <c r="Z363" s="4" t="str">
        <f>$B331&amp;Z$2</f>
        <v>4St_A下层右侧板温度超界Alw</v>
      </c>
      <c r="AE363" s="4">
        <v>460</v>
      </c>
      <c r="AF363" s="4" t="str">
        <f t="shared" si="174"/>
        <v>4St_A下层右侧板温度超界Alm</v>
      </c>
      <c r="AG363" s="179" t="str">
        <f t="shared" si="175"/>
        <v>MR1022.8</v>
      </c>
      <c r="AH363" s="4" t="str">
        <f>$B331&amp;AH$2</f>
        <v>4St_A下层右侧板温度超界Alm</v>
      </c>
      <c r="AI363" s="4" t="s">
        <v>673</v>
      </c>
    </row>
    <row r="364" spans="7:35">
      <c r="G364" s="182">
        <f t="shared" si="176"/>
        <v>22</v>
      </c>
      <c r="H364" s="179">
        <f t="shared" si="178"/>
        <v>9</v>
      </c>
      <c r="I364" s="179" t="str">
        <f t="shared" si="165"/>
        <v>R22.9</v>
      </c>
      <c r="K364" s="179" t="str">
        <f t="shared" si="168"/>
        <v>R122.9</v>
      </c>
      <c r="M364" s="179" t="str">
        <f t="shared" si="179"/>
        <v>MR922.9</v>
      </c>
      <c r="N364" s="4" t="str">
        <f t="shared" si="182"/>
        <v>Flg</v>
      </c>
      <c r="O364" s="179" t="str">
        <f t="shared" si="170"/>
        <v>MR122.9</v>
      </c>
      <c r="P364" s="4" t="str">
        <f t="shared" si="183"/>
        <v>Pls</v>
      </c>
      <c r="Q364" s="179" t="str">
        <f t="shared" si="171"/>
        <v>MR222.9</v>
      </c>
      <c r="R364" s="4" t="str">
        <f t="shared" si="184"/>
        <v>[M]</v>
      </c>
      <c r="S364" s="179" t="str">
        <f t="shared" si="172"/>
        <v>MR322.9</v>
      </c>
      <c r="T364" s="4" t="str">
        <f t="shared" si="185"/>
        <v>[A]</v>
      </c>
      <c r="U364" s="179" t="str">
        <f t="shared" si="166"/>
        <v>MR422.9</v>
      </c>
      <c r="V364" s="4" t="str">
        <f t="shared" si="180"/>
        <v>Sw</v>
      </c>
      <c r="W364" s="179" t="str">
        <f t="shared" si="167"/>
        <v>MR522.9</v>
      </c>
      <c r="X364" s="4" t="str">
        <f t="shared" si="181"/>
        <v>Lamp</v>
      </c>
      <c r="Y364" s="179" t="str">
        <f t="shared" si="173"/>
        <v>MR622.9</v>
      </c>
      <c r="Z364" s="4" t="str">
        <f t="shared" ref="Z361:Z424" si="186">$B364&amp;Z$2</f>
        <v>Alw</v>
      </c>
      <c r="AE364" s="4">
        <v>461</v>
      </c>
      <c r="AF364" s="4" t="str">
        <f t="shared" si="174"/>
        <v>Alm</v>
      </c>
      <c r="AG364" s="179" t="str">
        <f t="shared" si="175"/>
        <v>MR1022.9</v>
      </c>
      <c r="AH364" s="4" t="str">
        <f t="shared" si="177"/>
        <v>Alm</v>
      </c>
      <c r="AI364" s="4" t="s">
        <v>674</v>
      </c>
    </row>
    <row r="365" spans="7:35">
      <c r="G365" s="182">
        <f t="shared" si="176"/>
        <v>22</v>
      </c>
      <c r="H365" s="179">
        <f t="shared" si="178"/>
        <v>10</v>
      </c>
      <c r="I365" s="179" t="str">
        <f t="shared" si="165"/>
        <v>R22.10</v>
      </c>
      <c r="K365" s="179" t="str">
        <f t="shared" si="168"/>
        <v>R122.10</v>
      </c>
      <c r="M365" s="179" t="str">
        <f t="shared" si="179"/>
        <v>MR922.10</v>
      </c>
      <c r="N365" s="4" t="str">
        <f t="shared" si="182"/>
        <v>Flg</v>
      </c>
      <c r="O365" s="179" t="str">
        <f t="shared" si="170"/>
        <v>MR122.10</v>
      </c>
      <c r="P365" s="4" t="str">
        <f t="shared" si="183"/>
        <v>Pls</v>
      </c>
      <c r="Q365" s="179" t="str">
        <f t="shared" si="171"/>
        <v>MR222.10</v>
      </c>
      <c r="R365" s="4" t="str">
        <f t="shared" si="184"/>
        <v>[M]</v>
      </c>
      <c r="S365" s="179" t="str">
        <f t="shared" si="172"/>
        <v>MR322.10</v>
      </c>
      <c r="T365" s="4" t="str">
        <f t="shared" si="185"/>
        <v>[A]</v>
      </c>
      <c r="U365" s="179" t="str">
        <f t="shared" si="166"/>
        <v>MR422.10</v>
      </c>
      <c r="V365" s="4" t="str">
        <f t="shared" si="180"/>
        <v>Sw</v>
      </c>
      <c r="W365" s="179" t="str">
        <f t="shared" si="167"/>
        <v>MR522.10</v>
      </c>
      <c r="X365" s="4" t="str">
        <f t="shared" si="181"/>
        <v>Lamp</v>
      </c>
      <c r="Y365" s="179" t="str">
        <f t="shared" si="173"/>
        <v>MR622.10</v>
      </c>
      <c r="Z365" s="4" t="str">
        <f t="shared" si="186"/>
        <v>Alw</v>
      </c>
      <c r="AE365" s="4">
        <v>462</v>
      </c>
      <c r="AF365" s="4" t="str">
        <f t="shared" si="174"/>
        <v>Alm</v>
      </c>
      <c r="AG365" s="179" t="str">
        <f t="shared" si="175"/>
        <v>MR1022.10</v>
      </c>
      <c r="AH365" s="4" t="str">
        <f t="shared" si="177"/>
        <v>Alm</v>
      </c>
      <c r="AI365" s="4" t="s">
        <v>675</v>
      </c>
    </row>
    <row r="366" spans="7:35">
      <c r="G366" s="182">
        <f t="shared" si="176"/>
        <v>22</v>
      </c>
      <c r="H366" s="179">
        <f t="shared" si="178"/>
        <v>11</v>
      </c>
      <c r="I366" s="179" t="str">
        <f t="shared" si="165"/>
        <v>R22.11</v>
      </c>
      <c r="K366" s="179" t="str">
        <f t="shared" si="168"/>
        <v>R122.11</v>
      </c>
      <c r="M366" s="179" t="str">
        <f t="shared" si="179"/>
        <v>MR922.11</v>
      </c>
      <c r="N366" s="4" t="str">
        <f t="shared" si="182"/>
        <v>Flg</v>
      </c>
      <c r="O366" s="179" t="str">
        <f t="shared" si="170"/>
        <v>MR122.11</v>
      </c>
      <c r="P366" s="4" t="str">
        <f t="shared" si="183"/>
        <v>Pls</v>
      </c>
      <c r="Q366" s="179" t="str">
        <f t="shared" si="171"/>
        <v>MR222.11</v>
      </c>
      <c r="R366" s="4" t="str">
        <f t="shared" si="184"/>
        <v>[M]</v>
      </c>
      <c r="S366" s="179" t="str">
        <f t="shared" si="172"/>
        <v>MR322.11</v>
      </c>
      <c r="T366" s="4" t="str">
        <f t="shared" si="185"/>
        <v>[A]</v>
      </c>
      <c r="U366" s="179" t="str">
        <f t="shared" si="166"/>
        <v>MR422.11</v>
      </c>
      <c r="V366" s="4" t="str">
        <f t="shared" si="180"/>
        <v>Sw</v>
      </c>
      <c r="W366" s="179" t="str">
        <f t="shared" si="167"/>
        <v>MR522.11</v>
      </c>
      <c r="X366" s="4" t="str">
        <f t="shared" si="181"/>
        <v>Lamp</v>
      </c>
      <c r="Y366" s="179" t="str">
        <f t="shared" si="173"/>
        <v>MR622.11</v>
      </c>
      <c r="Z366" s="4" t="str">
        <f t="shared" si="186"/>
        <v>Alw</v>
      </c>
      <c r="AE366" s="4">
        <v>463</v>
      </c>
      <c r="AF366" s="4" t="str">
        <f t="shared" si="174"/>
        <v>Alm</v>
      </c>
      <c r="AG366" s="179" t="str">
        <f t="shared" si="175"/>
        <v>MR1022.11</v>
      </c>
      <c r="AH366" s="4" t="str">
        <f t="shared" si="177"/>
        <v>Alm</v>
      </c>
      <c r="AI366" s="4" t="s">
        <v>676</v>
      </c>
    </row>
    <row r="367" spans="7:34">
      <c r="G367" s="182">
        <f t="shared" si="176"/>
        <v>22</v>
      </c>
      <c r="H367" s="179">
        <f t="shared" si="178"/>
        <v>12</v>
      </c>
      <c r="I367" s="179" t="str">
        <f t="shared" si="165"/>
        <v>R22.12</v>
      </c>
      <c r="K367" s="179" t="str">
        <f t="shared" si="168"/>
        <v>R122.12</v>
      </c>
      <c r="M367" s="179" t="str">
        <f t="shared" si="179"/>
        <v>MR922.12</v>
      </c>
      <c r="N367" s="4" t="str">
        <f t="shared" si="182"/>
        <v>Flg</v>
      </c>
      <c r="O367" s="179" t="str">
        <f t="shared" si="170"/>
        <v>MR122.12</v>
      </c>
      <c r="P367" s="4" t="str">
        <f t="shared" si="183"/>
        <v>Pls</v>
      </c>
      <c r="Q367" s="179" t="str">
        <f t="shared" si="171"/>
        <v>MR222.12</v>
      </c>
      <c r="R367" s="4" t="str">
        <f t="shared" si="184"/>
        <v>[M]</v>
      </c>
      <c r="S367" s="179" t="str">
        <f t="shared" si="172"/>
        <v>MR322.12</v>
      </c>
      <c r="T367" s="4" t="str">
        <f t="shared" si="185"/>
        <v>[A]</v>
      </c>
      <c r="U367" s="179" t="str">
        <f t="shared" si="166"/>
        <v>MR422.12</v>
      </c>
      <c r="V367" s="4" t="str">
        <f t="shared" si="180"/>
        <v>Sw</v>
      </c>
      <c r="W367" s="179" t="str">
        <f t="shared" si="167"/>
        <v>MR522.12</v>
      </c>
      <c r="X367" s="4" t="str">
        <f t="shared" si="181"/>
        <v>Lamp</v>
      </c>
      <c r="Y367" s="179" t="str">
        <f t="shared" si="173"/>
        <v>MR622.12</v>
      </c>
      <c r="Z367" s="4" t="str">
        <f t="shared" si="186"/>
        <v>Alw</v>
      </c>
      <c r="AE367" s="4">
        <v>464</v>
      </c>
      <c r="AF367" s="4" t="str">
        <f t="shared" si="174"/>
        <v>Alm</v>
      </c>
      <c r="AG367" s="179" t="str">
        <f t="shared" si="175"/>
        <v>MR1022.12</v>
      </c>
      <c r="AH367" s="4" t="str">
        <f t="shared" si="177"/>
        <v>Alm</v>
      </c>
    </row>
    <row r="368" spans="7:34">
      <c r="G368" s="182">
        <f t="shared" si="176"/>
        <v>22</v>
      </c>
      <c r="H368" s="179">
        <f t="shared" si="178"/>
        <v>13</v>
      </c>
      <c r="I368" s="179" t="str">
        <f t="shared" si="165"/>
        <v>R22.13</v>
      </c>
      <c r="K368" s="179" t="str">
        <f t="shared" si="168"/>
        <v>R122.13</v>
      </c>
      <c r="M368" s="179" t="str">
        <f t="shared" si="179"/>
        <v>MR922.13</v>
      </c>
      <c r="N368" s="4" t="str">
        <f t="shared" si="182"/>
        <v>Flg</v>
      </c>
      <c r="O368" s="179" t="str">
        <f t="shared" si="170"/>
        <v>MR122.13</v>
      </c>
      <c r="P368" s="4" t="str">
        <f t="shared" si="183"/>
        <v>Pls</v>
      </c>
      <c r="Q368" s="179" t="str">
        <f t="shared" si="171"/>
        <v>MR222.13</v>
      </c>
      <c r="R368" s="4" t="str">
        <f t="shared" si="184"/>
        <v>[M]</v>
      </c>
      <c r="S368" s="179" t="str">
        <f t="shared" si="172"/>
        <v>MR322.13</v>
      </c>
      <c r="T368" s="4" t="str">
        <f t="shared" si="185"/>
        <v>[A]</v>
      </c>
      <c r="U368" s="179" t="str">
        <f t="shared" si="166"/>
        <v>MR422.13</v>
      </c>
      <c r="V368" s="4" t="str">
        <f t="shared" si="180"/>
        <v>Sw</v>
      </c>
      <c r="W368" s="179" t="str">
        <f t="shared" si="167"/>
        <v>MR522.13</v>
      </c>
      <c r="X368" s="4" t="str">
        <f t="shared" si="181"/>
        <v>Lamp</v>
      </c>
      <c r="Y368" s="179" t="str">
        <f t="shared" si="173"/>
        <v>MR622.13</v>
      </c>
      <c r="Z368" s="4" t="str">
        <f t="shared" si="186"/>
        <v>Alw</v>
      </c>
      <c r="AE368" s="4">
        <v>465</v>
      </c>
      <c r="AF368" s="4" t="str">
        <f t="shared" si="174"/>
        <v>Alm</v>
      </c>
      <c r="AG368" s="179" t="str">
        <f t="shared" si="175"/>
        <v>MR1022.13</v>
      </c>
      <c r="AH368" s="4" t="str">
        <f t="shared" si="177"/>
        <v>Alm</v>
      </c>
    </row>
    <row r="369" spans="7:34">
      <c r="G369" s="182">
        <f t="shared" si="176"/>
        <v>22</v>
      </c>
      <c r="H369" s="179">
        <f t="shared" si="178"/>
        <v>14</v>
      </c>
      <c r="I369" s="179" t="str">
        <f t="shared" si="165"/>
        <v>R22.14</v>
      </c>
      <c r="K369" s="179" t="str">
        <f t="shared" si="168"/>
        <v>R122.14</v>
      </c>
      <c r="M369" s="179" t="str">
        <f t="shared" si="179"/>
        <v>MR922.14</v>
      </c>
      <c r="N369" s="4" t="str">
        <f t="shared" si="182"/>
        <v>Flg</v>
      </c>
      <c r="O369" s="179" t="str">
        <f t="shared" si="170"/>
        <v>MR122.14</v>
      </c>
      <c r="P369" s="4" t="str">
        <f t="shared" si="183"/>
        <v>Pls</v>
      </c>
      <c r="Q369" s="179" t="str">
        <f t="shared" si="171"/>
        <v>MR222.14</v>
      </c>
      <c r="R369" s="4" t="str">
        <f t="shared" si="184"/>
        <v>[M]</v>
      </c>
      <c r="S369" s="179" t="str">
        <f t="shared" si="172"/>
        <v>MR322.14</v>
      </c>
      <c r="T369" s="4" t="str">
        <f t="shared" si="185"/>
        <v>[A]</v>
      </c>
      <c r="U369" s="179" t="str">
        <f t="shared" si="166"/>
        <v>MR422.14</v>
      </c>
      <c r="V369" s="4" t="str">
        <f t="shared" si="180"/>
        <v>Sw</v>
      </c>
      <c r="W369" s="179" t="str">
        <f t="shared" si="167"/>
        <v>MR522.14</v>
      </c>
      <c r="X369" s="4" t="str">
        <f t="shared" si="181"/>
        <v>Lamp</v>
      </c>
      <c r="Y369" s="179" t="str">
        <f t="shared" si="173"/>
        <v>MR622.14</v>
      </c>
      <c r="Z369" s="4" t="str">
        <f t="shared" si="186"/>
        <v>Alw</v>
      </c>
      <c r="AE369" s="4">
        <v>466</v>
      </c>
      <c r="AF369" s="4" t="str">
        <f t="shared" si="174"/>
        <v>Alm</v>
      </c>
      <c r="AG369" s="179" t="str">
        <f t="shared" si="175"/>
        <v>MR1022.14</v>
      </c>
      <c r="AH369" s="4" t="str">
        <f t="shared" si="177"/>
        <v>Alm</v>
      </c>
    </row>
    <row r="370" spans="7:34">
      <c r="G370" s="182">
        <f t="shared" si="176"/>
        <v>22</v>
      </c>
      <c r="H370" s="179">
        <f t="shared" si="178"/>
        <v>15</v>
      </c>
      <c r="I370" s="179" t="str">
        <f t="shared" si="165"/>
        <v>R22.15</v>
      </c>
      <c r="K370" s="179" t="str">
        <f t="shared" si="168"/>
        <v>R122.15</v>
      </c>
      <c r="M370" s="179" t="str">
        <f t="shared" si="179"/>
        <v>MR922.15</v>
      </c>
      <c r="N370" s="4" t="str">
        <f t="shared" si="182"/>
        <v>Flg</v>
      </c>
      <c r="O370" s="179" t="str">
        <f t="shared" si="170"/>
        <v>MR122.15</v>
      </c>
      <c r="P370" s="4" t="str">
        <f t="shared" si="183"/>
        <v>Pls</v>
      </c>
      <c r="Q370" s="179" t="str">
        <f t="shared" si="171"/>
        <v>MR222.15</v>
      </c>
      <c r="R370" s="4" t="str">
        <f t="shared" si="184"/>
        <v>[M]</v>
      </c>
      <c r="S370" s="179" t="str">
        <f t="shared" si="172"/>
        <v>MR322.15</v>
      </c>
      <c r="T370" s="4" t="str">
        <f t="shared" si="185"/>
        <v>[A]</v>
      </c>
      <c r="U370" s="179" t="str">
        <f t="shared" si="166"/>
        <v>MR422.15</v>
      </c>
      <c r="V370" s="4" t="str">
        <f t="shared" si="180"/>
        <v>Sw</v>
      </c>
      <c r="W370" s="179" t="str">
        <f t="shared" si="167"/>
        <v>MR522.15</v>
      </c>
      <c r="X370" s="4" t="str">
        <f t="shared" si="181"/>
        <v>Lamp</v>
      </c>
      <c r="Y370" s="179" t="str">
        <f t="shared" si="173"/>
        <v>MR622.15</v>
      </c>
      <c r="Z370" s="4" t="str">
        <f t="shared" si="186"/>
        <v>Alw</v>
      </c>
      <c r="AE370" s="4">
        <v>467</v>
      </c>
      <c r="AF370" s="4" t="str">
        <f t="shared" si="174"/>
        <v>Alm</v>
      </c>
      <c r="AG370" s="179" t="str">
        <f t="shared" si="175"/>
        <v>MR1022.15</v>
      </c>
      <c r="AH370" s="4" t="str">
        <f t="shared" si="177"/>
        <v>Alm</v>
      </c>
    </row>
    <row r="371" spans="7:35">
      <c r="G371" s="182">
        <f t="shared" si="176"/>
        <v>23</v>
      </c>
      <c r="H371" s="179">
        <f t="shared" si="178"/>
        <v>0</v>
      </c>
      <c r="I371" s="179" t="str">
        <f t="shared" si="165"/>
        <v>R23.0</v>
      </c>
      <c r="K371" s="179" t="str">
        <f t="shared" si="168"/>
        <v>R123.0</v>
      </c>
      <c r="M371" s="179" t="str">
        <f t="shared" si="179"/>
        <v>MR923.0</v>
      </c>
      <c r="N371" s="4" t="str">
        <f t="shared" si="182"/>
        <v>Flg</v>
      </c>
      <c r="O371" s="179" t="str">
        <f t="shared" si="170"/>
        <v>MR123.0</v>
      </c>
      <c r="P371" s="4" t="str">
        <f>$B339&amp;P$2</f>
        <v>4St_B温度在控制范围内Pls</v>
      </c>
      <c r="Q371" s="179" t="str">
        <f t="shared" si="171"/>
        <v>MR223.0</v>
      </c>
      <c r="R371" s="4" t="str">
        <f>$B339&amp;R$2</f>
        <v>4St_B温度在控制范围内[M]</v>
      </c>
      <c r="S371" s="179" t="str">
        <f t="shared" si="172"/>
        <v>MR323.0</v>
      </c>
      <c r="T371" s="4" t="str">
        <f>$B339&amp;T$2</f>
        <v>4St_B温度在控制范围内[A]</v>
      </c>
      <c r="U371" s="179" t="str">
        <f t="shared" si="166"/>
        <v>MR423.0</v>
      </c>
      <c r="V371" s="4" t="str">
        <f t="shared" si="180"/>
        <v>Sw</v>
      </c>
      <c r="W371" s="179" t="str">
        <f t="shared" si="167"/>
        <v>MR523.0</v>
      </c>
      <c r="X371" s="4" t="str">
        <f t="shared" si="181"/>
        <v>Lamp</v>
      </c>
      <c r="Y371" s="179" t="str">
        <f t="shared" si="173"/>
        <v>MR623.0</v>
      </c>
      <c r="Z371" s="4" t="str">
        <f>$B339&amp;Z$2</f>
        <v>4St_B温度在控制范围内Alw</v>
      </c>
      <c r="AE371" s="4">
        <v>468</v>
      </c>
      <c r="AF371" s="4" t="str">
        <f t="shared" si="174"/>
        <v>4St_B温度在控制范围内Alm</v>
      </c>
      <c r="AG371" s="179" t="str">
        <f t="shared" si="175"/>
        <v>MR1023.0</v>
      </c>
      <c r="AH371" s="4" t="str">
        <f>$B339&amp;AH$2</f>
        <v>4St_B温度在控制范围内Alm</v>
      </c>
      <c r="AI371" s="4" t="s">
        <v>677</v>
      </c>
    </row>
    <row r="372" spans="2:35">
      <c r="B372" s="23" t="s">
        <v>678</v>
      </c>
      <c r="G372" s="182">
        <f t="shared" si="176"/>
        <v>23</v>
      </c>
      <c r="H372" s="179">
        <f t="shared" si="178"/>
        <v>1</v>
      </c>
      <c r="I372" s="179" t="str">
        <f t="shared" si="165"/>
        <v>R23.1</v>
      </c>
      <c r="K372" s="179" t="str">
        <f t="shared" si="168"/>
        <v>R123.1</v>
      </c>
      <c r="M372" s="179" t="str">
        <f t="shared" ref="M372:M384" si="187">M$2&amp;($G372+900)&amp;"."&amp;$H372</f>
        <v>MR923.1</v>
      </c>
      <c r="N372" s="4" t="str">
        <f t="shared" si="182"/>
        <v>4St_B下层上板左温度超界Flg</v>
      </c>
      <c r="O372" s="179" t="str">
        <f t="shared" si="170"/>
        <v>MR123.1</v>
      </c>
      <c r="P372" s="4" t="str">
        <f>$B340&amp;P$2</f>
        <v>4St_B上层上板左温度超界Pls</v>
      </c>
      <c r="Q372" s="179" t="str">
        <f t="shared" si="171"/>
        <v>MR223.1</v>
      </c>
      <c r="R372" s="4" t="str">
        <f>$B340&amp;R$2</f>
        <v>4St_B上层上板左温度超界[M]</v>
      </c>
      <c r="S372" s="179" t="str">
        <f t="shared" si="172"/>
        <v>MR323.1</v>
      </c>
      <c r="T372" s="4" t="str">
        <f>$B340&amp;T$2</f>
        <v>4St_B上层上板左温度超界[A]</v>
      </c>
      <c r="U372" s="179" t="str">
        <f t="shared" si="166"/>
        <v>MR423.1</v>
      </c>
      <c r="V372" s="4" t="str">
        <f t="shared" si="180"/>
        <v>Sw</v>
      </c>
      <c r="W372" s="179" t="str">
        <f t="shared" si="167"/>
        <v>MR523.1</v>
      </c>
      <c r="X372" s="4" t="str">
        <f t="shared" si="181"/>
        <v>Lamp</v>
      </c>
      <c r="Y372" s="179" t="str">
        <f t="shared" si="173"/>
        <v>MR623.1</v>
      </c>
      <c r="Z372" s="4" t="str">
        <f>$B340&amp;Z$2</f>
        <v>4St_B上层上板左温度超界Alw</v>
      </c>
      <c r="AE372" s="4">
        <v>469</v>
      </c>
      <c r="AF372" s="4" t="str">
        <f t="shared" si="174"/>
        <v>4St_B上层上板左温度超界Alm</v>
      </c>
      <c r="AG372" s="179" t="str">
        <f t="shared" si="175"/>
        <v>MR1023.1</v>
      </c>
      <c r="AH372" s="4" t="str">
        <f>$B340&amp;AH$2</f>
        <v>4St_B上层上板左温度超界Alm</v>
      </c>
      <c r="AI372" s="4" t="s">
        <v>679</v>
      </c>
    </row>
    <row r="373" spans="2:35">
      <c r="B373" s="23" t="s">
        <v>680</v>
      </c>
      <c r="G373" s="182">
        <f t="shared" si="176"/>
        <v>23</v>
      </c>
      <c r="H373" s="179">
        <f t="shared" si="178"/>
        <v>2</v>
      </c>
      <c r="I373" s="179" t="str">
        <f t="shared" si="165"/>
        <v>R23.2</v>
      </c>
      <c r="K373" s="179" t="str">
        <f t="shared" si="168"/>
        <v>R123.2</v>
      </c>
      <c r="M373" s="179" t="str">
        <f t="shared" si="187"/>
        <v>MR923.2</v>
      </c>
      <c r="N373" s="4" t="str">
        <f t="shared" ref="N373:N399" si="188">$B373&amp;N$2</f>
        <v>4St_B下层上板中温度超界Flg</v>
      </c>
      <c r="O373" s="179" t="str">
        <f t="shared" si="170"/>
        <v>MR123.2</v>
      </c>
      <c r="P373" s="4" t="str">
        <f>$B341&amp;P$2</f>
        <v>4St_B上层上板中温度超界Pls</v>
      </c>
      <c r="Q373" s="179" t="str">
        <f t="shared" si="171"/>
        <v>MR223.2</v>
      </c>
      <c r="R373" s="4" t="str">
        <f>$B341&amp;R$2</f>
        <v>4St_B上层上板中温度超界[M]</v>
      </c>
      <c r="S373" s="179" t="str">
        <f t="shared" si="172"/>
        <v>MR323.2</v>
      </c>
      <c r="T373" s="4" t="str">
        <f>$B341&amp;T$2</f>
        <v>4St_B上层上板中温度超界[A]</v>
      </c>
      <c r="U373" s="179" t="str">
        <f t="shared" si="166"/>
        <v>MR423.2</v>
      </c>
      <c r="V373" s="4" t="str">
        <f t="shared" si="180"/>
        <v>Sw</v>
      </c>
      <c r="W373" s="179" t="str">
        <f t="shared" si="167"/>
        <v>MR523.2</v>
      </c>
      <c r="X373" s="4" t="str">
        <f t="shared" si="181"/>
        <v>Lamp</v>
      </c>
      <c r="Y373" s="179" t="str">
        <f t="shared" si="173"/>
        <v>MR623.2</v>
      </c>
      <c r="Z373" s="4" t="str">
        <f>$B341&amp;Z$2</f>
        <v>4St_B上层上板中温度超界Alw</v>
      </c>
      <c r="AE373" s="4">
        <v>470</v>
      </c>
      <c r="AF373" s="4" t="str">
        <f t="shared" si="174"/>
        <v>4St_B上层上板中温度超界Alm</v>
      </c>
      <c r="AG373" s="179" t="str">
        <f t="shared" si="175"/>
        <v>MR1023.2</v>
      </c>
      <c r="AH373" s="4" t="str">
        <f>$B341&amp;AH$2</f>
        <v>4St_B上层上板中温度超界Alm</v>
      </c>
      <c r="AI373" s="4" t="s">
        <v>681</v>
      </c>
    </row>
    <row r="374" spans="2:35">
      <c r="B374" s="23" t="s">
        <v>682</v>
      </c>
      <c r="G374" s="182">
        <f t="shared" si="176"/>
        <v>23</v>
      </c>
      <c r="H374" s="179">
        <f t="shared" si="178"/>
        <v>3</v>
      </c>
      <c r="I374" s="179" t="str">
        <f t="shared" si="165"/>
        <v>R23.3</v>
      </c>
      <c r="K374" s="179" t="str">
        <f t="shared" si="168"/>
        <v>R123.3</v>
      </c>
      <c r="M374" s="179" t="str">
        <f t="shared" si="187"/>
        <v>MR923.3</v>
      </c>
      <c r="N374" s="4" t="str">
        <f t="shared" si="188"/>
        <v>4St_B下层上板右温度超界Flg</v>
      </c>
      <c r="O374" s="179" t="str">
        <f t="shared" si="170"/>
        <v>MR123.3</v>
      </c>
      <c r="P374" s="4" t="str">
        <f>$B342&amp;P$2</f>
        <v>4St_B上层上板右温度超界Pls</v>
      </c>
      <c r="Q374" s="179" t="str">
        <f t="shared" si="171"/>
        <v>MR223.3</v>
      </c>
      <c r="R374" s="4" t="str">
        <f>$B342&amp;R$2</f>
        <v>4St_B上层上板右温度超界[M]</v>
      </c>
      <c r="S374" s="179" t="str">
        <f t="shared" si="172"/>
        <v>MR323.3</v>
      </c>
      <c r="T374" s="4" t="str">
        <f>$B342&amp;T$2</f>
        <v>4St_B上层上板右温度超界[A]</v>
      </c>
      <c r="U374" s="179" t="str">
        <f t="shared" si="166"/>
        <v>MR423.3</v>
      </c>
      <c r="V374" s="4" t="str">
        <f t="shared" si="180"/>
        <v>Sw</v>
      </c>
      <c r="W374" s="179" t="str">
        <f t="shared" si="167"/>
        <v>MR523.3</v>
      </c>
      <c r="X374" s="4" t="str">
        <f t="shared" si="181"/>
        <v>Lamp</v>
      </c>
      <c r="Y374" s="179" t="str">
        <f t="shared" si="173"/>
        <v>MR623.3</v>
      </c>
      <c r="Z374" s="4" t="str">
        <f>$B342&amp;Z$2</f>
        <v>4St_B上层上板右温度超界Alw</v>
      </c>
      <c r="AE374" s="4">
        <v>471</v>
      </c>
      <c r="AF374" s="4" t="str">
        <f t="shared" si="174"/>
        <v>4St_B上层上板右温度超界Alm</v>
      </c>
      <c r="AG374" s="179" t="str">
        <f t="shared" si="175"/>
        <v>MR1023.3</v>
      </c>
      <c r="AH374" s="4" t="str">
        <f>$B342&amp;AH$2</f>
        <v>4St_B上层上板右温度超界Alm</v>
      </c>
      <c r="AI374" s="4" t="s">
        <v>683</v>
      </c>
    </row>
    <row r="375" spans="2:35">
      <c r="B375" s="23" t="s">
        <v>684</v>
      </c>
      <c r="G375" s="182">
        <f t="shared" si="176"/>
        <v>23</v>
      </c>
      <c r="H375" s="179">
        <f t="shared" si="178"/>
        <v>4</v>
      </c>
      <c r="I375" s="179" t="str">
        <f t="shared" si="165"/>
        <v>R23.4</v>
      </c>
      <c r="K375" s="179" t="str">
        <f t="shared" si="168"/>
        <v>R123.4</v>
      </c>
      <c r="M375" s="179" t="str">
        <f t="shared" si="187"/>
        <v>MR923.4</v>
      </c>
      <c r="N375" s="4" t="str">
        <f t="shared" si="188"/>
        <v>4St_B下层左侧板温度超界Flg</v>
      </c>
      <c r="O375" s="179" t="str">
        <f t="shared" si="170"/>
        <v>MR123.4</v>
      </c>
      <c r="P375" s="4" t="str">
        <f>$B343&amp;P$2</f>
        <v>4St_B上层左侧板温度超界Pls</v>
      </c>
      <c r="Q375" s="179" t="str">
        <f t="shared" si="171"/>
        <v>MR223.4</v>
      </c>
      <c r="R375" s="4" t="str">
        <f>$B343&amp;R$2</f>
        <v>4St_B上层左侧板温度超界[M]</v>
      </c>
      <c r="S375" s="179" t="str">
        <f t="shared" si="172"/>
        <v>MR323.4</v>
      </c>
      <c r="T375" s="4" t="str">
        <f>$B343&amp;T$2</f>
        <v>4St_B上层左侧板温度超界[A]</v>
      </c>
      <c r="U375" s="179" t="str">
        <f t="shared" si="166"/>
        <v>MR423.4</v>
      </c>
      <c r="V375" s="4" t="str">
        <f t="shared" si="180"/>
        <v>Sw</v>
      </c>
      <c r="W375" s="179" t="str">
        <f t="shared" si="167"/>
        <v>MR523.4</v>
      </c>
      <c r="X375" s="4" t="str">
        <f t="shared" si="181"/>
        <v>Lamp</v>
      </c>
      <c r="Y375" s="179" t="str">
        <f t="shared" si="173"/>
        <v>MR623.4</v>
      </c>
      <c r="Z375" s="4" t="str">
        <f>$B343&amp;Z$2</f>
        <v>4St_B上层左侧板温度超界Alw</v>
      </c>
      <c r="AE375" s="4">
        <v>472</v>
      </c>
      <c r="AF375" s="4" t="str">
        <f t="shared" si="174"/>
        <v>4St_B上层左侧板温度超界Alm</v>
      </c>
      <c r="AG375" s="179" t="str">
        <f t="shared" si="175"/>
        <v>MR1023.4</v>
      </c>
      <c r="AH375" s="4" t="str">
        <f>$B343&amp;AH$2</f>
        <v>4St_B上层左侧板温度超界Alm</v>
      </c>
      <c r="AI375" s="4" t="s">
        <v>685</v>
      </c>
    </row>
    <row r="376" spans="2:35">
      <c r="B376" s="23" t="s">
        <v>686</v>
      </c>
      <c r="G376" s="182">
        <f t="shared" si="176"/>
        <v>23</v>
      </c>
      <c r="H376" s="179">
        <f t="shared" si="178"/>
        <v>5</v>
      </c>
      <c r="I376" s="179" t="str">
        <f t="shared" si="165"/>
        <v>R23.5</v>
      </c>
      <c r="K376" s="179" t="str">
        <f t="shared" si="168"/>
        <v>R123.5</v>
      </c>
      <c r="M376" s="179" t="str">
        <f t="shared" si="187"/>
        <v>MR923.5</v>
      </c>
      <c r="N376" s="4" t="str">
        <f t="shared" si="188"/>
        <v>4St_B下层下板左温度超界Flg</v>
      </c>
      <c r="O376" s="179" t="str">
        <f t="shared" si="170"/>
        <v>MR123.5</v>
      </c>
      <c r="P376" s="4" t="str">
        <f>$B344&amp;P$2</f>
        <v>4St_B上层下板左温度超界Pls</v>
      </c>
      <c r="Q376" s="179" t="str">
        <f t="shared" si="171"/>
        <v>MR223.5</v>
      </c>
      <c r="R376" s="4" t="str">
        <f>$B344&amp;R$2</f>
        <v>4St_B上层下板左温度超界[M]</v>
      </c>
      <c r="S376" s="179" t="str">
        <f t="shared" si="172"/>
        <v>MR323.5</v>
      </c>
      <c r="T376" s="4" t="str">
        <f>$B344&amp;T$2</f>
        <v>4St_B上层下板左温度超界[A]</v>
      </c>
      <c r="U376" s="179" t="str">
        <f t="shared" si="166"/>
        <v>MR423.5</v>
      </c>
      <c r="V376" s="4" t="str">
        <f t="shared" si="180"/>
        <v>Sw</v>
      </c>
      <c r="W376" s="179" t="str">
        <f t="shared" si="167"/>
        <v>MR523.5</v>
      </c>
      <c r="X376" s="4" t="str">
        <f t="shared" si="181"/>
        <v>Lamp</v>
      </c>
      <c r="Y376" s="179" t="str">
        <f t="shared" si="173"/>
        <v>MR623.5</v>
      </c>
      <c r="Z376" s="4" t="str">
        <f>$B344&amp;Z$2</f>
        <v>4St_B上层下板左温度超界Alw</v>
      </c>
      <c r="AE376" s="4">
        <v>473</v>
      </c>
      <c r="AF376" s="4" t="str">
        <f t="shared" si="174"/>
        <v>4St_B上层下板左温度超界Alm</v>
      </c>
      <c r="AG376" s="179" t="str">
        <f t="shared" si="175"/>
        <v>MR1023.5</v>
      </c>
      <c r="AH376" s="4" t="str">
        <f>$B344&amp;AH$2</f>
        <v>4St_B上层下板左温度超界Alm</v>
      </c>
      <c r="AI376" s="4" t="s">
        <v>687</v>
      </c>
    </row>
    <row r="377" spans="2:35">
      <c r="B377" s="23" t="s">
        <v>688</v>
      </c>
      <c r="G377" s="182">
        <f t="shared" si="176"/>
        <v>23</v>
      </c>
      <c r="H377" s="179">
        <f t="shared" si="178"/>
        <v>6</v>
      </c>
      <c r="I377" s="179" t="str">
        <f t="shared" si="165"/>
        <v>R23.6</v>
      </c>
      <c r="K377" s="179" t="str">
        <f t="shared" si="168"/>
        <v>R123.6</v>
      </c>
      <c r="M377" s="179" t="str">
        <f t="shared" si="187"/>
        <v>MR923.6</v>
      </c>
      <c r="N377" s="4" t="str">
        <f t="shared" si="188"/>
        <v>4St_B下层下板中温度超界Flg</v>
      </c>
      <c r="O377" s="179" t="str">
        <f t="shared" si="170"/>
        <v>MR123.6</v>
      </c>
      <c r="P377" s="4" t="str">
        <f>$B345&amp;P$2</f>
        <v>4St_B上层下板中温度超界Pls</v>
      </c>
      <c r="Q377" s="179" t="str">
        <f t="shared" si="171"/>
        <v>MR223.6</v>
      </c>
      <c r="R377" s="4" t="str">
        <f>$B345&amp;R$2</f>
        <v>4St_B上层下板中温度超界[M]</v>
      </c>
      <c r="S377" s="179" t="str">
        <f t="shared" si="172"/>
        <v>MR323.6</v>
      </c>
      <c r="T377" s="4" t="str">
        <f>$B345&amp;T$2</f>
        <v>4St_B上层下板中温度超界[A]</v>
      </c>
      <c r="U377" s="179" t="str">
        <f t="shared" si="166"/>
        <v>MR423.6</v>
      </c>
      <c r="V377" s="4" t="str">
        <f t="shared" si="180"/>
        <v>Sw</v>
      </c>
      <c r="W377" s="179" t="str">
        <f t="shared" si="167"/>
        <v>MR523.6</v>
      </c>
      <c r="X377" s="4" t="str">
        <f t="shared" si="181"/>
        <v>Lamp</v>
      </c>
      <c r="Y377" s="179" t="str">
        <f t="shared" si="173"/>
        <v>MR623.6</v>
      </c>
      <c r="Z377" s="4" t="str">
        <f>$B345&amp;Z$2</f>
        <v>4St_B上层下板中温度超界Alw</v>
      </c>
      <c r="AE377" s="4">
        <v>474</v>
      </c>
      <c r="AF377" s="4" t="str">
        <f t="shared" si="174"/>
        <v>4St_B上层下板中温度超界Alm</v>
      </c>
      <c r="AG377" s="179" t="str">
        <f t="shared" si="175"/>
        <v>MR1023.6</v>
      </c>
      <c r="AH377" s="4" t="str">
        <f>$B345&amp;AH$2</f>
        <v>4St_B上层下板中温度超界Alm</v>
      </c>
      <c r="AI377" s="4" t="s">
        <v>689</v>
      </c>
    </row>
    <row r="378" spans="2:35">
      <c r="B378" s="23" t="s">
        <v>690</v>
      </c>
      <c r="G378" s="182">
        <f t="shared" si="176"/>
        <v>23</v>
      </c>
      <c r="H378" s="179">
        <f t="shared" si="178"/>
        <v>7</v>
      </c>
      <c r="I378" s="179" t="str">
        <f t="shared" si="165"/>
        <v>R23.7</v>
      </c>
      <c r="K378" s="179" t="str">
        <f t="shared" si="168"/>
        <v>R123.7</v>
      </c>
      <c r="M378" s="179" t="str">
        <f t="shared" si="187"/>
        <v>MR923.7</v>
      </c>
      <c r="N378" s="4" t="str">
        <f t="shared" si="188"/>
        <v>4St_B下层下板右温度超界Flg</v>
      </c>
      <c r="O378" s="179" t="str">
        <f t="shared" si="170"/>
        <v>MR123.7</v>
      </c>
      <c r="P378" s="4" t="str">
        <f>$B346&amp;P$2</f>
        <v>4St_B上层下板右温度超界Pls</v>
      </c>
      <c r="Q378" s="179" t="str">
        <f t="shared" si="171"/>
        <v>MR223.7</v>
      </c>
      <c r="R378" s="4" t="str">
        <f>$B346&amp;R$2</f>
        <v>4St_B上层下板右温度超界[M]</v>
      </c>
      <c r="S378" s="179" t="str">
        <f t="shared" si="172"/>
        <v>MR323.7</v>
      </c>
      <c r="T378" s="4" t="str">
        <f>$B346&amp;T$2</f>
        <v>4St_B上层下板右温度超界[A]</v>
      </c>
      <c r="U378" s="179" t="str">
        <f t="shared" si="166"/>
        <v>MR423.7</v>
      </c>
      <c r="V378" s="4" t="str">
        <f t="shared" si="180"/>
        <v>Sw</v>
      </c>
      <c r="W378" s="179" t="str">
        <f t="shared" si="167"/>
        <v>MR523.7</v>
      </c>
      <c r="X378" s="4" t="str">
        <f t="shared" si="181"/>
        <v>Lamp</v>
      </c>
      <c r="Y378" s="179" t="str">
        <f t="shared" si="173"/>
        <v>MR623.7</v>
      </c>
      <c r="Z378" s="4" t="str">
        <f>$B346&amp;Z$2</f>
        <v>4St_B上层下板右温度超界Alw</v>
      </c>
      <c r="AE378" s="4">
        <v>475</v>
      </c>
      <c r="AF378" s="4" t="str">
        <f t="shared" si="174"/>
        <v>4St_B上层下板右温度超界Alm</v>
      </c>
      <c r="AG378" s="179" t="str">
        <f t="shared" si="175"/>
        <v>MR1023.7</v>
      </c>
      <c r="AH378" s="4" t="str">
        <f>$B346&amp;AH$2</f>
        <v>4St_B上层下板右温度超界Alm</v>
      </c>
      <c r="AI378" s="4" t="s">
        <v>691</v>
      </c>
    </row>
    <row r="379" spans="2:35">
      <c r="B379" s="23" t="s">
        <v>692</v>
      </c>
      <c r="G379" s="182">
        <f t="shared" si="176"/>
        <v>23</v>
      </c>
      <c r="H379" s="179">
        <f t="shared" si="178"/>
        <v>8</v>
      </c>
      <c r="I379" s="179" t="str">
        <f t="shared" si="165"/>
        <v>R23.8</v>
      </c>
      <c r="K379" s="179" t="str">
        <f t="shared" si="168"/>
        <v>R123.8</v>
      </c>
      <c r="M379" s="179" t="str">
        <f t="shared" si="187"/>
        <v>MR923.8</v>
      </c>
      <c r="N379" s="4" t="str">
        <f t="shared" si="188"/>
        <v>4St_B下层右侧板温度超界Flg</v>
      </c>
      <c r="O379" s="179" t="str">
        <f t="shared" si="170"/>
        <v>MR123.8</v>
      </c>
      <c r="P379" s="4" t="str">
        <f>$B347&amp;P$2</f>
        <v>4St_B上层右侧板温度超界Pls</v>
      </c>
      <c r="Q379" s="179" t="str">
        <f t="shared" si="171"/>
        <v>MR223.8</v>
      </c>
      <c r="R379" s="4" t="str">
        <f>$B347&amp;R$2</f>
        <v>4St_B上层右侧板温度超界[M]</v>
      </c>
      <c r="S379" s="179" t="str">
        <f t="shared" si="172"/>
        <v>MR323.8</v>
      </c>
      <c r="T379" s="4" t="str">
        <f>$B347&amp;T$2</f>
        <v>4St_B上层右侧板温度超界[A]</v>
      </c>
      <c r="U379" s="179" t="str">
        <f t="shared" si="166"/>
        <v>MR423.8</v>
      </c>
      <c r="V379" s="4" t="str">
        <f t="shared" si="180"/>
        <v>Sw</v>
      </c>
      <c r="W379" s="179" t="str">
        <f t="shared" si="167"/>
        <v>MR523.8</v>
      </c>
      <c r="X379" s="4" t="str">
        <f t="shared" si="181"/>
        <v>Lamp</v>
      </c>
      <c r="Y379" s="179" t="str">
        <f t="shared" si="173"/>
        <v>MR623.8</v>
      </c>
      <c r="Z379" s="4" t="str">
        <f>$B347&amp;Z$2</f>
        <v>4St_B上层右侧板温度超界Alw</v>
      </c>
      <c r="AE379" s="4">
        <v>476</v>
      </c>
      <c r="AF379" s="4" t="str">
        <f t="shared" si="174"/>
        <v>4St_B上层右侧板温度超界Alm</v>
      </c>
      <c r="AG379" s="179" t="str">
        <f t="shared" si="175"/>
        <v>MR1023.8</v>
      </c>
      <c r="AH379" s="4" t="str">
        <f>$B347&amp;AH$2</f>
        <v>4St_B上层右侧板温度超界Alm</v>
      </c>
      <c r="AI379" s="4" t="s">
        <v>693</v>
      </c>
    </row>
    <row r="380" spans="7:35">
      <c r="G380" s="182">
        <f t="shared" si="176"/>
        <v>23</v>
      </c>
      <c r="H380" s="179">
        <f t="shared" si="178"/>
        <v>9</v>
      </c>
      <c r="I380" s="179" t="str">
        <f t="shared" si="165"/>
        <v>R23.9</v>
      </c>
      <c r="K380" s="179" t="str">
        <f t="shared" si="168"/>
        <v>R123.9</v>
      </c>
      <c r="M380" s="179" t="str">
        <f t="shared" si="187"/>
        <v>MR923.9</v>
      </c>
      <c r="N380" s="4" t="str">
        <f t="shared" si="188"/>
        <v>Flg</v>
      </c>
      <c r="O380" s="179" t="str">
        <f t="shared" si="170"/>
        <v>MR123.9</v>
      </c>
      <c r="P380" s="4" t="str">
        <f t="shared" si="183"/>
        <v>Pls</v>
      </c>
      <c r="Q380" s="179" t="str">
        <f t="shared" si="171"/>
        <v>MR223.9</v>
      </c>
      <c r="R380" s="4" t="str">
        <f t="shared" si="184"/>
        <v>[M]</v>
      </c>
      <c r="S380" s="179" t="str">
        <f t="shared" si="172"/>
        <v>MR323.9</v>
      </c>
      <c r="T380" s="4" t="str">
        <f t="shared" si="185"/>
        <v>[A]</v>
      </c>
      <c r="U380" s="179" t="str">
        <f t="shared" si="166"/>
        <v>MR423.9</v>
      </c>
      <c r="V380" s="4" t="str">
        <f t="shared" si="180"/>
        <v>Sw</v>
      </c>
      <c r="W380" s="179" t="str">
        <f t="shared" si="167"/>
        <v>MR523.9</v>
      </c>
      <c r="X380" s="4" t="str">
        <f t="shared" si="181"/>
        <v>Lamp</v>
      </c>
      <c r="Y380" s="179" t="str">
        <f t="shared" si="173"/>
        <v>MR623.9</v>
      </c>
      <c r="Z380" s="4" t="str">
        <f t="shared" si="186"/>
        <v>Alw</v>
      </c>
      <c r="AE380" s="4">
        <v>477</v>
      </c>
      <c r="AF380" s="4" t="str">
        <f t="shared" si="174"/>
        <v>Alm</v>
      </c>
      <c r="AG380" s="179" t="str">
        <f t="shared" si="175"/>
        <v>MR1023.9</v>
      </c>
      <c r="AH380" s="4" t="str">
        <f t="shared" si="177"/>
        <v>Alm</v>
      </c>
      <c r="AI380" s="4" t="s">
        <v>694</v>
      </c>
    </row>
    <row r="381" spans="7:35">
      <c r="G381" s="182">
        <f t="shared" si="176"/>
        <v>23</v>
      </c>
      <c r="H381" s="179">
        <f t="shared" si="178"/>
        <v>10</v>
      </c>
      <c r="I381" s="179" t="str">
        <f t="shared" si="165"/>
        <v>R23.10</v>
      </c>
      <c r="K381" s="179" t="str">
        <f t="shared" si="168"/>
        <v>R123.10</v>
      </c>
      <c r="M381" s="179" t="str">
        <f t="shared" si="187"/>
        <v>MR923.10</v>
      </c>
      <c r="N381" s="4" t="str">
        <f t="shared" si="188"/>
        <v>Flg</v>
      </c>
      <c r="O381" s="179" t="str">
        <f t="shared" si="170"/>
        <v>MR123.10</v>
      </c>
      <c r="P381" s="4" t="str">
        <f t="shared" si="183"/>
        <v>Pls</v>
      </c>
      <c r="Q381" s="179" t="str">
        <f t="shared" si="171"/>
        <v>MR223.10</v>
      </c>
      <c r="R381" s="4" t="str">
        <f t="shared" si="184"/>
        <v>[M]</v>
      </c>
      <c r="S381" s="179" t="str">
        <f t="shared" si="172"/>
        <v>MR323.10</v>
      </c>
      <c r="T381" s="4" t="str">
        <f t="shared" si="185"/>
        <v>[A]</v>
      </c>
      <c r="U381" s="179" t="str">
        <f t="shared" si="166"/>
        <v>MR423.10</v>
      </c>
      <c r="V381" s="4" t="str">
        <f t="shared" si="180"/>
        <v>Sw</v>
      </c>
      <c r="W381" s="179" t="str">
        <f t="shared" si="167"/>
        <v>MR523.10</v>
      </c>
      <c r="X381" s="4" t="str">
        <f t="shared" si="181"/>
        <v>Lamp</v>
      </c>
      <c r="Y381" s="179" t="str">
        <f t="shared" si="173"/>
        <v>MR623.10</v>
      </c>
      <c r="Z381" s="4" t="str">
        <f t="shared" si="186"/>
        <v>Alw</v>
      </c>
      <c r="AE381" s="4">
        <v>478</v>
      </c>
      <c r="AF381" s="4" t="str">
        <f t="shared" si="174"/>
        <v>Alm</v>
      </c>
      <c r="AG381" s="179" t="str">
        <f t="shared" si="175"/>
        <v>MR1023.10</v>
      </c>
      <c r="AH381" s="4" t="str">
        <f t="shared" si="177"/>
        <v>Alm</v>
      </c>
      <c r="AI381" s="4" t="s">
        <v>695</v>
      </c>
    </row>
    <row r="382" spans="7:35">
      <c r="G382" s="182">
        <f t="shared" si="176"/>
        <v>23</v>
      </c>
      <c r="H382" s="179">
        <f t="shared" si="178"/>
        <v>11</v>
      </c>
      <c r="I382" s="179" t="str">
        <f t="shared" si="165"/>
        <v>R23.11</v>
      </c>
      <c r="K382" s="179" t="str">
        <f t="shared" si="168"/>
        <v>R123.11</v>
      </c>
      <c r="M382" s="179" t="str">
        <f t="shared" si="187"/>
        <v>MR923.11</v>
      </c>
      <c r="N382" s="4" t="str">
        <f t="shared" si="188"/>
        <v>Flg</v>
      </c>
      <c r="O382" s="179" t="str">
        <f t="shared" si="170"/>
        <v>MR123.11</v>
      </c>
      <c r="P382" s="4" t="str">
        <f t="shared" si="183"/>
        <v>Pls</v>
      </c>
      <c r="Q382" s="179" t="str">
        <f t="shared" si="171"/>
        <v>MR223.11</v>
      </c>
      <c r="R382" s="4" t="str">
        <f t="shared" si="184"/>
        <v>[M]</v>
      </c>
      <c r="S382" s="179" t="str">
        <f t="shared" si="172"/>
        <v>MR323.11</v>
      </c>
      <c r="T382" s="4" t="str">
        <f t="shared" si="185"/>
        <v>[A]</v>
      </c>
      <c r="U382" s="179" t="str">
        <f t="shared" si="166"/>
        <v>MR423.11</v>
      </c>
      <c r="V382" s="4" t="str">
        <f t="shared" si="180"/>
        <v>Sw</v>
      </c>
      <c r="W382" s="179" t="str">
        <f t="shared" si="167"/>
        <v>MR523.11</v>
      </c>
      <c r="X382" s="4" t="str">
        <f t="shared" si="181"/>
        <v>Lamp</v>
      </c>
      <c r="Y382" s="179" t="str">
        <f t="shared" si="173"/>
        <v>MR623.11</v>
      </c>
      <c r="Z382" s="4" t="str">
        <f t="shared" si="186"/>
        <v>Alw</v>
      </c>
      <c r="AE382" s="4">
        <v>479</v>
      </c>
      <c r="AF382" s="4" t="str">
        <f t="shared" si="174"/>
        <v>Alm</v>
      </c>
      <c r="AG382" s="179" t="str">
        <f t="shared" si="175"/>
        <v>MR1023.11</v>
      </c>
      <c r="AH382" s="4" t="str">
        <f t="shared" si="177"/>
        <v>Alm</v>
      </c>
      <c r="AI382" s="4" t="s">
        <v>696</v>
      </c>
    </row>
    <row r="383" spans="7:35">
      <c r="G383" s="182">
        <f t="shared" si="176"/>
        <v>23</v>
      </c>
      <c r="H383" s="179">
        <f t="shared" si="178"/>
        <v>12</v>
      </c>
      <c r="I383" s="179" t="str">
        <f t="shared" si="165"/>
        <v>R23.12</v>
      </c>
      <c r="K383" s="179" t="str">
        <f t="shared" si="168"/>
        <v>R123.12</v>
      </c>
      <c r="M383" s="179" t="str">
        <f t="shared" si="187"/>
        <v>MR923.12</v>
      </c>
      <c r="N383" s="4" t="str">
        <f t="shared" si="188"/>
        <v>Flg</v>
      </c>
      <c r="O383" s="179" t="str">
        <f t="shared" si="170"/>
        <v>MR123.12</v>
      </c>
      <c r="P383" s="4" t="str">
        <f t="shared" si="183"/>
        <v>Pls</v>
      </c>
      <c r="Q383" s="179" t="str">
        <f t="shared" si="171"/>
        <v>MR223.12</v>
      </c>
      <c r="R383" s="4" t="str">
        <f t="shared" si="184"/>
        <v>[M]</v>
      </c>
      <c r="S383" s="179" t="str">
        <f t="shared" si="172"/>
        <v>MR323.12</v>
      </c>
      <c r="T383" s="4" t="str">
        <f t="shared" si="185"/>
        <v>[A]</v>
      </c>
      <c r="U383" s="179" t="str">
        <f t="shared" si="166"/>
        <v>MR423.12</v>
      </c>
      <c r="V383" s="4" t="str">
        <f t="shared" si="180"/>
        <v>Sw</v>
      </c>
      <c r="W383" s="179" t="str">
        <f t="shared" si="167"/>
        <v>MR523.12</v>
      </c>
      <c r="X383" s="4" t="str">
        <f t="shared" si="181"/>
        <v>Lamp</v>
      </c>
      <c r="Y383" s="179" t="str">
        <f t="shared" si="173"/>
        <v>MR623.12</v>
      </c>
      <c r="Z383" s="4" t="str">
        <f t="shared" si="186"/>
        <v>Alw</v>
      </c>
      <c r="AE383" s="4">
        <v>480</v>
      </c>
      <c r="AF383" s="4" t="str">
        <f t="shared" si="174"/>
        <v>Alm</v>
      </c>
      <c r="AG383" s="179" t="str">
        <f t="shared" si="175"/>
        <v>MR1023.12</v>
      </c>
      <c r="AH383" s="4" t="str">
        <f t="shared" si="177"/>
        <v>Alm</v>
      </c>
      <c r="AI383" s="4" t="s">
        <v>697</v>
      </c>
    </row>
    <row r="384" spans="7:35">
      <c r="G384" s="182">
        <f t="shared" si="176"/>
        <v>23</v>
      </c>
      <c r="H384" s="179">
        <f t="shared" si="178"/>
        <v>13</v>
      </c>
      <c r="I384" s="179" t="str">
        <f t="shared" si="165"/>
        <v>R23.13</v>
      </c>
      <c r="K384" s="179" t="str">
        <f t="shared" si="168"/>
        <v>R123.13</v>
      </c>
      <c r="M384" s="179" t="str">
        <f t="shared" si="187"/>
        <v>MR923.13</v>
      </c>
      <c r="N384" s="4" t="str">
        <f t="shared" si="188"/>
        <v>Flg</v>
      </c>
      <c r="O384" s="179" t="str">
        <f t="shared" si="170"/>
        <v>MR123.13</v>
      </c>
      <c r="P384" s="4" t="str">
        <f t="shared" si="183"/>
        <v>Pls</v>
      </c>
      <c r="Q384" s="179" t="str">
        <f t="shared" si="171"/>
        <v>MR223.13</v>
      </c>
      <c r="R384" s="4" t="str">
        <f t="shared" si="184"/>
        <v>[M]</v>
      </c>
      <c r="S384" s="179" t="str">
        <f t="shared" si="172"/>
        <v>MR323.13</v>
      </c>
      <c r="T384" s="4" t="str">
        <f t="shared" si="185"/>
        <v>[A]</v>
      </c>
      <c r="U384" s="179" t="str">
        <f t="shared" si="166"/>
        <v>MR423.13</v>
      </c>
      <c r="V384" s="4" t="str">
        <f t="shared" si="180"/>
        <v>Sw</v>
      </c>
      <c r="W384" s="179" t="str">
        <f t="shared" si="167"/>
        <v>MR523.13</v>
      </c>
      <c r="X384" s="4" t="str">
        <f t="shared" si="181"/>
        <v>Lamp</v>
      </c>
      <c r="Y384" s="179" t="str">
        <f t="shared" si="173"/>
        <v>MR623.13</v>
      </c>
      <c r="Z384" s="4" t="str">
        <f t="shared" si="186"/>
        <v>Alw</v>
      </c>
      <c r="AE384" s="4">
        <v>481</v>
      </c>
      <c r="AF384" s="4" t="str">
        <f t="shared" si="174"/>
        <v>Alm</v>
      </c>
      <c r="AG384" s="179" t="str">
        <f t="shared" si="175"/>
        <v>MR1023.13</v>
      </c>
      <c r="AH384" s="4" t="str">
        <f t="shared" si="177"/>
        <v>Alm</v>
      </c>
      <c r="AI384" s="4" t="s">
        <v>698</v>
      </c>
    </row>
    <row r="385" spans="7:35">
      <c r="G385" s="182">
        <f t="shared" si="176"/>
        <v>23</v>
      </c>
      <c r="H385" s="179">
        <f t="shared" si="178"/>
        <v>14</v>
      </c>
      <c r="I385" s="179" t="str">
        <f t="shared" si="165"/>
        <v>R23.14</v>
      </c>
      <c r="K385" s="179" t="str">
        <f t="shared" si="168"/>
        <v>R123.14</v>
      </c>
      <c r="M385" s="179" t="str">
        <f t="shared" ref="M385:M418" si="189">M$2&amp;($G385+900)&amp;"."&amp;$H385</f>
        <v>MR923.14</v>
      </c>
      <c r="N385" s="4" t="str">
        <f t="shared" si="188"/>
        <v>Flg</v>
      </c>
      <c r="O385" s="179" t="str">
        <f t="shared" si="170"/>
        <v>MR123.14</v>
      </c>
      <c r="P385" s="4" t="str">
        <f t="shared" si="183"/>
        <v>Pls</v>
      </c>
      <c r="Q385" s="179" t="str">
        <f t="shared" si="171"/>
        <v>MR223.14</v>
      </c>
      <c r="R385" s="4" t="str">
        <f t="shared" si="184"/>
        <v>[M]</v>
      </c>
      <c r="S385" s="179" t="str">
        <f t="shared" si="172"/>
        <v>MR323.14</v>
      </c>
      <c r="T385" s="4" t="str">
        <f t="shared" si="185"/>
        <v>[A]</v>
      </c>
      <c r="U385" s="179" t="str">
        <f t="shared" si="166"/>
        <v>MR423.14</v>
      </c>
      <c r="V385" s="4" t="str">
        <f t="shared" si="180"/>
        <v>Sw</v>
      </c>
      <c r="W385" s="179" t="str">
        <f t="shared" si="167"/>
        <v>MR523.14</v>
      </c>
      <c r="X385" s="4" t="str">
        <f t="shared" si="181"/>
        <v>Lamp</v>
      </c>
      <c r="Y385" s="179" t="str">
        <f t="shared" si="173"/>
        <v>MR623.14</v>
      </c>
      <c r="Z385" s="4" t="str">
        <f t="shared" si="186"/>
        <v>Alw</v>
      </c>
      <c r="AE385" s="4">
        <v>482</v>
      </c>
      <c r="AF385" s="4" t="str">
        <f t="shared" si="174"/>
        <v>Alm</v>
      </c>
      <c r="AG385" s="179" t="str">
        <f t="shared" si="175"/>
        <v>MR1023.14</v>
      </c>
      <c r="AH385" s="4" t="str">
        <f t="shared" si="177"/>
        <v>Alm</v>
      </c>
      <c r="AI385" s="4" t="s">
        <v>699</v>
      </c>
    </row>
    <row r="386" spans="7:35">
      <c r="G386" s="182">
        <f t="shared" si="176"/>
        <v>23</v>
      </c>
      <c r="H386" s="179">
        <f t="shared" si="178"/>
        <v>15</v>
      </c>
      <c r="I386" s="179" t="str">
        <f t="shared" si="165"/>
        <v>R23.15</v>
      </c>
      <c r="K386" s="179" t="str">
        <f t="shared" si="168"/>
        <v>R123.15</v>
      </c>
      <c r="M386" s="179" t="str">
        <f t="shared" si="189"/>
        <v>MR923.15</v>
      </c>
      <c r="N386" s="4" t="str">
        <f t="shared" si="188"/>
        <v>Flg</v>
      </c>
      <c r="O386" s="179" t="str">
        <f t="shared" si="170"/>
        <v>MR123.15</v>
      </c>
      <c r="P386" s="4" t="str">
        <f t="shared" si="183"/>
        <v>Pls</v>
      </c>
      <c r="Q386" s="179" t="str">
        <f t="shared" si="171"/>
        <v>MR223.15</v>
      </c>
      <c r="R386" s="4" t="str">
        <f t="shared" si="184"/>
        <v>[M]</v>
      </c>
      <c r="S386" s="179" t="str">
        <f t="shared" si="172"/>
        <v>MR323.15</v>
      </c>
      <c r="T386" s="4" t="str">
        <f t="shared" si="185"/>
        <v>[A]</v>
      </c>
      <c r="U386" s="179" t="str">
        <f t="shared" si="166"/>
        <v>MR423.15</v>
      </c>
      <c r="V386" s="4" t="str">
        <f t="shared" si="180"/>
        <v>Sw</v>
      </c>
      <c r="W386" s="179" t="str">
        <f t="shared" si="167"/>
        <v>MR523.15</v>
      </c>
      <c r="X386" s="4" t="str">
        <f t="shared" si="181"/>
        <v>Lamp</v>
      </c>
      <c r="Y386" s="179" t="str">
        <f t="shared" si="173"/>
        <v>MR623.15</v>
      </c>
      <c r="Z386" s="4" t="str">
        <f t="shared" si="186"/>
        <v>Alw</v>
      </c>
      <c r="AE386" s="4">
        <v>483</v>
      </c>
      <c r="AF386" s="4" t="str">
        <f t="shared" si="174"/>
        <v>Alm</v>
      </c>
      <c r="AG386" s="179" t="str">
        <f t="shared" si="175"/>
        <v>MR1023.15</v>
      </c>
      <c r="AH386" s="4" t="str">
        <f t="shared" si="177"/>
        <v>Alm</v>
      </c>
      <c r="AI386" s="4" t="s">
        <v>700</v>
      </c>
    </row>
    <row r="387" spans="7:35">
      <c r="G387" s="182">
        <f t="shared" si="176"/>
        <v>24</v>
      </c>
      <c r="H387" s="179">
        <f t="shared" si="178"/>
        <v>0</v>
      </c>
      <c r="I387" s="179" t="str">
        <f t="shared" ref="I387:I450" si="190">F$2&amp;G387&amp;"."&amp;H387</f>
        <v>R24.0</v>
      </c>
      <c r="K387" s="179" t="str">
        <f t="shared" si="168"/>
        <v>R124.0</v>
      </c>
      <c r="M387" s="179" t="str">
        <f t="shared" si="189"/>
        <v>MR924.0</v>
      </c>
      <c r="N387" s="4" t="str">
        <f t="shared" si="188"/>
        <v>Flg</v>
      </c>
      <c r="O387" s="179" t="str">
        <f t="shared" si="170"/>
        <v>MR124.0</v>
      </c>
      <c r="P387" s="4" t="str">
        <f t="shared" si="183"/>
        <v>Pls</v>
      </c>
      <c r="Q387" s="179" t="str">
        <f t="shared" si="171"/>
        <v>MR224.0</v>
      </c>
      <c r="R387" s="4" t="str">
        <f t="shared" si="184"/>
        <v>[M]</v>
      </c>
      <c r="S387" s="179" t="str">
        <f t="shared" si="172"/>
        <v>MR324.0</v>
      </c>
      <c r="T387" s="4" t="str">
        <f t="shared" si="185"/>
        <v>[A]</v>
      </c>
      <c r="U387" s="179" t="str">
        <f t="shared" ref="U387:U450" si="191">$U$2&amp;($G387+400)&amp;"."&amp;$H387</f>
        <v>MR424.0</v>
      </c>
      <c r="V387" s="4" t="str">
        <f t="shared" si="180"/>
        <v>Sw</v>
      </c>
      <c r="W387" s="179" t="str">
        <f t="shared" ref="W387:W450" si="192">$W$2&amp;($G387+500)&amp;"."&amp;$H387</f>
        <v>MR524.0</v>
      </c>
      <c r="X387" s="4" t="str">
        <f t="shared" si="181"/>
        <v>Lamp</v>
      </c>
      <c r="Y387" s="179" t="str">
        <f t="shared" si="173"/>
        <v>MR624.0</v>
      </c>
      <c r="Z387" s="4" t="str">
        <f t="shared" si="186"/>
        <v>Alw</v>
      </c>
      <c r="AE387" s="4">
        <v>484</v>
      </c>
      <c r="AF387" s="4" t="str">
        <f t="shared" si="174"/>
        <v>Alm</v>
      </c>
      <c r="AG387" s="179" t="str">
        <f t="shared" si="175"/>
        <v>MR1024.0</v>
      </c>
      <c r="AH387" s="4" t="str">
        <f t="shared" ref="AH387:AH418" si="193">$B387&amp;AH$2</f>
        <v>Alm</v>
      </c>
      <c r="AI387" s="4" t="s">
        <v>701</v>
      </c>
    </row>
    <row r="388" spans="7:35">
      <c r="G388" s="182">
        <f t="shared" si="176"/>
        <v>24</v>
      </c>
      <c r="H388" s="179">
        <f t="shared" si="178"/>
        <v>1</v>
      </c>
      <c r="I388" s="179" t="str">
        <f t="shared" si="190"/>
        <v>R24.1</v>
      </c>
      <c r="K388" s="179" t="str">
        <f t="shared" ref="K388:K451" si="194">$F$2&amp;($G388+100)&amp;"."&amp;$H388</f>
        <v>R124.1</v>
      </c>
      <c r="M388" s="179" t="str">
        <f t="shared" si="189"/>
        <v>MR924.1</v>
      </c>
      <c r="N388" s="4" t="str">
        <f t="shared" si="188"/>
        <v>Flg</v>
      </c>
      <c r="O388" s="179" t="str">
        <f t="shared" ref="O388:O451" si="195">O$2&amp;($G388+100)&amp;"."&amp;$H388</f>
        <v>MR124.1</v>
      </c>
      <c r="P388" s="4" t="str">
        <f>$B356&amp;P$2</f>
        <v>4St_B中层上板左温度超界Pls</v>
      </c>
      <c r="Q388" s="179" t="str">
        <f t="shared" ref="Q388:Q451" si="196">Q$2&amp;($G388+200)&amp;"."&amp;$H388</f>
        <v>MR224.1</v>
      </c>
      <c r="R388" s="4" t="str">
        <f>$B356&amp;R$2</f>
        <v>4St_B中层上板左温度超界[M]</v>
      </c>
      <c r="S388" s="179" t="str">
        <f t="shared" ref="S388:S451" si="197">S$2&amp;($G388+300)&amp;"."&amp;$H388</f>
        <v>MR324.1</v>
      </c>
      <c r="T388" s="4" t="str">
        <f>$B356&amp;T$2</f>
        <v>4St_B中层上板左温度超界[A]</v>
      </c>
      <c r="U388" s="179" t="str">
        <f t="shared" si="191"/>
        <v>MR424.1</v>
      </c>
      <c r="V388" s="4" t="str">
        <f t="shared" si="180"/>
        <v>Sw</v>
      </c>
      <c r="W388" s="179" t="str">
        <f t="shared" si="192"/>
        <v>MR524.1</v>
      </c>
      <c r="X388" s="4" t="str">
        <f t="shared" si="181"/>
        <v>Lamp</v>
      </c>
      <c r="Y388" s="179" t="str">
        <f t="shared" ref="Y388:Y451" si="198">$W$2&amp;($G388+600)&amp;"."&amp;$H388</f>
        <v>MR624.1</v>
      </c>
      <c r="Z388" s="4" t="str">
        <f>$B356&amp;Z$2</f>
        <v>4St_B中层上板左温度超界Alw</v>
      </c>
      <c r="AE388" s="4">
        <v>485</v>
      </c>
      <c r="AF388" s="4" t="str">
        <f t="shared" ref="AF388:AF418" si="199">AH388</f>
        <v>4St_B中层上板左温度超界Alm</v>
      </c>
      <c r="AG388" s="179" t="str">
        <f t="shared" si="175"/>
        <v>MR1024.1</v>
      </c>
      <c r="AH388" s="4" t="str">
        <f>$B356&amp;AH$2</f>
        <v>4St_B中层上板左温度超界Alm</v>
      </c>
      <c r="AI388" s="4" t="s">
        <v>702</v>
      </c>
    </row>
    <row r="389" spans="7:34">
      <c r="G389" s="182">
        <f t="shared" si="176"/>
        <v>24</v>
      </c>
      <c r="H389" s="179">
        <f t="shared" si="178"/>
        <v>2</v>
      </c>
      <c r="I389" s="179" t="str">
        <f t="shared" si="190"/>
        <v>R24.2</v>
      </c>
      <c r="K389" s="179" t="str">
        <f t="shared" si="194"/>
        <v>R124.2</v>
      </c>
      <c r="M389" s="179" t="str">
        <f t="shared" si="189"/>
        <v>MR924.2</v>
      </c>
      <c r="N389" s="4" t="str">
        <f t="shared" si="188"/>
        <v>Flg</v>
      </c>
      <c r="O389" s="179" t="str">
        <f t="shared" si="195"/>
        <v>MR124.2</v>
      </c>
      <c r="P389" s="4" t="str">
        <f>$B357&amp;P$2</f>
        <v>4St_B中层上板中温度超界Pls</v>
      </c>
      <c r="Q389" s="179" t="str">
        <f t="shared" si="196"/>
        <v>MR224.2</v>
      </c>
      <c r="R389" s="4" t="str">
        <f>$B357&amp;R$2</f>
        <v>4St_B中层上板中温度超界[M]</v>
      </c>
      <c r="S389" s="179" t="str">
        <f t="shared" si="197"/>
        <v>MR324.2</v>
      </c>
      <c r="T389" s="4" t="str">
        <f>$B357&amp;T$2</f>
        <v>4St_B中层上板中温度超界[A]</v>
      </c>
      <c r="U389" s="179" t="str">
        <f t="shared" si="191"/>
        <v>MR424.2</v>
      </c>
      <c r="V389" s="4" t="str">
        <f t="shared" si="180"/>
        <v>Sw</v>
      </c>
      <c r="W389" s="179" t="str">
        <f t="shared" si="192"/>
        <v>MR524.2</v>
      </c>
      <c r="X389" s="4" t="str">
        <f t="shared" si="181"/>
        <v>Lamp</v>
      </c>
      <c r="Y389" s="179" t="str">
        <f t="shared" si="198"/>
        <v>MR624.2</v>
      </c>
      <c r="Z389" s="4" t="str">
        <f>$B357&amp;Z$2</f>
        <v>4St_B中层上板中温度超界Alw</v>
      </c>
      <c r="AE389" s="4">
        <v>486</v>
      </c>
      <c r="AF389" s="4" t="str">
        <f t="shared" si="199"/>
        <v>4St_B中层上板中温度超界Alm</v>
      </c>
      <c r="AG389" s="179" t="str">
        <f t="shared" si="175"/>
        <v>MR1024.2</v>
      </c>
      <c r="AH389" s="4" t="str">
        <f>$B357&amp;AH$2</f>
        <v>4St_B中层上板中温度超界Alm</v>
      </c>
    </row>
    <row r="390" spans="7:34">
      <c r="G390" s="182">
        <f t="shared" si="176"/>
        <v>24</v>
      </c>
      <c r="H390" s="179">
        <f t="shared" si="178"/>
        <v>3</v>
      </c>
      <c r="I390" s="179" t="str">
        <f t="shared" si="190"/>
        <v>R24.3</v>
      </c>
      <c r="K390" s="179" t="str">
        <f t="shared" si="194"/>
        <v>R124.3</v>
      </c>
      <c r="M390" s="179" t="str">
        <f t="shared" si="189"/>
        <v>MR924.3</v>
      </c>
      <c r="N390" s="4" t="str">
        <f t="shared" si="188"/>
        <v>Flg</v>
      </c>
      <c r="O390" s="179" t="str">
        <f t="shared" si="195"/>
        <v>MR124.3</v>
      </c>
      <c r="P390" s="4" t="str">
        <f>$B358&amp;P$2</f>
        <v>4St_B中层上板右温度超界Pls</v>
      </c>
      <c r="Q390" s="179" t="str">
        <f t="shared" si="196"/>
        <v>MR224.3</v>
      </c>
      <c r="R390" s="4" t="str">
        <f>$B358&amp;R$2</f>
        <v>4St_B中层上板右温度超界[M]</v>
      </c>
      <c r="S390" s="179" t="str">
        <f t="shared" si="197"/>
        <v>MR324.3</v>
      </c>
      <c r="T390" s="4" t="str">
        <f>$B358&amp;T$2</f>
        <v>4St_B中层上板右温度超界[A]</v>
      </c>
      <c r="U390" s="179" t="str">
        <f t="shared" si="191"/>
        <v>MR424.3</v>
      </c>
      <c r="V390" s="4" t="str">
        <f t="shared" si="180"/>
        <v>Sw</v>
      </c>
      <c r="W390" s="179" t="str">
        <f t="shared" si="192"/>
        <v>MR524.3</v>
      </c>
      <c r="X390" s="4" t="str">
        <f t="shared" si="181"/>
        <v>Lamp</v>
      </c>
      <c r="Y390" s="179" t="str">
        <f t="shared" si="198"/>
        <v>MR624.3</v>
      </c>
      <c r="Z390" s="4" t="str">
        <f>$B358&amp;Z$2</f>
        <v>4St_B中层上板右温度超界Alw</v>
      </c>
      <c r="AE390" s="4">
        <v>487</v>
      </c>
      <c r="AF390" s="4" t="str">
        <f t="shared" si="199"/>
        <v>4St_B中层上板右温度超界Alm</v>
      </c>
      <c r="AG390" s="179" t="str">
        <f t="shared" ref="AG390:AG450" si="200">$W$2&amp;($G390+1000)&amp;"."&amp;$H390</f>
        <v>MR1024.3</v>
      </c>
      <c r="AH390" s="4" t="str">
        <f>$B358&amp;AH$2</f>
        <v>4St_B中层上板右温度超界Alm</v>
      </c>
    </row>
    <row r="391" spans="7:34">
      <c r="G391" s="182">
        <f t="shared" si="176"/>
        <v>24</v>
      </c>
      <c r="H391" s="179">
        <f t="shared" si="178"/>
        <v>4</v>
      </c>
      <c r="I391" s="179" t="str">
        <f t="shared" si="190"/>
        <v>R24.4</v>
      </c>
      <c r="K391" s="179" t="str">
        <f t="shared" si="194"/>
        <v>R124.4</v>
      </c>
      <c r="M391" s="179" t="str">
        <f t="shared" si="189"/>
        <v>MR924.4</v>
      </c>
      <c r="N391" s="4" t="str">
        <f t="shared" si="188"/>
        <v>Flg</v>
      </c>
      <c r="O391" s="179" t="str">
        <f t="shared" si="195"/>
        <v>MR124.4</v>
      </c>
      <c r="P391" s="4" t="str">
        <f>$B359&amp;P$2</f>
        <v>4St_B中层左侧板温度超界Pls</v>
      </c>
      <c r="Q391" s="179" t="str">
        <f t="shared" si="196"/>
        <v>MR224.4</v>
      </c>
      <c r="R391" s="4" t="str">
        <f>$B359&amp;R$2</f>
        <v>4St_B中层左侧板温度超界[M]</v>
      </c>
      <c r="S391" s="179" t="str">
        <f t="shared" si="197"/>
        <v>MR324.4</v>
      </c>
      <c r="T391" s="4" t="str">
        <f>$B359&amp;T$2</f>
        <v>4St_B中层左侧板温度超界[A]</v>
      </c>
      <c r="U391" s="179" t="str">
        <f t="shared" si="191"/>
        <v>MR424.4</v>
      </c>
      <c r="V391" s="4" t="str">
        <f t="shared" si="180"/>
        <v>Sw</v>
      </c>
      <c r="W391" s="179" t="str">
        <f t="shared" si="192"/>
        <v>MR524.4</v>
      </c>
      <c r="X391" s="4" t="str">
        <f t="shared" si="181"/>
        <v>Lamp</v>
      </c>
      <c r="Y391" s="179" t="str">
        <f t="shared" si="198"/>
        <v>MR624.4</v>
      </c>
      <c r="Z391" s="4" t="str">
        <f>$B359&amp;Z$2</f>
        <v>4St_B中层左侧板温度超界Alw</v>
      </c>
      <c r="AE391" s="4">
        <v>488</v>
      </c>
      <c r="AF391" s="4" t="str">
        <f t="shared" si="199"/>
        <v>4St_B中层左侧板温度超界Alm</v>
      </c>
      <c r="AG391" s="179" t="str">
        <f t="shared" si="200"/>
        <v>MR1024.4</v>
      </c>
      <c r="AH391" s="4" t="str">
        <f>$B359&amp;AH$2</f>
        <v>4St_B中层左侧板温度超界Alm</v>
      </c>
    </row>
    <row r="392" spans="7:34">
      <c r="G392" s="182">
        <f t="shared" ref="G392:G455" si="201">IF(H391&lt;&gt;15,G391,G391+1)</f>
        <v>24</v>
      </c>
      <c r="H392" s="179">
        <f t="shared" si="178"/>
        <v>5</v>
      </c>
      <c r="I392" s="179" t="str">
        <f t="shared" si="190"/>
        <v>R24.5</v>
      </c>
      <c r="K392" s="179" t="str">
        <f t="shared" si="194"/>
        <v>R124.5</v>
      </c>
      <c r="M392" s="179" t="str">
        <f t="shared" si="189"/>
        <v>MR924.5</v>
      </c>
      <c r="N392" s="4" t="str">
        <f t="shared" si="188"/>
        <v>Flg</v>
      </c>
      <c r="O392" s="179" t="str">
        <f t="shared" si="195"/>
        <v>MR124.5</v>
      </c>
      <c r="P392" s="4" t="str">
        <f>$B360&amp;P$2</f>
        <v>4St_B中层下板左温度超界Pls</v>
      </c>
      <c r="Q392" s="179" t="str">
        <f t="shared" si="196"/>
        <v>MR224.5</v>
      </c>
      <c r="R392" s="4" t="str">
        <f>$B360&amp;R$2</f>
        <v>4St_B中层下板左温度超界[M]</v>
      </c>
      <c r="S392" s="179" t="str">
        <f t="shared" si="197"/>
        <v>MR324.5</v>
      </c>
      <c r="T392" s="4" t="str">
        <f>$B360&amp;T$2</f>
        <v>4St_B中层下板左温度超界[A]</v>
      </c>
      <c r="U392" s="179" t="str">
        <f t="shared" si="191"/>
        <v>MR424.5</v>
      </c>
      <c r="V392" s="4" t="str">
        <f t="shared" si="180"/>
        <v>Sw</v>
      </c>
      <c r="W392" s="179" t="str">
        <f t="shared" si="192"/>
        <v>MR524.5</v>
      </c>
      <c r="X392" s="4" t="str">
        <f t="shared" si="181"/>
        <v>Lamp</v>
      </c>
      <c r="Y392" s="179" t="str">
        <f t="shared" si="198"/>
        <v>MR624.5</v>
      </c>
      <c r="Z392" s="4" t="str">
        <f>$B360&amp;Z$2</f>
        <v>4St_B中层下板左温度超界Alw</v>
      </c>
      <c r="AE392" s="4">
        <v>489</v>
      </c>
      <c r="AF392" s="4" t="str">
        <f t="shared" si="199"/>
        <v>4St_B中层下板左温度超界Alm</v>
      </c>
      <c r="AG392" s="179" t="str">
        <f t="shared" si="200"/>
        <v>MR1024.5</v>
      </c>
      <c r="AH392" s="4" t="str">
        <f>$B360&amp;AH$2</f>
        <v>4St_B中层下板左温度超界Alm</v>
      </c>
    </row>
    <row r="393" spans="7:34">
      <c r="G393" s="182">
        <f t="shared" si="201"/>
        <v>24</v>
      </c>
      <c r="H393" s="179">
        <f t="shared" si="178"/>
        <v>6</v>
      </c>
      <c r="I393" s="179" t="str">
        <f t="shared" si="190"/>
        <v>R24.6</v>
      </c>
      <c r="K393" s="179" t="str">
        <f t="shared" si="194"/>
        <v>R124.6</v>
      </c>
      <c r="M393" s="179" t="str">
        <f t="shared" si="189"/>
        <v>MR924.6</v>
      </c>
      <c r="N393" s="4" t="str">
        <f t="shared" si="188"/>
        <v>Flg</v>
      </c>
      <c r="O393" s="179" t="str">
        <f t="shared" si="195"/>
        <v>MR124.6</v>
      </c>
      <c r="P393" s="4" t="str">
        <f>$B361&amp;P$2</f>
        <v>4St_B中层下板中温度超界Pls</v>
      </c>
      <c r="Q393" s="179" t="str">
        <f t="shared" si="196"/>
        <v>MR224.6</v>
      </c>
      <c r="R393" s="4" t="str">
        <f>$B361&amp;R$2</f>
        <v>4St_B中层下板中温度超界[M]</v>
      </c>
      <c r="S393" s="179" t="str">
        <f t="shared" si="197"/>
        <v>MR324.6</v>
      </c>
      <c r="T393" s="4" t="str">
        <f>$B361&amp;T$2</f>
        <v>4St_B中层下板中温度超界[A]</v>
      </c>
      <c r="U393" s="179" t="str">
        <f t="shared" si="191"/>
        <v>MR424.6</v>
      </c>
      <c r="V393" s="4" t="str">
        <f t="shared" si="180"/>
        <v>Sw</v>
      </c>
      <c r="W393" s="179" t="str">
        <f t="shared" si="192"/>
        <v>MR524.6</v>
      </c>
      <c r="X393" s="4" t="str">
        <f t="shared" si="181"/>
        <v>Lamp</v>
      </c>
      <c r="Y393" s="179" t="str">
        <f t="shared" si="198"/>
        <v>MR624.6</v>
      </c>
      <c r="Z393" s="4" t="str">
        <f>$B361&amp;Z$2</f>
        <v>4St_B中层下板中温度超界Alw</v>
      </c>
      <c r="AE393" s="4">
        <v>490</v>
      </c>
      <c r="AF393" s="4" t="str">
        <f t="shared" si="199"/>
        <v>4St_B中层下板中温度超界Alm</v>
      </c>
      <c r="AG393" s="179" t="str">
        <f t="shared" si="200"/>
        <v>MR1024.6</v>
      </c>
      <c r="AH393" s="4" t="str">
        <f>$B361&amp;AH$2</f>
        <v>4St_B中层下板中温度超界Alm</v>
      </c>
    </row>
    <row r="394" spans="7:34">
      <c r="G394" s="182">
        <f t="shared" si="201"/>
        <v>24</v>
      </c>
      <c r="H394" s="179">
        <f t="shared" si="178"/>
        <v>7</v>
      </c>
      <c r="I394" s="179" t="str">
        <f t="shared" si="190"/>
        <v>R24.7</v>
      </c>
      <c r="K394" s="179" t="str">
        <f t="shared" si="194"/>
        <v>R124.7</v>
      </c>
      <c r="M394" s="179" t="str">
        <f t="shared" si="189"/>
        <v>MR924.7</v>
      </c>
      <c r="N394" s="4" t="str">
        <f t="shared" si="188"/>
        <v>Flg</v>
      </c>
      <c r="O394" s="179" t="str">
        <f t="shared" si="195"/>
        <v>MR124.7</v>
      </c>
      <c r="P394" s="4" t="str">
        <f>$B362&amp;P$2</f>
        <v>4St_B中层下板右温度超界Pls</v>
      </c>
      <c r="Q394" s="179" t="str">
        <f t="shared" si="196"/>
        <v>MR224.7</v>
      </c>
      <c r="R394" s="4" t="str">
        <f>$B362&amp;R$2</f>
        <v>4St_B中层下板右温度超界[M]</v>
      </c>
      <c r="S394" s="179" t="str">
        <f t="shared" si="197"/>
        <v>MR324.7</v>
      </c>
      <c r="T394" s="4" t="str">
        <f>$B362&amp;T$2</f>
        <v>4St_B中层下板右温度超界[A]</v>
      </c>
      <c r="U394" s="179" t="str">
        <f t="shared" si="191"/>
        <v>MR424.7</v>
      </c>
      <c r="V394" s="4" t="str">
        <f t="shared" si="180"/>
        <v>Sw</v>
      </c>
      <c r="W394" s="179" t="str">
        <f t="shared" si="192"/>
        <v>MR524.7</v>
      </c>
      <c r="X394" s="4" t="str">
        <f t="shared" si="181"/>
        <v>Lamp</v>
      </c>
      <c r="Y394" s="179" t="str">
        <f t="shared" si="198"/>
        <v>MR624.7</v>
      </c>
      <c r="Z394" s="4" t="str">
        <f>$B362&amp;Z$2</f>
        <v>4St_B中层下板右温度超界Alw</v>
      </c>
      <c r="AE394" s="4">
        <v>491</v>
      </c>
      <c r="AF394" s="4" t="str">
        <f t="shared" si="199"/>
        <v>4St_B中层下板右温度超界Alm</v>
      </c>
      <c r="AG394" s="179" t="str">
        <f t="shared" si="200"/>
        <v>MR1024.7</v>
      </c>
      <c r="AH394" s="4" t="str">
        <f>$B362&amp;AH$2</f>
        <v>4St_B中层下板右温度超界Alm</v>
      </c>
    </row>
    <row r="395" spans="7:34">
      <c r="G395" s="182">
        <f t="shared" si="201"/>
        <v>24</v>
      </c>
      <c r="H395" s="179">
        <f t="shared" si="178"/>
        <v>8</v>
      </c>
      <c r="I395" s="179" t="str">
        <f t="shared" si="190"/>
        <v>R24.8</v>
      </c>
      <c r="K395" s="179" t="str">
        <f t="shared" si="194"/>
        <v>R124.8</v>
      </c>
      <c r="M395" s="179" t="str">
        <f t="shared" si="189"/>
        <v>MR924.8</v>
      </c>
      <c r="N395" s="4" t="str">
        <f t="shared" si="188"/>
        <v>Flg</v>
      </c>
      <c r="O395" s="179" t="str">
        <f t="shared" si="195"/>
        <v>MR124.8</v>
      </c>
      <c r="P395" s="4" t="str">
        <f>$B363&amp;P$2</f>
        <v>4St_B中层右侧板温度超界Pls</v>
      </c>
      <c r="Q395" s="179" t="str">
        <f t="shared" si="196"/>
        <v>MR224.8</v>
      </c>
      <c r="R395" s="4" t="str">
        <f>$B363&amp;R$2</f>
        <v>4St_B中层右侧板温度超界[M]</v>
      </c>
      <c r="S395" s="179" t="str">
        <f t="shared" si="197"/>
        <v>MR324.8</v>
      </c>
      <c r="T395" s="4" t="str">
        <f>$B363&amp;T$2</f>
        <v>4St_B中层右侧板温度超界[A]</v>
      </c>
      <c r="U395" s="179" t="str">
        <f t="shared" si="191"/>
        <v>MR424.8</v>
      </c>
      <c r="V395" s="4" t="str">
        <f t="shared" si="180"/>
        <v>Sw</v>
      </c>
      <c r="W395" s="179" t="str">
        <f t="shared" si="192"/>
        <v>MR524.8</v>
      </c>
      <c r="X395" s="4" t="str">
        <f t="shared" si="181"/>
        <v>Lamp</v>
      </c>
      <c r="Y395" s="179" t="str">
        <f t="shared" si="198"/>
        <v>MR624.8</v>
      </c>
      <c r="Z395" s="4" t="str">
        <f>$B363&amp;Z$2</f>
        <v>4St_B中层右侧板温度超界Alw</v>
      </c>
      <c r="AE395" s="4">
        <v>492</v>
      </c>
      <c r="AF395" s="4" t="str">
        <f t="shared" si="199"/>
        <v>4St_B中层右侧板温度超界Alm</v>
      </c>
      <c r="AG395" s="179" t="str">
        <f t="shared" si="200"/>
        <v>MR1024.8</v>
      </c>
      <c r="AH395" s="4" t="str">
        <f>$B363&amp;AH$2</f>
        <v>4St_B中层右侧板温度超界Alm</v>
      </c>
    </row>
    <row r="396" spans="7:34">
      <c r="G396" s="182">
        <f t="shared" si="201"/>
        <v>24</v>
      </c>
      <c r="H396" s="179">
        <f t="shared" si="178"/>
        <v>9</v>
      </c>
      <c r="I396" s="179" t="str">
        <f t="shared" si="190"/>
        <v>R24.9</v>
      </c>
      <c r="K396" s="179" t="str">
        <f t="shared" si="194"/>
        <v>R124.9</v>
      </c>
      <c r="M396" s="179" t="str">
        <f t="shared" si="189"/>
        <v>MR924.9</v>
      </c>
      <c r="N396" s="4" t="str">
        <f t="shared" si="188"/>
        <v>Flg</v>
      </c>
      <c r="O396" s="179" t="str">
        <f t="shared" si="195"/>
        <v>MR124.9</v>
      </c>
      <c r="P396" s="4" t="str">
        <f t="shared" si="183"/>
        <v>Pls</v>
      </c>
      <c r="Q396" s="179" t="str">
        <f t="shared" si="196"/>
        <v>MR224.9</v>
      </c>
      <c r="R396" s="4" t="str">
        <f t="shared" si="184"/>
        <v>[M]</v>
      </c>
      <c r="S396" s="179" t="str">
        <f t="shared" si="197"/>
        <v>MR324.9</v>
      </c>
      <c r="T396" s="4" t="str">
        <f t="shared" si="185"/>
        <v>[A]</v>
      </c>
      <c r="U396" s="179" t="str">
        <f t="shared" si="191"/>
        <v>MR424.9</v>
      </c>
      <c r="V396" s="4" t="str">
        <f t="shared" si="180"/>
        <v>Sw</v>
      </c>
      <c r="W396" s="179" t="str">
        <f t="shared" si="192"/>
        <v>MR524.9</v>
      </c>
      <c r="X396" s="4" t="str">
        <f t="shared" si="181"/>
        <v>Lamp</v>
      </c>
      <c r="Y396" s="179" t="str">
        <f t="shared" si="198"/>
        <v>MR624.9</v>
      </c>
      <c r="Z396" s="4" t="str">
        <f t="shared" si="186"/>
        <v>Alw</v>
      </c>
      <c r="AE396" s="4">
        <v>493</v>
      </c>
      <c r="AF396" s="4" t="str">
        <f t="shared" si="199"/>
        <v>Alm</v>
      </c>
      <c r="AG396" s="179" t="str">
        <f t="shared" si="200"/>
        <v>MR1024.9</v>
      </c>
      <c r="AH396" s="4" t="str">
        <f t="shared" si="193"/>
        <v>Alm</v>
      </c>
    </row>
    <row r="397" spans="7:34">
      <c r="G397" s="182">
        <f t="shared" si="201"/>
        <v>24</v>
      </c>
      <c r="H397" s="179">
        <f t="shared" ref="H397:H460" si="202">IF(H396&lt;&gt;15,H396+1,0)</f>
        <v>10</v>
      </c>
      <c r="I397" s="179" t="str">
        <f t="shared" si="190"/>
        <v>R24.10</v>
      </c>
      <c r="K397" s="179" t="str">
        <f t="shared" si="194"/>
        <v>R124.10</v>
      </c>
      <c r="M397" s="179" t="str">
        <f t="shared" si="189"/>
        <v>MR924.10</v>
      </c>
      <c r="N397" s="4" t="str">
        <f t="shared" si="188"/>
        <v>Flg</v>
      </c>
      <c r="O397" s="179" t="str">
        <f t="shared" si="195"/>
        <v>MR124.10</v>
      </c>
      <c r="P397" s="4" t="str">
        <f t="shared" si="183"/>
        <v>Pls</v>
      </c>
      <c r="Q397" s="179" t="str">
        <f t="shared" si="196"/>
        <v>MR224.10</v>
      </c>
      <c r="R397" s="4" t="str">
        <f t="shared" si="184"/>
        <v>[M]</v>
      </c>
      <c r="S397" s="179" t="str">
        <f t="shared" si="197"/>
        <v>MR324.10</v>
      </c>
      <c r="T397" s="4" t="str">
        <f t="shared" si="185"/>
        <v>[A]</v>
      </c>
      <c r="U397" s="179" t="str">
        <f t="shared" si="191"/>
        <v>MR424.10</v>
      </c>
      <c r="V397" s="4" t="str">
        <f t="shared" si="180"/>
        <v>Sw</v>
      </c>
      <c r="W397" s="179" t="str">
        <f t="shared" si="192"/>
        <v>MR524.10</v>
      </c>
      <c r="X397" s="4" t="str">
        <f t="shared" si="181"/>
        <v>Lamp</v>
      </c>
      <c r="Y397" s="179" t="str">
        <f t="shared" si="198"/>
        <v>MR624.10</v>
      </c>
      <c r="Z397" s="4" t="str">
        <f t="shared" si="186"/>
        <v>Alw</v>
      </c>
      <c r="AE397" s="4">
        <v>494</v>
      </c>
      <c r="AF397" s="4" t="str">
        <f t="shared" si="199"/>
        <v>Alm</v>
      </c>
      <c r="AG397" s="179" t="str">
        <f t="shared" si="200"/>
        <v>MR1024.10</v>
      </c>
      <c r="AH397" s="4" t="str">
        <f t="shared" si="193"/>
        <v>Alm</v>
      </c>
    </row>
    <row r="398" spans="7:34">
      <c r="G398" s="182">
        <f t="shared" si="201"/>
        <v>24</v>
      </c>
      <c r="H398" s="179">
        <f t="shared" si="202"/>
        <v>11</v>
      </c>
      <c r="I398" s="179" t="str">
        <f t="shared" si="190"/>
        <v>R24.11</v>
      </c>
      <c r="K398" s="179" t="str">
        <f t="shared" si="194"/>
        <v>R124.11</v>
      </c>
      <c r="M398" s="179" t="str">
        <f t="shared" si="189"/>
        <v>MR924.11</v>
      </c>
      <c r="N398" s="4" t="str">
        <f t="shared" si="188"/>
        <v>Flg</v>
      </c>
      <c r="O398" s="179" t="str">
        <f t="shared" si="195"/>
        <v>MR124.11</v>
      </c>
      <c r="P398" s="4" t="str">
        <f t="shared" si="183"/>
        <v>Pls</v>
      </c>
      <c r="Q398" s="179" t="str">
        <f t="shared" si="196"/>
        <v>MR224.11</v>
      </c>
      <c r="R398" s="4" t="str">
        <f t="shared" si="184"/>
        <v>[M]</v>
      </c>
      <c r="S398" s="179" t="str">
        <f t="shared" si="197"/>
        <v>MR324.11</v>
      </c>
      <c r="T398" s="4" t="str">
        <f t="shared" si="185"/>
        <v>[A]</v>
      </c>
      <c r="U398" s="179" t="str">
        <f t="shared" si="191"/>
        <v>MR424.11</v>
      </c>
      <c r="V398" s="4" t="str">
        <f t="shared" si="180"/>
        <v>Sw</v>
      </c>
      <c r="W398" s="179" t="str">
        <f t="shared" si="192"/>
        <v>MR524.11</v>
      </c>
      <c r="X398" s="4" t="str">
        <f t="shared" si="181"/>
        <v>Lamp</v>
      </c>
      <c r="Y398" s="179" t="str">
        <f t="shared" si="198"/>
        <v>MR624.11</v>
      </c>
      <c r="Z398" s="4" t="str">
        <f t="shared" si="186"/>
        <v>Alw</v>
      </c>
      <c r="AE398" s="4">
        <v>495</v>
      </c>
      <c r="AF398" s="4" t="str">
        <f t="shared" si="199"/>
        <v>Alm</v>
      </c>
      <c r="AG398" s="179" t="str">
        <f t="shared" si="200"/>
        <v>MR1024.11</v>
      </c>
      <c r="AH398" s="4" t="str">
        <f t="shared" si="193"/>
        <v>Alm</v>
      </c>
    </row>
    <row r="399" spans="7:34">
      <c r="G399" s="182">
        <f t="shared" si="201"/>
        <v>24</v>
      </c>
      <c r="H399" s="179">
        <f t="shared" si="202"/>
        <v>12</v>
      </c>
      <c r="I399" s="179" t="str">
        <f t="shared" si="190"/>
        <v>R24.12</v>
      </c>
      <c r="K399" s="179" t="str">
        <f t="shared" si="194"/>
        <v>R124.12</v>
      </c>
      <c r="M399" s="179" t="str">
        <f t="shared" si="189"/>
        <v>MR924.12</v>
      </c>
      <c r="N399" s="4" t="str">
        <f t="shared" si="188"/>
        <v>Flg</v>
      </c>
      <c r="O399" s="179" t="str">
        <f t="shared" si="195"/>
        <v>MR124.12</v>
      </c>
      <c r="P399" s="4" t="str">
        <f t="shared" si="183"/>
        <v>Pls</v>
      </c>
      <c r="Q399" s="179" t="str">
        <f t="shared" si="196"/>
        <v>MR224.12</v>
      </c>
      <c r="R399" s="4" t="str">
        <f t="shared" si="184"/>
        <v>[M]</v>
      </c>
      <c r="S399" s="179" t="str">
        <f t="shared" si="197"/>
        <v>MR324.12</v>
      </c>
      <c r="T399" s="4" t="str">
        <f t="shared" si="185"/>
        <v>[A]</v>
      </c>
      <c r="U399" s="179" t="str">
        <f t="shared" si="191"/>
        <v>MR424.12</v>
      </c>
      <c r="V399" s="4" t="str">
        <f t="shared" si="180"/>
        <v>Sw</v>
      </c>
      <c r="W399" s="179" t="str">
        <f t="shared" si="192"/>
        <v>MR524.12</v>
      </c>
      <c r="X399" s="4" t="str">
        <f t="shared" si="181"/>
        <v>Lamp</v>
      </c>
      <c r="Y399" s="179" t="str">
        <f t="shared" si="198"/>
        <v>MR624.12</v>
      </c>
      <c r="Z399" s="4" t="str">
        <f t="shared" si="186"/>
        <v>Alw</v>
      </c>
      <c r="AE399" s="4">
        <v>496</v>
      </c>
      <c r="AF399" s="4" t="str">
        <f t="shared" si="199"/>
        <v>Alm</v>
      </c>
      <c r="AG399" s="179" t="str">
        <f t="shared" si="200"/>
        <v>MR1024.12</v>
      </c>
      <c r="AH399" s="4" t="str">
        <f t="shared" si="193"/>
        <v>Alm</v>
      </c>
    </row>
    <row r="400" spans="7:34">
      <c r="G400" s="182">
        <f t="shared" si="201"/>
        <v>24</v>
      </c>
      <c r="H400" s="179">
        <f t="shared" si="202"/>
        <v>13</v>
      </c>
      <c r="I400" s="179" t="str">
        <f t="shared" si="190"/>
        <v>R24.13</v>
      </c>
      <c r="K400" s="179" t="str">
        <f t="shared" si="194"/>
        <v>R124.13</v>
      </c>
      <c r="M400" s="179" t="str">
        <f t="shared" si="189"/>
        <v>MR924.13</v>
      </c>
      <c r="N400" s="4" t="str">
        <f t="shared" ref="N387:N450" si="203">$B400&amp;N$2</f>
        <v>Flg</v>
      </c>
      <c r="O400" s="179" t="str">
        <f t="shared" si="195"/>
        <v>MR124.13</v>
      </c>
      <c r="P400" s="4" t="str">
        <f t="shared" si="183"/>
        <v>Pls</v>
      </c>
      <c r="Q400" s="179" t="str">
        <f t="shared" si="196"/>
        <v>MR224.13</v>
      </c>
      <c r="R400" s="4" t="str">
        <f t="shared" si="184"/>
        <v>[M]</v>
      </c>
      <c r="S400" s="179" t="str">
        <f t="shared" si="197"/>
        <v>MR324.13</v>
      </c>
      <c r="T400" s="4" t="str">
        <f t="shared" si="185"/>
        <v>[A]</v>
      </c>
      <c r="U400" s="179" t="str">
        <f t="shared" si="191"/>
        <v>MR424.13</v>
      </c>
      <c r="V400" s="4" t="str">
        <f t="shared" si="180"/>
        <v>Sw</v>
      </c>
      <c r="W400" s="179" t="str">
        <f t="shared" si="192"/>
        <v>MR524.13</v>
      </c>
      <c r="X400" s="4" t="str">
        <f t="shared" si="181"/>
        <v>Lamp</v>
      </c>
      <c r="Y400" s="179" t="str">
        <f t="shared" si="198"/>
        <v>MR624.13</v>
      </c>
      <c r="Z400" s="4" t="str">
        <f t="shared" si="186"/>
        <v>Alw</v>
      </c>
      <c r="AE400" s="4">
        <v>497</v>
      </c>
      <c r="AF400" s="4" t="str">
        <f t="shared" si="199"/>
        <v>Alm</v>
      </c>
      <c r="AG400" s="179" t="str">
        <f t="shared" si="200"/>
        <v>MR1024.13</v>
      </c>
      <c r="AH400" s="4" t="str">
        <f t="shared" si="193"/>
        <v>Alm</v>
      </c>
    </row>
    <row r="401" spans="7:34">
      <c r="G401" s="182">
        <f t="shared" si="201"/>
        <v>24</v>
      </c>
      <c r="H401" s="179">
        <f t="shared" si="202"/>
        <v>14</v>
      </c>
      <c r="I401" s="179" t="str">
        <f t="shared" si="190"/>
        <v>R24.14</v>
      </c>
      <c r="K401" s="179" t="str">
        <f t="shared" si="194"/>
        <v>R124.14</v>
      </c>
      <c r="M401" s="179" t="str">
        <f t="shared" si="189"/>
        <v>MR924.14</v>
      </c>
      <c r="N401" s="4" t="str">
        <f t="shared" si="203"/>
        <v>Flg</v>
      </c>
      <c r="O401" s="179" t="str">
        <f t="shared" si="195"/>
        <v>MR124.14</v>
      </c>
      <c r="P401" s="4" t="str">
        <f t="shared" si="183"/>
        <v>Pls</v>
      </c>
      <c r="Q401" s="179" t="str">
        <f t="shared" si="196"/>
        <v>MR224.14</v>
      </c>
      <c r="R401" s="4" t="str">
        <f t="shared" si="184"/>
        <v>[M]</v>
      </c>
      <c r="S401" s="179" t="str">
        <f t="shared" si="197"/>
        <v>MR324.14</v>
      </c>
      <c r="T401" s="4" t="str">
        <f t="shared" si="185"/>
        <v>[A]</v>
      </c>
      <c r="U401" s="179" t="str">
        <f t="shared" si="191"/>
        <v>MR424.14</v>
      </c>
      <c r="V401" s="4" t="str">
        <f t="shared" si="180"/>
        <v>Sw</v>
      </c>
      <c r="W401" s="179" t="str">
        <f t="shared" si="192"/>
        <v>MR524.14</v>
      </c>
      <c r="X401" s="4" t="str">
        <f t="shared" si="181"/>
        <v>Lamp</v>
      </c>
      <c r="Y401" s="179" t="str">
        <f t="shared" si="198"/>
        <v>MR624.14</v>
      </c>
      <c r="Z401" s="4" t="str">
        <f t="shared" si="186"/>
        <v>Alw</v>
      </c>
      <c r="AE401" s="4">
        <v>498</v>
      </c>
      <c r="AF401" s="4" t="str">
        <f t="shared" si="199"/>
        <v>Alm</v>
      </c>
      <c r="AG401" s="179" t="str">
        <f t="shared" si="200"/>
        <v>MR1024.14</v>
      </c>
      <c r="AH401" s="4" t="str">
        <f t="shared" si="193"/>
        <v>Alm</v>
      </c>
    </row>
    <row r="402" spans="7:34">
      <c r="G402" s="182">
        <f t="shared" si="201"/>
        <v>24</v>
      </c>
      <c r="H402" s="179">
        <f t="shared" si="202"/>
        <v>15</v>
      </c>
      <c r="I402" s="179" t="str">
        <f t="shared" si="190"/>
        <v>R24.15</v>
      </c>
      <c r="K402" s="179" t="str">
        <f t="shared" si="194"/>
        <v>R124.15</v>
      </c>
      <c r="M402" s="179" t="str">
        <f t="shared" si="189"/>
        <v>MR924.15</v>
      </c>
      <c r="N402" s="4" t="str">
        <f t="shared" si="203"/>
        <v>Flg</v>
      </c>
      <c r="O402" s="179" t="str">
        <f t="shared" si="195"/>
        <v>MR124.15</v>
      </c>
      <c r="P402" s="4" t="str">
        <f t="shared" si="183"/>
        <v>Pls</v>
      </c>
      <c r="Q402" s="179" t="str">
        <f t="shared" si="196"/>
        <v>MR224.15</v>
      </c>
      <c r="R402" s="4" t="str">
        <f t="shared" si="184"/>
        <v>[M]</v>
      </c>
      <c r="S402" s="179" t="str">
        <f t="shared" si="197"/>
        <v>MR324.15</v>
      </c>
      <c r="T402" s="4" t="str">
        <f t="shared" si="185"/>
        <v>[A]</v>
      </c>
      <c r="U402" s="179" t="str">
        <f t="shared" si="191"/>
        <v>MR424.15</v>
      </c>
      <c r="V402" s="4" t="str">
        <f t="shared" si="180"/>
        <v>Sw</v>
      </c>
      <c r="W402" s="179" t="str">
        <f t="shared" si="192"/>
        <v>MR524.15</v>
      </c>
      <c r="X402" s="4" t="str">
        <f t="shared" si="181"/>
        <v>Lamp</v>
      </c>
      <c r="Y402" s="179" t="str">
        <f t="shared" si="198"/>
        <v>MR624.15</v>
      </c>
      <c r="Z402" s="4" t="str">
        <f t="shared" si="186"/>
        <v>Alw</v>
      </c>
      <c r="AE402" s="4">
        <v>499</v>
      </c>
      <c r="AF402" s="4" t="str">
        <f t="shared" si="199"/>
        <v>Alm</v>
      </c>
      <c r="AG402" s="179" t="str">
        <f t="shared" si="200"/>
        <v>MR1024.15</v>
      </c>
      <c r="AH402" s="4" t="str">
        <f t="shared" si="193"/>
        <v>Alm</v>
      </c>
    </row>
    <row r="403" spans="7:34">
      <c r="G403" s="182">
        <f t="shared" si="201"/>
        <v>25</v>
      </c>
      <c r="H403" s="179">
        <f t="shared" si="202"/>
        <v>0</v>
      </c>
      <c r="I403" s="179" t="str">
        <f t="shared" si="190"/>
        <v>R25.0</v>
      </c>
      <c r="K403" s="179" t="str">
        <f t="shared" si="194"/>
        <v>R125.0</v>
      </c>
      <c r="M403" s="179" t="str">
        <f t="shared" si="189"/>
        <v>MR925.0</v>
      </c>
      <c r="N403" s="4" t="str">
        <f t="shared" si="203"/>
        <v>Flg</v>
      </c>
      <c r="O403" s="179" t="str">
        <f t="shared" si="195"/>
        <v>MR125.0</v>
      </c>
      <c r="P403" s="4" t="str">
        <f t="shared" ref="P403:P466" si="204">$B403&amp;P$2</f>
        <v>Pls</v>
      </c>
      <c r="Q403" s="179" t="str">
        <f t="shared" si="196"/>
        <v>MR225.0</v>
      </c>
      <c r="R403" s="4" t="str">
        <f t="shared" ref="R403:R466" si="205">$B403&amp;R$2</f>
        <v>[M]</v>
      </c>
      <c r="S403" s="179" t="str">
        <f t="shared" si="197"/>
        <v>MR325.0</v>
      </c>
      <c r="T403" s="4" t="str">
        <f t="shared" ref="T403:T466" si="206">$B403&amp;T$2</f>
        <v>[A]</v>
      </c>
      <c r="U403" s="179" t="str">
        <f t="shared" si="191"/>
        <v>MR425.0</v>
      </c>
      <c r="V403" s="4" t="str">
        <f t="shared" ref="V403:V466" si="207">$E403&amp;V$2</f>
        <v>Sw</v>
      </c>
      <c r="W403" s="179" t="str">
        <f t="shared" si="192"/>
        <v>MR525.0</v>
      </c>
      <c r="X403" s="4" t="str">
        <f t="shared" ref="X403:X466" si="208">$E403&amp;X$2</f>
        <v>Lamp</v>
      </c>
      <c r="Y403" s="179" t="str">
        <f t="shared" si="198"/>
        <v>MR625.0</v>
      </c>
      <c r="Z403" s="4" t="str">
        <f t="shared" si="186"/>
        <v>Alw</v>
      </c>
      <c r="AE403" s="4">
        <v>500</v>
      </c>
      <c r="AF403" s="4" t="str">
        <f t="shared" si="199"/>
        <v>Alm</v>
      </c>
      <c r="AG403" s="179" t="str">
        <f t="shared" si="200"/>
        <v>MR1025.0</v>
      </c>
      <c r="AH403" s="4" t="str">
        <f t="shared" si="193"/>
        <v>Alm</v>
      </c>
    </row>
    <row r="404" spans="7:34">
      <c r="G404" s="182">
        <f t="shared" si="201"/>
        <v>25</v>
      </c>
      <c r="H404" s="179">
        <f t="shared" si="202"/>
        <v>1</v>
      </c>
      <c r="I404" s="179" t="str">
        <f t="shared" si="190"/>
        <v>R25.1</v>
      </c>
      <c r="K404" s="179" t="str">
        <f t="shared" si="194"/>
        <v>R125.1</v>
      </c>
      <c r="M404" s="179" t="str">
        <f t="shared" si="189"/>
        <v>MR925.1</v>
      </c>
      <c r="N404" s="4" t="str">
        <f t="shared" si="203"/>
        <v>Flg</v>
      </c>
      <c r="O404" s="179" t="str">
        <f t="shared" si="195"/>
        <v>MR125.1</v>
      </c>
      <c r="P404" s="4" t="str">
        <f t="shared" si="204"/>
        <v>Pls</v>
      </c>
      <c r="Q404" s="179" t="str">
        <f t="shared" si="196"/>
        <v>MR225.1</v>
      </c>
      <c r="R404" s="4" t="str">
        <f t="shared" si="205"/>
        <v>[M]</v>
      </c>
      <c r="S404" s="179" t="str">
        <f t="shared" si="197"/>
        <v>MR325.1</v>
      </c>
      <c r="T404" s="4" t="str">
        <f t="shared" si="206"/>
        <v>[A]</v>
      </c>
      <c r="U404" s="179" t="str">
        <f t="shared" si="191"/>
        <v>MR425.1</v>
      </c>
      <c r="V404" s="4" t="str">
        <f t="shared" si="207"/>
        <v>Sw</v>
      </c>
      <c r="W404" s="179" t="str">
        <f t="shared" si="192"/>
        <v>MR525.1</v>
      </c>
      <c r="X404" s="4" t="str">
        <f t="shared" si="208"/>
        <v>Lamp</v>
      </c>
      <c r="Y404" s="179" t="str">
        <f t="shared" si="198"/>
        <v>MR625.1</v>
      </c>
      <c r="Z404" s="4" t="str">
        <f t="shared" si="186"/>
        <v>Alw</v>
      </c>
      <c r="AE404" s="4">
        <v>501</v>
      </c>
      <c r="AF404" s="4" t="str">
        <f t="shared" si="199"/>
        <v>Alm</v>
      </c>
      <c r="AG404" s="179" t="str">
        <f t="shared" si="200"/>
        <v>MR1025.1</v>
      </c>
      <c r="AH404" s="4" t="str">
        <f t="shared" si="193"/>
        <v>Alm</v>
      </c>
    </row>
    <row r="405" spans="2:34">
      <c r="B405" s="23" t="s">
        <v>703</v>
      </c>
      <c r="G405" s="182">
        <f t="shared" si="201"/>
        <v>25</v>
      </c>
      <c r="H405" s="179">
        <f t="shared" si="202"/>
        <v>2</v>
      </c>
      <c r="I405" s="179" t="str">
        <f t="shared" si="190"/>
        <v>R25.2</v>
      </c>
      <c r="K405" s="179" t="str">
        <f t="shared" si="194"/>
        <v>R125.2</v>
      </c>
      <c r="M405" s="179" t="str">
        <f t="shared" si="189"/>
        <v>MR925.2</v>
      </c>
      <c r="N405" s="4" t="str">
        <f t="shared" si="203"/>
        <v>R夹爪两边下压气缸1左边上升位Flg</v>
      </c>
      <c r="O405" s="179" t="str">
        <f t="shared" si="195"/>
        <v>MR125.2</v>
      </c>
      <c r="P405" s="4" t="str">
        <f t="shared" si="204"/>
        <v>R夹爪两边下压气缸1左边上升位Pls</v>
      </c>
      <c r="Q405" s="179" t="str">
        <f t="shared" si="196"/>
        <v>MR225.2</v>
      </c>
      <c r="R405" s="4" t="str">
        <f t="shared" si="205"/>
        <v>R夹爪两边下压气缸1左边上升位[M]</v>
      </c>
      <c r="S405" s="179" t="str">
        <f t="shared" si="197"/>
        <v>MR325.2</v>
      </c>
      <c r="T405" s="4" t="str">
        <f t="shared" si="206"/>
        <v>R夹爪两边下压气缸1左边上升位[A]</v>
      </c>
      <c r="U405" s="179" t="str">
        <f t="shared" si="191"/>
        <v>MR425.2</v>
      </c>
      <c r="V405" s="4" t="str">
        <f t="shared" si="207"/>
        <v>Sw</v>
      </c>
      <c r="W405" s="179" t="str">
        <f t="shared" si="192"/>
        <v>MR525.2</v>
      </c>
      <c r="X405" s="4" t="str">
        <f t="shared" si="208"/>
        <v>Lamp</v>
      </c>
      <c r="Y405" s="179" t="str">
        <f t="shared" si="198"/>
        <v>MR625.2</v>
      </c>
      <c r="Z405" s="4" t="str">
        <f t="shared" si="186"/>
        <v>R夹爪两边下压气缸1左边上升位Alw</v>
      </c>
      <c r="AE405" s="4">
        <v>502</v>
      </c>
      <c r="AF405" s="4" t="str">
        <f t="shared" si="199"/>
        <v>R夹爪两边下压气缸1左边上升位Alm</v>
      </c>
      <c r="AG405" s="179" t="str">
        <f t="shared" si="200"/>
        <v>MR1025.2</v>
      </c>
      <c r="AH405" s="4" t="str">
        <f t="shared" si="193"/>
        <v>R夹爪两边下压气缸1左边上升位Alm</v>
      </c>
    </row>
    <row r="406" spans="2:34">
      <c r="B406" s="256" t="s">
        <v>704</v>
      </c>
      <c r="G406" s="182">
        <f t="shared" si="201"/>
        <v>25</v>
      </c>
      <c r="H406" s="179">
        <f t="shared" si="202"/>
        <v>3</v>
      </c>
      <c r="I406" s="179" t="str">
        <f t="shared" si="190"/>
        <v>R25.3</v>
      </c>
      <c r="K406" s="179" t="str">
        <f t="shared" si="194"/>
        <v>R125.3</v>
      </c>
      <c r="M406" s="179" t="str">
        <f t="shared" si="189"/>
        <v>MR925.3</v>
      </c>
      <c r="N406" s="4" t="str">
        <f t="shared" si="203"/>
        <v>R夹爪两边下压气缸1右边上升位Flg</v>
      </c>
      <c r="O406" s="179" t="str">
        <f t="shared" si="195"/>
        <v>MR125.3</v>
      </c>
      <c r="P406" s="4" t="str">
        <f t="shared" si="204"/>
        <v>R夹爪两边下压气缸1右边上升位Pls</v>
      </c>
      <c r="Q406" s="179" t="str">
        <f t="shared" si="196"/>
        <v>MR225.3</v>
      </c>
      <c r="R406" s="4" t="str">
        <f t="shared" si="205"/>
        <v>R夹爪两边下压气缸1右边上升位[M]</v>
      </c>
      <c r="S406" s="179" t="str">
        <f t="shared" si="197"/>
        <v>MR325.3</v>
      </c>
      <c r="T406" s="4" t="str">
        <f t="shared" si="206"/>
        <v>R夹爪两边下压气缸1右边上升位[A]</v>
      </c>
      <c r="U406" s="179" t="str">
        <f t="shared" si="191"/>
        <v>MR425.3</v>
      </c>
      <c r="V406" s="4" t="str">
        <f t="shared" si="207"/>
        <v>Sw</v>
      </c>
      <c r="W406" s="179" t="str">
        <f t="shared" si="192"/>
        <v>MR525.3</v>
      </c>
      <c r="X406" s="4" t="str">
        <f t="shared" si="208"/>
        <v>Lamp</v>
      </c>
      <c r="Y406" s="179" t="str">
        <f t="shared" si="198"/>
        <v>MR625.3</v>
      </c>
      <c r="Z406" s="4" t="str">
        <f t="shared" si="186"/>
        <v>R夹爪两边下压气缸1右边上升位Alw</v>
      </c>
      <c r="AE406" s="4">
        <v>503</v>
      </c>
      <c r="AF406" s="4" t="str">
        <f t="shared" si="199"/>
        <v>R夹爪两边下压气缸1右边上升位Alm</v>
      </c>
      <c r="AG406" s="179" t="str">
        <f t="shared" si="200"/>
        <v>MR1025.3</v>
      </c>
      <c r="AH406" s="4" t="str">
        <f t="shared" si="193"/>
        <v>R夹爪两边下压气缸1右边上升位Alm</v>
      </c>
    </row>
    <row r="407" spans="2:34">
      <c r="B407" s="23" t="s">
        <v>705</v>
      </c>
      <c r="G407" s="182">
        <f t="shared" si="201"/>
        <v>25</v>
      </c>
      <c r="H407" s="179">
        <f t="shared" si="202"/>
        <v>4</v>
      </c>
      <c r="I407" s="179" t="str">
        <f t="shared" si="190"/>
        <v>R25.4</v>
      </c>
      <c r="K407" s="179" t="str">
        <f t="shared" si="194"/>
        <v>R125.4</v>
      </c>
      <c r="M407" s="179" t="str">
        <f t="shared" si="189"/>
        <v>MR925.4</v>
      </c>
      <c r="N407" s="4" t="str">
        <f t="shared" si="203"/>
        <v>R夹爪两边下压气缸2左边上升位Flg</v>
      </c>
      <c r="O407" s="179" t="str">
        <f t="shared" si="195"/>
        <v>MR125.4</v>
      </c>
      <c r="P407" s="4" t="str">
        <f t="shared" si="204"/>
        <v>R夹爪两边下压气缸2左边上升位Pls</v>
      </c>
      <c r="Q407" s="179" t="str">
        <f t="shared" si="196"/>
        <v>MR225.4</v>
      </c>
      <c r="R407" s="4" t="str">
        <f t="shared" si="205"/>
        <v>R夹爪两边下压气缸2左边上升位[M]</v>
      </c>
      <c r="S407" s="179" t="str">
        <f t="shared" si="197"/>
        <v>MR325.4</v>
      </c>
      <c r="T407" s="4" t="str">
        <f t="shared" si="206"/>
        <v>R夹爪两边下压气缸2左边上升位[A]</v>
      </c>
      <c r="U407" s="179" t="str">
        <f t="shared" si="191"/>
        <v>MR425.4</v>
      </c>
      <c r="V407" s="4" t="str">
        <f t="shared" si="207"/>
        <v>Sw</v>
      </c>
      <c r="W407" s="179" t="str">
        <f t="shared" si="192"/>
        <v>MR525.4</v>
      </c>
      <c r="X407" s="4" t="str">
        <f t="shared" si="208"/>
        <v>Lamp</v>
      </c>
      <c r="Y407" s="179" t="str">
        <f t="shared" si="198"/>
        <v>MR625.4</v>
      </c>
      <c r="Z407" s="4" t="str">
        <f t="shared" si="186"/>
        <v>R夹爪两边下压气缸2左边上升位Alw</v>
      </c>
      <c r="AE407" s="4">
        <v>504</v>
      </c>
      <c r="AF407" s="4" t="str">
        <f t="shared" si="199"/>
        <v>R夹爪两边下压气缸2左边上升位Alm</v>
      </c>
      <c r="AG407" s="179" t="str">
        <f t="shared" si="200"/>
        <v>MR1025.4</v>
      </c>
      <c r="AH407" s="4" t="str">
        <f t="shared" si="193"/>
        <v>R夹爪两边下压气缸2左边上升位Alm</v>
      </c>
    </row>
    <row r="408" spans="2:34">
      <c r="B408" s="23" t="s">
        <v>706</v>
      </c>
      <c r="G408" s="182">
        <f t="shared" si="201"/>
        <v>25</v>
      </c>
      <c r="H408" s="179">
        <f t="shared" si="202"/>
        <v>5</v>
      </c>
      <c r="I408" s="179" t="str">
        <f t="shared" si="190"/>
        <v>R25.5</v>
      </c>
      <c r="K408" s="179" t="str">
        <f t="shared" si="194"/>
        <v>R125.5</v>
      </c>
      <c r="M408" s="179" t="str">
        <f t="shared" si="189"/>
        <v>MR925.5</v>
      </c>
      <c r="N408" s="4" t="str">
        <f t="shared" si="203"/>
        <v>R夹爪两边下压气缸2右边上升位Flg</v>
      </c>
      <c r="O408" s="179" t="str">
        <f t="shared" si="195"/>
        <v>MR125.5</v>
      </c>
      <c r="P408" s="4" t="str">
        <f t="shared" si="204"/>
        <v>R夹爪两边下压气缸2右边上升位Pls</v>
      </c>
      <c r="Q408" s="179" t="str">
        <f t="shared" si="196"/>
        <v>MR225.5</v>
      </c>
      <c r="R408" s="4" t="str">
        <f t="shared" si="205"/>
        <v>R夹爪两边下压气缸2右边上升位[M]</v>
      </c>
      <c r="S408" s="179" t="str">
        <f t="shared" si="197"/>
        <v>MR325.5</v>
      </c>
      <c r="T408" s="4" t="str">
        <f t="shared" si="206"/>
        <v>R夹爪两边下压气缸2右边上升位[A]</v>
      </c>
      <c r="U408" s="179" t="str">
        <f t="shared" si="191"/>
        <v>MR425.5</v>
      </c>
      <c r="V408" s="4" t="str">
        <f t="shared" si="207"/>
        <v>Sw</v>
      </c>
      <c r="W408" s="179" t="str">
        <f t="shared" si="192"/>
        <v>MR525.5</v>
      </c>
      <c r="X408" s="4" t="str">
        <f t="shared" si="208"/>
        <v>Lamp</v>
      </c>
      <c r="Y408" s="179" t="str">
        <f t="shared" si="198"/>
        <v>MR625.5</v>
      </c>
      <c r="Z408" s="4" t="str">
        <f t="shared" si="186"/>
        <v>R夹爪两边下压气缸2右边上升位Alw</v>
      </c>
      <c r="AE408" s="4">
        <v>505</v>
      </c>
      <c r="AF408" s="4" t="str">
        <f t="shared" si="199"/>
        <v>R夹爪两边下压气缸2右边上升位Alm</v>
      </c>
      <c r="AG408" s="179" t="str">
        <f t="shared" si="200"/>
        <v>MR1025.5</v>
      </c>
      <c r="AH408" s="4" t="str">
        <f t="shared" si="193"/>
        <v>R夹爪两边下压气缸2右边上升位Alm</v>
      </c>
    </row>
    <row r="409" spans="2:34">
      <c r="B409" s="23" t="s">
        <v>707</v>
      </c>
      <c r="G409" s="182">
        <f t="shared" si="201"/>
        <v>25</v>
      </c>
      <c r="H409" s="179">
        <f t="shared" si="202"/>
        <v>6</v>
      </c>
      <c r="I409" s="179" t="str">
        <f t="shared" si="190"/>
        <v>R25.6</v>
      </c>
      <c r="K409" s="179" t="str">
        <f t="shared" si="194"/>
        <v>R125.6</v>
      </c>
      <c r="M409" s="179" t="str">
        <f t="shared" si="189"/>
        <v>MR925.6</v>
      </c>
      <c r="N409" s="4" t="str">
        <f t="shared" si="203"/>
        <v>R夹爪两边下压气缸3左边上升位Flg</v>
      </c>
      <c r="O409" s="179" t="str">
        <f t="shared" si="195"/>
        <v>MR125.6</v>
      </c>
      <c r="P409" s="4" t="str">
        <f t="shared" si="204"/>
        <v>R夹爪两边下压气缸3左边上升位Pls</v>
      </c>
      <c r="Q409" s="179" t="str">
        <f t="shared" si="196"/>
        <v>MR225.6</v>
      </c>
      <c r="R409" s="4" t="str">
        <f t="shared" si="205"/>
        <v>R夹爪两边下压气缸3左边上升位[M]</v>
      </c>
      <c r="S409" s="179" t="str">
        <f t="shared" si="197"/>
        <v>MR325.6</v>
      </c>
      <c r="T409" s="4" t="str">
        <f t="shared" si="206"/>
        <v>R夹爪两边下压气缸3左边上升位[A]</v>
      </c>
      <c r="U409" s="179" t="str">
        <f t="shared" si="191"/>
        <v>MR425.6</v>
      </c>
      <c r="V409" s="4" t="str">
        <f t="shared" si="207"/>
        <v>Sw</v>
      </c>
      <c r="W409" s="179" t="str">
        <f t="shared" si="192"/>
        <v>MR525.6</v>
      </c>
      <c r="X409" s="4" t="str">
        <f t="shared" si="208"/>
        <v>Lamp</v>
      </c>
      <c r="Y409" s="179" t="str">
        <f t="shared" si="198"/>
        <v>MR625.6</v>
      </c>
      <c r="Z409" s="4" t="str">
        <f t="shared" si="186"/>
        <v>R夹爪两边下压气缸3左边上升位Alw</v>
      </c>
      <c r="AE409" s="4">
        <v>506</v>
      </c>
      <c r="AF409" s="4" t="str">
        <f t="shared" si="199"/>
        <v>R夹爪两边下压气缸3左边上升位Alm</v>
      </c>
      <c r="AG409" s="179" t="str">
        <f t="shared" si="200"/>
        <v>MR1025.6</v>
      </c>
      <c r="AH409" s="4" t="str">
        <f t="shared" si="193"/>
        <v>R夹爪两边下压气缸3左边上升位Alm</v>
      </c>
    </row>
    <row r="410" spans="2:34">
      <c r="B410" s="23" t="s">
        <v>708</v>
      </c>
      <c r="G410" s="182">
        <f t="shared" si="201"/>
        <v>25</v>
      </c>
      <c r="H410" s="179">
        <f t="shared" si="202"/>
        <v>7</v>
      </c>
      <c r="I410" s="179" t="str">
        <f t="shared" si="190"/>
        <v>R25.7</v>
      </c>
      <c r="K410" s="179" t="str">
        <f t="shared" si="194"/>
        <v>R125.7</v>
      </c>
      <c r="M410" s="179" t="str">
        <f t="shared" si="189"/>
        <v>MR925.7</v>
      </c>
      <c r="N410" s="4" t="str">
        <f t="shared" si="203"/>
        <v>R夹爪两边下压气缸3右边上升位Flg</v>
      </c>
      <c r="O410" s="179" t="str">
        <f t="shared" si="195"/>
        <v>MR125.7</v>
      </c>
      <c r="P410" s="4" t="str">
        <f t="shared" si="204"/>
        <v>R夹爪两边下压气缸3右边上升位Pls</v>
      </c>
      <c r="Q410" s="179" t="str">
        <f t="shared" si="196"/>
        <v>MR225.7</v>
      </c>
      <c r="R410" s="4" t="str">
        <f t="shared" si="205"/>
        <v>R夹爪两边下压气缸3右边上升位[M]</v>
      </c>
      <c r="S410" s="179" t="str">
        <f t="shared" si="197"/>
        <v>MR325.7</v>
      </c>
      <c r="T410" s="4" t="str">
        <f t="shared" si="206"/>
        <v>R夹爪两边下压气缸3右边上升位[A]</v>
      </c>
      <c r="U410" s="179" t="str">
        <f t="shared" si="191"/>
        <v>MR425.7</v>
      </c>
      <c r="V410" s="4" t="str">
        <f t="shared" si="207"/>
        <v>Sw</v>
      </c>
      <c r="W410" s="179" t="str">
        <f t="shared" si="192"/>
        <v>MR525.7</v>
      </c>
      <c r="X410" s="4" t="str">
        <f t="shared" si="208"/>
        <v>Lamp</v>
      </c>
      <c r="Y410" s="179" t="str">
        <f t="shared" si="198"/>
        <v>MR625.7</v>
      </c>
      <c r="Z410" s="4" t="str">
        <f t="shared" si="186"/>
        <v>R夹爪两边下压气缸3右边上升位Alw</v>
      </c>
      <c r="AE410" s="4">
        <v>507</v>
      </c>
      <c r="AF410" s="4" t="str">
        <f t="shared" si="199"/>
        <v>R夹爪两边下压气缸3右边上升位Alm</v>
      </c>
      <c r="AG410" s="179" t="str">
        <f t="shared" si="200"/>
        <v>MR1025.7</v>
      </c>
      <c r="AH410" s="4" t="str">
        <f t="shared" si="193"/>
        <v>R夹爪两边下压气缸3右边上升位Alm</v>
      </c>
    </row>
    <row r="411" spans="2:34">
      <c r="B411" s="23" t="s">
        <v>709</v>
      </c>
      <c r="G411" s="182">
        <f t="shared" si="201"/>
        <v>25</v>
      </c>
      <c r="H411" s="179">
        <f t="shared" si="202"/>
        <v>8</v>
      </c>
      <c r="I411" s="179" t="str">
        <f t="shared" si="190"/>
        <v>R25.8</v>
      </c>
      <c r="K411" s="179" t="str">
        <f t="shared" si="194"/>
        <v>R125.8</v>
      </c>
      <c r="M411" s="179" t="str">
        <f t="shared" si="189"/>
        <v>MR925.8</v>
      </c>
      <c r="N411" s="4" t="str">
        <f t="shared" si="203"/>
        <v>R夹爪中间下压气缸1上升位Flg</v>
      </c>
      <c r="O411" s="179" t="str">
        <f t="shared" si="195"/>
        <v>MR125.8</v>
      </c>
      <c r="P411" s="4" t="str">
        <f t="shared" si="204"/>
        <v>R夹爪中间下压气缸1上升位Pls</v>
      </c>
      <c r="Q411" s="179" t="str">
        <f t="shared" si="196"/>
        <v>MR225.8</v>
      </c>
      <c r="R411" s="4" t="str">
        <f t="shared" si="205"/>
        <v>R夹爪中间下压气缸1上升位[M]</v>
      </c>
      <c r="S411" s="179" t="str">
        <f t="shared" si="197"/>
        <v>MR325.8</v>
      </c>
      <c r="T411" s="4" t="str">
        <f t="shared" si="206"/>
        <v>R夹爪中间下压气缸1上升位[A]</v>
      </c>
      <c r="U411" s="179" t="str">
        <f t="shared" si="191"/>
        <v>MR425.8</v>
      </c>
      <c r="V411" s="4" t="str">
        <f t="shared" si="207"/>
        <v>Sw</v>
      </c>
      <c r="W411" s="179" t="str">
        <f t="shared" si="192"/>
        <v>MR525.8</v>
      </c>
      <c r="X411" s="4" t="str">
        <f t="shared" si="208"/>
        <v>Lamp</v>
      </c>
      <c r="Y411" s="179" t="str">
        <f t="shared" si="198"/>
        <v>MR625.8</v>
      </c>
      <c r="Z411" s="4" t="str">
        <f t="shared" si="186"/>
        <v>R夹爪中间下压气缸1上升位Alw</v>
      </c>
      <c r="AE411" s="4">
        <v>508</v>
      </c>
      <c r="AF411" s="4" t="str">
        <f t="shared" si="199"/>
        <v>R夹爪中间下压气缸1上升位Alm</v>
      </c>
      <c r="AG411" s="179" t="str">
        <f t="shared" si="200"/>
        <v>MR1025.8</v>
      </c>
      <c r="AH411" s="4" t="str">
        <f t="shared" si="193"/>
        <v>R夹爪中间下压气缸1上升位Alm</v>
      </c>
    </row>
    <row r="412" spans="2:34">
      <c r="B412" s="23" t="s">
        <v>710</v>
      </c>
      <c r="G412" s="182">
        <f t="shared" si="201"/>
        <v>25</v>
      </c>
      <c r="H412" s="179">
        <f t="shared" si="202"/>
        <v>9</v>
      </c>
      <c r="I412" s="179" t="str">
        <f t="shared" si="190"/>
        <v>R25.9</v>
      </c>
      <c r="K412" s="179" t="str">
        <f t="shared" si="194"/>
        <v>R125.9</v>
      </c>
      <c r="M412" s="179" t="str">
        <f t="shared" si="189"/>
        <v>MR925.9</v>
      </c>
      <c r="N412" s="4" t="str">
        <f t="shared" si="203"/>
        <v>R夹爪中间下压气缸2上升位 Flg</v>
      </c>
      <c r="O412" s="179" t="str">
        <f t="shared" si="195"/>
        <v>MR125.9</v>
      </c>
      <c r="P412" s="4" t="str">
        <f t="shared" si="204"/>
        <v>R夹爪中间下压气缸2上升位 Pls</v>
      </c>
      <c r="Q412" s="179" t="str">
        <f t="shared" si="196"/>
        <v>MR225.9</v>
      </c>
      <c r="R412" s="4" t="str">
        <f t="shared" si="205"/>
        <v>R夹爪中间下压气缸2上升位 [M]</v>
      </c>
      <c r="S412" s="179" t="str">
        <f t="shared" si="197"/>
        <v>MR325.9</v>
      </c>
      <c r="T412" s="4" t="str">
        <f t="shared" si="206"/>
        <v>R夹爪中间下压气缸2上升位 [A]</v>
      </c>
      <c r="U412" s="179" t="str">
        <f t="shared" si="191"/>
        <v>MR425.9</v>
      </c>
      <c r="V412" s="4" t="str">
        <f t="shared" si="207"/>
        <v>Sw</v>
      </c>
      <c r="W412" s="179" t="str">
        <f t="shared" si="192"/>
        <v>MR525.9</v>
      </c>
      <c r="X412" s="4" t="str">
        <f t="shared" si="208"/>
        <v>Lamp</v>
      </c>
      <c r="Y412" s="179" t="str">
        <f t="shared" si="198"/>
        <v>MR625.9</v>
      </c>
      <c r="Z412" s="4" t="str">
        <f t="shared" si="186"/>
        <v>R夹爪中间下压气缸2上升位 Alw</v>
      </c>
      <c r="AE412" s="4">
        <v>509</v>
      </c>
      <c r="AF412" s="4" t="str">
        <f t="shared" si="199"/>
        <v>R夹爪中间下压气缸2上升位 Alm</v>
      </c>
      <c r="AG412" s="179" t="str">
        <f t="shared" si="200"/>
        <v>MR1025.9</v>
      </c>
      <c r="AH412" s="4" t="str">
        <f t="shared" si="193"/>
        <v>R夹爪中间下压气缸2上升位 Alm</v>
      </c>
    </row>
    <row r="413" spans="2:34">
      <c r="B413" s="23" t="s">
        <v>711</v>
      </c>
      <c r="G413" s="182">
        <f t="shared" si="201"/>
        <v>25</v>
      </c>
      <c r="H413" s="179">
        <f t="shared" si="202"/>
        <v>10</v>
      </c>
      <c r="I413" s="179" t="str">
        <f t="shared" si="190"/>
        <v>R25.10</v>
      </c>
      <c r="K413" s="179" t="str">
        <f t="shared" si="194"/>
        <v>R125.10</v>
      </c>
      <c r="M413" s="179" t="str">
        <f t="shared" si="189"/>
        <v>MR925.10</v>
      </c>
      <c r="N413" s="4" t="str">
        <f t="shared" si="203"/>
        <v>R夹爪中间下压气缸3上升位Flg</v>
      </c>
      <c r="O413" s="179" t="str">
        <f t="shared" si="195"/>
        <v>MR125.10</v>
      </c>
      <c r="P413" s="4" t="str">
        <f t="shared" si="204"/>
        <v>R夹爪中间下压气缸3上升位Pls</v>
      </c>
      <c r="Q413" s="179" t="str">
        <f t="shared" si="196"/>
        <v>MR225.10</v>
      </c>
      <c r="R413" s="4" t="str">
        <f t="shared" si="205"/>
        <v>R夹爪中间下压气缸3上升位[M]</v>
      </c>
      <c r="S413" s="179" t="str">
        <f t="shared" si="197"/>
        <v>MR325.10</v>
      </c>
      <c r="T413" s="4" t="str">
        <f t="shared" si="206"/>
        <v>R夹爪中间下压气缸3上升位[A]</v>
      </c>
      <c r="U413" s="179" t="str">
        <f t="shared" si="191"/>
        <v>MR425.10</v>
      </c>
      <c r="V413" s="4" t="str">
        <f t="shared" si="207"/>
        <v>Sw</v>
      </c>
      <c r="W413" s="179" t="str">
        <f t="shared" si="192"/>
        <v>MR525.10</v>
      </c>
      <c r="X413" s="4" t="str">
        <f t="shared" si="208"/>
        <v>Lamp</v>
      </c>
      <c r="Y413" s="179" t="str">
        <f t="shared" si="198"/>
        <v>MR625.10</v>
      </c>
      <c r="Z413" s="4" t="str">
        <f t="shared" si="186"/>
        <v>R夹爪中间下压气缸3上升位Alw</v>
      </c>
      <c r="AE413" s="4">
        <v>510</v>
      </c>
      <c r="AF413" s="4" t="str">
        <f t="shared" si="199"/>
        <v>R夹爪中间下压气缸3上升位Alm</v>
      </c>
      <c r="AG413" s="179" t="str">
        <f t="shared" si="200"/>
        <v>MR1025.10</v>
      </c>
      <c r="AH413" s="4" t="str">
        <f t="shared" si="193"/>
        <v>R夹爪中间下压气缸3上升位Alm</v>
      </c>
    </row>
    <row r="414" spans="7:34">
      <c r="G414" s="182">
        <f t="shared" si="201"/>
        <v>25</v>
      </c>
      <c r="H414" s="179">
        <f t="shared" si="202"/>
        <v>11</v>
      </c>
      <c r="I414" s="179" t="str">
        <f t="shared" si="190"/>
        <v>R25.11</v>
      </c>
      <c r="K414" s="179" t="str">
        <f t="shared" si="194"/>
        <v>R125.11</v>
      </c>
      <c r="M414" s="179" t="str">
        <f t="shared" si="189"/>
        <v>MR925.11</v>
      </c>
      <c r="N414" s="4" t="str">
        <f t="shared" si="203"/>
        <v>Flg</v>
      </c>
      <c r="O414" s="179" t="str">
        <f t="shared" si="195"/>
        <v>MR125.11</v>
      </c>
      <c r="P414" s="4" t="str">
        <f t="shared" si="204"/>
        <v>Pls</v>
      </c>
      <c r="Q414" s="179" t="str">
        <f t="shared" si="196"/>
        <v>MR225.11</v>
      </c>
      <c r="R414" s="4" t="str">
        <f t="shared" si="205"/>
        <v>[M]</v>
      </c>
      <c r="S414" s="179" t="str">
        <f t="shared" si="197"/>
        <v>MR325.11</v>
      </c>
      <c r="T414" s="4" t="str">
        <f t="shared" si="206"/>
        <v>[A]</v>
      </c>
      <c r="U414" s="179" t="str">
        <f t="shared" si="191"/>
        <v>MR425.11</v>
      </c>
      <c r="V414" s="4" t="str">
        <f t="shared" si="207"/>
        <v>Sw</v>
      </c>
      <c r="W414" s="179" t="str">
        <f t="shared" si="192"/>
        <v>MR525.11</v>
      </c>
      <c r="X414" s="4" t="str">
        <f t="shared" si="208"/>
        <v>Lamp</v>
      </c>
      <c r="Y414" s="179" t="str">
        <f t="shared" si="198"/>
        <v>MR625.11</v>
      </c>
      <c r="Z414" s="4" t="str">
        <f t="shared" si="186"/>
        <v>Alw</v>
      </c>
      <c r="AE414" s="4">
        <v>511</v>
      </c>
      <c r="AF414" s="4" t="str">
        <f t="shared" si="199"/>
        <v>Alm</v>
      </c>
      <c r="AG414" s="179" t="str">
        <f t="shared" si="200"/>
        <v>MR1025.11</v>
      </c>
      <c r="AH414" s="4" t="str">
        <f t="shared" si="193"/>
        <v>Alm</v>
      </c>
    </row>
    <row r="415" spans="7:34">
      <c r="G415" s="182">
        <f t="shared" si="201"/>
        <v>25</v>
      </c>
      <c r="H415" s="179">
        <f t="shared" si="202"/>
        <v>12</v>
      </c>
      <c r="I415" s="179" t="str">
        <f t="shared" si="190"/>
        <v>R25.12</v>
      </c>
      <c r="K415" s="179" t="str">
        <f t="shared" si="194"/>
        <v>R125.12</v>
      </c>
      <c r="M415" s="179" t="str">
        <f t="shared" si="189"/>
        <v>MR925.12</v>
      </c>
      <c r="N415" s="4" t="str">
        <f t="shared" si="203"/>
        <v>Flg</v>
      </c>
      <c r="O415" s="179" t="str">
        <f t="shared" si="195"/>
        <v>MR125.12</v>
      </c>
      <c r="P415" s="4" t="str">
        <f t="shared" si="204"/>
        <v>Pls</v>
      </c>
      <c r="Q415" s="179" t="str">
        <f t="shared" si="196"/>
        <v>MR225.12</v>
      </c>
      <c r="R415" s="4" t="str">
        <f t="shared" si="205"/>
        <v>[M]</v>
      </c>
      <c r="S415" s="179" t="str">
        <f t="shared" si="197"/>
        <v>MR325.12</v>
      </c>
      <c r="T415" s="4" t="str">
        <f t="shared" si="206"/>
        <v>[A]</v>
      </c>
      <c r="U415" s="179" t="str">
        <f t="shared" si="191"/>
        <v>MR425.12</v>
      </c>
      <c r="V415" s="4" t="str">
        <f t="shared" si="207"/>
        <v>Sw</v>
      </c>
      <c r="W415" s="179" t="str">
        <f t="shared" si="192"/>
        <v>MR525.12</v>
      </c>
      <c r="X415" s="4" t="str">
        <f t="shared" si="208"/>
        <v>Lamp</v>
      </c>
      <c r="Y415" s="179" t="str">
        <f t="shared" si="198"/>
        <v>MR625.12</v>
      </c>
      <c r="Z415" s="4" t="str">
        <f t="shared" si="186"/>
        <v>Alw</v>
      </c>
      <c r="AE415" s="4">
        <v>512</v>
      </c>
      <c r="AF415" s="4" t="str">
        <f t="shared" si="199"/>
        <v>Alm</v>
      </c>
      <c r="AG415" s="179" t="str">
        <f t="shared" si="200"/>
        <v>MR1025.12</v>
      </c>
      <c r="AH415" s="4" t="str">
        <f t="shared" si="193"/>
        <v>Alm</v>
      </c>
    </row>
    <row r="416" spans="7:34">
      <c r="G416" s="182">
        <f t="shared" si="201"/>
        <v>25</v>
      </c>
      <c r="H416" s="179">
        <f t="shared" si="202"/>
        <v>13</v>
      </c>
      <c r="I416" s="179" t="str">
        <f t="shared" si="190"/>
        <v>R25.13</v>
      </c>
      <c r="K416" s="179" t="str">
        <f t="shared" si="194"/>
        <v>R125.13</v>
      </c>
      <c r="M416" s="179" t="str">
        <f t="shared" si="189"/>
        <v>MR925.13</v>
      </c>
      <c r="N416" s="4" t="str">
        <f t="shared" si="203"/>
        <v>Flg</v>
      </c>
      <c r="O416" s="179" t="str">
        <f t="shared" si="195"/>
        <v>MR125.13</v>
      </c>
      <c r="P416" s="4" t="str">
        <f t="shared" si="204"/>
        <v>Pls</v>
      </c>
      <c r="Q416" s="179" t="str">
        <f t="shared" si="196"/>
        <v>MR225.13</v>
      </c>
      <c r="R416" s="4" t="str">
        <f t="shared" si="205"/>
        <v>[M]</v>
      </c>
      <c r="S416" s="179" t="str">
        <f t="shared" si="197"/>
        <v>MR325.13</v>
      </c>
      <c r="T416" s="4" t="str">
        <f t="shared" si="206"/>
        <v>[A]</v>
      </c>
      <c r="U416" s="179" t="str">
        <f t="shared" si="191"/>
        <v>MR425.13</v>
      </c>
      <c r="V416" s="4" t="str">
        <f t="shared" si="207"/>
        <v>Sw</v>
      </c>
      <c r="W416" s="179" t="str">
        <f t="shared" si="192"/>
        <v>MR525.13</v>
      </c>
      <c r="X416" s="4" t="str">
        <f t="shared" si="208"/>
        <v>Lamp</v>
      </c>
      <c r="Y416" s="179" t="str">
        <f t="shared" si="198"/>
        <v>MR625.13</v>
      </c>
      <c r="Z416" s="4" t="str">
        <f t="shared" si="186"/>
        <v>Alw</v>
      </c>
      <c r="AE416" s="4">
        <v>513</v>
      </c>
      <c r="AF416" s="4" t="str">
        <f t="shared" si="199"/>
        <v>Alm</v>
      </c>
      <c r="AG416" s="179" t="str">
        <f t="shared" si="200"/>
        <v>MR1025.13</v>
      </c>
      <c r="AH416" s="4" t="str">
        <f t="shared" si="193"/>
        <v>Alm</v>
      </c>
    </row>
    <row r="417" spans="7:34">
      <c r="G417" s="182">
        <f t="shared" si="201"/>
        <v>25</v>
      </c>
      <c r="H417" s="179">
        <f t="shared" si="202"/>
        <v>14</v>
      </c>
      <c r="I417" s="179" t="str">
        <f t="shared" si="190"/>
        <v>R25.14</v>
      </c>
      <c r="K417" s="179" t="str">
        <f t="shared" si="194"/>
        <v>R125.14</v>
      </c>
      <c r="M417" s="179" t="str">
        <f t="shared" si="189"/>
        <v>MR925.14</v>
      </c>
      <c r="N417" s="4" t="str">
        <f t="shared" si="203"/>
        <v>Flg</v>
      </c>
      <c r="O417" s="179" t="str">
        <f t="shared" si="195"/>
        <v>MR125.14</v>
      </c>
      <c r="P417" s="4" t="str">
        <f t="shared" si="204"/>
        <v>Pls</v>
      </c>
      <c r="Q417" s="179" t="str">
        <f t="shared" si="196"/>
        <v>MR225.14</v>
      </c>
      <c r="R417" s="4" t="str">
        <f t="shared" si="205"/>
        <v>[M]</v>
      </c>
      <c r="S417" s="179" t="str">
        <f t="shared" si="197"/>
        <v>MR325.14</v>
      </c>
      <c r="T417" s="4" t="str">
        <f t="shared" si="206"/>
        <v>[A]</v>
      </c>
      <c r="U417" s="179" t="str">
        <f t="shared" si="191"/>
        <v>MR425.14</v>
      </c>
      <c r="V417" s="4" t="str">
        <f t="shared" si="207"/>
        <v>Sw</v>
      </c>
      <c r="W417" s="179" t="str">
        <f t="shared" si="192"/>
        <v>MR525.14</v>
      </c>
      <c r="X417" s="4" t="str">
        <f t="shared" si="208"/>
        <v>Lamp</v>
      </c>
      <c r="Y417" s="179" t="str">
        <f t="shared" si="198"/>
        <v>MR625.14</v>
      </c>
      <c r="Z417" s="4" t="str">
        <f t="shared" si="186"/>
        <v>Alw</v>
      </c>
      <c r="AE417" s="4">
        <v>514</v>
      </c>
      <c r="AF417" s="4" t="str">
        <f t="shared" si="199"/>
        <v>Alm</v>
      </c>
      <c r="AG417" s="179" t="str">
        <f t="shared" si="200"/>
        <v>MR1025.14</v>
      </c>
      <c r="AH417" s="4" t="str">
        <f t="shared" si="193"/>
        <v>Alm</v>
      </c>
    </row>
    <row r="418" spans="7:34">
      <c r="G418" s="182">
        <f t="shared" si="201"/>
        <v>25</v>
      </c>
      <c r="H418" s="179">
        <f t="shared" si="202"/>
        <v>15</v>
      </c>
      <c r="I418" s="179" t="str">
        <f t="shared" si="190"/>
        <v>R25.15</v>
      </c>
      <c r="K418" s="179" t="str">
        <f t="shared" si="194"/>
        <v>R125.15</v>
      </c>
      <c r="M418" s="179" t="str">
        <f t="shared" si="189"/>
        <v>MR925.15</v>
      </c>
      <c r="N418" s="4" t="str">
        <f t="shared" si="203"/>
        <v>Flg</v>
      </c>
      <c r="O418" s="179" t="str">
        <f t="shared" si="195"/>
        <v>MR125.15</v>
      </c>
      <c r="P418" s="4" t="str">
        <f t="shared" si="204"/>
        <v>Pls</v>
      </c>
      <c r="Q418" s="179" t="str">
        <f t="shared" si="196"/>
        <v>MR225.15</v>
      </c>
      <c r="R418" s="4" t="str">
        <f t="shared" si="205"/>
        <v>[M]</v>
      </c>
      <c r="S418" s="179" t="str">
        <f t="shared" si="197"/>
        <v>MR325.15</v>
      </c>
      <c r="T418" s="4" t="str">
        <f t="shared" si="206"/>
        <v>[A]</v>
      </c>
      <c r="U418" s="179" t="str">
        <f t="shared" si="191"/>
        <v>MR425.15</v>
      </c>
      <c r="V418" s="4" t="str">
        <f t="shared" si="207"/>
        <v>Sw</v>
      </c>
      <c r="W418" s="179" t="str">
        <f t="shared" si="192"/>
        <v>MR525.15</v>
      </c>
      <c r="X418" s="4" t="str">
        <f t="shared" si="208"/>
        <v>Lamp</v>
      </c>
      <c r="Y418" s="179" t="str">
        <f t="shared" si="198"/>
        <v>MR625.15</v>
      </c>
      <c r="Z418" s="4" t="str">
        <f t="shared" si="186"/>
        <v>Alw</v>
      </c>
      <c r="AE418" s="4">
        <v>515</v>
      </c>
      <c r="AF418" s="4" t="str">
        <f t="shared" si="199"/>
        <v>Alm</v>
      </c>
      <c r="AG418" s="179" t="str">
        <f t="shared" si="200"/>
        <v>MR1025.15</v>
      </c>
      <c r="AH418" s="4" t="str">
        <f t="shared" si="193"/>
        <v>Alm</v>
      </c>
    </row>
    <row r="419" spans="7:33">
      <c r="G419" s="182">
        <f t="shared" si="201"/>
        <v>26</v>
      </c>
      <c r="H419" s="179">
        <f t="shared" si="202"/>
        <v>0</v>
      </c>
      <c r="I419" s="179" t="str">
        <f t="shared" si="190"/>
        <v>R26.0</v>
      </c>
      <c r="K419" s="179" t="str">
        <f t="shared" si="194"/>
        <v>R126.0</v>
      </c>
      <c r="M419" s="179" t="str">
        <f t="shared" ref="M388:M451" si="209">M$2&amp;($G419+0)&amp;"."&amp;$H419</f>
        <v>MR26.0</v>
      </c>
      <c r="N419" s="4" t="str">
        <f t="shared" si="203"/>
        <v>Flg</v>
      </c>
      <c r="O419" s="179" t="str">
        <f t="shared" si="195"/>
        <v>MR126.0</v>
      </c>
      <c r="P419" s="4" t="str">
        <f t="shared" si="204"/>
        <v>Pls</v>
      </c>
      <c r="Q419" s="179" t="str">
        <f t="shared" si="196"/>
        <v>MR226.0</v>
      </c>
      <c r="R419" s="4" t="str">
        <f t="shared" si="205"/>
        <v>[M]</v>
      </c>
      <c r="S419" s="179" t="str">
        <f t="shared" si="197"/>
        <v>MR326.0</v>
      </c>
      <c r="T419" s="4" t="str">
        <f t="shared" si="206"/>
        <v>[A]</v>
      </c>
      <c r="U419" s="179" t="str">
        <f t="shared" si="191"/>
        <v>MR426.0</v>
      </c>
      <c r="V419" s="4" t="str">
        <f t="shared" si="207"/>
        <v>Sw</v>
      </c>
      <c r="W419" s="179" t="str">
        <f t="shared" si="192"/>
        <v>MR526.0</v>
      </c>
      <c r="X419" s="4" t="str">
        <f t="shared" si="208"/>
        <v>Lamp</v>
      </c>
      <c r="Y419" s="179" t="str">
        <f t="shared" si="198"/>
        <v>MR626.0</v>
      </c>
      <c r="Z419" s="4" t="str">
        <f t="shared" si="186"/>
        <v>Alw</v>
      </c>
      <c r="AE419" s="4">
        <v>516</v>
      </c>
      <c r="AG419" s="179" t="str">
        <f t="shared" si="200"/>
        <v>MR1026.0</v>
      </c>
    </row>
    <row r="420" spans="7:33">
      <c r="G420" s="182">
        <f t="shared" si="201"/>
        <v>26</v>
      </c>
      <c r="H420" s="179">
        <f t="shared" si="202"/>
        <v>1</v>
      </c>
      <c r="I420" s="179" t="str">
        <f t="shared" si="190"/>
        <v>R26.1</v>
      </c>
      <c r="K420" s="179" t="str">
        <f t="shared" si="194"/>
        <v>R126.1</v>
      </c>
      <c r="M420" s="179" t="str">
        <f t="shared" si="209"/>
        <v>MR26.1</v>
      </c>
      <c r="N420" s="4" t="str">
        <f t="shared" si="203"/>
        <v>Flg</v>
      </c>
      <c r="O420" s="179" t="str">
        <f t="shared" si="195"/>
        <v>MR126.1</v>
      </c>
      <c r="P420" s="4" t="str">
        <f t="shared" si="204"/>
        <v>Pls</v>
      </c>
      <c r="Q420" s="179" t="str">
        <f t="shared" si="196"/>
        <v>MR226.1</v>
      </c>
      <c r="R420" s="4" t="str">
        <f t="shared" si="205"/>
        <v>[M]</v>
      </c>
      <c r="S420" s="179" t="str">
        <f t="shared" si="197"/>
        <v>MR326.1</v>
      </c>
      <c r="T420" s="4" t="str">
        <f t="shared" si="206"/>
        <v>[A]</v>
      </c>
      <c r="U420" s="179" t="str">
        <f t="shared" si="191"/>
        <v>MR426.1</v>
      </c>
      <c r="V420" s="4" t="str">
        <f t="shared" si="207"/>
        <v>Sw</v>
      </c>
      <c r="W420" s="179" t="str">
        <f t="shared" si="192"/>
        <v>MR526.1</v>
      </c>
      <c r="X420" s="4" t="str">
        <f t="shared" si="208"/>
        <v>Lamp</v>
      </c>
      <c r="Y420" s="179" t="str">
        <f t="shared" si="198"/>
        <v>MR626.1</v>
      </c>
      <c r="Z420" s="4" t="str">
        <f t="shared" si="186"/>
        <v>Alw</v>
      </c>
      <c r="AE420" s="4">
        <v>517</v>
      </c>
      <c r="AG420" s="179" t="str">
        <f t="shared" si="200"/>
        <v>MR1026.1</v>
      </c>
    </row>
    <row r="421" spans="7:33">
      <c r="G421" s="182">
        <f t="shared" si="201"/>
        <v>26</v>
      </c>
      <c r="H421" s="179">
        <f t="shared" si="202"/>
        <v>2</v>
      </c>
      <c r="I421" s="179" t="str">
        <f t="shared" si="190"/>
        <v>R26.2</v>
      </c>
      <c r="K421" s="179" t="str">
        <f t="shared" si="194"/>
        <v>R126.2</v>
      </c>
      <c r="M421" s="179" t="str">
        <f t="shared" si="209"/>
        <v>MR26.2</v>
      </c>
      <c r="N421" s="4" t="str">
        <f t="shared" si="203"/>
        <v>Flg</v>
      </c>
      <c r="O421" s="179" t="str">
        <f t="shared" si="195"/>
        <v>MR126.2</v>
      </c>
      <c r="P421" s="4" t="str">
        <f t="shared" si="204"/>
        <v>Pls</v>
      </c>
      <c r="Q421" s="179" t="str">
        <f t="shared" si="196"/>
        <v>MR226.2</v>
      </c>
      <c r="R421" s="4" t="str">
        <f t="shared" si="205"/>
        <v>[M]</v>
      </c>
      <c r="S421" s="179" t="str">
        <f t="shared" si="197"/>
        <v>MR326.2</v>
      </c>
      <c r="T421" s="4" t="str">
        <f t="shared" si="206"/>
        <v>[A]</v>
      </c>
      <c r="U421" s="179" t="str">
        <f t="shared" si="191"/>
        <v>MR426.2</v>
      </c>
      <c r="V421" s="4" t="str">
        <f t="shared" si="207"/>
        <v>Sw</v>
      </c>
      <c r="W421" s="179" t="str">
        <f t="shared" si="192"/>
        <v>MR526.2</v>
      </c>
      <c r="X421" s="4" t="str">
        <f t="shared" si="208"/>
        <v>Lamp</v>
      </c>
      <c r="Y421" s="179" t="str">
        <f t="shared" si="198"/>
        <v>MR626.2</v>
      </c>
      <c r="Z421" s="4" t="str">
        <f t="shared" si="186"/>
        <v>Alw</v>
      </c>
      <c r="AE421" s="4">
        <v>518</v>
      </c>
      <c r="AG421" s="179" t="str">
        <f t="shared" si="200"/>
        <v>MR1026.2</v>
      </c>
    </row>
    <row r="422" spans="7:33">
      <c r="G422" s="182">
        <f t="shared" si="201"/>
        <v>26</v>
      </c>
      <c r="H422" s="179">
        <f t="shared" si="202"/>
        <v>3</v>
      </c>
      <c r="I422" s="179" t="str">
        <f t="shared" si="190"/>
        <v>R26.3</v>
      </c>
      <c r="K422" s="179" t="str">
        <f t="shared" si="194"/>
        <v>R126.3</v>
      </c>
      <c r="M422" s="179" t="str">
        <f t="shared" si="209"/>
        <v>MR26.3</v>
      </c>
      <c r="N422" s="4" t="str">
        <f t="shared" si="203"/>
        <v>Flg</v>
      </c>
      <c r="O422" s="179" t="str">
        <f t="shared" si="195"/>
        <v>MR126.3</v>
      </c>
      <c r="P422" s="4" t="str">
        <f t="shared" si="204"/>
        <v>Pls</v>
      </c>
      <c r="Q422" s="179" t="str">
        <f t="shared" si="196"/>
        <v>MR226.3</v>
      </c>
      <c r="R422" s="4" t="str">
        <f t="shared" si="205"/>
        <v>[M]</v>
      </c>
      <c r="S422" s="179" t="str">
        <f t="shared" si="197"/>
        <v>MR326.3</v>
      </c>
      <c r="T422" s="4" t="str">
        <f t="shared" si="206"/>
        <v>[A]</v>
      </c>
      <c r="U422" s="179" t="str">
        <f t="shared" si="191"/>
        <v>MR426.3</v>
      </c>
      <c r="V422" s="4" t="str">
        <f t="shared" si="207"/>
        <v>Sw</v>
      </c>
      <c r="W422" s="179" t="str">
        <f t="shared" si="192"/>
        <v>MR526.3</v>
      </c>
      <c r="X422" s="4" t="str">
        <f t="shared" si="208"/>
        <v>Lamp</v>
      </c>
      <c r="Y422" s="179" t="str">
        <f t="shared" si="198"/>
        <v>MR626.3</v>
      </c>
      <c r="Z422" s="4" t="str">
        <f t="shared" si="186"/>
        <v>Alw</v>
      </c>
      <c r="AE422" s="4">
        <v>519</v>
      </c>
      <c r="AG422" s="179" t="str">
        <f t="shared" si="200"/>
        <v>MR1026.3</v>
      </c>
    </row>
    <row r="423" spans="7:33">
      <c r="G423" s="182">
        <f t="shared" si="201"/>
        <v>26</v>
      </c>
      <c r="H423" s="179">
        <f t="shared" si="202"/>
        <v>4</v>
      </c>
      <c r="I423" s="179" t="str">
        <f t="shared" si="190"/>
        <v>R26.4</v>
      </c>
      <c r="K423" s="179" t="str">
        <f t="shared" si="194"/>
        <v>R126.4</v>
      </c>
      <c r="M423" s="179" t="str">
        <f t="shared" si="209"/>
        <v>MR26.4</v>
      </c>
      <c r="N423" s="4" t="str">
        <f t="shared" si="203"/>
        <v>Flg</v>
      </c>
      <c r="O423" s="179" t="str">
        <f t="shared" si="195"/>
        <v>MR126.4</v>
      </c>
      <c r="P423" s="4" t="str">
        <f t="shared" si="204"/>
        <v>Pls</v>
      </c>
      <c r="Q423" s="179" t="str">
        <f t="shared" si="196"/>
        <v>MR226.4</v>
      </c>
      <c r="R423" s="4" t="str">
        <f t="shared" si="205"/>
        <v>[M]</v>
      </c>
      <c r="S423" s="179" t="str">
        <f t="shared" si="197"/>
        <v>MR326.4</v>
      </c>
      <c r="T423" s="4" t="str">
        <f t="shared" si="206"/>
        <v>[A]</v>
      </c>
      <c r="U423" s="179" t="str">
        <f t="shared" si="191"/>
        <v>MR426.4</v>
      </c>
      <c r="V423" s="4" t="str">
        <f t="shared" si="207"/>
        <v>Sw</v>
      </c>
      <c r="W423" s="179" t="str">
        <f t="shared" si="192"/>
        <v>MR526.4</v>
      </c>
      <c r="X423" s="4" t="str">
        <f t="shared" si="208"/>
        <v>Lamp</v>
      </c>
      <c r="Y423" s="179" t="str">
        <f t="shared" si="198"/>
        <v>MR626.4</v>
      </c>
      <c r="Z423" s="4" t="str">
        <f t="shared" si="186"/>
        <v>Alw</v>
      </c>
      <c r="AE423" s="4">
        <v>520</v>
      </c>
      <c r="AG423" s="179" t="str">
        <f t="shared" si="200"/>
        <v>MR1026.4</v>
      </c>
    </row>
    <row r="424" spans="7:33">
      <c r="G424" s="182">
        <f t="shared" si="201"/>
        <v>26</v>
      </c>
      <c r="H424" s="179">
        <f t="shared" si="202"/>
        <v>5</v>
      </c>
      <c r="I424" s="179" t="str">
        <f t="shared" si="190"/>
        <v>R26.5</v>
      </c>
      <c r="K424" s="179" t="str">
        <f t="shared" si="194"/>
        <v>R126.5</v>
      </c>
      <c r="M424" s="179" t="str">
        <f t="shared" si="209"/>
        <v>MR26.5</v>
      </c>
      <c r="N424" s="4" t="str">
        <f t="shared" si="203"/>
        <v>Flg</v>
      </c>
      <c r="O424" s="179" t="str">
        <f t="shared" si="195"/>
        <v>MR126.5</v>
      </c>
      <c r="P424" s="4" t="str">
        <f t="shared" si="204"/>
        <v>Pls</v>
      </c>
      <c r="Q424" s="179" t="str">
        <f t="shared" si="196"/>
        <v>MR226.5</v>
      </c>
      <c r="R424" s="4" t="str">
        <f t="shared" si="205"/>
        <v>[M]</v>
      </c>
      <c r="S424" s="179" t="str">
        <f t="shared" si="197"/>
        <v>MR326.5</v>
      </c>
      <c r="T424" s="4" t="str">
        <f t="shared" si="206"/>
        <v>[A]</v>
      </c>
      <c r="U424" s="179" t="str">
        <f t="shared" si="191"/>
        <v>MR426.5</v>
      </c>
      <c r="V424" s="4" t="str">
        <f t="shared" si="207"/>
        <v>Sw</v>
      </c>
      <c r="W424" s="179" t="str">
        <f t="shared" si="192"/>
        <v>MR526.5</v>
      </c>
      <c r="X424" s="4" t="str">
        <f t="shared" si="208"/>
        <v>Lamp</v>
      </c>
      <c r="Y424" s="179" t="str">
        <f t="shared" si="198"/>
        <v>MR626.5</v>
      </c>
      <c r="Z424" s="4" t="str">
        <f t="shared" si="186"/>
        <v>Alw</v>
      </c>
      <c r="AE424" s="4">
        <v>521</v>
      </c>
      <c r="AG424" s="179" t="str">
        <f t="shared" si="200"/>
        <v>MR1026.5</v>
      </c>
    </row>
    <row r="425" spans="7:33">
      <c r="G425" s="182">
        <f t="shared" si="201"/>
        <v>26</v>
      </c>
      <c r="H425" s="179">
        <f t="shared" si="202"/>
        <v>6</v>
      </c>
      <c r="I425" s="179" t="str">
        <f t="shared" si="190"/>
        <v>R26.6</v>
      </c>
      <c r="K425" s="179" t="str">
        <f t="shared" si="194"/>
        <v>R126.6</v>
      </c>
      <c r="M425" s="179" t="str">
        <f t="shared" si="209"/>
        <v>MR26.6</v>
      </c>
      <c r="N425" s="4" t="str">
        <f t="shared" si="203"/>
        <v>Flg</v>
      </c>
      <c r="O425" s="179" t="str">
        <f t="shared" si="195"/>
        <v>MR126.6</v>
      </c>
      <c r="P425" s="4" t="str">
        <f t="shared" si="204"/>
        <v>Pls</v>
      </c>
      <c r="Q425" s="179" t="str">
        <f t="shared" si="196"/>
        <v>MR226.6</v>
      </c>
      <c r="R425" s="4" t="str">
        <f t="shared" si="205"/>
        <v>[M]</v>
      </c>
      <c r="S425" s="179" t="str">
        <f t="shared" si="197"/>
        <v>MR326.6</v>
      </c>
      <c r="T425" s="4" t="str">
        <f t="shared" si="206"/>
        <v>[A]</v>
      </c>
      <c r="U425" s="179" t="str">
        <f t="shared" si="191"/>
        <v>MR426.6</v>
      </c>
      <c r="V425" s="4" t="str">
        <f t="shared" si="207"/>
        <v>Sw</v>
      </c>
      <c r="W425" s="179" t="str">
        <f t="shared" si="192"/>
        <v>MR526.6</v>
      </c>
      <c r="X425" s="4" t="str">
        <f t="shared" si="208"/>
        <v>Lamp</v>
      </c>
      <c r="Y425" s="179" t="str">
        <f t="shared" si="198"/>
        <v>MR626.6</v>
      </c>
      <c r="Z425" s="4" t="str">
        <f t="shared" ref="Z425:Z482" si="210">$B425&amp;Z$2</f>
        <v>Alw</v>
      </c>
      <c r="AE425" s="4">
        <v>522</v>
      </c>
      <c r="AG425" s="179" t="str">
        <f t="shared" si="200"/>
        <v>MR1026.6</v>
      </c>
    </row>
    <row r="426" spans="7:33">
      <c r="G426" s="182">
        <f t="shared" si="201"/>
        <v>26</v>
      </c>
      <c r="H426" s="179">
        <f t="shared" si="202"/>
        <v>7</v>
      </c>
      <c r="I426" s="179" t="str">
        <f t="shared" si="190"/>
        <v>R26.7</v>
      </c>
      <c r="K426" s="179" t="str">
        <f t="shared" si="194"/>
        <v>R126.7</v>
      </c>
      <c r="M426" s="179" t="str">
        <f t="shared" si="209"/>
        <v>MR26.7</v>
      </c>
      <c r="N426" s="4" t="str">
        <f t="shared" si="203"/>
        <v>Flg</v>
      </c>
      <c r="O426" s="179" t="str">
        <f t="shared" si="195"/>
        <v>MR126.7</v>
      </c>
      <c r="P426" s="4" t="str">
        <f t="shared" si="204"/>
        <v>Pls</v>
      </c>
      <c r="Q426" s="179" t="str">
        <f t="shared" si="196"/>
        <v>MR226.7</v>
      </c>
      <c r="R426" s="4" t="str">
        <f t="shared" si="205"/>
        <v>[M]</v>
      </c>
      <c r="S426" s="179" t="str">
        <f t="shared" si="197"/>
        <v>MR326.7</v>
      </c>
      <c r="T426" s="4" t="str">
        <f t="shared" si="206"/>
        <v>[A]</v>
      </c>
      <c r="U426" s="179" t="str">
        <f t="shared" si="191"/>
        <v>MR426.7</v>
      </c>
      <c r="V426" s="4" t="str">
        <f t="shared" si="207"/>
        <v>Sw</v>
      </c>
      <c r="W426" s="179" t="str">
        <f t="shared" si="192"/>
        <v>MR526.7</v>
      </c>
      <c r="X426" s="4" t="str">
        <f t="shared" si="208"/>
        <v>Lamp</v>
      </c>
      <c r="Y426" s="179" t="str">
        <f t="shared" si="198"/>
        <v>MR626.7</v>
      </c>
      <c r="Z426" s="4" t="str">
        <f t="shared" si="210"/>
        <v>Alw</v>
      </c>
      <c r="AE426" s="4">
        <v>523</v>
      </c>
      <c r="AG426" s="179" t="str">
        <f t="shared" si="200"/>
        <v>MR1026.7</v>
      </c>
    </row>
    <row r="427" spans="7:33">
      <c r="G427" s="182">
        <f t="shared" si="201"/>
        <v>26</v>
      </c>
      <c r="H427" s="179">
        <f t="shared" si="202"/>
        <v>8</v>
      </c>
      <c r="I427" s="179" t="str">
        <f t="shared" si="190"/>
        <v>R26.8</v>
      </c>
      <c r="K427" s="179" t="str">
        <f t="shared" si="194"/>
        <v>R126.8</v>
      </c>
      <c r="M427" s="179" t="str">
        <f t="shared" si="209"/>
        <v>MR26.8</v>
      </c>
      <c r="N427" s="4" t="str">
        <f t="shared" si="203"/>
        <v>Flg</v>
      </c>
      <c r="O427" s="179" t="str">
        <f t="shared" si="195"/>
        <v>MR126.8</v>
      </c>
      <c r="P427" s="4" t="str">
        <f t="shared" si="204"/>
        <v>Pls</v>
      </c>
      <c r="Q427" s="179" t="str">
        <f t="shared" si="196"/>
        <v>MR226.8</v>
      </c>
      <c r="R427" s="4" t="str">
        <f t="shared" si="205"/>
        <v>[M]</v>
      </c>
      <c r="S427" s="179" t="str">
        <f t="shared" si="197"/>
        <v>MR326.8</v>
      </c>
      <c r="T427" s="4" t="str">
        <f t="shared" si="206"/>
        <v>[A]</v>
      </c>
      <c r="U427" s="179" t="str">
        <f t="shared" si="191"/>
        <v>MR426.8</v>
      </c>
      <c r="V427" s="4" t="str">
        <f t="shared" si="207"/>
        <v>Sw</v>
      </c>
      <c r="W427" s="179" t="str">
        <f t="shared" si="192"/>
        <v>MR526.8</v>
      </c>
      <c r="X427" s="4" t="str">
        <f t="shared" si="208"/>
        <v>Lamp</v>
      </c>
      <c r="Y427" s="179" t="str">
        <f t="shared" si="198"/>
        <v>MR626.8</v>
      </c>
      <c r="Z427" s="4" t="str">
        <f t="shared" si="210"/>
        <v>Alw</v>
      </c>
      <c r="AE427" s="4">
        <v>524</v>
      </c>
      <c r="AG427" s="179" t="str">
        <f t="shared" si="200"/>
        <v>MR1026.8</v>
      </c>
    </row>
    <row r="428" spans="7:33">
      <c r="G428" s="182">
        <f t="shared" si="201"/>
        <v>26</v>
      </c>
      <c r="H428" s="179">
        <f t="shared" si="202"/>
        <v>9</v>
      </c>
      <c r="I428" s="179" t="str">
        <f t="shared" si="190"/>
        <v>R26.9</v>
      </c>
      <c r="K428" s="179" t="str">
        <f t="shared" si="194"/>
        <v>R126.9</v>
      </c>
      <c r="M428" s="179" t="str">
        <f t="shared" si="209"/>
        <v>MR26.9</v>
      </c>
      <c r="N428" s="4" t="str">
        <f t="shared" si="203"/>
        <v>Flg</v>
      </c>
      <c r="O428" s="179" t="str">
        <f t="shared" si="195"/>
        <v>MR126.9</v>
      </c>
      <c r="P428" s="4" t="str">
        <f t="shared" si="204"/>
        <v>Pls</v>
      </c>
      <c r="Q428" s="179" t="str">
        <f t="shared" si="196"/>
        <v>MR226.9</v>
      </c>
      <c r="R428" s="4" t="str">
        <f t="shared" si="205"/>
        <v>[M]</v>
      </c>
      <c r="S428" s="179" t="str">
        <f t="shared" si="197"/>
        <v>MR326.9</v>
      </c>
      <c r="T428" s="4" t="str">
        <f t="shared" si="206"/>
        <v>[A]</v>
      </c>
      <c r="U428" s="179" t="str">
        <f t="shared" si="191"/>
        <v>MR426.9</v>
      </c>
      <c r="V428" s="4" t="str">
        <f t="shared" si="207"/>
        <v>Sw</v>
      </c>
      <c r="W428" s="179" t="str">
        <f t="shared" si="192"/>
        <v>MR526.9</v>
      </c>
      <c r="X428" s="4" t="str">
        <f t="shared" si="208"/>
        <v>Lamp</v>
      </c>
      <c r="Y428" s="179" t="str">
        <f t="shared" si="198"/>
        <v>MR626.9</v>
      </c>
      <c r="Z428" s="4" t="str">
        <f t="shared" si="210"/>
        <v>Alw</v>
      </c>
      <c r="AE428" s="4">
        <v>525</v>
      </c>
      <c r="AG428" s="179" t="str">
        <f t="shared" si="200"/>
        <v>MR1026.9</v>
      </c>
    </row>
    <row r="429" spans="7:33">
      <c r="G429" s="182">
        <f t="shared" si="201"/>
        <v>26</v>
      </c>
      <c r="H429" s="179">
        <f t="shared" si="202"/>
        <v>10</v>
      </c>
      <c r="I429" s="179" t="str">
        <f t="shared" si="190"/>
        <v>R26.10</v>
      </c>
      <c r="K429" s="179" t="str">
        <f t="shared" si="194"/>
        <v>R126.10</v>
      </c>
      <c r="M429" s="179" t="str">
        <f t="shared" si="209"/>
        <v>MR26.10</v>
      </c>
      <c r="N429" s="4" t="str">
        <f t="shared" si="203"/>
        <v>Flg</v>
      </c>
      <c r="O429" s="179" t="str">
        <f t="shared" si="195"/>
        <v>MR126.10</v>
      </c>
      <c r="P429" s="4" t="str">
        <f t="shared" si="204"/>
        <v>Pls</v>
      </c>
      <c r="Q429" s="179" t="str">
        <f t="shared" si="196"/>
        <v>MR226.10</v>
      </c>
      <c r="R429" s="4" t="str">
        <f t="shared" si="205"/>
        <v>[M]</v>
      </c>
      <c r="S429" s="179" t="str">
        <f t="shared" si="197"/>
        <v>MR326.10</v>
      </c>
      <c r="T429" s="4" t="str">
        <f t="shared" si="206"/>
        <v>[A]</v>
      </c>
      <c r="U429" s="179" t="str">
        <f t="shared" si="191"/>
        <v>MR426.10</v>
      </c>
      <c r="V429" s="4" t="str">
        <f t="shared" si="207"/>
        <v>Sw</v>
      </c>
      <c r="W429" s="179" t="str">
        <f t="shared" si="192"/>
        <v>MR526.10</v>
      </c>
      <c r="X429" s="4" t="str">
        <f t="shared" si="208"/>
        <v>Lamp</v>
      </c>
      <c r="Y429" s="179" t="str">
        <f t="shared" si="198"/>
        <v>MR626.10</v>
      </c>
      <c r="Z429" s="4" t="str">
        <f t="shared" si="210"/>
        <v>Alw</v>
      </c>
      <c r="AE429" s="4">
        <v>526</v>
      </c>
      <c r="AG429" s="179" t="str">
        <f t="shared" si="200"/>
        <v>MR1026.10</v>
      </c>
    </row>
    <row r="430" spans="7:33">
      <c r="G430" s="182">
        <f t="shared" si="201"/>
        <v>26</v>
      </c>
      <c r="H430" s="179">
        <f t="shared" si="202"/>
        <v>11</v>
      </c>
      <c r="I430" s="179" t="str">
        <f t="shared" si="190"/>
        <v>R26.11</v>
      </c>
      <c r="K430" s="179" t="str">
        <f t="shared" si="194"/>
        <v>R126.11</v>
      </c>
      <c r="M430" s="179" t="str">
        <f t="shared" si="209"/>
        <v>MR26.11</v>
      </c>
      <c r="N430" s="4" t="str">
        <f t="shared" si="203"/>
        <v>Flg</v>
      </c>
      <c r="O430" s="179" t="str">
        <f t="shared" si="195"/>
        <v>MR126.11</v>
      </c>
      <c r="P430" s="4" t="str">
        <f t="shared" si="204"/>
        <v>Pls</v>
      </c>
      <c r="Q430" s="179" t="str">
        <f t="shared" si="196"/>
        <v>MR226.11</v>
      </c>
      <c r="R430" s="4" t="str">
        <f t="shared" si="205"/>
        <v>[M]</v>
      </c>
      <c r="S430" s="179" t="str">
        <f t="shared" si="197"/>
        <v>MR326.11</v>
      </c>
      <c r="T430" s="4" t="str">
        <f t="shared" si="206"/>
        <v>[A]</v>
      </c>
      <c r="U430" s="179" t="str">
        <f t="shared" si="191"/>
        <v>MR426.11</v>
      </c>
      <c r="V430" s="4" t="str">
        <f t="shared" si="207"/>
        <v>Sw</v>
      </c>
      <c r="W430" s="179" t="str">
        <f t="shared" si="192"/>
        <v>MR526.11</v>
      </c>
      <c r="X430" s="4" t="str">
        <f t="shared" si="208"/>
        <v>Lamp</v>
      </c>
      <c r="Y430" s="179" t="str">
        <f t="shared" si="198"/>
        <v>MR626.11</v>
      </c>
      <c r="Z430" s="4" t="str">
        <f t="shared" si="210"/>
        <v>Alw</v>
      </c>
      <c r="AE430" s="4">
        <v>527</v>
      </c>
      <c r="AG430" s="179" t="str">
        <f t="shared" si="200"/>
        <v>MR1026.11</v>
      </c>
    </row>
    <row r="431" spans="7:33">
      <c r="G431" s="182">
        <f t="shared" si="201"/>
        <v>26</v>
      </c>
      <c r="H431" s="179">
        <f t="shared" si="202"/>
        <v>12</v>
      </c>
      <c r="I431" s="179" t="str">
        <f t="shared" si="190"/>
        <v>R26.12</v>
      </c>
      <c r="K431" s="179" t="str">
        <f t="shared" si="194"/>
        <v>R126.12</v>
      </c>
      <c r="M431" s="179" t="str">
        <f t="shared" si="209"/>
        <v>MR26.12</v>
      </c>
      <c r="N431" s="4" t="str">
        <f t="shared" si="203"/>
        <v>Flg</v>
      </c>
      <c r="O431" s="179" t="str">
        <f t="shared" si="195"/>
        <v>MR126.12</v>
      </c>
      <c r="P431" s="4" t="str">
        <f t="shared" si="204"/>
        <v>Pls</v>
      </c>
      <c r="Q431" s="179" t="str">
        <f t="shared" si="196"/>
        <v>MR226.12</v>
      </c>
      <c r="R431" s="4" t="str">
        <f t="shared" si="205"/>
        <v>[M]</v>
      </c>
      <c r="S431" s="179" t="str">
        <f t="shared" si="197"/>
        <v>MR326.12</v>
      </c>
      <c r="T431" s="4" t="str">
        <f t="shared" si="206"/>
        <v>[A]</v>
      </c>
      <c r="U431" s="179" t="str">
        <f t="shared" si="191"/>
        <v>MR426.12</v>
      </c>
      <c r="V431" s="4" t="str">
        <f t="shared" si="207"/>
        <v>Sw</v>
      </c>
      <c r="W431" s="179" t="str">
        <f t="shared" si="192"/>
        <v>MR526.12</v>
      </c>
      <c r="X431" s="4" t="str">
        <f t="shared" si="208"/>
        <v>Lamp</v>
      </c>
      <c r="Y431" s="179" t="str">
        <f t="shared" si="198"/>
        <v>MR626.12</v>
      </c>
      <c r="Z431" s="4" t="str">
        <f t="shared" si="210"/>
        <v>Alw</v>
      </c>
      <c r="AE431" s="4">
        <v>528</v>
      </c>
      <c r="AG431" s="179" t="str">
        <f t="shared" si="200"/>
        <v>MR1026.12</v>
      </c>
    </row>
    <row r="432" spans="7:33">
      <c r="G432" s="182">
        <f t="shared" si="201"/>
        <v>26</v>
      </c>
      <c r="H432" s="179">
        <f t="shared" si="202"/>
        <v>13</v>
      </c>
      <c r="I432" s="179" t="str">
        <f t="shared" si="190"/>
        <v>R26.13</v>
      </c>
      <c r="K432" s="179" t="str">
        <f t="shared" si="194"/>
        <v>R126.13</v>
      </c>
      <c r="M432" s="179" t="str">
        <f t="shared" si="209"/>
        <v>MR26.13</v>
      </c>
      <c r="N432" s="4" t="str">
        <f t="shared" si="203"/>
        <v>Flg</v>
      </c>
      <c r="O432" s="179" t="str">
        <f t="shared" si="195"/>
        <v>MR126.13</v>
      </c>
      <c r="P432" s="4" t="str">
        <f t="shared" si="204"/>
        <v>Pls</v>
      </c>
      <c r="Q432" s="179" t="str">
        <f t="shared" si="196"/>
        <v>MR226.13</v>
      </c>
      <c r="R432" s="4" t="str">
        <f t="shared" si="205"/>
        <v>[M]</v>
      </c>
      <c r="S432" s="179" t="str">
        <f t="shared" si="197"/>
        <v>MR326.13</v>
      </c>
      <c r="T432" s="4" t="str">
        <f t="shared" si="206"/>
        <v>[A]</v>
      </c>
      <c r="U432" s="179" t="str">
        <f t="shared" si="191"/>
        <v>MR426.13</v>
      </c>
      <c r="V432" s="4" t="str">
        <f t="shared" si="207"/>
        <v>Sw</v>
      </c>
      <c r="W432" s="179" t="str">
        <f t="shared" si="192"/>
        <v>MR526.13</v>
      </c>
      <c r="X432" s="4" t="str">
        <f t="shared" si="208"/>
        <v>Lamp</v>
      </c>
      <c r="Y432" s="179" t="str">
        <f t="shared" si="198"/>
        <v>MR626.13</v>
      </c>
      <c r="Z432" s="4" t="str">
        <f t="shared" si="210"/>
        <v>Alw</v>
      </c>
      <c r="AE432" s="4">
        <v>529</v>
      </c>
      <c r="AG432" s="179" t="str">
        <f t="shared" si="200"/>
        <v>MR1026.13</v>
      </c>
    </row>
    <row r="433" spans="7:33">
      <c r="G433" s="182">
        <f t="shared" si="201"/>
        <v>26</v>
      </c>
      <c r="H433" s="179">
        <f t="shared" si="202"/>
        <v>14</v>
      </c>
      <c r="I433" s="179" t="str">
        <f t="shared" si="190"/>
        <v>R26.14</v>
      </c>
      <c r="K433" s="179" t="str">
        <f t="shared" si="194"/>
        <v>R126.14</v>
      </c>
      <c r="M433" s="179" t="str">
        <f t="shared" si="209"/>
        <v>MR26.14</v>
      </c>
      <c r="N433" s="4" t="str">
        <f t="shared" si="203"/>
        <v>Flg</v>
      </c>
      <c r="O433" s="179" t="str">
        <f t="shared" si="195"/>
        <v>MR126.14</v>
      </c>
      <c r="P433" s="4" t="str">
        <f t="shared" si="204"/>
        <v>Pls</v>
      </c>
      <c r="Q433" s="179" t="str">
        <f t="shared" si="196"/>
        <v>MR226.14</v>
      </c>
      <c r="R433" s="4" t="str">
        <f t="shared" si="205"/>
        <v>[M]</v>
      </c>
      <c r="S433" s="179" t="str">
        <f t="shared" si="197"/>
        <v>MR326.14</v>
      </c>
      <c r="T433" s="4" t="str">
        <f t="shared" si="206"/>
        <v>[A]</v>
      </c>
      <c r="U433" s="179" t="str">
        <f t="shared" si="191"/>
        <v>MR426.14</v>
      </c>
      <c r="V433" s="4" t="str">
        <f t="shared" si="207"/>
        <v>Sw</v>
      </c>
      <c r="W433" s="179" t="str">
        <f t="shared" si="192"/>
        <v>MR526.14</v>
      </c>
      <c r="X433" s="4" t="str">
        <f t="shared" si="208"/>
        <v>Lamp</v>
      </c>
      <c r="Y433" s="179" t="str">
        <f t="shared" si="198"/>
        <v>MR626.14</v>
      </c>
      <c r="Z433" s="4" t="str">
        <f t="shared" si="210"/>
        <v>Alw</v>
      </c>
      <c r="AE433" s="4">
        <v>530</v>
      </c>
      <c r="AG433" s="179" t="str">
        <f t="shared" si="200"/>
        <v>MR1026.14</v>
      </c>
    </row>
    <row r="434" spans="7:33">
      <c r="G434" s="182">
        <f t="shared" si="201"/>
        <v>26</v>
      </c>
      <c r="H434" s="179">
        <f t="shared" si="202"/>
        <v>15</v>
      </c>
      <c r="I434" s="179" t="str">
        <f t="shared" si="190"/>
        <v>R26.15</v>
      </c>
      <c r="K434" s="179" t="str">
        <f t="shared" si="194"/>
        <v>R126.15</v>
      </c>
      <c r="M434" s="179" t="str">
        <f t="shared" si="209"/>
        <v>MR26.15</v>
      </c>
      <c r="N434" s="4" t="str">
        <f t="shared" si="203"/>
        <v>Flg</v>
      </c>
      <c r="O434" s="179" t="str">
        <f t="shared" si="195"/>
        <v>MR126.15</v>
      </c>
      <c r="P434" s="4" t="str">
        <f t="shared" si="204"/>
        <v>Pls</v>
      </c>
      <c r="Q434" s="179" t="str">
        <f t="shared" si="196"/>
        <v>MR226.15</v>
      </c>
      <c r="R434" s="4" t="str">
        <f t="shared" si="205"/>
        <v>[M]</v>
      </c>
      <c r="S434" s="179" t="str">
        <f t="shared" si="197"/>
        <v>MR326.15</v>
      </c>
      <c r="T434" s="4" t="str">
        <f t="shared" si="206"/>
        <v>[A]</v>
      </c>
      <c r="U434" s="179" t="str">
        <f t="shared" si="191"/>
        <v>MR426.15</v>
      </c>
      <c r="V434" s="4" t="str">
        <f t="shared" si="207"/>
        <v>Sw</v>
      </c>
      <c r="W434" s="179" t="str">
        <f t="shared" si="192"/>
        <v>MR526.15</v>
      </c>
      <c r="X434" s="4" t="str">
        <f t="shared" si="208"/>
        <v>Lamp</v>
      </c>
      <c r="Y434" s="179" t="str">
        <f t="shared" si="198"/>
        <v>MR626.15</v>
      </c>
      <c r="Z434" s="4" t="str">
        <f t="shared" si="210"/>
        <v>Alw</v>
      </c>
      <c r="AE434" s="4">
        <v>531</v>
      </c>
      <c r="AG434" s="179" t="str">
        <f t="shared" si="200"/>
        <v>MR1026.15</v>
      </c>
    </row>
    <row r="435" spans="7:33">
      <c r="G435" s="182">
        <f t="shared" si="201"/>
        <v>27</v>
      </c>
      <c r="H435" s="179">
        <f t="shared" si="202"/>
        <v>0</v>
      </c>
      <c r="I435" s="179" t="str">
        <f t="shared" si="190"/>
        <v>R27.0</v>
      </c>
      <c r="K435" s="179" t="str">
        <f t="shared" si="194"/>
        <v>R127.0</v>
      </c>
      <c r="M435" s="179" t="str">
        <f t="shared" si="209"/>
        <v>MR27.0</v>
      </c>
      <c r="N435" s="4" t="str">
        <f t="shared" si="203"/>
        <v>Flg</v>
      </c>
      <c r="O435" s="179" t="str">
        <f t="shared" si="195"/>
        <v>MR127.0</v>
      </c>
      <c r="P435" s="4" t="str">
        <f t="shared" si="204"/>
        <v>Pls</v>
      </c>
      <c r="Q435" s="179" t="str">
        <f t="shared" si="196"/>
        <v>MR227.0</v>
      </c>
      <c r="R435" s="4" t="str">
        <f t="shared" si="205"/>
        <v>[M]</v>
      </c>
      <c r="S435" s="179" t="str">
        <f t="shared" si="197"/>
        <v>MR327.0</v>
      </c>
      <c r="T435" s="4" t="str">
        <f t="shared" si="206"/>
        <v>[A]</v>
      </c>
      <c r="U435" s="179" t="str">
        <f t="shared" si="191"/>
        <v>MR427.0</v>
      </c>
      <c r="V435" s="4" t="str">
        <f t="shared" si="207"/>
        <v>Sw</v>
      </c>
      <c r="W435" s="179" t="str">
        <f t="shared" si="192"/>
        <v>MR527.0</v>
      </c>
      <c r="X435" s="4" t="str">
        <f t="shared" si="208"/>
        <v>Lamp</v>
      </c>
      <c r="Y435" s="179" t="str">
        <f t="shared" si="198"/>
        <v>MR627.0</v>
      </c>
      <c r="Z435" s="4" t="str">
        <f t="shared" si="210"/>
        <v>Alw</v>
      </c>
      <c r="AE435" s="4">
        <v>532</v>
      </c>
      <c r="AG435" s="179" t="str">
        <f t="shared" si="200"/>
        <v>MR1027.0</v>
      </c>
    </row>
    <row r="436" spans="7:33">
      <c r="G436" s="182">
        <f t="shared" si="201"/>
        <v>27</v>
      </c>
      <c r="H436" s="179">
        <f t="shared" si="202"/>
        <v>1</v>
      </c>
      <c r="I436" s="179" t="str">
        <f t="shared" si="190"/>
        <v>R27.1</v>
      </c>
      <c r="K436" s="179" t="str">
        <f t="shared" si="194"/>
        <v>R127.1</v>
      </c>
      <c r="M436" s="179" t="str">
        <f t="shared" si="209"/>
        <v>MR27.1</v>
      </c>
      <c r="N436" s="4" t="str">
        <f t="shared" si="203"/>
        <v>Flg</v>
      </c>
      <c r="O436" s="179" t="str">
        <f t="shared" si="195"/>
        <v>MR127.1</v>
      </c>
      <c r="P436" s="4" t="str">
        <f t="shared" si="204"/>
        <v>Pls</v>
      </c>
      <c r="Q436" s="179" t="str">
        <f t="shared" si="196"/>
        <v>MR227.1</v>
      </c>
      <c r="R436" s="4" t="str">
        <f t="shared" si="205"/>
        <v>[M]</v>
      </c>
      <c r="S436" s="179" t="str">
        <f t="shared" si="197"/>
        <v>MR327.1</v>
      </c>
      <c r="T436" s="4" t="str">
        <f t="shared" si="206"/>
        <v>[A]</v>
      </c>
      <c r="U436" s="179" t="str">
        <f t="shared" si="191"/>
        <v>MR427.1</v>
      </c>
      <c r="V436" s="4" t="str">
        <f t="shared" si="207"/>
        <v>Sw</v>
      </c>
      <c r="W436" s="179" t="str">
        <f t="shared" si="192"/>
        <v>MR527.1</v>
      </c>
      <c r="X436" s="4" t="str">
        <f t="shared" si="208"/>
        <v>Lamp</v>
      </c>
      <c r="Y436" s="179" t="str">
        <f t="shared" si="198"/>
        <v>MR627.1</v>
      </c>
      <c r="Z436" s="4" t="str">
        <f t="shared" si="210"/>
        <v>Alw</v>
      </c>
      <c r="AE436" s="4">
        <v>533</v>
      </c>
      <c r="AG436" s="179" t="str">
        <f t="shared" si="200"/>
        <v>MR1027.1</v>
      </c>
    </row>
    <row r="437" spans="7:33">
      <c r="G437" s="182">
        <f t="shared" si="201"/>
        <v>27</v>
      </c>
      <c r="H437" s="179">
        <f t="shared" si="202"/>
        <v>2</v>
      </c>
      <c r="I437" s="179" t="str">
        <f t="shared" si="190"/>
        <v>R27.2</v>
      </c>
      <c r="K437" s="179" t="str">
        <f t="shared" si="194"/>
        <v>R127.2</v>
      </c>
      <c r="M437" s="179" t="str">
        <f t="shared" si="209"/>
        <v>MR27.2</v>
      </c>
      <c r="N437" s="4" t="str">
        <f t="shared" si="203"/>
        <v>Flg</v>
      </c>
      <c r="O437" s="179" t="str">
        <f t="shared" si="195"/>
        <v>MR127.2</v>
      </c>
      <c r="P437" s="4" t="str">
        <f t="shared" si="204"/>
        <v>Pls</v>
      </c>
      <c r="Q437" s="179" t="str">
        <f t="shared" si="196"/>
        <v>MR227.2</v>
      </c>
      <c r="R437" s="4" t="str">
        <f t="shared" si="205"/>
        <v>[M]</v>
      </c>
      <c r="S437" s="179" t="str">
        <f t="shared" si="197"/>
        <v>MR327.2</v>
      </c>
      <c r="T437" s="4" t="str">
        <f t="shared" si="206"/>
        <v>[A]</v>
      </c>
      <c r="U437" s="179" t="str">
        <f t="shared" si="191"/>
        <v>MR427.2</v>
      </c>
      <c r="V437" s="4" t="str">
        <f t="shared" si="207"/>
        <v>Sw</v>
      </c>
      <c r="W437" s="179" t="str">
        <f t="shared" si="192"/>
        <v>MR527.2</v>
      </c>
      <c r="X437" s="4" t="str">
        <f t="shared" si="208"/>
        <v>Lamp</v>
      </c>
      <c r="Y437" s="179" t="str">
        <f t="shared" si="198"/>
        <v>MR627.2</v>
      </c>
      <c r="Z437" s="4" t="str">
        <f t="shared" si="210"/>
        <v>Alw</v>
      </c>
      <c r="AE437" s="4">
        <v>534</v>
      </c>
      <c r="AG437" s="179" t="str">
        <f t="shared" si="200"/>
        <v>MR1027.2</v>
      </c>
    </row>
    <row r="438" spans="7:33">
      <c r="G438" s="182">
        <f t="shared" si="201"/>
        <v>27</v>
      </c>
      <c r="H438" s="179">
        <f t="shared" si="202"/>
        <v>3</v>
      </c>
      <c r="I438" s="179" t="str">
        <f t="shared" si="190"/>
        <v>R27.3</v>
      </c>
      <c r="K438" s="179" t="str">
        <f t="shared" si="194"/>
        <v>R127.3</v>
      </c>
      <c r="M438" s="179" t="str">
        <f t="shared" si="209"/>
        <v>MR27.3</v>
      </c>
      <c r="N438" s="4" t="str">
        <f t="shared" si="203"/>
        <v>Flg</v>
      </c>
      <c r="O438" s="179" t="str">
        <f t="shared" si="195"/>
        <v>MR127.3</v>
      </c>
      <c r="P438" s="4" t="str">
        <f t="shared" si="204"/>
        <v>Pls</v>
      </c>
      <c r="Q438" s="179" t="str">
        <f t="shared" si="196"/>
        <v>MR227.3</v>
      </c>
      <c r="R438" s="4" t="str">
        <f t="shared" si="205"/>
        <v>[M]</v>
      </c>
      <c r="S438" s="179" t="str">
        <f t="shared" si="197"/>
        <v>MR327.3</v>
      </c>
      <c r="T438" s="4" t="str">
        <f t="shared" si="206"/>
        <v>[A]</v>
      </c>
      <c r="U438" s="179" t="str">
        <f t="shared" si="191"/>
        <v>MR427.3</v>
      </c>
      <c r="V438" s="4" t="str">
        <f t="shared" si="207"/>
        <v>Sw</v>
      </c>
      <c r="W438" s="179" t="str">
        <f t="shared" si="192"/>
        <v>MR527.3</v>
      </c>
      <c r="X438" s="4" t="str">
        <f t="shared" si="208"/>
        <v>Lamp</v>
      </c>
      <c r="Y438" s="179" t="str">
        <f t="shared" si="198"/>
        <v>MR627.3</v>
      </c>
      <c r="Z438" s="4" t="str">
        <f t="shared" si="210"/>
        <v>Alw</v>
      </c>
      <c r="AE438" s="4">
        <v>535</v>
      </c>
      <c r="AG438" s="179" t="str">
        <f t="shared" si="200"/>
        <v>MR1027.3</v>
      </c>
    </row>
    <row r="439" spans="7:33">
      <c r="G439" s="182">
        <f t="shared" si="201"/>
        <v>27</v>
      </c>
      <c r="H439" s="179">
        <f t="shared" si="202"/>
        <v>4</v>
      </c>
      <c r="I439" s="179" t="str">
        <f t="shared" si="190"/>
        <v>R27.4</v>
      </c>
      <c r="K439" s="179" t="str">
        <f t="shared" si="194"/>
        <v>R127.4</v>
      </c>
      <c r="M439" s="179" t="str">
        <f t="shared" si="209"/>
        <v>MR27.4</v>
      </c>
      <c r="N439" s="4" t="str">
        <f t="shared" si="203"/>
        <v>Flg</v>
      </c>
      <c r="O439" s="179" t="str">
        <f t="shared" si="195"/>
        <v>MR127.4</v>
      </c>
      <c r="P439" s="4" t="str">
        <f t="shared" si="204"/>
        <v>Pls</v>
      </c>
      <c r="Q439" s="179" t="str">
        <f t="shared" si="196"/>
        <v>MR227.4</v>
      </c>
      <c r="R439" s="4" t="str">
        <f t="shared" si="205"/>
        <v>[M]</v>
      </c>
      <c r="S439" s="179" t="str">
        <f t="shared" si="197"/>
        <v>MR327.4</v>
      </c>
      <c r="T439" s="4" t="str">
        <f t="shared" si="206"/>
        <v>[A]</v>
      </c>
      <c r="U439" s="179" t="str">
        <f t="shared" si="191"/>
        <v>MR427.4</v>
      </c>
      <c r="V439" s="4" t="str">
        <f t="shared" si="207"/>
        <v>Sw</v>
      </c>
      <c r="W439" s="179" t="str">
        <f t="shared" si="192"/>
        <v>MR527.4</v>
      </c>
      <c r="X439" s="4" t="str">
        <f t="shared" si="208"/>
        <v>Lamp</v>
      </c>
      <c r="Y439" s="179" t="str">
        <f t="shared" si="198"/>
        <v>MR627.4</v>
      </c>
      <c r="Z439" s="4" t="str">
        <f t="shared" si="210"/>
        <v>Alw</v>
      </c>
      <c r="AE439" s="4">
        <v>536</v>
      </c>
      <c r="AG439" s="179" t="str">
        <f t="shared" si="200"/>
        <v>MR1027.4</v>
      </c>
    </row>
    <row r="440" spans="7:33">
      <c r="G440" s="182">
        <f t="shared" si="201"/>
        <v>27</v>
      </c>
      <c r="H440" s="179">
        <f t="shared" si="202"/>
        <v>5</v>
      </c>
      <c r="I440" s="179" t="str">
        <f t="shared" si="190"/>
        <v>R27.5</v>
      </c>
      <c r="K440" s="179" t="str">
        <f t="shared" si="194"/>
        <v>R127.5</v>
      </c>
      <c r="M440" s="179" t="str">
        <f t="shared" si="209"/>
        <v>MR27.5</v>
      </c>
      <c r="N440" s="4" t="str">
        <f t="shared" si="203"/>
        <v>Flg</v>
      </c>
      <c r="O440" s="179" t="str">
        <f t="shared" si="195"/>
        <v>MR127.5</v>
      </c>
      <c r="P440" s="4" t="str">
        <f t="shared" si="204"/>
        <v>Pls</v>
      </c>
      <c r="Q440" s="179" t="str">
        <f t="shared" si="196"/>
        <v>MR227.5</v>
      </c>
      <c r="R440" s="4" t="str">
        <f t="shared" si="205"/>
        <v>[M]</v>
      </c>
      <c r="S440" s="179" t="str">
        <f t="shared" si="197"/>
        <v>MR327.5</v>
      </c>
      <c r="T440" s="4" t="str">
        <f t="shared" si="206"/>
        <v>[A]</v>
      </c>
      <c r="U440" s="179" t="str">
        <f t="shared" si="191"/>
        <v>MR427.5</v>
      </c>
      <c r="V440" s="4" t="str">
        <f t="shared" si="207"/>
        <v>Sw</v>
      </c>
      <c r="W440" s="179" t="str">
        <f t="shared" si="192"/>
        <v>MR527.5</v>
      </c>
      <c r="X440" s="4" t="str">
        <f t="shared" si="208"/>
        <v>Lamp</v>
      </c>
      <c r="Y440" s="179" t="str">
        <f t="shared" si="198"/>
        <v>MR627.5</v>
      </c>
      <c r="Z440" s="4" t="str">
        <f t="shared" si="210"/>
        <v>Alw</v>
      </c>
      <c r="AE440" s="4">
        <v>537</v>
      </c>
      <c r="AG440" s="179" t="str">
        <f t="shared" si="200"/>
        <v>MR1027.5</v>
      </c>
    </row>
    <row r="441" spans="7:33">
      <c r="G441" s="182">
        <f t="shared" si="201"/>
        <v>27</v>
      </c>
      <c r="H441" s="179">
        <f t="shared" si="202"/>
        <v>6</v>
      </c>
      <c r="I441" s="179" t="str">
        <f t="shared" si="190"/>
        <v>R27.6</v>
      </c>
      <c r="K441" s="179" t="str">
        <f t="shared" si="194"/>
        <v>R127.6</v>
      </c>
      <c r="M441" s="179" t="str">
        <f t="shared" si="209"/>
        <v>MR27.6</v>
      </c>
      <c r="N441" s="4" t="str">
        <f t="shared" si="203"/>
        <v>Flg</v>
      </c>
      <c r="O441" s="179" t="str">
        <f t="shared" si="195"/>
        <v>MR127.6</v>
      </c>
      <c r="P441" s="4" t="str">
        <f t="shared" si="204"/>
        <v>Pls</v>
      </c>
      <c r="Q441" s="179" t="str">
        <f t="shared" si="196"/>
        <v>MR227.6</v>
      </c>
      <c r="R441" s="4" t="str">
        <f t="shared" si="205"/>
        <v>[M]</v>
      </c>
      <c r="S441" s="179" t="str">
        <f t="shared" si="197"/>
        <v>MR327.6</v>
      </c>
      <c r="T441" s="4" t="str">
        <f t="shared" si="206"/>
        <v>[A]</v>
      </c>
      <c r="U441" s="179" t="str">
        <f t="shared" si="191"/>
        <v>MR427.6</v>
      </c>
      <c r="V441" s="4" t="str">
        <f t="shared" si="207"/>
        <v>Sw</v>
      </c>
      <c r="W441" s="179" t="str">
        <f t="shared" si="192"/>
        <v>MR527.6</v>
      </c>
      <c r="X441" s="4" t="str">
        <f t="shared" si="208"/>
        <v>Lamp</v>
      </c>
      <c r="Y441" s="179" t="str">
        <f t="shared" si="198"/>
        <v>MR627.6</v>
      </c>
      <c r="Z441" s="4" t="str">
        <f t="shared" si="210"/>
        <v>Alw</v>
      </c>
      <c r="AE441" s="4">
        <v>538</v>
      </c>
      <c r="AG441" s="179" t="str">
        <f t="shared" si="200"/>
        <v>MR1027.6</v>
      </c>
    </row>
    <row r="442" spans="7:33">
      <c r="G442" s="182">
        <f t="shared" si="201"/>
        <v>27</v>
      </c>
      <c r="H442" s="179">
        <f t="shared" si="202"/>
        <v>7</v>
      </c>
      <c r="I442" s="179" t="str">
        <f t="shared" si="190"/>
        <v>R27.7</v>
      </c>
      <c r="K442" s="179" t="str">
        <f t="shared" si="194"/>
        <v>R127.7</v>
      </c>
      <c r="M442" s="179" t="str">
        <f t="shared" si="209"/>
        <v>MR27.7</v>
      </c>
      <c r="N442" s="4" t="str">
        <f t="shared" si="203"/>
        <v>Flg</v>
      </c>
      <c r="O442" s="179" t="str">
        <f t="shared" si="195"/>
        <v>MR127.7</v>
      </c>
      <c r="P442" s="4" t="str">
        <f t="shared" si="204"/>
        <v>Pls</v>
      </c>
      <c r="Q442" s="179" t="str">
        <f t="shared" si="196"/>
        <v>MR227.7</v>
      </c>
      <c r="R442" s="4" t="str">
        <f t="shared" si="205"/>
        <v>[M]</v>
      </c>
      <c r="S442" s="179" t="str">
        <f t="shared" si="197"/>
        <v>MR327.7</v>
      </c>
      <c r="T442" s="4" t="str">
        <f t="shared" si="206"/>
        <v>[A]</v>
      </c>
      <c r="U442" s="179" t="str">
        <f t="shared" si="191"/>
        <v>MR427.7</v>
      </c>
      <c r="V442" s="4" t="str">
        <f t="shared" si="207"/>
        <v>Sw</v>
      </c>
      <c r="W442" s="179" t="str">
        <f t="shared" si="192"/>
        <v>MR527.7</v>
      </c>
      <c r="X442" s="4" t="str">
        <f t="shared" si="208"/>
        <v>Lamp</v>
      </c>
      <c r="Y442" s="179" t="str">
        <f t="shared" si="198"/>
        <v>MR627.7</v>
      </c>
      <c r="Z442" s="4" t="str">
        <f t="shared" si="210"/>
        <v>Alw</v>
      </c>
      <c r="AE442" s="4">
        <v>539</v>
      </c>
      <c r="AG442" s="179" t="str">
        <f t="shared" si="200"/>
        <v>MR1027.7</v>
      </c>
    </row>
    <row r="443" spans="7:33">
      <c r="G443" s="182">
        <f t="shared" si="201"/>
        <v>27</v>
      </c>
      <c r="H443" s="179">
        <f t="shared" si="202"/>
        <v>8</v>
      </c>
      <c r="I443" s="179" t="str">
        <f t="shared" si="190"/>
        <v>R27.8</v>
      </c>
      <c r="K443" s="179" t="str">
        <f t="shared" si="194"/>
        <v>R127.8</v>
      </c>
      <c r="M443" s="179" t="str">
        <f t="shared" si="209"/>
        <v>MR27.8</v>
      </c>
      <c r="N443" s="4" t="str">
        <f t="shared" si="203"/>
        <v>Flg</v>
      </c>
      <c r="O443" s="179" t="str">
        <f t="shared" si="195"/>
        <v>MR127.8</v>
      </c>
      <c r="P443" s="4" t="str">
        <f t="shared" si="204"/>
        <v>Pls</v>
      </c>
      <c r="Q443" s="179" t="str">
        <f t="shared" si="196"/>
        <v>MR227.8</v>
      </c>
      <c r="R443" s="4" t="str">
        <f t="shared" si="205"/>
        <v>[M]</v>
      </c>
      <c r="S443" s="179" t="str">
        <f t="shared" si="197"/>
        <v>MR327.8</v>
      </c>
      <c r="T443" s="4" t="str">
        <f t="shared" si="206"/>
        <v>[A]</v>
      </c>
      <c r="U443" s="179" t="str">
        <f t="shared" si="191"/>
        <v>MR427.8</v>
      </c>
      <c r="V443" s="4" t="str">
        <f t="shared" si="207"/>
        <v>Sw</v>
      </c>
      <c r="W443" s="179" t="str">
        <f t="shared" si="192"/>
        <v>MR527.8</v>
      </c>
      <c r="X443" s="4" t="str">
        <f t="shared" si="208"/>
        <v>Lamp</v>
      </c>
      <c r="Y443" s="179" t="str">
        <f t="shared" si="198"/>
        <v>MR627.8</v>
      </c>
      <c r="Z443" s="4" t="str">
        <f t="shared" si="210"/>
        <v>Alw</v>
      </c>
      <c r="AE443" s="4">
        <v>540</v>
      </c>
      <c r="AG443" s="179" t="str">
        <f t="shared" si="200"/>
        <v>MR1027.8</v>
      </c>
    </row>
    <row r="444" spans="7:33">
      <c r="G444" s="182">
        <f t="shared" si="201"/>
        <v>27</v>
      </c>
      <c r="H444" s="179">
        <f t="shared" si="202"/>
        <v>9</v>
      </c>
      <c r="I444" s="179" t="str">
        <f t="shared" si="190"/>
        <v>R27.9</v>
      </c>
      <c r="K444" s="179" t="str">
        <f t="shared" si="194"/>
        <v>R127.9</v>
      </c>
      <c r="M444" s="179" t="str">
        <f t="shared" si="209"/>
        <v>MR27.9</v>
      </c>
      <c r="N444" s="4" t="str">
        <f t="shared" si="203"/>
        <v>Flg</v>
      </c>
      <c r="O444" s="179" t="str">
        <f t="shared" si="195"/>
        <v>MR127.9</v>
      </c>
      <c r="P444" s="4" t="str">
        <f t="shared" si="204"/>
        <v>Pls</v>
      </c>
      <c r="Q444" s="179" t="str">
        <f t="shared" si="196"/>
        <v>MR227.9</v>
      </c>
      <c r="R444" s="4" t="str">
        <f t="shared" si="205"/>
        <v>[M]</v>
      </c>
      <c r="S444" s="179" t="str">
        <f t="shared" si="197"/>
        <v>MR327.9</v>
      </c>
      <c r="T444" s="4" t="str">
        <f t="shared" si="206"/>
        <v>[A]</v>
      </c>
      <c r="U444" s="179" t="str">
        <f t="shared" si="191"/>
        <v>MR427.9</v>
      </c>
      <c r="V444" s="4" t="str">
        <f t="shared" si="207"/>
        <v>Sw</v>
      </c>
      <c r="W444" s="179" t="str">
        <f t="shared" si="192"/>
        <v>MR527.9</v>
      </c>
      <c r="X444" s="4" t="str">
        <f t="shared" si="208"/>
        <v>Lamp</v>
      </c>
      <c r="Y444" s="179" t="str">
        <f t="shared" si="198"/>
        <v>MR627.9</v>
      </c>
      <c r="Z444" s="4" t="str">
        <f t="shared" si="210"/>
        <v>Alw</v>
      </c>
      <c r="AE444" s="4">
        <v>541</v>
      </c>
      <c r="AG444" s="179" t="str">
        <f t="shared" si="200"/>
        <v>MR1027.9</v>
      </c>
    </row>
    <row r="445" spans="7:33">
      <c r="G445" s="182">
        <f t="shared" si="201"/>
        <v>27</v>
      </c>
      <c r="H445" s="179">
        <f t="shared" si="202"/>
        <v>10</v>
      </c>
      <c r="I445" s="179" t="str">
        <f t="shared" si="190"/>
        <v>R27.10</v>
      </c>
      <c r="K445" s="179" t="str">
        <f t="shared" si="194"/>
        <v>R127.10</v>
      </c>
      <c r="M445" s="179" t="str">
        <f t="shared" si="209"/>
        <v>MR27.10</v>
      </c>
      <c r="N445" s="4" t="str">
        <f t="shared" si="203"/>
        <v>Flg</v>
      </c>
      <c r="O445" s="179" t="str">
        <f t="shared" si="195"/>
        <v>MR127.10</v>
      </c>
      <c r="P445" s="4" t="str">
        <f t="shared" si="204"/>
        <v>Pls</v>
      </c>
      <c r="Q445" s="179" t="str">
        <f t="shared" si="196"/>
        <v>MR227.10</v>
      </c>
      <c r="R445" s="4" t="str">
        <f t="shared" si="205"/>
        <v>[M]</v>
      </c>
      <c r="S445" s="179" t="str">
        <f t="shared" si="197"/>
        <v>MR327.10</v>
      </c>
      <c r="T445" s="4" t="str">
        <f t="shared" si="206"/>
        <v>[A]</v>
      </c>
      <c r="U445" s="179" t="str">
        <f t="shared" si="191"/>
        <v>MR427.10</v>
      </c>
      <c r="V445" s="4" t="str">
        <f t="shared" si="207"/>
        <v>Sw</v>
      </c>
      <c r="W445" s="179" t="str">
        <f t="shared" si="192"/>
        <v>MR527.10</v>
      </c>
      <c r="X445" s="4" t="str">
        <f t="shared" si="208"/>
        <v>Lamp</v>
      </c>
      <c r="Y445" s="179" t="str">
        <f t="shared" si="198"/>
        <v>MR627.10</v>
      </c>
      <c r="Z445" s="4" t="str">
        <f t="shared" si="210"/>
        <v>Alw</v>
      </c>
      <c r="AE445" s="4">
        <v>542</v>
      </c>
      <c r="AG445" s="179" t="str">
        <f t="shared" si="200"/>
        <v>MR1027.10</v>
      </c>
    </row>
    <row r="446" spans="7:33">
      <c r="G446" s="182">
        <f t="shared" si="201"/>
        <v>27</v>
      </c>
      <c r="H446" s="179">
        <f t="shared" si="202"/>
        <v>11</v>
      </c>
      <c r="I446" s="179" t="str">
        <f t="shared" si="190"/>
        <v>R27.11</v>
      </c>
      <c r="K446" s="179" t="str">
        <f t="shared" si="194"/>
        <v>R127.11</v>
      </c>
      <c r="M446" s="179" t="str">
        <f t="shared" si="209"/>
        <v>MR27.11</v>
      </c>
      <c r="N446" s="4" t="str">
        <f t="shared" si="203"/>
        <v>Flg</v>
      </c>
      <c r="O446" s="179" t="str">
        <f t="shared" si="195"/>
        <v>MR127.11</v>
      </c>
      <c r="P446" s="4" t="str">
        <f t="shared" si="204"/>
        <v>Pls</v>
      </c>
      <c r="Q446" s="179" t="str">
        <f t="shared" si="196"/>
        <v>MR227.11</v>
      </c>
      <c r="R446" s="4" t="str">
        <f t="shared" si="205"/>
        <v>[M]</v>
      </c>
      <c r="S446" s="179" t="str">
        <f t="shared" si="197"/>
        <v>MR327.11</v>
      </c>
      <c r="T446" s="4" t="str">
        <f t="shared" si="206"/>
        <v>[A]</v>
      </c>
      <c r="U446" s="179" t="str">
        <f t="shared" si="191"/>
        <v>MR427.11</v>
      </c>
      <c r="V446" s="4" t="str">
        <f t="shared" si="207"/>
        <v>Sw</v>
      </c>
      <c r="W446" s="179" t="str">
        <f t="shared" si="192"/>
        <v>MR527.11</v>
      </c>
      <c r="X446" s="4" t="str">
        <f t="shared" si="208"/>
        <v>Lamp</v>
      </c>
      <c r="Y446" s="179" t="str">
        <f t="shared" si="198"/>
        <v>MR627.11</v>
      </c>
      <c r="Z446" s="4" t="str">
        <f t="shared" si="210"/>
        <v>Alw</v>
      </c>
      <c r="AE446" s="4">
        <v>543</v>
      </c>
      <c r="AG446" s="179" t="str">
        <f t="shared" si="200"/>
        <v>MR1027.11</v>
      </c>
    </row>
    <row r="447" spans="7:33">
      <c r="G447" s="182">
        <f t="shared" si="201"/>
        <v>27</v>
      </c>
      <c r="H447" s="179">
        <f t="shared" si="202"/>
        <v>12</v>
      </c>
      <c r="I447" s="179" t="str">
        <f t="shared" si="190"/>
        <v>R27.12</v>
      </c>
      <c r="K447" s="179" t="str">
        <f t="shared" si="194"/>
        <v>R127.12</v>
      </c>
      <c r="M447" s="179" t="str">
        <f t="shared" si="209"/>
        <v>MR27.12</v>
      </c>
      <c r="N447" s="4" t="str">
        <f t="shared" si="203"/>
        <v>Flg</v>
      </c>
      <c r="O447" s="179" t="str">
        <f t="shared" si="195"/>
        <v>MR127.12</v>
      </c>
      <c r="P447" s="4" t="str">
        <f t="shared" si="204"/>
        <v>Pls</v>
      </c>
      <c r="Q447" s="179" t="str">
        <f t="shared" si="196"/>
        <v>MR227.12</v>
      </c>
      <c r="R447" s="4" t="str">
        <f t="shared" si="205"/>
        <v>[M]</v>
      </c>
      <c r="S447" s="179" t="str">
        <f t="shared" si="197"/>
        <v>MR327.12</v>
      </c>
      <c r="T447" s="4" t="str">
        <f t="shared" si="206"/>
        <v>[A]</v>
      </c>
      <c r="U447" s="179" t="str">
        <f t="shared" si="191"/>
        <v>MR427.12</v>
      </c>
      <c r="V447" s="4" t="str">
        <f t="shared" si="207"/>
        <v>Sw</v>
      </c>
      <c r="W447" s="179" t="str">
        <f t="shared" si="192"/>
        <v>MR527.12</v>
      </c>
      <c r="X447" s="4" t="str">
        <f t="shared" si="208"/>
        <v>Lamp</v>
      </c>
      <c r="Y447" s="179" t="str">
        <f t="shared" si="198"/>
        <v>MR627.12</v>
      </c>
      <c r="Z447" s="4" t="str">
        <f t="shared" si="210"/>
        <v>Alw</v>
      </c>
      <c r="AE447" s="4">
        <v>544</v>
      </c>
      <c r="AG447" s="179" t="str">
        <f t="shared" si="200"/>
        <v>MR1027.12</v>
      </c>
    </row>
    <row r="448" spans="7:33">
      <c r="G448" s="182">
        <f t="shared" si="201"/>
        <v>27</v>
      </c>
      <c r="H448" s="179">
        <f t="shared" si="202"/>
        <v>13</v>
      </c>
      <c r="I448" s="179" t="str">
        <f t="shared" si="190"/>
        <v>R27.13</v>
      </c>
      <c r="K448" s="179" t="str">
        <f t="shared" si="194"/>
        <v>R127.13</v>
      </c>
      <c r="M448" s="179" t="str">
        <f t="shared" si="209"/>
        <v>MR27.13</v>
      </c>
      <c r="N448" s="4" t="str">
        <f t="shared" si="203"/>
        <v>Flg</v>
      </c>
      <c r="O448" s="179" t="str">
        <f t="shared" si="195"/>
        <v>MR127.13</v>
      </c>
      <c r="P448" s="4" t="str">
        <f t="shared" si="204"/>
        <v>Pls</v>
      </c>
      <c r="Q448" s="179" t="str">
        <f t="shared" si="196"/>
        <v>MR227.13</v>
      </c>
      <c r="R448" s="4" t="str">
        <f t="shared" si="205"/>
        <v>[M]</v>
      </c>
      <c r="S448" s="179" t="str">
        <f t="shared" si="197"/>
        <v>MR327.13</v>
      </c>
      <c r="T448" s="4" t="str">
        <f t="shared" si="206"/>
        <v>[A]</v>
      </c>
      <c r="U448" s="179" t="str">
        <f t="shared" si="191"/>
        <v>MR427.13</v>
      </c>
      <c r="V448" s="4" t="str">
        <f t="shared" si="207"/>
        <v>Sw</v>
      </c>
      <c r="W448" s="179" t="str">
        <f t="shared" si="192"/>
        <v>MR527.13</v>
      </c>
      <c r="X448" s="4" t="str">
        <f t="shared" si="208"/>
        <v>Lamp</v>
      </c>
      <c r="Y448" s="179" t="str">
        <f t="shared" si="198"/>
        <v>MR627.13</v>
      </c>
      <c r="Z448" s="4" t="str">
        <f t="shared" si="210"/>
        <v>Alw</v>
      </c>
      <c r="AE448" s="4">
        <v>545</v>
      </c>
      <c r="AG448" s="179" t="str">
        <f t="shared" si="200"/>
        <v>MR1027.13</v>
      </c>
    </row>
    <row r="449" spans="7:33">
      <c r="G449" s="182">
        <f t="shared" si="201"/>
        <v>27</v>
      </c>
      <c r="H449" s="179">
        <f t="shared" si="202"/>
        <v>14</v>
      </c>
      <c r="I449" s="179" t="str">
        <f t="shared" si="190"/>
        <v>R27.14</v>
      </c>
      <c r="K449" s="179" t="str">
        <f t="shared" si="194"/>
        <v>R127.14</v>
      </c>
      <c r="M449" s="179" t="str">
        <f t="shared" si="209"/>
        <v>MR27.14</v>
      </c>
      <c r="N449" s="4" t="str">
        <f t="shared" si="203"/>
        <v>Flg</v>
      </c>
      <c r="O449" s="179" t="str">
        <f t="shared" si="195"/>
        <v>MR127.14</v>
      </c>
      <c r="P449" s="4" t="str">
        <f t="shared" si="204"/>
        <v>Pls</v>
      </c>
      <c r="Q449" s="179" t="str">
        <f t="shared" si="196"/>
        <v>MR227.14</v>
      </c>
      <c r="R449" s="4" t="str">
        <f t="shared" si="205"/>
        <v>[M]</v>
      </c>
      <c r="S449" s="179" t="str">
        <f t="shared" si="197"/>
        <v>MR327.14</v>
      </c>
      <c r="T449" s="4" t="str">
        <f t="shared" si="206"/>
        <v>[A]</v>
      </c>
      <c r="U449" s="179" t="str">
        <f t="shared" si="191"/>
        <v>MR427.14</v>
      </c>
      <c r="V449" s="4" t="str">
        <f t="shared" si="207"/>
        <v>Sw</v>
      </c>
      <c r="W449" s="179" t="str">
        <f t="shared" si="192"/>
        <v>MR527.14</v>
      </c>
      <c r="X449" s="4" t="str">
        <f t="shared" si="208"/>
        <v>Lamp</v>
      </c>
      <c r="Y449" s="179" t="str">
        <f t="shared" si="198"/>
        <v>MR627.14</v>
      </c>
      <c r="Z449" s="4" t="str">
        <f t="shared" si="210"/>
        <v>Alw</v>
      </c>
      <c r="AE449" s="4">
        <v>546</v>
      </c>
      <c r="AG449" s="179" t="str">
        <f t="shared" si="200"/>
        <v>MR1027.14</v>
      </c>
    </row>
    <row r="450" spans="7:33">
      <c r="G450" s="182">
        <f t="shared" si="201"/>
        <v>27</v>
      </c>
      <c r="H450" s="179">
        <f t="shared" si="202"/>
        <v>15</v>
      </c>
      <c r="I450" s="179" t="str">
        <f t="shared" si="190"/>
        <v>R27.15</v>
      </c>
      <c r="K450" s="179" t="str">
        <f t="shared" si="194"/>
        <v>R127.15</v>
      </c>
      <c r="M450" s="179" t="str">
        <f t="shared" si="209"/>
        <v>MR27.15</v>
      </c>
      <c r="N450" s="4" t="str">
        <f t="shared" si="203"/>
        <v>Flg</v>
      </c>
      <c r="O450" s="179" t="str">
        <f t="shared" si="195"/>
        <v>MR127.15</v>
      </c>
      <c r="P450" s="4" t="str">
        <f t="shared" si="204"/>
        <v>Pls</v>
      </c>
      <c r="Q450" s="179" t="str">
        <f t="shared" si="196"/>
        <v>MR227.15</v>
      </c>
      <c r="R450" s="4" t="str">
        <f t="shared" si="205"/>
        <v>[M]</v>
      </c>
      <c r="S450" s="179" t="str">
        <f t="shared" si="197"/>
        <v>MR327.15</v>
      </c>
      <c r="T450" s="4" t="str">
        <f t="shared" si="206"/>
        <v>[A]</v>
      </c>
      <c r="U450" s="179" t="str">
        <f t="shared" si="191"/>
        <v>MR427.15</v>
      </c>
      <c r="V450" s="4" t="str">
        <f t="shared" si="207"/>
        <v>Sw</v>
      </c>
      <c r="W450" s="179" t="str">
        <f t="shared" si="192"/>
        <v>MR527.15</v>
      </c>
      <c r="X450" s="4" t="str">
        <f t="shared" si="208"/>
        <v>Lamp</v>
      </c>
      <c r="Y450" s="179" t="str">
        <f t="shared" si="198"/>
        <v>MR627.15</v>
      </c>
      <c r="Z450" s="4" t="str">
        <f t="shared" si="210"/>
        <v>Alw</v>
      </c>
      <c r="AE450" s="4">
        <v>547</v>
      </c>
      <c r="AG450" s="179" t="str">
        <f t="shared" si="200"/>
        <v>MR1027.15</v>
      </c>
    </row>
    <row r="451" spans="7:31">
      <c r="G451" s="182">
        <f t="shared" si="201"/>
        <v>28</v>
      </c>
      <c r="H451" s="179">
        <f t="shared" si="202"/>
        <v>0</v>
      </c>
      <c r="I451" s="179" t="str">
        <f t="shared" ref="I451:I514" si="211">F$2&amp;G451&amp;"."&amp;H451</f>
        <v>R28.0</v>
      </c>
      <c r="K451" s="179" t="str">
        <f t="shared" si="194"/>
        <v>R128.0</v>
      </c>
      <c r="M451" s="179" t="str">
        <f t="shared" si="209"/>
        <v>MR28.0</v>
      </c>
      <c r="N451" s="4" t="str">
        <f t="shared" ref="N451:N514" si="212">$B451&amp;N$2</f>
        <v>Flg</v>
      </c>
      <c r="O451" s="179" t="str">
        <f t="shared" si="195"/>
        <v>MR128.0</v>
      </c>
      <c r="P451" s="4" t="str">
        <f t="shared" si="204"/>
        <v>Pls</v>
      </c>
      <c r="Q451" s="179" t="str">
        <f t="shared" si="196"/>
        <v>MR228.0</v>
      </c>
      <c r="R451" s="4" t="str">
        <f t="shared" si="205"/>
        <v>[M]</v>
      </c>
      <c r="S451" s="179" t="str">
        <f t="shared" si="197"/>
        <v>MR328.0</v>
      </c>
      <c r="T451" s="4" t="str">
        <f t="shared" si="206"/>
        <v>[A]</v>
      </c>
      <c r="U451" s="179" t="str">
        <f t="shared" ref="U451:U514" si="213">$U$2&amp;($G451+400)&amp;"."&amp;$H451</f>
        <v>MR428.0</v>
      </c>
      <c r="V451" s="4" t="str">
        <f t="shared" si="207"/>
        <v>Sw</v>
      </c>
      <c r="W451" s="179" t="str">
        <f t="shared" ref="W451:W514" si="214">$W$2&amp;($G451+500)&amp;"."&amp;$H451</f>
        <v>MR528.0</v>
      </c>
      <c r="X451" s="4" t="str">
        <f t="shared" si="208"/>
        <v>Lamp</v>
      </c>
      <c r="Y451" s="179" t="str">
        <f t="shared" si="198"/>
        <v>MR628.0</v>
      </c>
      <c r="Z451" s="4" t="str">
        <f t="shared" si="210"/>
        <v>Alw</v>
      </c>
      <c r="AE451" s="4">
        <v>548</v>
      </c>
    </row>
    <row r="452" spans="7:31">
      <c r="G452" s="182">
        <f t="shared" si="201"/>
        <v>28</v>
      </c>
      <c r="H452" s="179">
        <f t="shared" si="202"/>
        <v>1</v>
      </c>
      <c r="I452" s="179" t="str">
        <f t="shared" si="211"/>
        <v>R28.1</v>
      </c>
      <c r="K452" s="179" t="str">
        <f t="shared" ref="K452:K515" si="215">$F$2&amp;($G452+100)&amp;"."&amp;$H452</f>
        <v>R128.1</v>
      </c>
      <c r="M452" s="179" t="str">
        <f t="shared" ref="M452:M515" si="216">M$2&amp;($G452+0)&amp;"."&amp;$H452</f>
        <v>MR28.1</v>
      </c>
      <c r="N452" s="4" t="str">
        <f t="shared" si="212"/>
        <v>Flg</v>
      </c>
      <c r="O452" s="179" t="str">
        <f t="shared" ref="O452:O515" si="217">O$2&amp;($G452+100)&amp;"."&amp;$H452</f>
        <v>MR128.1</v>
      </c>
      <c r="P452" s="4" t="str">
        <f t="shared" si="204"/>
        <v>Pls</v>
      </c>
      <c r="Q452" s="179" t="str">
        <f t="shared" ref="Q452:Q515" si="218">Q$2&amp;($G452+200)&amp;"."&amp;$H452</f>
        <v>MR228.1</v>
      </c>
      <c r="R452" s="4" t="str">
        <f t="shared" si="205"/>
        <v>[M]</v>
      </c>
      <c r="S452" s="179" t="str">
        <f t="shared" ref="S452:S515" si="219">S$2&amp;($G452+300)&amp;"."&amp;$H452</f>
        <v>MR328.1</v>
      </c>
      <c r="T452" s="4" t="str">
        <f t="shared" si="206"/>
        <v>[A]</v>
      </c>
      <c r="U452" s="179" t="str">
        <f t="shared" si="213"/>
        <v>MR428.1</v>
      </c>
      <c r="V452" s="4" t="str">
        <f t="shared" si="207"/>
        <v>Sw</v>
      </c>
      <c r="W452" s="179" t="str">
        <f t="shared" si="214"/>
        <v>MR528.1</v>
      </c>
      <c r="X452" s="4" t="str">
        <f t="shared" si="208"/>
        <v>Lamp</v>
      </c>
      <c r="Y452" s="179" t="str">
        <f t="shared" ref="Y452:Y515" si="220">$W$2&amp;($G452+600)&amp;"."&amp;$H452</f>
        <v>MR628.1</v>
      </c>
      <c r="Z452" s="4" t="str">
        <f t="shared" si="210"/>
        <v>Alw</v>
      </c>
      <c r="AE452" s="4">
        <v>549</v>
      </c>
    </row>
    <row r="453" spans="7:31">
      <c r="G453" s="182">
        <f t="shared" si="201"/>
        <v>28</v>
      </c>
      <c r="H453" s="179">
        <f t="shared" si="202"/>
        <v>2</v>
      </c>
      <c r="I453" s="179" t="str">
        <f t="shared" si="211"/>
        <v>R28.2</v>
      </c>
      <c r="K453" s="179" t="str">
        <f t="shared" si="215"/>
        <v>R128.2</v>
      </c>
      <c r="M453" s="179" t="str">
        <f t="shared" si="216"/>
        <v>MR28.2</v>
      </c>
      <c r="N453" s="4" t="str">
        <f t="shared" si="212"/>
        <v>Flg</v>
      </c>
      <c r="O453" s="179" t="str">
        <f t="shared" si="217"/>
        <v>MR128.2</v>
      </c>
      <c r="P453" s="4" t="str">
        <f t="shared" si="204"/>
        <v>Pls</v>
      </c>
      <c r="Q453" s="179" t="str">
        <f t="shared" si="218"/>
        <v>MR228.2</v>
      </c>
      <c r="R453" s="4" t="str">
        <f t="shared" si="205"/>
        <v>[M]</v>
      </c>
      <c r="S453" s="179" t="str">
        <f t="shared" si="219"/>
        <v>MR328.2</v>
      </c>
      <c r="T453" s="4" t="str">
        <f t="shared" si="206"/>
        <v>[A]</v>
      </c>
      <c r="U453" s="179" t="str">
        <f t="shared" si="213"/>
        <v>MR428.2</v>
      </c>
      <c r="V453" s="4" t="str">
        <f t="shared" si="207"/>
        <v>Sw</v>
      </c>
      <c r="W453" s="179" t="str">
        <f t="shared" si="214"/>
        <v>MR528.2</v>
      </c>
      <c r="X453" s="4" t="str">
        <f t="shared" si="208"/>
        <v>Lamp</v>
      </c>
      <c r="Y453" s="179" t="str">
        <f t="shared" si="220"/>
        <v>MR628.2</v>
      </c>
      <c r="Z453" s="4" t="str">
        <f t="shared" si="210"/>
        <v>Alw</v>
      </c>
      <c r="AE453" s="4">
        <v>550</v>
      </c>
    </row>
    <row r="454" spans="7:31">
      <c r="G454" s="182">
        <f t="shared" si="201"/>
        <v>28</v>
      </c>
      <c r="H454" s="179">
        <f t="shared" si="202"/>
        <v>3</v>
      </c>
      <c r="I454" s="179" t="str">
        <f t="shared" si="211"/>
        <v>R28.3</v>
      </c>
      <c r="K454" s="179" t="str">
        <f t="shared" si="215"/>
        <v>R128.3</v>
      </c>
      <c r="M454" s="179" t="str">
        <f t="shared" si="216"/>
        <v>MR28.3</v>
      </c>
      <c r="N454" s="4" t="str">
        <f t="shared" si="212"/>
        <v>Flg</v>
      </c>
      <c r="O454" s="179" t="str">
        <f t="shared" si="217"/>
        <v>MR128.3</v>
      </c>
      <c r="P454" s="4" t="str">
        <f t="shared" si="204"/>
        <v>Pls</v>
      </c>
      <c r="Q454" s="179" t="str">
        <f t="shared" si="218"/>
        <v>MR228.3</v>
      </c>
      <c r="R454" s="4" t="str">
        <f t="shared" si="205"/>
        <v>[M]</v>
      </c>
      <c r="S454" s="179" t="str">
        <f t="shared" si="219"/>
        <v>MR328.3</v>
      </c>
      <c r="T454" s="4" t="str">
        <f t="shared" si="206"/>
        <v>[A]</v>
      </c>
      <c r="U454" s="179" t="str">
        <f t="shared" si="213"/>
        <v>MR428.3</v>
      </c>
      <c r="V454" s="4" t="str">
        <f t="shared" si="207"/>
        <v>Sw</v>
      </c>
      <c r="W454" s="179" t="str">
        <f t="shared" si="214"/>
        <v>MR528.3</v>
      </c>
      <c r="X454" s="4" t="str">
        <f t="shared" si="208"/>
        <v>Lamp</v>
      </c>
      <c r="Y454" s="179" t="str">
        <f t="shared" si="220"/>
        <v>MR628.3</v>
      </c>
      <c r="Z454" s="4" t="str">
        <f t="shared" si="210"/>
        <v>Alw</v>
      </c>
      <c r="AE454" s="4">
        <v>551</v>
      </c>
    </row>
    <row r="455" spans="7:31">
      <c r="G455" s="182">
        <f t="shared" si="201"/>
        <v>28</v>
      </c>
      <c r="H455" s="179">
        <f t="shared" si="202"/>
        <v>4</v>
      </c>
      <c r="I455" s="179" t="str">
        <f t="shared" si="211"/>
        <v>R28.4</v>
      </c>
      <c r="K455" s="179" t="str">
        <f t="shared" si="215"/>
        <v>R128.4</v>
      </c>
      <c r="M455" s="179" t="str">
        <f t="shared" si="216"/>
        <v>MR28.4</v>
      </c>
      <c r="N455" s="4" t="str">
        <f t="shared" si="212"/>
        <v>Flg</v>
      </c>
      <c r="O455" s="179" t="str">
        <f t="shared" si="217"/>
        <v>MR128.4</v>
      </c>
      <c r="P455" s="4" t="str">
        <f t="shared" si="204"/>
        <v>Pls</v>
      </c>
      <c r="Q455" s="179" t="str">
        <f t="shared" si="218"/>
        <v>MR228.4</v>
      </c>
      <c r="R455" s="4" t="str">
        <f t="shared" si="205"/>
        <v>[M]</v>
      </c>
      <c r="S455" s="179" t="str">
        <f t="shared" si="219"/>
        <v>MR328.4</v>
      </c>
      <c r="T455" s="4" t="str">
        <f t="shared" si="206"/>
        <v>[A]</v>
      </c>
      <c r="U455" s="179" t="str">
        <f t="shared" si="213"/>
        <v>MR428.4</v>
      </c>
      <c r="V455" s="4" t="str">
        <f t="shared" si="207"/>
        <v>Sw</v>
      </c>
      <c r="W455" s="179" t="str">
        <f t="shared" si="214"/>
        <v>MR528.4</v>
      </c>
      <c r="X455" s="4" t="str">
        <f t="shared" si="208"/>
        <v>Lamp</v>
      </c>
      <c r="Y455" s="179" t="str">
        <f t="shared" si="220"/>
        <v>MR628.4</v>
      </c>
      <c r="Z455" s="4" t="str">
        <f t="shared" si="210"/>
        <v>Alw</v>
      </c>
      <c r="AE455" s="4">
        <v>552</v>
      </c>
    </row>
    <row r="456" spans="7:31">
      <c r="G456" s="182">
        <f t="shared" ref="G456:G519" si="221">IF(H455&lt;&gt;15,G455,G455+1)</f>
        <v>28</v>
      </c>
      <c r="H456" s="179">
        <f t="shared" si="202"/>
        <v>5</v>
      </c>
      <c r="I456" s="179" t="str">
        <f t="shared" si="211"/>
        <v>R28.5</v>
      </c>
      <c r="K456" s="179" t="str">
        <f t="shared" si="215"/>
        <v>R128.5</v>
      </c>
      <c r="M456" s="179" t="str">
        <f t="shared" si="216"/>
        <v>MR28.5</v>
      </c>
      <c r="N456" s="4" t="str">
        <f t="shared" si="212"/>
        <v>Flg</v>
      </c>
      <c r="O456" s="179" t="str">
        <f t="shared" si="217"/>
        <v>MR128.5</v>
      </c>
      <c r="P456" s="4" t="str">
        <f t="shared" si="204"/>
        <v>Pls</v>
      </c>
      <c r="Q456" s="179" t="str">
        <f t="shared" si="218"/>
        <v>MR228.5</v>
      </c>
      <c r="R456" s="4" t="str">
        <f t="shared" si="205"/>
        <v>[M]</v>
      </c>
      <c r="S456" s="179" t="str">
        <f t="shared" si="219"/>
        <v>MR328.5</v>
      </c>
      <c r="T456" s="4" t="str">
        <f t="shared" si="206"/>
        <v>[A]</v>
      </c>
      <c r="U456" s="179" t="str">
        <f t="shared" si="213"/>
        <v>MR428.5</v>
      </c>
      <c r="V456" s="4" t="str">
        <f t="shared" si="207"/>
        <v>Sw</v>
      </c>
      <c r="W456" s="179" t="str">
        <f t="shared" si="214"/>
        <v>MR528.5</v>
      </c>
      <c r="X456" s="4" t="str">
        <f t="shared" si="208"/>
        <v>Lamp</v>
      </c>
      <c r="Y456" s="179" t="str">
        <f t="shared" si="220"/>
        <v>MR628.5</v>
      </c>
      <c r="Z456" s="4" t="str">
        <f t="shared" si="210"/>
        <v>Alw</v>
      </c>
      <c r="AE456" s="4">
        <v>553</v>
      </c>
    </row>
    <row r="457" spans="7:26">
      <c r="G457" s="182">
        <f t="shared" si="221"/>
        <v>28</v>
      </c>
      <c r="H457" s="179">
        <f t="shared" si="202"/>
        <v>6</v>
      </c>
      <c r="I457" s="179" t="str">
        <f t="shared" si="211"/>
        <v>R28.6</v>
      </c>
      <c r="K457" s="179" t="str">
        <f t="shared" si="215"/>
        <v>R128.6</v>
      </c>
      <c r="M457" s="179" t="str">
        <f t="shared" si="216"/>
        <v>MR28.6</v>
      </c>
      <c r="N457" s="4" t="str">
        <f t="shared" si="212"/>
        <v>Flg</v>
      </c>
      <c r="O457" s="179" t="str">
        <f t="shared" si="217"/>
        <v>MR128.6</v>
      </c>
      <c r="P457" s="4" t="str">
        <f t="shared" si="204"/>
        <v>Pls</v>
      </c>
      <c r="Q457" s="179" t="str">
        <f t="shared" si="218"/>
        <v>MR228.6</v>
      </c>
      <c r="R457" s="4" t="str">
        <f t="shared" si="205"/>
        <v>[M]</v>
      </c>
      <c r="S457" s="179" t="str">
        <f t="shared" si="219"/>
        <v>MR328.6</v>
      </c>
      <c r="T457" s="4" t="str">
        <f t="shared" si="206"/>
        <v>[A]</v>
      </c>
      <c r="U457" s="179" t="str">
        <f t="shared" si="213"/>
        <v>MR428.6</v>
      </c>
      <c r="V457" s="4" t="str">
        <f t="shared" si="207"/>
        <v>Sw</v>
      </c>
      <c r="W457" s="179" t="str">
        <f t="shared" si="214"/>
        <v>MR528.6</v>
      </c>
      <c r="X457" s="4" t="str">
        <f t="shared" si="208"/>
        <v>Lamp</v>
      </c>
      <c r="Y457" s="179" t="str">
        <f t="shared" si="220"/>
        <v>MR628.6</v>
      </c>
      <c r="Z457" s="4" t="str">
        <f t="shared" si="210"/>
        <v>Alw</v>
      </c>
    </row>
    <row r="458" spans="7:26">
      <c r="G458" s="182">
        <f t="shared" si="221"/>
        <v>28</v>
      </c>
      <c r="H458" s="179">
        <f t="shared" si="202"/>
        <v>7</v>
      </c>
      <c r="I458" s="179" t="str">
        <f t="shared" si="211"/>
        <v>R28.7</v>
      </c>
      <c r="K458" s="179" t="str">
        <f t="shared" si="215"/>
        <v>R128.7</v>
      </c>
      <c r="M458" s="179" t="str">
        <f t="shared" si="216"/>
        <v>MR28.7</v>
      </c>
      <c r="N458" s="4" t="str">
        <f t="shared" si="212"/>
        <v>Flg</v>
      </c>
      <c r="O458" s="179" t="str">
        <f t="shared" si="217"/>
        <v>MR128.7</v>
      </c>
      <c r="P458" s="4" t="str">
        <f t="shared" si="204"/>
        <v>Pls</v>
      </c>
      <c r="Q458" s="179" t="str">
        <f t="shared" si="218"/>
        <v>MR228.7</v>
      </c>
      <c r="R458" s="4" t="str">
        <f t="shared" si="205"/>
        <v>[M]</v>
      </c>
      <c r="S458" s="179" t="str">
        <f t="shared" si="219"/>
        <v>MR328.7</v>
      </c>
      <c r="T458" s="4" t="str">
        <f t="shared" si="206"/>
        <v>[A]</v>
      </c>
      <c r="U458" s="179" t="str">
        <f t="shared" si="213"/>
        <v>MR428.7</v>
      </c>
      <c r="V458" s="4" t="str">
        <f t="shared" si="207"/>
        <v>Sw</v>
      </c>
      <c r="W458" s="179" t="str">
        <f t="shared" si="214"/>
        <v>MR528.7</v>
      </c>
      <c r="X458" s="4" t="str">
        <f t="shared" si="208"/>
        <v>Lamp</v>
      </c>
      <c r="Y458" s="179" t="str">
        <f t="shared" si="220"/>
        <v>MR628.7</v>
      </c>
      <c r="Z458" s="4" t="str">
        <f t="shared" si="210"/>
        <v>Alw</v>
      </c>
    </row>
    <row r="459" spans="7:26">
      <c r="G459" s="182">
        <f t="shared" si="221"/>
        <v>28</v>
      </c>
      <c r="H459" s="179">
        <f t="shared" si="202"/>
        <v>8</v>
      </c>
      <c r="I459" s="179" t="str">
        <f t="shared" si="211"/>
        <v>R28.8</v>
      </c>
      <c r="K459" s="179" t="str">
        <f t="shared" si="215"/>
        <v>R128.8</v>
      </c>
      <c r="M459" s="179" t="str">
        <f t="shared" si="216"/>
        <v>MR28.8</v>
      </c>
      <c r="N459" s="4" t="str">
        <f t="shared" si="212"/>
        <v>Flg</v>
      </c>
      <c r="O459" s="179" t="str">
        <f t="shared" si="217"/>
        <v>MR128.8</v>
      </c>
      <c r="P459" s="4" t="str">
        <f t="shared" si="204"/>
        <v>Pls</v>
      </c>
      <c r="Q459" s="179" t="str">
        <f t="shared" si="218"/>
        <v>MR228.8</v>
      </c>
      <c r="R459" s="4" t="str">
        <f t="shared" si="205"/>
        <v>[M]</v>
      </c>
      <c r="S459" s="179" t="str">
        <f t="shared" si="219"/>
        <v>MR328.8</v>
      </c>
      <c r="T459" s="4" t="str">
        <f t="shared" si="206"/>
        <v>[A]</v>
      </c>
      <c r="U459" s="179" t="str">
        <f t="shared" si="213"/>
        <v>MR428.8</v>
      </c>
      <c r="V459" s="4" t="str">
        <f t="shared" si="207"/>
        <v>Sw</v>
      </c>
      <c r="W459" s="179" t="str">
        <f t="shared" si="214"/>
        <v>MR528.8</v>
      </c>
      <c r="X459" s="4" t="str">
        <f t="shared" si="208"/>
        <v>Lamp</v>
      </c>
      <c r="Y459" s="179" t="str">
        <f t="shared" si="220"/>
        <v>MR628.8</v>
      </c>
      <c r="Z459" s="4" t="str">
        <f t="shared" si="210"/>
        <v>Alw</v>
      </c>
    </row>
    <row r="460" spans="7:26">
      <c r="G460" s="182">
        <f t="shared" si="221"/>
        <v>28</v>
      </c>
      <c r="H460" s="179">
        <f t="shared" si="202"/>
        <v>9</v>
      </c>
      <c r="I460" s="179" t="str">
        <f t="shared" si="211"/>
        <v>R28.9</v>
      </c>
      <c r="K460" s="179" t="str">
        <f t="shared" si="215"/>
        <v>R128.9</v>
      </c>
      <c r="M460" s="179" t="str">
        <f t="shared" si="216"/>
        <v>MR28.9</v>
      </c>
      <c r="N460" s="4" t="str">
        <f t="shared" si="212"/>
        <v>Flg</v>
      </c>
      <c r="O460" s="179" t="str">
        <f t="shared" si="217"/>
        <v>MR128.9</v>
      </c>
      <c r="P460" s="4" t="str">
        <f t="shared" si="204"/>
        <v>Pls</v>
      </c>
      <c r="Q460" s="179" t="str">
        <f t="shared" si="218"/>
        <v>MR228.9</v>
      </c>
      <c r="R460" s="4" t="str">
        <f t="shared" si="205"/>
        <v>[M]</v>
      </c>
      <c r="S460" s="179" t="str">
        <f t="shared" si="219"/>
        <v>MR328.9</v>
      </c>
      <c r="T460" s="4" t="str">
        <f t="shared" si="206"/>
        <v>[A]</v>
      </c>
      <c r="U460" s="179" t="str">
        <f t="shared" si="213"/>
        <v>MR428.9</v>
      </c>
      <c r="V460" s="4" t="str">
        <f t="shared" si="207"/>
        <v>Sw</v>
      </c>
      <c r="W460" s="179" t="str">
        <f t="shared" si="214"/>
        <v>MR528.9</v>
      </c>
      <c r="X460" s="4" t="str">
        <f t="shared" si="208"/>
        <v>Lamp</v>
      </c>
      <c r="Y460" s="179" t="str">
        <f t="shared" si="220"/>
        <v>MR628.9</v>
      </c>
      <c r="Z460" s="4" t="str">
        <f t="shared" si="210"/>
        <v>Alw</v>
      </c>
    </row>
    <row r="461" spans="7:26">
      <c r="G461" s="182">
        <f t="shared" si="221"/>
        <v>28</v>
      </c>
      <c r="H461" s="179">
        <f t="shared" ref="H461:H524" si="222">IF(H460&lt;&gt;15,H460+1,0)</f>
        <v>10</v>
      </c>
      <c r="I461" s="179" t="str">
        <f t="shared" si="211"/>
        <v>R28.10</v>
      </c>
      <c r="K461" s="179" t="str">
        <f t="shared" si="215"/>
        <v>R128.10</v>
      </c>
      <c r="M461" s="179" t="str">
        <f t="shared" si="216"/>
        <v>MR28.10</v>
      </c>
      <c r="N461" s="4" t="str">
        <f t="shared" si="212"/>
        <v>Flg</v>
      </c>
      <c r="O461" s="179" t="str">
        <f t="shared" si="217"/>
        <v>MR128.10</v>
      </c>
      <c r="P461" s="4" t="str">
        <f t="shared" si="204"/>
        <v>Pls</v>
      </c>
      <c r="Q461" s="179" t="str">
        <f t="shared" si="218"/>
        <v>MR228.10</v>
      </c>
      <c r="R461" s="4" t="str">
        <f t="shared" si="205"/>
        <v>[M]</v>
      </c>
      <c r="S461" s="179" t="str">
        <f t="shared" si="219"/>
        <v>MR328.10</v>
      </c>
      <c r="T461" s="4" t="str">
        <f t="shared" si="206"/>
        <v>[A]</v>
      </c>
      <c r="U461" s="179" t="str">
        <f t="shared" si="213"/>
        <v>MR428.10</v>
      </c>
      <c r="V461" s="4" t="str">
        <f t="shared" si="207"/>
        <v>Sw</v>
      </c>
      <c r="W461" s="179" t="str">
        <f t="shared" si="214"/>
        <v>MR528.10</v>
      </c>
      <c r="X461" s="4" t="str">
        <f t="shared" si="208"/>
        <v>Lamp</v>
      </c>
      <c r="Y461" s="179" t="str">
        <f t="shared" si="220"/>
        <v>MR628.10</v>
      </c>
      <c r="Z461" s="4" t="str">
        <f t="shared" si="210"/>
        <v>Alw</v>
      </c>
    </row>
    <row r="462" spans="7:26">
      <c r="G462" s="182">
        <f t="shared" si="221"/>
        <v>28</v>
      </c>
      <c r="H462" s="179">
        <f t="shared" si="222"/>
        <v>11</v>
      </c>
      <c r="I462" s="179" t="str">
        <f t="shared" si="211"/>
        <v>R28.11</v>
      </c>
      <c r="K462" s="179" t="str">
        <f t="shared" si="215"/>
        <v>R128.11</v>
      </c>
      <c r="M462" s="179" t="str">
        <f t="shared" si="216"/>
        <v>MR28.11</v>
      </c>
      <c r="N462" s="4" t="str">
        <f t="shared" si="212"/>
        <v>Flg</v>
      </c>
      <c r="O462" s="179" t="str">
        <f t="shared" si="217"/>
        <v>MR128.11</v>
      </c>
      <c r="P462" s="4" t="str">
        <f t="shared" si="204"/>
        <v>Pls</v>
      </c>
      <c r="Q462" s="179" t="str">
        <f t="shared" si="218"/>
        <v>MR228.11</v>
      </c>
      <c r="R462" s="4" t="str">
        <f t="shared" si="205"/>
        <v>[M]</v>
      </c>
      <c r="S462" s="179" t="str">
        <f t="shared" si="219"/>
        <v>MR328.11</v>
      </c>
      <c r="T462" s="4" t="str">
        <f t="shared" si="206"/>
        <v>[A]</v>
      </c>
      <c r="U462" s="179" t="str">
        <f t="shared" si="213"/>
        <v>MR428.11</v>
      </c>
      <c r="V462" s="4" t="str">
        <f t="shared" si="207"/>
        <v>Sw</v>
      </c>
      <c r="W462" s="179" t="str">
        <f t="shared" si="214"/>
        <v>MR528.11</v>
      </c>
      <c r="X462" s="4" t="str">
        <f t="shared" si="208"/>
        <v>Lamp</v>
      </c>
      <c r="Y462" s="179" t="str">
        <f t="shared" si="220"/>
        <v>MR628.11</v>
      </c>
      <c r="Z462" s="4" t="str">
        <f t="shared" si="210"/>
        <v>Alw</v>
      </c>
    </row>
    <row r="463" spans="7:26">
      <c r="G463" s="182">
        <f t="shared" si="221"/>
        <v>28</v>
      </c>
      <c r="H463" s="179">
        <f t="shared" si="222"/>
        <v>12</v>
      </c>
      <c r="I463" s="179" t="str">
        <f t="shared" si="211"/>
        <v>R28.12</v>
      </c>
      <c r="K463" s="179" t="str">
        <f t="shared" si="215"/>
        <v>R128.12</v>
      </c>
      <c r="M463" s="179" t="str">
        <f t="shared" si="216"/>
        <v>MR28.12</v>
      </c>
      <c r="N463" s="4" t="str">
        <f t="shared" si="212"/>
        <v>Flg</v>
      </c>
      <c r="O463" s="179" t="str">
        <f t="shared" si="217"/>
        <v>MR128.12</v>
      </c>
      <c r="P463" s="4" t="str">
        <f t="shared" si="204"/>
        <v>Pls</v>
      </c>
      <c r="Q463" s="179" t="str">
        <f t="shared" si="218"/>
        <v>MR228.12</v>
      </c>
      <c r="R463" s="4" t="str">
        <f t="shared" si="205"/>
        <v>[M]</v>
      </c>
      <c r="S463" s="179" t="str">
        <f t="shared" si="219"/>
        <v>MR328.12</v>
      </c>
      <c r="T463" s="4" t="str">
        <f t="shared" si="206"/>
        <v>[A]</v>
      </c>
      <c r="U463" s="179" t="str">
        <f t="shared" si="213"/>
        <v>MR428.12</v>
      </c>
      <c r="V463" s="4" t="str">
        <f t="shared" si="207"/>
        <v>Sw</v>
      </c>
      <c r="W463" s="179" t="str">
        <f t="shared" si="214"/>
        <v>MR528.12</v>
      </c>
      <c r="X463" s="4" t="str">
        <f t="shared" si="208"/>
        <v>Lamp</v>
      </c>
      <c r="Y463" s="179" t="str">
        <f t="shared" si="220"/>
        <v>MR628.12</v>
      </c>
      <c r="Z463" s="4" t="str">
        <f t="shared" si="210"/>
        <v>Alw</v>
      </c>
    </row>
    <row r="464" spans="7:26">
      <c r="G464" s="182">
        <f t="shared" si="221"/>
        <v>28</v>
      </c>
      <c r="H464" s="179">
        <f t="shared" si="222"/>
        <v>13</v>
      </c>
      <c r="I464" s="179" t="str">
        <f t="shared" si="211"/>
        <v>R28.13</v>
      </c>
      <c r="K464" s="179" t="str">
        <f t="shared" si="215"/>
        <v>R128.13</v>
      </c>
      <c r="M464" s="179" t="str">
        <f t="shared" si="216"/>
        <v>MR28.13</v>
      </c>
      <c r="N464" s="4" t="str">
        <f t="shared" si="212"/>
        <v>Flg</v>
      </c>
      <c r="O464" s="179" t="str">
        <f t="shared" si="217"/>
        <v>MR128.13</v>
      </c>
      <c r="P464" s="4" t="str">
        <f t="shared" si="204"/>
        <v>Pls</v>
      </c>
      <c r="Q464" s="179" t="str">
        <f t="shared" si="218"/>
        <v>MR228.13</v>
      </c>
      <c r="R464" s="4" t="str">
        <f t="shared" si="205"/>
        <v>[M]</v>
      </c>
      <c r="S464" s="179" t="str">
        <f t="shared" si="219"/>
        <v>MR328.13</v>
      </c>
      <c r="T464" s="4" t="str">
        <f t="shared" si="206"/>
        <v>[A]</v>
      </c>
      <c r="U464" s="179" t="str">
        <f t="shared" si="213"/>
        <v>MR428.13</v>
      </c>
      <c r="V464" s="4" t="str">
        <f t="shared" si="207"/>
        <v>Sw</v>
      </c>
      <c r="W464" s="179" t="str">
        <f t="shared" si="214"/>
        <v>MR528.13</v>
      </c>
      <c r="X464" s="4" t="str">
        <f t="shared" si="208"/>
        <v>Lamp</v>
      </c>
      <c r="Y464" s="179" t="str">
        <f t="shared" si="220"/>
        <v>MR628.13</v>
      </c>
      <c r="Z464" s="4" t="str">
        <f t="shared" si="210"/>
        <v>Alw</v>
      </c>
    </row>
    <row r="465" spans="7:26">
      <c r="G465" s="182">
        <f t="shared" si="221"/>
        <v>28</v>
      </c>
      <c r="H465" s="179">
        <f t="shared" si="222"/>
        <v>14</v>
      </c>
      <c r="I465" s="179" t="str">
        <f t="shared" si="211"/>
        <v>R28.14</v>
      </c>
      <c r="K465" s="179" t="str">
        <f t="shared" si="215"/>
        <v>R128.14</v>
      </c>
      <c r="M465" s="179" t="str">
        <f t="shared" si="216"/>
        <v>MR28.14</v>
      </c>
      <c r="N465" s="4" t="str">
        <f t="shared" si="212"/>
        <v>Flg</v>
      </c>
      <c r="O465" s="179" t="str">
        <f t="shared" si="217"/>
        <v>MR128.14</v>
      </c>
      <c r="P465" s="4" t="str">
        <f t="shared" si="204"/>
        <v>Pls</v>
      </c>
      <c r="Q465" s="179" t="str">
        <f t="shared" si="218"/>
        <v>MR228.14</v>
      </c>
      <c r="R465" s="4" t="str">
        <f t="shared" si="205"/>
        <v>[M]</v>
      </c>
      <c r="S465" s="179" t="str">
        <f t="shared" si="219"/>
        <v>MR328.14</v>
      </c>
      <c r="T465" s="4" t="str">
        <f t="shared" si="206"/>
        <v>[A]</v>
      </c>
      <c r="U465" s="179" t="str">
        <f t="shared" si="213"/>
        <v>MR428.14</v>
      </c>
      <c r="V465" s="4" t="str">
        <f t="shared" si="207"/>
        <v>Sw</v>
      </c>
      <c r="W465" s="179" t="str">
        <f t="shared" si="214"/>
        <v>MR528.14</v>
      </c>
      <c r="X465" s="4" t="str">
        <f t="shared" si="208"/>
        <v>Lamp</v>
      </c>
      <c r="Y465" s="179" t="str">
        <f t="shared" si="220"/>
        <v>MR628.14</v>
      </c>
      <c r="Z465" s="4" t="str">
        <f t="shared" si="210"/>
        <v>Alw</v>
      </c>
    </row>
    <row r="466" spans="7:26">
      <c r="G466" s="182">
        <f t="shared" si="221"/>
        <v>28</v>
      </c>
      <c r="H466" s="179">
        <f t="shared" si="222"/>
        <v>15</v>
      </c>
      <c r="I466" s="179" t="str">
        <f t="shared" si="211"/>
        <v>R28.15</v>
      </c>
      <c r="K466" s="179" t="str">
        <f t="shared" si="215"/>
        <v>R128.15</v>
      </c>
      <c r="M466" s="179" t="str">
        <f t="shared" si="216"/>
        <v>MR28.15</v>
      </c>
      <c r="N466" s="4" t="str">
        <f t="shared" si="212"/>
        <v>Flg</v>
      </c>
      <c r="O466" s="179" t="str">
        <f t="shared" si="217"/>
        <v>MR128.15</v>
      </c>
      <c r="P466" s="4" t="str">
        <f t="shared" si="204"/>
        <v>Pls</v>
      </c>
      <c r="Q466" s="179" t="str">
        <f t="shared" si="218"/>
        <v>MR228.15</v>
      </c>
      <c r="R466" s="4" t="str">
        <f t="shared" si="205"/>
        <v>[M]</v>
      </c>
      <c r="S466" s="179" t="str">
        <f t="shared" si="219"/>
        <v>MR328.15</v>
      </c>
      <c r="T466" s="4" t="str">
        <f t="shared" si="206"/>
        <v>[A]</v>
      </c>
      <c r="U466" s="179" t="str">
        <f t="shared" si="213"/>
        <v>MR428.15</v>
      </c>
      <c r="V466" s="4" t="str">
        <f t="shared" si="207"/>
        <v>Sw</v>
      </c>
      <c r="W466" s="179" t="str">
        <f t="shared" si="214"/>
        <v>MR528.15</v>
      </c>
      <c r="X466" s="4" t="str">
        <f t="shared" si="208"/>
        <v>Lamp</v>
      </c>
      <c r="Y466" s="179" t="str">
        <f t="shared" si="220"/>
        <v>MR628.15</v>
      </c>
      <c r="Z466" s="4" t="str">
        <f t="shared" si="210"/>
        <v>Alw</v>
      </c>
    </row>
    <row r="467" spans="7:26">
      <c r="G467" s="182">
        <f t="shared" si="221"/>
        <v>29</v>
      </c>
      <c r="H467" s="179">
        <f t="shared" si="222"/>
        <v>0</v>
      </c>
      <c r="I467" s="179" t="str">
        <f t="shared" si="211"/>
        <v>R29.0</v>
      </c>
      <c r="K467" s="179" t="str">
        <f t="shared" si="215"/>
        <v>R129.0</v>
      </c>
      <c r="M467" s="179" t="str">
        <f t="shared" si="216"/>
        <v>MR29.0</v>
      </c>
      <c r="N467" s="4" t="str">
        <f t="shared" si="212"/>
        <v>Flg</v>
      </c>
      <c r="O467" s="179" t="str">
        <f t="shared" si="217"/>
        <v>MR129.0</v>
      </c>
      <c r="P467" s="4" t="str">
        <f t="shared" ref="P467:P482" si="223">$B467&amp;P$2</f>
        <v>Pls</v>
      </c>
      <c r="Q467" s="179" t="str">
        <f t="shared" si="218"/>
        <v>MR229.0</v>
      </c>
      <c r="R467" s="4" t="str">
        <f t="shared" ref="R467:R482" si="224">$B467&amp;R$2</f>
        <v>[M]</v>
      </c>
      <c r="S467" s="179" t="str">
        <f t="shared" si="219"/>
        <v>MR329.0</v>
      </c>
      <c r="T467" s="4" t="str">
        <f t="shared" ref="T467:T482" si="225">$B467&amp;T$2</f>
        <v>[A]</v>
      </c>
      <c r="U467" s="179" t="str">
        <f t="shared" si="213"/>
        <v>MR429.0</v>
      </c>
      <c r="V467" s="4" t="str">
        <f t="shared" ref="V467:V530" si="226">$E467&amp;V$2</f>
        <v>Sw</v>
      </c>
      <c r="W467" s="179" t="str">
        <f t="shared" si="214"/>
        <v>MR529.0</v>
      </c>
      <c r="X467" s="4" t="str">
        <f t="shared" ref="X467:X530" si="227">$E467&amp;X$2</f>
        <v>Lamp</v>
      </c>
      <c r="Y467" s="179" t="str">
        <f t="shared" si="220"/>
        <v>MR629.0</v>
      </c>
      <c r="Z467" s="4" t="str">
        <f t="shared" si="210"/>
        <v>Alw</v>
      </c>
    </row>
    <row r="468" spans="7:26">
      <c r="G468" s="182">
        <f t="shared" si="221"/>
        <v>29</v>
      </c>
      <c r="H468" s="179">
        <f t="shared" si="222"/>
        <v>1</v>
      </c>
      <c r="I468" s="179" t="str">
        <f t="shared" si="211"/>
        <v>R29.1</v>
      </c>
      <c r="K468" s="179" t="str">
        <f t="shared" si="215"/>
        <v>R129.1</v>
      </c>
      <c r="M468" s="179" t="str">
        <f t="shared" si="216"/>
        <v>MR29.1</v>
      </c>
      <c r="N468" s="4" t="str">
        <f t="shared" si="212"/>
        <v>Flg</v>
      </c>
      <c r="O468" s="179" t="str">
        <f t="shared" si="217"/>
        <v>MR129.1</v>
      </c>
      <c r="P468" s="4" t="str">
        <f t="shared" si="223"/>
        <v>Pls</v>
      </c>
      <c r="Q468" s="179" t="str">
        <f t="shared" si="218"/>
        <v>MR229.1</v>
      </c>
      <c r="R468" s="4" t="str">
        <f t="shared" si="224"/>
        <v>[M]</v>
      </c>
      <c r="S468" s="179" t="str">
        <f t="shared" si="219"/>
        <v>MR329.1</v>
      </c>
      <c r="T468" s="4" t="str">
        <f t="shared" si="225"/>
        <v>[A]</v>
      </c>
      <c r="U468" s="179" t="str">
        <f t="shared" si="213"/>
        <v>MR429.1</v>
      </c>
      <c r="V468" s="4" t="str">
        <f t="shared" si="226"/>
        <v>Sw</v>
      </c>
      <c r="W468" s="179" t="str">
        <f t="shared" si="214"/>
        <v>MR529.1</v>
      </c>
      <c r="X468" s="4" t="str">
        <f t="shared" si="227"/>
        <v>Lamp</v>
      </c>
      <c r="Y468" s="179" t="str">
        <f t="shared" si="220"/>
        <v>MR629.1</v>
      </c>
      <c r="Z468" s="4" t="str">
        <f t="shared" si="210"/>
        <v>Alw</v>
      </c>
    </row>
    <row r="469" spans="7:26">
      <c r="G469" s="182">
        <f t="shared" si="221"/>
        <v>29</v>
      </c>
      <c r="H469" s="179">
        <f t="shared" si="222"/>
        <v>2</v>
      </c>
      <c r="I469" s="179" t="str">
        <f t="shared" si="211"/>
        <v>R29.2</v>
      </c>
      <c r="K469" s="179" t="str">
        <f t="shared" si="215"/>
        <v>R129.2</v>
      </c>
      <c r="M469" s="179" t="str">
        <f t="shared" si="216"/>
        <v>MR29.2</v>
      </c>
      <c r="N469" s="4" t="str">
        <f t="shared" si="212"/>
        <v>Flg</v>
      </c>
      <c r="O469" s="179" t="str">
        <f t="shared" si="217"/>
        <v>MR129.2</v>
      </c>
      <c r="P469" s="4" t="str">
        <f t="shared" si="223"/>
        <v>Pls</v>
      </c>
      <c r="Q469" s="179" t="str">
        <f t="shared" si="218"/>
        <v>MR229.2</v>
      </c>
      <c r="R469" s="4" t="str">
        <f t="shared" si="224"/>
        <v>[M]</v>
      </c>
      <c r="S469" s="179" t="str">
        <f t="shared" si="219"/>
        <v>MR329.2</v>
      </c>
      <c r="T469" s="4" t="str">
        <f t="shared" si="225"/>
        <v>[A]</v>
      </c>
      <c r="U469" s="179" t="str">
        <f t="shared" si="213"/>
        <v>MR429.2</v>
      </c>
      <c r="V469" s="4" t="str">
        <f t="shared" si="226"/>
        <v>Sw</v>
      </c>
      <c r="W469" s="179" t="str">
        <f t="shared" si="214"/>
        <v>MR529.2</v>
      </c>
      <c r="X469" s="4" t="str">
        <f t="shared" si="227"/>
        <v>Lamp</v>
      </c>
      <c r="Y469" s="179" t="str">
        <f t="shared" si="220"/>
        <v>MR629.2</v>
      </c>
      <c r="Z469" s="4" t="str">
        <f t="shared" si="210"/>
        <v>Alw</v>
      </c>
    </row>
    <row r="470" spans="7:26">
      <c r="G470" s="182">
        <f t="shared" si="221"/>
        <v>29</v>
      </c>
      <c r="H470" s="179">
        <f t="shared" si="222"/>
        <v>3</v>
      </c>
      <c r="I470" s="179" t="str">
        <f t="shared" si="211"/>
        <v>R29.3</v>
      </c>
      <c r="K470" s="179" t="str">
        <f t="shared" si="215"/>
        <v>R129.3</v>
      </c>
      <c r="M470" s="179" t="str">
        <f t="shared" si="216"/>
        <v>MR29.3</v>
      </c>
      <c r="N470" s="4" t="str">
        <f t="shared" si="212"/>
        <v>Flg</v>
      </c>
      <c r="O470" s="179" t="str">
        <f t="shared" si="217"/>
        <v>MR129.3</v>
      </c>
      <c r="P470" s="4" t="str">
        <f t="shared" si="223"/>
        <v>Pls</v>
      </c>
      <c r="Q470" s="179" t="str">
        <f t="shared" si="218"/>
        <v>MR229.3</v>
      </c>
      <c r="R470" s="4" t="str">
        <f t="shared" si="224"/>
        <v>[M]</v>
      </c>
      <c r="S470" s="179" t="str">
        <f t="shared" si="219"/>
        <v>MR329.3</v>
      </c>
      <c r="T470" s="4" t="str">
        <f t="shared" si="225"/>
        <v>[A]</v>
      </c>
      <c r="U470" s="179" t="str">
        <f t="shared" si="213"/>
        <v>MR429.3</v>
      </c>
      <c r="V470" s="4" t="str">
        <f t="shared" si="226"/>
        <v>Sw</v>
      </c>
      <c r="W470" s="179" t="str">
        <f t="shared" si="214"/>
        <v>MR529.3</v>
      </c>
      <c r="X470" s="4" t="str">
        <f t="shared" si="227"/>
        <v>Lamp</v>
      </c>
      <c r="Y470" s="179" t="str">
        <f t="shared" si="220"/>
        <v>MR629.3</v>
      </c>
      <c r="Z470" s="4" t="str">
        <f t="shared" si="210"/>
        <v>Alw</v>
      </c>
    </row>
    <row r="471" spans="7:26">
      <c r="G471" s="182">
        <f t="shared" si="221"/>
        <v>29</v>
      </c>
      <c r="H471" s="179">
        <f t="shared" si="222"/>
        <v>4</v>
      </c>
      <c r="I471" s="179" t="str">
        <f t="shared" si="211"/>
        <v>R29.4</v>
      </c>
      <c r="K471" s="179" t="str">
        <f t="shared" si="215"/>
        <v>R129.4</v>
      </c>
      <c r="M471" s="179" t="str">
        <f t="shared" si="216"/>
        <v>MR29.4</v>
      </c>
      <c r="N471" s="4" t="str">
        <f t="shared" si="212"/>
        <v>Flg</v>
      </c>
      <c r="O471" s="179" t="str">
        <f t="shared" si="217"/>
        <v>MR129.4</v>
      </c>
      <c r="P471" s="4" t="str">
        <f t="shared" si="223"/>
        <v>Pls</v>
      </c>
      <c r="Q471" s="179" t="str">
        <f t="shared" si="218"/>
        <v>MR229.4</v>
      </c>
      <c r="R471" s="4" t="str">
        <f t="shared" si="224"/>
        <v>[M]</v>
      </c>
      <c r="S471" s="179" t="str">
        <f t="shared" si="219"/>
        <v>MR329.4</v>
      </c>
      <c r="T471" s="4" t="str">
        <f t="shared" si="225"/>
        <v>[A]</v>
      </c>
      <c r="U471" s="179" t="str">
        <f t="shared" si="213"/>
        <v>MR429.4</v>
      </c>
      <c r="V471" s="4" t="str">
        <f t="shared" si="226"/>
        <v>Sw</v>
      </c>
      <c r="W471" s="179" t="str">
        <f t="shared" si="214"/>
        <v>MR529.4</v>
      </c>
      <c r="X471" s="4" t="str">
        <f t="shared" si="227"/>
        <v>Lamp</v>
      </c>
      <c r="Y471" s="179" t="str">
        <f t="shared" si="220"/>
        <v>MR629.4</v>
      </c>
      <c r="Z471" s="4" t="str">
        <f t="shared" si="210"/>
        <v>Alw</v>
      </c>
    </row>
    <row r="472" spans="7:26">
      <c r="G472" s="182">
        <f t="shared" si="221"/>
        <v>29</v>
      </c>
      <c r="H472" s="179">
        <f t="shared" si="222"/>
        <v>5</v>
      </c>
      <c r="I472" s="179" t="str">
        <f t="shared" si="211"/>
        <v>R29.5</v>
      </c>
      <c r="K472" s="179" t="str">
        <f t="shared" si="215"/>
        <v>R129.5</v>
      </c>
      <c r="M472" s="179" t="str">
        <f t="shared" si="216"/>
        <v>MR29.5</v>
      </c>
      <c r="N472" s="4" t="str">
        <f t="shared" si="212"/>
        <v>Flg</v>
      </c>
      <c r="O472" s="179" t="str">
        <f t="shared" si="217"/>
        <v>MR129.5</v>
      </c>
      <c r="P472" s="4" t="str">
        <f t="shared" si="223"/>
        <v>Pls</v>
      </c>
      <c r="Q472" s="179" t="str">
        <f t="shared" si="218"/>
        <v>MR229.5</v>
      </c>
      <c r="R472" s="4" t="str">
        <f t="shared" si="224"/>
        <v>[M]</v>
      </c>
      <c r="S472" s="179" t="str">
        <f t="shared" si="219"/>
        <v>MR329.5</v>
      </c>
      <c r="T472" s="4" t="str">
        <f t="shared" si="225"/>
        <v>[A]</v>
      </c>
      <c r="U472" s="179" t="str">
        <f t="shared" si="213"/>
        <v>MR429.5</v>
      </c>
      <c r="V472" s="4" t="str">
        <f t="shared" si="226"/>
        <v>Sw</v>
      </c>
      <c r="W472" s="179" t="str">
        <f t="shared" si="214"/>
        <v>MR529.5</v>
      </c>
      <c r="X472" s="4" t="str">
        <f t="shared" si="227"/>
        <v>Lamp</v>
      </c>
      <c r="Y472" s="179" t="str">
        <f t="shared" si="220"/>
        <v>MR629.5</v>
      </c>
      <c r="Z472" s="4" t="str">
        <f t="shared" si="210"/>
        <v>Alw</v>
      </c>
    </row>
    <row r="473" spans="7:26">
      <c r="G473" s="182">
        <f t="shared" si="221"/>
        <v>29</v>
      </c>
      <c r="H473" s="179">
        <f t="shared" si="222"/>
        <v>6</v>
      </c>
      <c r="I473" s="179" t="str">
        <f t="shared" si="211"/>
        <v>R29.6</v>
      </c>
      <c r="K473" s="179" t="str">
        <f t="shared" si="215"/>
        <v>R129.6</v>
      </c>
      <c r="M473" s="179" t="str">
        <f t="shared" si="216"/>
        <v>MR29.6</v>
      </c>
      <c r="N473" s="4" t="str">
        <f t="shared" si="212"/>
        <v>Flg</v>
      </c>
      <c r="O473" s="179" t="str">
        <f t="shared" si="217"/>
        <v>MR129.6</v>
      </c>
      <c r="P473" s="4" t="str">
        <f t="shared" si="223"/>
        <v>Pls</v>
      </c>
      <c r="Q473" s="179" t="str">
        <f t="shared" si="218"/>
        <v>MR229.6</v>
      </c>
      <c r="R473" s="4" t="str">
        <f t="shared" si="224"/>
        <v>[M]</v>
      </c>
      <c r="S473" s="179" t="str">
        <f t="shared" si="219"/>
        <v>MR329.6</v>
      </c>
      <c r="T473" s="4" t="str">
        <f t="shared" si="225"/>
        <v>[A]</v>
      </c>
      <c r="U473" s="179" t="str">
        <f t="shared" si="213"/>
        <v>MR429.6</v>
      </c>
      <c r="V473" s="4" t="str">
        <f t="shared" si="226"/>
        <v>Sw</v>
      </c>
      <c r="W473" s="179" t="str">
        <f t="shared" si="214"/>
        <v>MR529.6</v>
      </c>
      <c r="X473" s="4" t="str">
        <f t="shared" si="227"/>
        <v>Lamp</v>
      </c>
      <c r="Y473" s="179" t="str">
        <f t="shared" si="220"/>
        <v>MR629.6</v>
      </c>
      <c r="Z473" s="4" t="str">
        <f t="shared" si="210"/>
        <v>Alw</v>
      </c>
    </row>
    <row r="474" spans="7:26">
      <c r="G474" s="182">
        <f t="shared" si="221"/>
        <v>29</v>
      </c>
      <c r="H474" s="179">
        <f t="shared" si="222"/>
        <v>7</v>
      </c>
      <c r="I474" s="179" t="str">
        <f t="shared" si="211"/>
        <v>R29.7</v>
      </c>
      <c r="K474" s="179" t="str">
        <f t="shared" si="215"/>
        <v>R129.7</v>
      </c>
      <c r="M474" s="179" t="str">
        <f t="shared" si="216"/>
        <v>MR29.7</v>
      </c>
      <c r="N474" s="4" t="str">
        <f t="shared" si="212"/>
        <v>Flg</v>
      </c>
      <c r="O474" s="179" t="str">
        <f t="shared" si="217"/>
        <v>MR129.7</v>
      </c>
      <c r="P474" s="4" t="str">
        <f t="shared" si="223"/>
        <v>Pls</v>
      </c>
      <c r="Q474" s="179" t="str">
        <f t="shared" si="218"/>
        <v>MR229.7</v>
      </c>
      <c r="R474" s="4" t="str">
        <f t="shared" si="224"/>
        <v>[M]</v>
      </c>
      <c r="S474" s="179" t="str">
        <f t="shared" si="219"/>
        <v>MR329.7</v>
      </c>
      <c r="T474" s="4" t="str">
        <f t="shared" si="225"/>
        <v>[A]</v>
      </c>
      <c r="U474" s="179" t="str">
        <f t="shared" si="213"/>
        <v>MR429.7</v>
      </c>
      <c r="V474" s="4" t="str">
        <f t="shared" si="226"/>
        <v>Sw</v>
      </c>
      <c r="W474" s="179" t="str">
        <f t="shared" si="214"/>
        <v>MR529.7</v>
      </c>
      <c r="X474" s="4" t="str">
        <f t="shared" si="227"/>
        <v>Lamp</v>
      </c>
      <c r="Y474" s="179" t="str">
        <f t="shared" si="220"/>
        <v>MR629.7</v>
      </c>
      <c r="Z474" s="4" t="str">
        <f t="shared" si="210"/>
        <v>Alw</v>
      </c>
    </row>
    <row r="475" spans="7:26">
      <c r="G475" s="182">
        <f t="shared" si="221"/>
        <v>29</v>
      </c>
      <c r="H475" s="179">
        <f t="shared" si="222"/>
        <v>8</v>
      </c>
      <c r="I475" s="179" t="str">
        <f t="shared" si="211"/>
        <v>R29.8</v>
      </c>
      <c r="K475" s="179" t="str">
        <f t="shared" si="215"/>
        <v>R129.8</v>
      </c>
      <c r="M475" s="179" t="str">
        <f t="shared" si="216"/>
        <v>MR29.8</v>
      </c>
      <c r="N475" s="4" t="str">
        <f t="shared" si="212"/>
        <v>Flg</v>
      </c>
      <c r="O475" s="179" t="str">
        <f t="shared" si="217"/>
        <v>MR129.8</v>
      </c>
      <c r="P475" s="4" t="str">
        <f t="shared" si="223"/>
        <v>Pls</v>
      </c>
      <c r="Q475" s="179" t="str">
        <f t="shared" si="218"/>
        <v>MR229.8</v>
      </c>
      <c r="R475" s="4" t="str">
        <f t="shared" si="224"/>
        <v>[M]</v>
      </c>
      <c r="S475" s="179" t="str">
        <f t="shared" si="219"/>
        <v>MR329.8</v>
      </c>
      <c r="T475" s="4" t="str">
        <f t="shared" si="225"/>
        <v>[A]</v>
      </c>
      <c r="U475" s="179" t="str">
        <f t="shared" si="213"/>
        <v>MR429.8</v>
      </c>
      <c r="V475" s="4" t="str">
        <f t="shared" si="226"/>
        <v>Sw</v>
      </c>
      <c r="W475" s="179" t="str">
        <f t="shared" si="214"/>
        <v>MR529.8</v>
      </c>
      <c r="X475" s="4" t="str">
        <f t="shared" si="227"/>
        <v>Lamp</v>
      </c>
      <c r="Y475" s="179" t="str">
        <f t="shared" si="220"/>
        <v>MR629.8</v>
      </c>
      <c r="Z475" s="4" t="str">
        <f t="shared" si="210"/>
        <v>Alw</v>
      </c>
    </row>
    <row r="476" spans="7:26">
      <c r="G476" s="182">
        <f t="shared" si="221"/>
        <v>29</v>
      </c>
      <c r="H476" s="179">
        <f t="shared" si="222"/>
        <v>9</v>
      </c>
      <c r="I476" s="179" t="str">
        <f t="shared" si="211"/>
        <v>R29.9</v>
      </c>
      <c r="K476" s="179" t="str">
        <f t="shared" si="215"/>
        <v>R129.9</v>
      </c>
      <c r="M476" s="179" t="str">
        <f t="shared" si="216"/>
        <v>MR29.9</v>
      </c>
      <c r="N476" s="4" t="str">
        <f t="shared" si="212"/>
        <v>Flg</v>
      </c>
      <c r="O476" s="179" t="str">
        <f t="shared" si="217"/>
        <v>MR129.9</v>
      </c>
      <c r="P476" s="4" t="str">
        <f t="shared" si="223"/>
        <v>Pls</v>
      </c>
      <c r="Q476" s="179" t="str">
        <f t="shared" si="218"/>
        <v>MR229.9</v>
      </c>
      <c r="R476" s="4" t="str">
        <f t="shared" si="224"/>
        <v>[M]</v>
      </c>
      <c r="S476" s="179" t="str">
        <f t="shared" si="219"/>
        <v>MR329.9</v>
      </c>
      <c r="T476" s="4" t="str">
        <f t="shared" si="225"/>
        <v>[A]</v>
      </c>
      <c r="U476" s="179" t="str">
        <f t="shared" si="213"/>
        <v>MR429.9</v>
      </c>
      <c r="V476" s="4" t="str">
        <f t="shared" si="226"/>
        <v>Sw</v>
      </c>
      <c r="W476" s="179" t="str">
        <f t="shared" si="214"/>
        <v>MR529.9</v>
      </c>
      <c r="X476" s="4" t="str">
        <f t="shared" si="227"/>
        <v>Lamp</v>
      </c>
      <c r="Y476" s="179" t="str">
        <f t="shared" si="220"/>
        <v>MR629.9</v>
      </c>
      <c r="Z476" s="4" t="str">
        <f t="shared" si="210"/>
        <v>Alw</v>
      </c>
    </row>
    <row r="477" spans="7:26">
      <c r="G477" s="182">
        <f t="shared" si="221"/>
        <v>29</v>
      </c>
      <c r="H477" s="179">
        <f t="shared" si="222"/>
        <v>10</v>
      </c>
      <c r="I477" s="179" t="str">
        <f t="shared" si="211"/>
        <v>R29.10</v>
      </c>
      <c r="K477" s="179" t="str">
        <f t="shared" si="215"/>
        <v>R129.10</v>
      </c>
      <c r="M477" s="179" t="str">
        <f t="shared" si="216"/>
        <v>MR29.10</v>
      </c>
      <c r="N477" s="4" t="str">
        <f t="shared" si="212"/>
        <v>Flg</v>
      </c>
      <c r="O477" s="179" t="str">
        <f t="shared" si="217"/>
        <v>MR129.10</v>
      </c>
      <c r="P477" s="4" t="str">
        <f t="shared" si="223"/>
        <v>Pls</v>
      </c>
      <c r="Q477" s="179" t="str">
        <f t="shared" si="218"/>
        <v>MR229.10</v>
      </c>
      <c r="R477" s="4" t="str">
        <f t="shared" si="224"/>
        <v>[M]</v>
      </c>
      <c r="S477" s="179" t="str">
        <f t="shared" si="219"/>
        <v>MR329.10</v>
      </c>
      <c r="T477" s="4" t="str">
        <f t="shared" si="225"/>
        <v>[A]</v>
      </c>
      <c r="U477" s="179" t="str">
        <f t="shared" si="213"/>
        <v>MR429.10</v>
      </c>
      <c r="V477" s="4" t="str">
        <f t="shared" si="226"/>
        <v>Sw</v>
      </c>
      <c r="W477" s="179" t="str">
        <f t="shared" si="214"/>
        <v>MR529.10</v>
      </c>
      <c r="X477" s="4" t="str">
        <f t="shared" si="227"/>
        <v>Lamp</v>
      </c>
      <c r="Y477" s="179" t="str">
        <f t="shared" si="220"/>
        <v>MR629.10</v>
      </c>
      <c r="Z477" s="4" t="str">
        <f t="shared" si="210"/>
        <v>Alw</v>
      </c>
    </row>
    <row r="478" spans="7:26">
      <c r="G478" s="182">
        <f t="shared" si="221"/>
        <v>29</v>
      </c>
      <c r="H478" s="179">
        <f t="shared" si="222"/>
        <v>11</v>
      </c>
      <c r="I478" s="179" t="str">
        <f t="shared" si="211"/>
        <v>R29.11</v>
      </c>
      <c r="K478" s="179" t="str">
        <f t="shared" si="215"/>
        <v>R129.11</v>
      </c>
      <c r="M478" s="179" t="str">
        <f t="shared" si="216"/>
        <v>MR29.11</v>
      </c>
      <c r="N478" s="4" t="str">
        <f t="shared" si="212"/>
        <v>Flg</v>
      </c>
      <c r="O478" s="179" t="str">
        <f t="shared" si="217"/>
        <v>MR129.11</v>
      </c>
      <c r="P478" s="4" t="str">
        <f t="shared" si="223"/>
        <v>Pls</v>
      </c>
      <c r="Q478" s="179" t="str">
        <f t="shared" si="218"/>
        <v>MR229.11</v>
      </c>
      <c r="R478" s="4" t="str">
        <f t="shared" si="224"/>
        <v>[M]</v>
      </c>
      <c r="S478" s="179" t="str">
        <f t="shared" si="219"/>
        <v>MR329.11</v>
      </c>
      <c r="T478" s="4" t="str">
        <f t="shared" si="225"/>
        <v>[A]</v>
      </c>
      <c r="U478" s="179" t="str">
        <f t="shared" si="213"/>
        <v>MR429.11</v>
      </c>
      <c r="V478" s="4" t="str">
        <f t="shared" si="226"/>
        <v>Sw</v>
      </c>
      <c r="W478" s="179" t="str">
        <f t="shared" si="214"/>
        <v>MR529.11</v>
      </c>
      <c r="X478" s="4" t="str">
        <f t="shared" si="227"/>
        <v>Lamp</v>
      </c>
      <c r="Y478" s="179" t="str">
        <f t="shared" si="220"/>
        <v>MR629.11</v>
      </c>
      <c r="Z478" s="4" t="str">
        <f t="shared" si="210"/>
        <v>Alw</v>
      </c>
    </row>
    <row r="479" spans="7:26">
      <c r="G479" s="182">
        <f t="shared" si="221"/>
        <v>29</v>
      </c>
      <c r="H479" s="179">
        <f t="shared" si="222"/>
        <v>12</v>
      </c>
      <c r="I479" s="179" t="str">
        <f t="shared" si="211"/>
        <v>R29.12</v>
      </c>
      <c r="K479" s="179" t="str">
        <f t="shared" si="215"/>
        <v>R129.12</v>
      </c>
      <c r="M479" s="179" t="str">
        <f t="shared" si="216"/>
        <v>MR29.12</v>
      </c>
      <c r="N479" s="4" t="str">
        <f t="shared" si="212"/>
        <v>Flg</v>
      </c>
      <c r="O479" s="179" t="str">
        <f t="shared" si="217"/>
        <v>MR129.12</v>
      </c>
      <c r="P479" s="4" t="str">
        <f t="shared" si="223"/>
        <v>Pls</v>
      </c>
      <c r="Q479" s="179" t="str">
        <f t="shared" si="218"/>
        <v>MR229.12</v>
      </c>
      <c r="R479" s="4" t="str">
        <f t="shared" si="224"/>
        <v>[M]</v>
      </c>
      <c r="S479" s="179" t="str">
        <f t="shared" si="219"/>
        <v>MR329.12</v>
      </c>
      <c r="T479" s="4" t="str">
        <f t="shared" si="225"/>
        <v>[A]</v>
      </c>
      <c r="U479" s="179" t="str">
        <f t="shared" si="213"/>
        <v>MR429.12</v>
      </c>
      <c r="V479" s="4" t="str">
        <f t="shared" si="226"/>
        <v>Sw</v>
      </c>
      <c r="W479" s="179" t="str">
        <f t="shared" si="214"/>
        <v>MR529.12</v>
      </c>
      <c r="X479" s="4" t="str">
        <f t="shared" si="227"/>
        <v>Lamp</v>
      </c>
      <c r="Y479" s="179" t="str">
        <f t="shared" si="220"/>
        <v>MR629.12</v>
      </c>
      <c r="Z479" s="4" t="str">
        <f t="shared" si="210"/>
        <v>Alw</v>
      </c>
    </row>
    <row r="480" spans="7:26">
      <c r="G480" s="182">
        <f t="shared" si="221"/>
        <v>29</v>
      </c>
      <c r="H480" s="179">
        <f t="shared" si="222"/>
        <v>13</v>
      </c>
      <c r="I480" s="179" t="str">
        <f t="shared" si="211"/>
        <v>R29.13</v>
      </c>
      <c r="K480" s="179" t="str">
        <f t="shared" si="215"/>
        <v>R129.13</v>
      </c>
      <c r="M480" s="179" t="str">
        <f t="shared" si="216"/>
        <v>MR29.13</v>
      </c>
      <c r="N480" s="4" t="str">
        <f t="shared" si="212"/>
        <v>Flg</v>
      </c>
      <c r="O480" s="179" t="str">
        <f t="shared" si="217"/>
        <v>MR129.13</v>
      </c>
      <c r="P480" s="4" t="str">
        <f t="shared" si="223"/>
        <v>Pls</v>
      </c>
      <c r="Q480" s="179" t="str">
        <f t="shared" si="218"/>
        <v>MR229.13</v>
      </c>
      <c r="R480" s="4" t="str">
        <f t="shared" si="224"/>
        <v>[M]</v>
      </c>
      <c r="S480" s="179" t="str">
        <f t="shared" si="219"/>
        <v>MR329.13</v>
      </c>
      <c r="T480" s="4" t="str">
        <f t="shared" si="225"/>
        <v>[A]</v>
      </c>
      <c r="U480" s="179" t="str">
        <f t="shared" si="213"/>
        <v>MR429.13</v>
      </c>
      <c r="V480" s="4" t="str">
        <f t="shared" si="226"/>
        <v>Sw</v>
      </c>
      <c r="W480" s="179" t="str">
        <f t="shared" si="214"/>
        <v>MR529.13</v>
      </c>
      <c r="X480" s="4" t="str">
        <f t="shared" si="227"/>
        <v>Lamp</v>
      </c>
      <c r="Y480" s="179" t="str">
        <f t="shared" si="220"/>
        <v>MR629.13</v>
      </c>
      <c r="Z480" s="4" t="str">
        <f t="shared" si="210"/>
        <v>Alw</v>
      </c>
    </row>
    <row r="481" spans="7:26">
      <c r="G481" s="182">
        <f t="shared" si="221"/>
        <v>29</v>
      </c>
      <c r="H481" s="179">
        <f t="shared" si="222"/>
        <v>14</v>
      </c>
      <c r="I481" s="179" t="str">
        <f t="shared" si="211"/>
        <v>R29.14</v>
      </c>
      <c r="K481" s="179" t="str">
        <f t="shared" si="215"/>
        <v>R129.14</v>
      </c>
      <c r="M481" s="179" t="str">
        <f t="shared" si="216"/>
        <v>MR29.14</v>
      </c>
      <c r="N481" s="4" t="str">
        <f t="shared" si="212"/>
        <v>Flg</v>
      </c>
      <c r="O481" s="179" t="str">
        <f t="shared" si="217"/>
        <v>MR129.14</v>
      </c>
      <c r="P481" s="4" t="str">
        <f t="shared" si="223"/>
        <v>Pls</v>
      </c>
      <c r="Q481" s="179" t="str">
        <f t="shared" si="218"/>
        <v>MR229.14</v>
      </c>
      <c r="R481" s="4" t="str">
        <f t="shared" si="224"/>
        <v>[M]</v>
      </c>
      <c r="S481" s="179" t="str">
        <f t="shared" si="219"/>
        <v>MR329.14</v>
      </c>
      <c r="T481" s="4" t="str">
        <f t="shared" si="225"/>
        <v>[A]</v>
      </c>
      <c r="U481" s="179" t="str">
        <f t="shared" si="213"/>
        <v>MR429.14</v>
      </c>
      <c r="V481" s="4" t="str">
        <f t="shared" si="226"/>
        <v>Sw</v>
      </c>
      <c r="W481" s="179" t="str">
        <f t="shared" si="214"/>
        <v>MR529.14</v>
      </c>
      <c r="X481" s="4" t="str">
        <f t="shared" si="227"/>
        <v>Lamp</v>
      </c>
      <c r="Y481" s="179" t="str">
        <f t="shared" si="220"/>
        <v>MR629.14</v>
      </c>
      <c r="Z481" s="4" t="str">
        <f t="shared" si="210"/>
        <v>Alw</v>
      </c>
    </row>
    <row r="482" spans="7:26">
      <c r="G482" s="182">
        <f t="shared" si="221"/>
        <v>29</v>
      </c>
      <c r="H482" s="179">
        <f t="shared" si="222"/>
        <v>15</v>
      </c>
      <c r="I482" s="179" t="str">
        <f t="shared" si="211"/>
        <v>R29.15</v>
      </c>
      <c r="K482" s="179" t="str">
        <f t="shared" si="215"/>
        <v>R129.15</v>
      </c>
      <c r="M482" s="179" t="str">
        <f t="shared" si="216"/>
        <v>MR29.15</v>
      </c>
      <c r="N482" s="4" t="str">
        <f t="shared" si="212"/>
        <v>Flg</v>
      </c>
      <c r="O482" s="179" t="str">
        <f t="shared" si="217"/>
        <v>MR129.15</v>
      </c>
      <c r="P482" s="4" t="str">
        <f t="shared" si="223"/>
        <v>Pls</v>
      </c>
      <c r="Q482" s="179" t="str">
        <f t="shared" si="218"/>
        <v>MR229.15</v>
      </c>
      <c r="R482" s="4" t="str">
        <f t="shared" si="224"/>
        <v>[M]</v>
      </c>
      <c r="S482" s="179" t="str">
        <f t="shared" si="219"/>
        <v>MR329.15</v>
      </c>
      <c r="T482" s="4" t="str">
        <f t="shared" si="225"/>
        <v>[A]</v>
      </c>
      <c r="U482" s="179" t="str">
        <f t="shared" si="213"/>
        <v>MR429.15</v>
      </c>
      <c r="V482" s="4" t="str">
        <f t="shared" si="226"/>
        <v>Sw</v>
      </c>
      <c r="W482" s="179" t="str">
        <f t="shared" si="214"/>
        <v>MR529.15</v>
      </c>
      <c r="X482" s="4" t="str">
        <f t="shared" si="227"/>
        <v>Lamp</v>
      </c>
      <c r="Y482" s="179" t="str">
        <f t="shared" si="220"/>
        <v>MR629.15</v>
      </c>
      <c r="Z482" s="4" t="str">
        <f t="shared" si="210"/>
        <v>Alw</v>
      </c>
    </row>
    <row r="483" spans="2:26">
      <c r="B483" s="51"/>
      <c r="E483" s="51"/>
      <c r="G483" s="182">
        <f t="shared" si="221"/>
        <v>30</v>
      </c>
      <c r="H483" s="179">
        <f t="shared" si="222"/>
        <v>0</v>
      </c>
      <c r="I483" s="179" t="str">
        <f t="shared" si="211"/>
        <v>R30.0</v>
      </c>
      <c r="K483" s="179" t="str">
        <f t="shared" si="215"/>
        <v>R130.0</v>
      </c>
      <c r="L483" s="138" t="str">
        <f t="shared" ref="L483:L546" si="228">$E483&amp;L$2</f>
        <v>Sol</v>
      </c>
      <c r="M483" s="179" t="str">
        <f t="shared" si="216"/>
        <v>MR30.0</v>
      </c>
      <c r="N483" s="4" t="str">
        <f t="shared" si="212"/>
        <v>Flg</v>
      </c>
      <c r="O483" s="179" t="str">
        <f t="shared" si="217"/>
        <v>MR130.0</v>
      </c>
      <c r="P483" s="4" t="str">
        <f>$E483&amp;P$2</f>
        <v>Pls</v>
      </c>
      <c r="Q483" s="179" t="str">
        <f t="shared" si="218"/>
        <v>MR230.0</v>
      </c>
      <c r="R483" s="4" t="str">
        <f>$E483&amp;R$2</f>
        <v>[M]</v>
      </c>
      <c r="S483" s="179" t="str">
        <f t="shared" si="219"/>
        <v>MR330.0</v>
      </c>
      <c r="T483" s="4" t="str">
        <f>$E483&amp;T$2</f>
        <v>[A]</v>
      </c>
      <c r="U483" s="179" t="str">
        <f t="shared" si="213"/>
        <v>MR430.0</v>
      </c>
      <c r="V483" s="4" t="str">
        <f t="shared" si="226"/>
        <v>Sw</v>
      </c>
      <c r="W483" s="179" t="str">
        <f t="shared" si="214"/>
        <v>MR530.0</v>
      </c>
      <c r="X483" s="4" t="str">
        <f t="shared" si="227"/>
        <v>Lamp</v>
      </c>
      <c r="Y483" s="179" t="str">
        <f t="shared" si="220"/>
        <v>MR630.0</v>
      </c>
      <c r="Z483" s="4" t="str">
        <f>$E483&amp;Z$2</f>
        <v>Alw</v>
      </c>
    </row>
    <row r="484" spans="2:26">
      <c r="B484" s="51"/>
      <c r="E484" s="51"/>
      <c r="G484" s="182">
        <f t="shared" si="221"/>
        <v>30</v>
      </c>
      <c r="H484" s="179">
        <f t="shared" si="222"/>
        <v>1</v>
      </c>
      <c r="I484" s="179" t="str">
        <f t="shared" si="211"/>
        <v>R30.1</v>
      </c>
      <c r="K484" s="179" t="str">
        <f t="shared" si="215"/>
        <v>R130.1</v>
      </c>
      <c r="L484" s="138" t="str">
        <f t="shared" si="228"/>
        <v>Sol</v>
      </c>
      <c r="M484" s="179" t="str">
        <f t="shared" si="216"/>
        <v>MR30.1</v>
      </c>
      <c r="N484" s="4" t="str">
        <f t="shared" si="212"/>
        <v>Flg</v>
      </c>
      <c r="O484" s="179" t="str">
        <f t="shared" si="217"/>
        <v>MR130.1</v>
      </c>
      <c r="P484" s="4" t="str">
        <f t="shared" ref="P484:P547" si="229">$E484&amp;P$2</f>
        <v>Pls</v>
      </c>
      <c r="Q484" s="179" t="str">
        <f t="shared" si="218"/>
        <v>MR230.1</v>
      </c>
      <c r="R484" s="4" t="str">
        <f t="shared" ref="R484:R547" si="230">$E484&amp;R$2</f>
        <v>[M]</v>
      </c>
      <c r="S484" s="179" t="str">
        <f t="shared" si="219"/>
        <v>MR330.1</v>
      </c>
      <c r="T484" s="4" t="str">
        <f t="shared" ref="T484:T547" si="231">$E484&amp;T$2</f>
        <v>[A]</v>
      </c>
      <c r="U484" s="179" t="str">
        <f t="shared" si="213"/>
        <v>MR430.1</v>
      </c>
      <c r="V484" s="4" t="str">
        <f t="shared" si="226"/>
        <v>Sw</v>
      </c>
      <c r="W484" s="179" t="str">
        <f t="shared" si="214"/>
        <v>MR530.1</v>
      </c>
      <c r="X484" s="4" t="str">
        <f t="shared" si="227"/>
        <v>Lamp</v>
      </c>
      <c r="Y484" s="179" t="str">
        <f t="shared" si="220"/>
        <v>MR630.1</v>
      </c>
      <c r="Z484" s="4" t="str">
        <f t="shared" ref="Z484:Z547" si="232">$E484&amp;Z$2</f>
        <v>Alw</v>
      </c>
    </row>
    <row r="485" spans="2:26">
      <c r="B485" s="51"/>
      <c r="E485" s="51"/>
      <c r="G485" s="182">
        <f t="shared" si="221"/>
        <v>30</v>
      </c>
      <c r="H485" s="179">
        <f t="shared" si="222"/>
        <v>2</v>
      </c>
      <c r="I485" s="179" t="str">
        <f t="shared" si="211"/>
        <v>R30.2</v>
      </c>
      <c r="K485" s="179" t="str">
        <f t="shared" si="215"/>
        <v>R130.2</v>
      </c>
      <c r="L485" s="138" t="str">
        <f t="shared" si="228"/>
        <v>Sol</v>
      </c>
      <c r="M485" s="179" t="str">
        <f t="shared" si="216"/>
        <v>MR30.2</v>
      </c>
      <c r="N485" s="4" t="str">
        <f t="shared" si="212"/>
        <v>Flg</v>
      </c>
      <c r="O485" s="179" t="str">
        <f t="shared" si="217"/>
        <v>MR130.2</v>
      </c>
      <c r="P485" s="4" t="str">
        <f t="shared" si="229"/>
        <v>Pls</v>
      </c>
      <c r="Q485" s="179" t="str">
        <f t="shared" si="218"/>
        <v>MR230.2</v>
      </c>
      <c r="R485" s="4" t="str">
        <f t="shared" si="230"/>
        <v>[M]</v>
      </c>
      <c r="S485" s="179" t="str">
        <f t="shared" si="219"/>
        <v>MR330.2</v>
      </c>
      <c r="T485" s="4" t="str">
        <f t="shared" si="231"/>
        <v>[A]</v>
      </c>
      <c r="U485" s="179" t="str">
        <f t="shared" si="213"/>
        <v>MR430.2</v>
      </c>
      <c r="V485" s="4" t="str">
        <f t="shared" si="226"/>
        <v>Sw</v>
      </c>
      <c r="W485" s="179" t="str">
        <f t="shared" si="214"/>
        <v>MR530.2</v>
      </c>
      <c r="X485" s="4" t="str">
        <f t="shared" si="227"/>
        <v>Lamp</v>
      </c>
      <c r="Y485" s="179" t="str">
        <f t="shared" si="220"/>
        <v>MR630.2</v>
      </c>
      <c r="Z485" s="4" t="str">
        <f t="shared" si="232"/>
        <v>Alw</v>
      </c>
    </row>
    <row r="486" spans="2:26">
      <c r="B486" s="51"/>
      <c r="E486" s="51"/>
      <c r="G486" s="182">
        <f t="shared" si="221"/>
        <v>30</v>
      </c>
      <c r="H486" s="179">
        <f t="shared" si="222"/>
        <v>3</v>
      </c>
      <c r="I486" s="179" t="str">
        <f t="shared" si="211"/>
        <v>R30.3</v>
      </c>
      <c r="K486" s="179" t="str">
        <f t="shared" si="215"/>
        <v>R130.3</v>
      </c>
      <c r="L486" s="138" t="str">
        <f t="shared" si="228"/>
        <v>Sol</v>
      </c>
      <c r="M486" s="179" t="str">
        <f t="shared" si="216"/>
        <v>MR30.3</v>
      </c>
      <c r="N486" s="4" t="str">
        <f t="shared" si="212"/>
        <v>Flg</v>
      </c>
      <c r="O486" s="179" t="str">
        <f t="shared" si="217"/>
        <v>MR130.3</v>
      </c>
      <c r="P486" s="4" t="str">
        <f t="shared" si="229"/>
        <v>Pls</v>
      </c>
      <c r="Q486" s="179" t="str">
        <f t="shared" si="218"/>
        <v>MR230.3</v>
      </c>
      <c r="R486" s="4" t="str">
        <f t="shared" si="230"/>
        <v>[M]</v>
      </c>
      <c r="S486" s="179" t="str">
        <f t="shared" si="219"/>
        <v>MR330.3</v>
      </c>
      <c r="T486" s="4" t="str">
        <f t="shared" si="231"/>
        <v>[A]</v>
      </c>
      <c r="U486" s="179" t="str">
        <f t="shared" si="213"/>
        <v>MR430.3</v>
      </c>
      <c r="V486" s="4" t="str">
        <f t="shared" si="226"/>
        <v>Sw</v>
      </c>
      <c r="W486" s="179" t="str">
        <f t="shared" si="214"/>
        <v>MR530.3</v>
      </c>
      <c r="X486" s="4" t="str">
        <f t="shared" si="227"/>
        <v>Lamp</v>
      </c>
      <c r="Y486" s="179" t="str">
        <f t="shared" si="220"/>
        <v>MR630.3</v>
      </c>
      <c r="Z486" s="4" t="str">
        <f t="shared" si="232"/>
        <v>Alw</v>
      </c>
    </row>
    <row r="487" spans="2:26">
      <c r="B487" s="51"/>
      <c r="E487" s="51"/>
      <c r="G487" s="182">
        <f t="shared" si="221"/>
        <v>30</v>
      </c>
      <c r="H487" s="179">
        <f t="shared" si="222"/>
        <v>4</v>
      </c>
      <c r="I487" s="179" t="str">
        <f t="shared" si="211"/>
        <v>R30.4</v>
      </c>
      <c r="K487" s="179" t="str">
        <f t="shared" si="215"/>
        <v>R130.4</v>
      </c>
      <c r="L487" s="138" t="str">
        <f t="shared" si="228"/>
        <v>Sol</v>
      </c>
      <c r="M487" s="179" t="str">
        <f t="shared" si="216"/>
        <v>MR30.4</v>
      </c>
      <c r="N487" s="4" t="str">
        <f t="shared" si="212"/>
        <v>Flg</v>
      </c>
      <c r="O487" s="179" t="str">
        <f t="shared" si="217"/>
        <v>MR130.4</v>
      </c>
      <c r="P487" s="4" t="str">
        <f t="shared" si="229"/>
        <v>Pls</v>
      </c>
      <c r="Q487" s="179" t="str">
        <f t="shared" si="218"/>
        <v>MR230.4</v>
      </c>
      <c r="R487" s="4" t="str">
        <f t="shared" si="230"/>
        <v>[M]</v>
      </c>
      <c r="S487" s="179" t="str">
        <f t="shared" si="219"/>
        <v>MR330.4</v>
      </c>
      <c r="T487" s="4" t="str">
        <f t="shared" si="231"/>
        <v>[A]</v>
      </c>
      <c r="U487" s="179" t="str">
        <f t="shared" si="213"/>
        <v>MR430.4</v>
      </c>
      <c r="V487" s="4" t="str">
        <f t="shared" si="226"/>
        <v>Sw</v>
      </c>
      <c r="W487" s="179" t="str">
        <f t="shared" si="214"/>
        <v>MR530.4</v>
      </c>
      <c r="X487" s="4" t="str">
        <f t="shared" si="227"/>
        <v>Lamp</v>
      </c>
      <c r="Y487" s="179" t="str">
        <f t="shared" si="220"/>
        <v>MR630.4</v>
      </c>
      <c r="Z487" s="4" t="str">
        <f t="shared" si="232"/>
        <v>Alw</v>
      </c>
    </row>
    <row r="488" spans="2:26">
      <c r="B488" s="51"/>
      <c r="E488" s="51"/>
      <c r="G488" s="182">
        <f t="shared" si="221"/>
        <v>30</v>
      </c>
      <c r="H488" s="179">
        <f t="shared" si="222"/>
        <v>5</v>
      </c>
      <c r="I488" s="179" t="str">
        <f t="shared" si="211"/>
        <v>R30.5</v>
      </c>
      <c r="K488" s="179" t="str">
        <f t="shared" si="215"/>
        <v>R130.5</v>
      </c>
      <c r="L488" s="138" t="str">
        <f t="shared" si="228"/>
        <v>Sol</v>
      </c>
      <c r="M488" s="179" t="str">
        <f t="shared" si="216"/>
        <v>MR30.5</v>
      </c>
      <c r="N488" s="4" t="str">
        <f t="shared" si="212"/>
        <v>Flg</v>
      </c>
      <c r="O488" s="179" t="str">
        <f t="shared" si="217"/>
        <v>MR130.5</v>
      </c>
      <c r="P488" s="4" t="str">
        <f t="shared" si="229"/>
        <v>Pls</v>
      </c>
      <c r="Q488" s="179" t="str">
        <f t="shared" si="218"/>
        <v>MR230.5</v>
      </c>
      <c r="R488" s="4" t="str">
        <f t="shared" si="230"/>
        <v>[M]</v>
      </c>
      <c r="S488" s="179" t="str">
        <f t="shared" si="219"/>
        <v>MR330.5</v>
      </c>
      <c r="T488" s="4" t="str">
        <f t="shared" si="231"/>
        <v>[A]</v>
      </c>
      <c r="U488" s="179" t="str">
        <f t="shared" si="213"/>
        <v>MR430.5</v>
      </c>
      <c r="V488" s="4" t="str">
        <f t="shared" si="226"/>
        <v>Sw</v>
      </c>
      <c r="W488" s="179" t="str">
        <f t="shared" si="214"/>
        <v>MR530.5</v>
      </c>
      <c r="X488" s="4" t="str">
        <f t="shared" si="227"/>
        <v>Lamp</v>
      </c>
      <c r="Y488" s="179" t="str">
        <f t="shared" si="220"/>
        <v>MR630.5</v>
      </c>
      <c r="Z488" s="4" t="str">
        <f t="shared" si="232"/>
        <v>Alw</v>
      </c>
    </row>
    <row r="489" spans="2:26">
      <c r="B489" s="51"/>
      <c r="E489" s="51"/>
      <c r="G489" s="182">
        <f t="shared" si="221"/>
        <v>30</v>
      </c>
      <c r="H489" s="179">
        <f t="shared" si="222"/>
        <v>6</v>
      </c>
      <c r="I489" s="179" t="str">
        <f t="shared" si="211"/>
        <v>R30.6</v>
      </c>
      <c r="K489" s="179" t="str">
        <f t="shared" si="215"/>
        <v>R130.6</v>
      </c>
      <c r="L489" s="138" t="str">
        <f t="shared" si="228"/>
        <v>Sol</v>
      </c>
      <c r="M489" s="179" t="str">
        <f t="shared" si="216"/>
        <v>MR30.6</v>
      </c>
      <c r="N489" s="4" t="str">
        <f t="shared" si="212"/>
        <v>Flg</v>
      </c>
      <c r="O489" s="179" t="str">
        <f t="shared" si="217"/>
        <v>MR130.6</v>
      </c>
      <c r="P489" s="4" t="str">
        <f t="shared" si="229"/>
        <v>Pls</v>
      </c>
      <c r="Q489" s="179" t="str">
        <f t="shared" si="218"/>
        <v>MR230.6</v>
      </c>
      <c r="R489" s="4" t="str">
        <f t="shared" si="230"/>
        <v>[M]</v>
      </c>
      <c r="S489" s="179" t="str">
        <f t="shared" si="219"/>
        <v>MR330.6</v>
      </c>
      <c r="T489" s="4" t="str">
        <f t="shared" si="231"/>
        <v>[A]</v>
      </c>
      <c r="U489" s="179" t="str">
        <f t="shared" si="213"/>
        <v>MR430.6</v>
      </c>
      <c r="V489" s="4" t="str">
        <f t="shared" si="226"/>
        <v>Sw</v>
      </c>
      <c r="W489" s="179" t="str">
        <f t="shared" si="214"/>
        <v>MR530.6</v>
      </c>
      <c r="X489" s="4" t="str">
        <f t="shared" si="227"/>
        <v>Lamp</v>
      </c>
      <c r="Y489" s="179" t="str">
        <f t="shared" si="220"/>
        <v>MR630.6</v>
      </c>
      <c r="Z489" s="4" t="str">
        <f t="shared" si="232"/>
        <v>Alw</v>
      </c>
    </row>
    <row r="490" spans="2:26">
      <c r="B490" s="51"/>
      <c r="E490" s="51"/>
      <c r="G490" s="182">
        <f t="shared" si="221"/>
        <v>30</v>
      </c>
      <c r="H490" s="179">
        <f t="shared" si="222"/>
        <v>7</v>
      </c>
      <c r="I490" s="179" t="str">
        <f t="shared" si="211"/>
        <v>R30.7</v>
      </c>
      <c r="K490" s="179" t="str">
        <f t="shared" si="215"/>
        <v>R130.7</v>
      </c>
      <c r="L490" s="138" t="str">
        <f t="shared" si="228"/>
        <v>Sol</v>
      </c>
      <c r="M490" s="179" t="str">
        <f t="shared" si="216"/>
        <v>MR30.7</v>
      </c>
      <c r="N490" s="4" t="str">
        <f t="shared" si="212"/>
        <v>Flg</v>
      </c>
      <c r="O490" s="179" t="str">
        <f t="shared" si="217"/>
        <v>MR130.7</v>
      </c>
      <c r="P490" s="4" t="str">
        <f t="shared" si="229"/>
        <v>Pls</v>
      </c>
      <c r="Q490" s="179" t="str">
        <f t="shared" si="218"/>
        <v>MR230.7</v>
      </c>
      <c r="R490" s="4" t="str">
        <f t="shared" si="230"/>
        <v>[M]</v>
      </c>
      <c r="S490" s="179" t="str">
        <f t="shared" si="219"/>
        <v>MR330.7</v>
      </c>
      <c r="T490" s="4" t="str">
        <f t="shared" si="231"/>
        <v>[A]</v>
      </c>
      <c r="U490" s="179" t="str">
        <f t="shared" si="213"/>
        <v>MR430.7</v>
      </c>
      <c r="V490" s="4" t="str">
        <f t="shared" si="226"/>
        <v>Sw</v>
      </c>
      <c r="W490" s="179" t="str">
        <f t="shared" si="214"/>
        <v>MR530.7</v>
      </c>
      <c r="X490" s="4" t="str">
        <f t="shared" si="227"/>
        <v>Lamp</v>
      </c>
      <c r="Y490" s="179" t="str">
        <f t="shared" si="220"/>
        <v>MR630.7</v>
      </c>
      <c r="Z490" s="4" t="str">
        <f t="shared" si="232"/>
        <v>Alw</v>
      </c>
    </row>
    <row r="491" spans="2:26">
      <c r="B491" s="51"/>
      <c r="E491" s="51"/>
      <c r="G491" s="182">
        <f t="shared" si="221"/>
        <v>30</v>
      </c>
      <c r="H491" s="179">
        <f t="shared" si="222"/>
        <v>8</v>
      </c>
      <c r="I491" s="179" t="str">
        <f t="shared" si="211"/>
        <v>R30.8</v>
      </c>
      <c r="K491" s="179" t="str">
        <f t="shared" si="215"/>
        <v>R130.8</v>
      </c>
      <c r="L491" s="138" t="str">
        <f t="shared" si="228"/>
        <v>Sol</v>
      </c>
      <c r="M491" s="179" t="str">
        <f t="shared" si="216"/>
        <v>MR30.8</v>
      </c>
      <c r="N491" s="4" t="str">
        <f t="shared" si="212"/>
        <v>Flg</v>
      </c>
      <c r="O491" s="179" t="str">
        <f t="shared" si="217"/>
        <v>MR130.8</v>
      </c>
      <c r="P491" s="4" t="str">
        <f t="shared" si="229"/>
        <v>Pls</v>
      </c>
      <c r="Q491" s="179" t="str">
        <f t="shared" si="218"/>
        <v>MR230.8</v>
      </c>
      <c r="R491" s="4" t="str">
        <f t="shared" si="230"/>
        <v>[M]</v>
      </c>
      <c r="S491" s="179" t="str">
        <f t="shared" si="219"/>
        <v>MR330.8</v>
      </c>
      <c r="T491" s="4" t="str">
        <f t="shared" si="231"/>
        <v>[A]</v>
      </c>
      <c r="U491" s="179" t="str">
        <f t="shared" si="213"/>
        <v>MR430.8</v>
      </c>
      <c r="V491" s="4" t="str">
        <f t="shared" si="226"/>
        <v>Sw</v>
      </c>
      <c r="W491" s="179" t="str">
        <f t="shared" si="214"/>
        <v>MR530.8</v>
      </c>
      <c r="X491" s="4" t="str">
        <f t="shared" si="227"/>
        <v>Lamp</v>
      </c>
      <c r="Y491" s="179" t="str">
        <f t="shared" si="220"/>
        <v>MR630.8</v>
      </c>
      <c r="Z491" s="4" t="str">
        <f t="shared" si="232"/>
        <v>Alw</v>
      </c>
    </row>
    <row r="492" spans="2:26">
      <c r="B492" s="51"/>
      <c r="E492" s="51"/>
      <c r="G492" s="182">
        <f t="shared" si="221"/>
        <v>30</v>
      </c>
      <c r="H492" s="179">
        <f t="shared" si="222"/>
        <v>9</v>
      </c>
      <c r="I492" s="179" t="str">
        <f t="shared" si="211"/>
        <v>R30.9</v>
      </c>
      <c r="K492" s="179" t="str">
        <f t="shared" si="215"/>
        <v>R130.9</v>
      </c>
      <c r="L492" s="138" t="str">
        <f t="shared" si="228"/>
        <v>Sol</v>
      </c>
      <c r="M492" s="179" t="str">
        <f t="shared" si="216"/>
        <v>MR30.9</v>
      </c>
      <c r="N492" s="4" t="str">
        <f t="shared" si="212"/>
        <v>Flg</v>
      </c>
      <c r="O492" s="179" t="str">
        <f t="shared" si="217"/>
        <v>MR130.9</v>
      </c>
      <c r="P492" s="4" t="str">
        <f t="shared" si="229"/>
        <v>Pls</v>
      </c>
      <c r="Q492" s="179" t="str">
        <f t="shared" si="218"/>
        <v>MR230.9</v>
      </c>
      <c r="R492" s="4" t="str">
        <f t="shared" si="230"/>
        <v>[M]</v>
      </c>
      <c r="S492" s="179" t="str">
        <f t="shared" si="219"/>
        <v>MR330.9</v>
      </c>
      <c r="T492" s="4" t="str">
        <f t="shared" si="231"/>
        <v>[A]</v>
      </c>
      <c r="U492" s="179" t="str">
        <f t="shared" si="213"/>
        <v>MR430.9</v>
      </c>
      <c r="V492" s="4" t="str">
        <f t="shared" si="226"/>
        <v>Sw</v>
      </c>
      <c r="W492" s="179" t="str">
        <f t="shared" si="214"/>
        <v>MR530.9</v>
      </c>
      <c r="X492" s="4" t="str">
        <f t="shared" si="227"/>
        <v>Lamp</v>
      </c>
      <c r="Y492" s="179" t="str">
        <f t="shared" si="220"/>
        <v>MR630.9</v>
      </c>
      <c r="Z492" s="4" t="str">
        <f t="shared" si="232"/>
        <v>Alw</v>
      </c>
    </row>
    <row r="493" spans="2:26">
      <c r="B493" s="51"/>
      <c r="E493" s="51"/>
      <c r="G493" s="182">
        <f t="shared" si="221"/>
        <v>30</v>
      </c>
      <c r="H493" s="179">
        <f t="shared" si="222"/>
        <v>10</v>
      </c>
      <c r="I493" s="179" t="str">
        <f t="shared" si="211"/>
        <v>R30.10</v>
      </c>
      <c r="K493" s="179" t="str">
        <f t="shared" si="215"/>
        <v>R130.10</v>
      </c>
      <c r="L493" s="138" t="str">
        <f t="shared" si="228"/>
        <v>Sol</v>
      </c>
      <c r="M493" s="179" t="str">
        <f t="shared" si="216"/>
        <v>MR30.10</v>
      </c>
      <c r="N493" s="4" t="str">
        <f t="shared" si="212"/>
        <v>Flg</v>
      </c>
      <c r="O493" s="179" t="str">
        <f t="shared" si="217"/>
        <v>MR130.10</v>
      </c>
      <c r="P493" s="4" t="str">
        <f t="shared" si="229"/>
        <v>Pls</v>
      </c>
      <c r="Q493" s="179" t="str">
        <f t="shared" si="218"/>
        <v>MR230.10</v>
      </c>
      <c r="R493" s="4" t="str">
        <f t="shared" si="230"/>
        <v>[M]</v>
      </c>
      <c r="S493" s="179" t="str">
        <f t="shared" si="219"/>
        <v>MR330.10</v>
      </c>
      <c r="T493" s="4" t="str">
        <f t="shared" si="231"/>
        <v>[A]</v>
      </c>
      <c r="U493" s="179" t="str">
        <f t="shared" si="213"/>
        <v>MR430.10</v>
      </c>
      <c r="V493" s="4" t="str">
        <f t="shared" si="226"/>
        <v>Sw</v>
      </c>
      <c r="W493" s="179" t="str">
        <f t="shared" si="214"/>
        <v>MR530.10</v>
      </c>
      <c r="X493" s="4" t="str">
        <f t="shared" si="227"/>
        <v>Lamp</v>
      </c>
      <c r="Y493" s="179" t="str">
        <f t="shared" si="220"/>
        <v>MR630.10</v>
      </c>
      <c r="Z493" s="4" t="str">
        <f t="shared" si="232"/>
        <v>Alw</v>
      </c>
    </row>
    <row r="494" spans="5:26">
      <c r="E494" s="51"/>
      <c r="G494" s="182">
        <f t="shared" si="221"/>
        <v>30</v>
      </c>
      <c r="H494" s="179">
        <f t="shared" si="222"/>
        <v>11</v>
      </c>
      <c r="I494" s="179" t="str">
        <f t="shared" si="211"/>
        <v>R30.11</v>
      </c>
      <c r="K494" s="179" t="str">
        <f t="shared" si="215"/>
        <v>R130.11</v>
      </c>
      <c r="L494" s="138" t="str">
        <f t="shared" si="228"/>
        <v>Sol</v>
      </c>
      <c r="M494" s="179" t="str">
        <f t="shared" si="216"/>
        <v>MR30.11</v>
      </c>
      <c r="N494" s="4" t="str">
        <f t="shared" si="212"/>
        <v>Flg</v>
      </c>
      <c r="O494" s="179" t="str">
        <f t="shared" si="217"/>
        <v>MR130.11</v>
      </c>
      <c r="P494" s="4" t="str">
        <f t="shared" si="229"/>
        <v>Pls</v>
      </c>
      <c r="Q494" s="179" t="str">
        <f t="shared" si="218"/>
        <v>MR230.11</v>
      </c>
      <c r="R494" s="4" t="str">
        <f t="shared" si="230"/>
        <v>[M]</v>
      </c>
      <c r="S494" s="179" t="str">
        <f t="shared" si="219"/>
        <v>MR330.11</v>
      </c>
      <c r="T494" s="4" t="str">
        <f t="shared" si="231"/>
        <v>[A]</v>
      </c>
      <c r="U494" s="179" t="str">
        <f t="shared" si="213"/>
        <v>MR430.11</v>
      </c>
      <c r="V494" s="4" t="str">
        <f t="shared" si="226"/>
        <v>Sw</v>
      </c>
      <c r="W494" s="179" t="str">
        <f t="shared" si="214"/>
        <v>MR530.11</v>
      </c>
      <c r="X494" s="4" t="str">
        <f t="shared" si="227"/>
        <v>Lamp</v>
      </c>
      <c r="Y494" s="179" t="str">
        <f t="shared" si="220"/>
        <v>MR630.11</v>
      </c>
      <c r="Z494" s="4" t="str">
        <f t="shared" si="232"/>
        <v>Alw</v>
      </c>
    </row>
    <row r="495" spans="5:26">
      <c r="E495" s="51"/>
      <c r="G495" s="182">
        <f t="shared" si="221"/>
        <v>30</v>
      </c>
      <c r="H495" s="179">
        <f t="shared" si="222"/>
        <v>12</v>
      </c>
      <c r="I495" s="179" t="str">
        <f t="shared" si="211"/>
        <v>R30.12</v>
      </c>
      <c r="K495" s="179" t="str">
        <f t="shared" si="215"/>
        <v>R130.12</v>
      </c>
      <c r="L495" s="138" t="str">
        <f t="shared" si="228"/>
        <v>Sol</v>
      </c>
      <c r="M495" s="179" t="str">
        <f t="shared" si="216"/>
        <v>MR30.12</v>
      </c>
      <c r="N495" s="4" t="str">
        <f t="shared" si="212"/>
        <v>Flg</v>
      </c>
      <c r="O495" s="179" t="str">
        <f t="shared" si="217"/>
        <v>MR130.12</v>
      </c>
      <c r="P495" s="4" t="str">
        <f t="shared" si="229"/>
        <v>Pls</v>
      </c>
      <c r="Q495" s="179" t="str">
        <f t="shared" si="218"/>
        <v>MR230.12</v>
      </c>
      <c r="R495" s="4" t="str">
        <f t="shared" si="230"/>
        <v>[M]</v>
      </c>
      <c r="S495" s="179" t="str">
        <f t="shared" si="219"/>
        <v>MR330.12</v>
      </c>
      <c r="T495" s="4" t="str">
        <f t="shared" si="231"/>
        <v>[A]</v>
      </c>
      <c r="U495" s="179" t="str">
        <f t="shared" si="213"/>
        <v>MR430.12</v>
      </c>
      <c r="V495" s="4" t="str">
        <f t="shared" si="226"/>
        <v>Sw</v>
      </c>
      <c r="W495" s="179" t="str">
        <f t="shared" si="214"/>
        <v>MR530.12</v>
      </c>
      <c r="X495" s="4" t="str">
        <f t="shared" si="227"/>
        <v>Lamp</v>
      </c>
      <c r="Y495" s="179" t="str">
        <f t="shared" si="220"/>
        <v>MR630.12</v>
      </c>
      <c r="Z495" s="4" t="str">
        <f t="shared" si="232"/>
        <v>Alw</v>
      </c>
    </row>
    <row r="496" spans="5:26">
      <c r="E496" s="51"/>
      <c r="G496" s="182">
        <f t="shared" si="221"/>
        <v>30</v>
      </c>
      <c r="H496" s="179">
        <f t="shared" si="222"/>
        <v>13</v>
      </c>
      <c r="I496" s="179" t="str">
        <f t="shared" si="211"/>
        <v>R30.13</v>
      </c>
      <c r="K496" s="179" t="str">
        <f t="shared" si="215"/>
        <v>R130.13</v>
      </c>
      <c r="L496" s="138" t="str">
        <f t="shared" si="228"/>
        <v>Sol</v>
      </c>
      <c r="M496" s="179" t="str">
        <f t="shared" si="216"/>
        <v>MR30.13</v>
      </c>
      <c r="N496" s="4" t="str">
        <f t="shared" si="212"/>
        <v>Flg</v>
      </c>
      <c r="O496" s="179" t="str">
        <f t="shared" si="217"/>
        <v>MR130.13</v>
      </c>
      <c r="P496" s="4" t="str">
        <f t="shared" si="229"/>
        <v>Pls</v>
      </c>
      <c r="Q496" s="179" t="str">
        <f t="shared" si="218"/>
        <v>MR230.13</v>
      </c>
      <c r="R496" s="4" t="str">
        <f t="shared" si="230"/>
        <v>[M]</v>
      </c>
      <c r="S496" s="179" t="str">
        <f t="shared" si="219"/>
        <v>MR330.13</v>
      </c>
      <c r="T496" s="4" t="str">
        <f t="shared" si="231"/>
        <v>[A]</v>
      </c>
      <c r="U496" s="179" t="str">
        <f t="shared" si="213"/>
        <v>MR430.13</v>
      </c>
      <c r="V496" s="4" t="str">
        <f t="shared" si="226"/>
        <v>Sw</v>
      </c>
      <c r="W496" s="179" t="str">
        <f t="shared" si="214"/>
        <v>MR530.13</v>
      </c>
      <c r="X496" s="4" t="str">
        <f t="shared" si="227"/>
        <v>Lamp</v>
      </c>
      <c r="Y496" s="179" t="str">
        <f t="shared" si="220"/>
        <v>MR630.13</v>
      </c>
      <c r="Z496" s="4" t="str">
        <f t="shared" si="232"/>
        <v>Alw</v>
      </c>
    </row>
    <row r="497" spans="5:26">
      <c r="E497" s="51"/>
      <c r="G497" s="182">
        <f t="shared" si="221"/>
        <v>30</v>
      </c>
      <c r="H497" s="179">
        <f t="shared" si="222"/>
        <v>14</v>
      </c>
      <c r="I497" s="179" t="str">
        <f t="shared" si="211"/>
        <v>R30.14</v>
      </c>
      <c r="K497" s="179" t="str">
        <f t="shared" si="215"/>
        <v>R130.14</v>
      </c>
      <c r="L497" s="138" t="str">
        <f t="shared" si="228"/>
        <v>Sol</v>
      </c>
      <c r="M497" s="179" t="str">
        <f t="shared" si="216"/>
        <v>MR30.14</v>
      </c>
      <c r="N497" s="4" t="str">
        <f t="shared" si="212"/>
        <v>Flg</v>
      </c>
      <c r="O497" s="179" t="str">
        <f t="shared" si="217"/>
        <v>MR130.14</v>
      </c>
      <c r="P497" s="4" t="str">
        <f t="shared" si="229"/>
        <v>Pls</v>
      </c>
      <c r="Q497" s="179" t="str">
        <f t="shared" si="218"/>
        <v>MR230.14</v>
      </c>
      <c r="R497" s="4" t="str">
        <f t="shared" si="230"/>
        <v>[M]</v>
      </c>
      <c r="S497" s="179" t="str">
        <f t="shared" si="219"/>
        <v>MR330.14</v>
      </c>
      <c r="T497" s="4" t="str">
        <f t="shared" si="231"/>
        <v>[A]</v>
      </c>
      <c r="U497" s="179" t="str">
        <f t="shared" si="213"/>
        <v>MR430.14</v>
      </c>
      <c r="V497" s="4" t="str">
        <f t="shared" si="226"/>
        <v>Sw</v>
      </c>
      <c r="W497" s="179" t="str">
        <f t="shared" si="214"/>
        <v>MR530.14</v>
      </c>
      <c r="X497" s="4" t="str">
        <f t="shared" si="227"/>
        <v>Lamp</v>
      </c>
      <c r="Y497" s="179" t="str">
        <f t="shared" si="220"/>
        <v>MR630.14</v>
      </c>
      <c r="Z497" s="4" t="str">
        <f t="shared" si="232"/>
        <v>Alw</v>
      </c>
    </row>
    <row r="498" spans="5:26">
      <c r="E498" s="51"/>
      <c r="G498" s="182">
        <f t="shared" si="221"/>
        <v>30</v>
      </c>
      <c r="H498" s="179">
        <f t="shared" si="222"/>
        <v>15</v>
      </c>
      <c r="I498" s="179" t="str">
        <f t="shared" si="211"/>
        <v>R30.15</v>
      </c>
      <c r="K498" s="179" t="str">
        <f t="shared" si="215"/>
        <v>R130.15</v>
      </c>
      <c r="L498" s="138" t="str">
        <f t="shared" si="228"/>
        <v>Sol</v>
      </c>
      <c r="M498" s="179" t="str">
        <f t="shared" si="216"/>
        <v>MR30.15</v>
      </c>
      <c r="N498" s="4" t="str">
        <f t="shared" si="212"/>
        <v>Flg</v>
      </c>
      <c r="O498" s="179" t="str">
        <f t="shared" si="217"/>
        <v>MR130.15</v>
      </c>
      <c r="P498" s="4" t="str">
        <f t="shared" si="229"/>
        <v>Pls</v>
      </c>
      <c r="Q498" s="179" t="str">
        <f t="shared" si="218"/>
        <v>MR230.15</v>
      </c>
      <c r="R498" s="4" t="str">
        <f t="shared" si="230"/>
        <v>[M]</v>
      </c>
      <c r="S498" s="179" t="str">
        <f t="shared" si="219"/>
        <v>MR330.15</v>
      </c>
      <c r="T498" s="4" t="str">
        <f t="shared" si="231"/>
        <v>[A]</v>
      </c>
      <c r="U498" s="179" t="str">
        <f t="shared" si="213"/>
        <v>MR430.15</v>
      </c>
      <c r="V498" s="4" t="str">
        <f t="shared" si="226"/>
        <v>Sw</v>
      </c>
      <c r="W498" s="179" t="str">
        <f t="shared" si="214"/>
        <v>MR530.15</v>
      </c>
      <c r="X498" s="4" t="str">
        <f t="shared" si="227"/>
        <v>Lamp</v>
      </c>
      <c r="Y498" s="179" t="str">
        <f t="shared" si="220"/>
        <v>MR630.15</v>
      </c>
      <c r="Z498" s="4" t="str">
        <f t="shared" si="232"/>
        <v>Alw</v>
      </c>
    </row>
    <row r="499" spans="5:26">
      <c r="E499" s="51"/>
      <c r="G499" s="182">
        <f t="shared" si="221"/>
        <v>31</v>
      </c>
      <c r="H499" s="179">
        <f t="shared" si="222"/>
        <v>0</v>
      </c>
      <c r="I499" s="179" t="str">
        <f t="shared" si="211"/>
        <v>R31.0</v>
      </c>
      <c r="K499" s="179" t="str">
        <f t="shared" si="215"/>
        <v>R131.0</v>
      </c>
      <c r="L499" s="138" t="str">
        <f t="shared" si="228"/>
        <v>Sol</v>
      </c>
      <c r="M499" s="179" t="str">
        <f t="shared" si="216"/>
        <v>MR31.0</v>
      </c>
      <c r="N499" s="4" t="str">
        <f t="shared" si="212"/>
        <v>Flg</v>
      </c>
      <c r="O499" s="179" t="str">
        <f t="shared" si="217"/>
        <v>MR131.0</v>
      </c>
      <c r="P499" s="4" t="str">
        <f t="shared" si="229"/>
        <v>Pls</v>
      </c>
      <c r="Q499" s="179" t="str">
        <f t="shared" si="218"/>
        <v>MR231.0</v>
      </c>
      <c r="R499" s="4" t="str">
        <f t="shared" si="230"/>
        <v>[M]</v>
      </c>
      <c r="S499" s="179" t="str">
        <f t="shared" si="219"/>
        <v>MR331.0</v>
      </c>
      <c r="T499" s="4" t="str">
        <f t="shared" si="231"/>
        <v>[A]</v>
      </c>
      <c r="U499" s="179" t="str">
        <f t="shared" si="213"/>
        <v>MR431.0</v>
      </c>
      <c r="V499" s="4" t="str">
        <f t="shared" si="226"/>
        <v>Sw</v>
      </c>
      <c r="W499" s="179" t="str">
        <f t="shared" si="214"/>
        <v>MR531.0</v>
      </c>
      <c r="X499" s="4" t="str">
        <f t="shared" si="227"/>
        <v>Lamp</v>
      </c>
      <c r="Y499" s="179" t="str">
        <f t="shared" si="220"/>
        <v>MR631.0</v>
      </c>
      <c r="Z499" s="4" t="str">
        <f t="shared" si="232"/>
        <v>Alw</v>
      </c>
    </row>
    <row r="500" spans="5:26">
      <c r="E500" s="51"/>
      <c r="G500" s="182">
        <f t="shared" si="221"/>
        <v>31</v>
      </c>
      <c r="H500" s="179">
        <f t="shared" si="222"/>
        <v>1</v>
      </c>
      <c r="I500" s="179" t="str">
        <f t="shared" si="211"/>
        <v>R31.1</v>
      </c>
      <c r="K500" s="179" t="str">
        <f t="shared" si="215"/>
        <v>R131.1</v>
      </c>
      <c r="L500" s="138" t="str">
        <f t="shared" si="228"/>
        <v>Sol</v>
      </c>
      <c r="M500" s="179" t="str">
        <f t="shared" si="216"/>
        <v>MR31.1</v>
      </c>
      <c r="N500" s="4" t="str">
        <f t="shared" si="212"/>
        <v>Flg</v>
      </c>
      <c r="O500" s="179" t="str">
        <f t="shared" si="217"/>
        <v>MR131.1</v>
      </c>
      <c r="P500" s="4" t="str">
        <f t="shared" si="229"/>
        <v>Pls</v>
      </c>
      <c r="Q500" s="179" t="str">
        <f t="shared" si="218"/>
        <v>MR231.1</v>
      </c>
      <c r="R500" s="4" t="str">
        <f t="shared" si="230"/>
        <v>[M]</v>
      </c>
      <c r="S500" s="179" t="str">
        <f t="shared" si="219"/>
        <v>MR331.1</v>
      </c>
      <c r="T500" s="4" t="str">
        <f t="shared" si="231"/>
        <v>[A]</v>
      </c>
      <c r="U500" s="179" t="str">
        <f t="shared" si="213"/>
        <v>MR431.1</v>
      </c>
      <c r="V500" s="4" t="str">
        <f t="shared" si="226"/>
        <v>Sw</v>
      </c>
      <c r="W500" s="179" t="str">
        <f t="shared" si="214"/>
        <v>MR531.1</v>
      </c>
      <c r="X500" s="4" t="str">
        <f t="shared" si="227"/>
        <v>Lamp</v>
      </c>
      <c r="Y500" s="179" t="str">
        <f t="shared" si="220"/>
        <v>MR631.1</v>
      </c>
      <c r="Z500" s="4" t="str">
        <f t="shared" si="232"/>
        <v>Alw</v>
      </c>
    </row>
    <row r="501" spans="5:26">
      <c r="E501" s="51"/>
      <c r="G501" s="182">
        <f t="shared" si="221"/>
        <v>31</v>
      </c>
      <c r="H501" s="179">
        <f t="shared" si="222"/>
        <v>2</v>
      </c>
      <c r="I501" s="179" t="str">
        <f t="shared" si="211"/>
        <v>R31.2</v>
      </c>
      <c r="K501" s="179" t="str">
        <f t="shared" si="215"/>
        <v>R131.2</v>
      </c>
      <c r="L501" s="138" t="str">
        <f t="shared" si="228"/>
        <v>Sol</v>
      </c>
      <c r="M501" s="179" t="str">
        <f t="shared" si="216"/>
        <v>MR31.2</v>
      </c>
      <c r="N501" s="4" t="str">
        <f t="shared" si="212"/>
        <v>Flg</v>
      </c>
      <c r="O501" s="179" t="str">
        <f t="shared" si="217"/>
        <v>MR131.2</v>
      </c>
      <c r="P501" s="4" t="str">
        <f t="shared" si="229"/>
        <v>Pls</v>
      </c>
      <c r="Q501" s="179" t="str">
        <f t="shared" si="218"/>
        <v>MR231.2</v>
      </c>
      <c r="R501" s="4" t="str">
        <f t="shared" si="230"/>
        <v>[M]</v>
      </c>
      <c r="S501" s="179" t="str">
        <f t="shared" si="219"/>
        <v>MR331.2</v>
      </c>
      <c r="T501" s="4" t="str">
        <f t="shared" si="231"/>
        <v>[A]</v>
      </c>
      <c r="U501" s="179" t="str">
        <f t="shared" si="213"/>
        <v>MR431.2</v>
      </c>
      <c r="V501" s="4" t="str">
        <f t="shared" si="226"/>
        <v>Sw</v>
      </c>
      <c r="W501" s="179" t="str">
        <f t="shared" si="214"/>
        <v>MR531.2</v>
      </c>
      <c r="X501" s="4" t="str">
        <f t="shared" si="227"/>
        <v>Lamp</v>
      </c>
      <c r="Y501" s="179" t="str">
        <f t="shared" si="220"/>
        <v>MR631.2</v>
      </c>
      <c r="Z501" s="4" t="str">
        <f t="shared" si="232"/>
        <v>Alw</v>
      </c>
    </row>
    <row r="502" spans="5:26">
      <c r="E502" s="51"/>
      <c r="G502" s="182">
        <f t="shared" si="221"/>
        <v>31</v>
      </c>
      <c r="H502" s="179">
        <f t="shared" si="222"/>
        <v>3</v>
      </c>
      <c r="I502" s="179" t="str">
        <f t="shared" si="211"/>
        <v>R31.3</v>
      </c>
      <c r="K502" s="179" t="str">
        <f t="shared" si="215"/>
        <v>R131.3</v>
      </c>
      <c r="L502" s="138" t="str">
        <f t="shared" si="228"/>
        <v>Sol</v>
      </c>
      <c r="M502" s="179" t="str">
        <f t="shared" si="216"/>
        <v>MR31.3</v>
      </c>
      <c r="N502" s="4" t="str">
        <f t="shared" si="212"/>
        <v>Flg</v>
      </c>
      <c r="O502" s="179" t="str">
        <f t="shared" si="217"/>
        <v>MR131.3</v>
      </c>
      <c r="P502" s="4" t="str">
        <f t="shared" si="229"/>
        <v>Pls</v>
      </c>
      <c r="Q502" s="179" t="str">
        <f t="shared" si="218"/>
        <v>MR231.3</v>
      </c>
      <c r="R502" s="4" t="str">
        <f t="shared" si="230"/>
        <v>[M]</v>
      </c>
      <c r="S502" s="179" t="str">
        <f t="shared" si="219"/>
        <v>MR331.3</v>
      </c>
      <c r="T502" s="4" t="str">
        <f t="shared" si="231"/>
        <v>[A]</v>
      </c>
      <c r="U502" s="179" t="str">
        <f t="shared" si="213"/>
        <v>MR431.3</v>
      </c>
      <c r="V502" s="4" t="str">
        <f t="shared" si="226"/>
        <v>Sw</v>
      </c>
      <c r="W502" s="179" t="str">
        <f t="shared" si="214"/>
        <v>MR531.3</v>
      </c>
      <c r="X502" s="4" t="str">
        <f t="shared" si="227"/>
        <v>Lamp</v>
      </c>
      <c r="Y502" s="179" t="str">
        <f t="shared" si="220"/>
        <v>MR631.3</v>
      </c>
      <c r="Z502" s="4" t="str">
        <f t="shared" si="232"/>
        <v>Alw</v>
      </c>
    </row>
    <row r="503" spans="5:26">
      <c r="E503" s="51"/>
      <c r="G503" s="182">
        <f t="shared" si="221"/>
        <v>31</v>
      </c>
      <c r="H503" s="179">
        <f t="shared" si="222"/>
        <v>4</v>
      </c>
      <c r="I503" s="179" t="str">
        <f t="shared" si="211"/>
        <v>R31.4</v>
      </c>
      <c r="K503" s="179" t="str">
        <f t="shared" si="215"/>
        <v>R131.4</v>
      </c>
      <c r="L503" s="138" t="str">
        <f t="shared" si="228"/>
        <v>Sol</v>
      </c>
      <c r="M503" s="179" t="str">
        <f t="shared" si="216"/>
        <v>MR31.4</v>
      </c>
      <c r="N503" s="4" t="str">
        <f t="shared" si="212"/>
        <v>Flg</v>
      </c>
      <c r="O503" s="179" t="str">
        <f t="shared" si="217"/>
        <v>MR131.4</v>
      </c>
      <c r="P503" s="4" t="str">
        <f t="shared" si="229"/>
        <v>Pls</v>
      </c>
      <c r="Q503" s="179" t="str">
        <f t="shared" si="218"/>
        <v>MR231.4</v>
      </c>
      <c r="R503" s="4" t="str">
        <f t="shared" si="230"/>
        <v>[M]</v>
      </c>
      <c r="S503" s="179" t="str">
        <f t="shared" si="219"/>
        <v>MR331.4</v>
      </c>
      <c r="T503" s="4" t="str">
        <f t="shared" si="231"/>
        <v>[A]</v>
      </c>
      <c r="U503" s="179" t="str">
        <f t="shared" si="213"/>
        <v>MR431.4</v>
      </c>
      <c r="V503" s="4" t="str">
        <f t="shared" si="226"/>
        <v>Sw</v>
      </c>
      <c r="W503" s="179" t="str">
        <f t="shared" si="214"/>
        <v>MR531.4</v>
      </c>
      <c r="X503" s="4" t="str">
        <f t="shared" si="227"/>
        <v>Lamp</v>
      </c>
      <c r="Y503" s="179" t="str">
        <f t="shared" si="220"/>
        <v>MR631.4</v>
      </c>
      <c r="Z503" s="4" t="str">
        <f t="shared" si="232"/>
        <v>Alw</v>
      </c>
    </row>
    <row r="504" spans="5:26">
      <c r="E504" s="51"/>
      <c r="G504" s="182">
        <f t="shared" si="221"/>
        <v>31</v>
      </c>
      <c r="H504" s="179">
        <f t="shared" si="222"/>
        <v>5</v>
      </c>
      <c r="I504" s="179" t="str">
        <f t="shared" si="211"/>
        <v>R31.5</v>
      </c>
      <c r="K504" s="179" t="str">
        <f t="shared" si="215"/>
        <v>R131.5</v>
      </c>
      <c r="L504" s="138" t="str">
        <f t="shared" si="228"/>
        <v>Sol</v>
      </c>
      <c r="M504" s="179" t="str">
        <f t="shared" si="216"/>
        <v>MR31.5</v>
      </c>
      <c r="N504" s="4" t="str">
        <f t="shared" si="212"/>
        <v>Flg</v>
      </c>
      <c r="O504" s="179" t="str">
        <f t="shared" si="217"/>
        <v>MR131.5</v>
      </c>
      <c r="P504" s="4" t="str">
        <f t="shared" si="229"/>
        <v>Pls</v>
      </c>
      <c r="Q504" s="179" t="str">
        <f t="shared" si="218"/>
        <v>MR231.5</v>
      </c>
      <c r="R504" s="4" t="str">
        <f t="shared" si="230"/>
        <v>[M]</v>
      </c>
      <c r="S504" s="179" t="str">
        <f t="shared" si="219"/>
        <v>MR331.5</v>
      </c>
      <c r="T504" s="4" t="str">
        <f t="shared" si="231"/>
        <v>[A]</v>
      </c>
      <c r="U504" s="179" t="str">
        <f t="shared" si="213"/>
        <v>MR431.5</v>
      </c>
      <c r="V504" s="4" t="str">
        <f t="shared" si="226"/>
        <v>Sw</v>
      </c>
      <c r="W504" s="179" t="str">
        <f t="shared" si="214"/>
        <v>MR531.5</v>
      </c>
      <c r="X504" s="4" t="str">
        <f t="shared" si="227"/>
        <v>Lamp</v>
      </c>
      <c r="Y504" s="179" t="str">
        <f t="shared" si="220"/>
        <v>MR631.5</v>
      </c>
      <c r="Z504" s="4" t="str">
        <f t="shared" si="232"/>
        <v>Alw</v>
      </c>
    </row>
    <row r="505" spans="5:26">
      <c r="E505" s="51"/>
      <c r="G505" s="182">
        <f t="shared" si="221"/>
        <v>31</v>
      </c>
      <c r="H505" s="179">
        <f t="shared" si="222"/>
        <v>6</v>
      </c>
      <c r="I505" s="179" t="str">
        <f t="shared" si="211"/>
        <v>R31.6</v>
      </c>
      <c r="K505" s="179" t="str">
        <f t="shared" si="215"/>
        <v>R131.6</v>
      </c>
      <c r="L505" s="138" t="str">
        <f t="shared" si="228"/>
        <v>Sol</v>
      </c>
      <c r="M505" s="179" t="str">
        <f t="shared" si="216"/>
        <v>MR31.6</v>
      </c>
      <c r="N505" s="4" t="str">
        <f t="shared" si="212"/>
        <v>Flg</v>
      </c>
      <c r="O505" s="179" t="str">
        <f t="shared" si="217"/>
        <v>MR131.6</v>
      </c>
      <c r="P505" s="4" t="str">
        <f t="shared" si="229"/>
        <v>Pls</v>
      </c>
      <c r="Q505" s="179" t="str">
        <f t="shared" si="218"/>
        <v>MR231.6</v>
      </c>
      <c r="R505" s="4" t="str">
        <f t="shared" si="230"/>
        <v>[M]</v>
      </c>
      <c r="S505" s="179" t="str">
        <f t="shared" si="219"/>
        <v>MR331.6</v>
      </c>
      <c r="T505" s="4" t="str">
        <f t="shared" si="231"/>
        <v>[A]</v>
      </c>
      <c r="U505" s="179" t="str">
        <f t="shared" si="213"/>
        <v>MR431.6</v>
      </c>
      <c r="V505" s="4" t="str">
        <f t="shared" si="226"/>
        <v>Sw</v>
      </c>
      <c r="W505" s="179" t="str">
        <f t="shared" si="214"/>
        <v>MR531.6</v>
      </c>
      <c r="X505" s="4" t="str">
        <f t="shared" si="227"/>
        <v>Lamp</v>
      </c>
      <c r="Y505" s="179" t="str">
        <f t="shared" si="220"/>
        <v>MR631.6</v>
      </c>
      <c r="Z505" s="4" t="str">
        <f t="shared" si="232"/>
        <v>Alw</v>
      </c>
    </row>
    <row r="506" spans="5:26">
      <c r="E506" s="51"/>
      <c r="G506" s="182">
        <f t="shared" si="221"/>
        <v>31</v>
      </c>
      <c r="H506" s="179">
        <f t="shared" si="222"/>
        <v>7</v>
      </c>
      <c r="I506" s="179" t="str">
        <f t="shared" si="211"/>
        <v>R31.7</v>
      </c>
      <c r="K506" s="179" t="str">
        <f t="shared" si="215"/>
        <v>R131.7</v>
      </c>
      <c r="L506" s="138" t="str">
        <f t="shared" si="228"/>
        <v>Sol</v>
      </c>
      <c r="M506" s="179" t="str">
        <f t="shared" si="216"/>
        <v>MR31.7</v>
      </c>
      <c r="N506" s="4" t="str">
        <f t="shared" si="212"/>
        <v>Flg</v>
      </c>
      <c r="O506" s="179" t="str">
        <f t="shared" si="217"/>
        <v>MR131.7</v>
      </c>
      <c r="P506" s="4" t="str">
        <f t="shared" si="229"/>
        <v>Pls</v>
      </c>
      <c r="Q506" s="179" t="str">
        <f t="shared" si="218"/>
        <v>MR231.7</v>
      </c>
      <c r="R506" s="4" t="str">
        <f t="shared" si="230"/>
        <v>[M]</v>
      </c>
      <c r="S506" s="179" t="str">
        <f t="shared" si="219"/>
        <v>MR331.7</v>
      </c>
      <c r="T506" s="4" t="str">
        <f t="shared" si="231"/>
        <v>[A]</v>
      </c>
      <c r="U506" s="179" t="str">
        <f t="shared" si="213"/>
        <v>MR431.7</v>
      </c>
      <c r="V506" s="4" t="str">
        <f t="shared" si="226"/>
        <v>Sw</v>
      </c>
      <c r="W506" s="179" t="str">
        <f t="shared" si="214"/>
        <v>MR531.7</v>
      </c>
      <c r="X506" s="4" t="str">
        <f t="shared" si="227"/>
        <v>Lamp</v>
      </c>
      <c r="Y506" s="179" t="str">
        <f t="shared" si="220"/>
        <v>MR631.7</v>
      </c>
      <c r="Z506" s="4" t="str">
        <f t="shared" si="232"/>
        <v>Alw</v>
      </c>
    </row>
    <row r="507" spans="7:26">
      <c r="G507" s="182">
        <f t="shared" si="221"/>
        <v>31</v>
      </c>
      <c r="H507" s="179">
        <f t="shared" si="222"/>
        <v>8</v>
      </c>
      <c r="I507" s="179" t="str">
        <f t="shared" si="211"/>
        <v>R31.8</v>
      </c>
      <c r="K507" s="179" t="str">
        <f t="shared" si="215"/>
        <v>R131.8</v>
      </c>
      <c r="L507" s="138" t="str">
        <f t="shared" si="228"/>
        <v>Sol</v>
      </c>
      <c r="M507" s="179" t="str">
        <f t="shared" si="216"/>
        <v>MR31.8</v>
      </c>
      <c r="N507" s="4" t="str">
        <f t="shared" si="212"/>
        <v>Flg</v>
      </c>
      <c r="O507" s="179" t="str">
        <f t="shared" si="217"/>
        <v>MR131.8</v>
      </c>
      <c r="P507" s="4" t="str">
        <f t="shared" si="229"/>
        <v>Pls</v>
      </c>
      <c r="Q507" s="179" t="str">
        <f t="shared" si="218"/>
        <v>MR231.8</v>
      </c>
      <c r="R507" s="4" t="str">
        <f t="shared" si="230"/>
        <v>[M]</v>
      </c>
      <c r="S507" s="179" t="str">
        <f t="shared" si="219"/>
        <v>MR331.8</v>
      </c>
      <c r="T507" s="4" t="str">
        <f t="shared" si="231"/>
        <v>[A]</v>
      </c>
      <c r="U507" s="179" t="str">
        <f t="shared" si="213"/>
        <v>MR431.8</v>
      </c>
      <c r="V507" s="4" t="str">
        <f t="shared" si="226"/>
        <v>Sw</v>
      </c>
      <c r="W507" s="179" t="str">
        <f t="shared" si="214"/>
        <v>MR531.8</v>
      </c>
      <c r="X507" s="4" t="str">
        <f t="shared" si="227"/>
        <v>Lamp</v>
      </c>
      <c r="Y507" s="179" t="str">
        <f t="shared" si="220"/>
        <v>MR631.8</v>
      </c>
      <c r="Z507" s="4" t="str">
        <f t="shared" si="232"/>
        <v>Alw</v>
      </c>
    </row>
    <row r="508" spans="7:26">
      <c r="G508" s="182">
        <f t="shared" si="221"/>
        <v>31</v>
      </c>
      <c r="H508" s="179">
        <f t="shared" si="222"/>
        <v>9</v>
      </c>
      <c r="I508" s="179" t="str">
        <f t="shared" si="211"/>
        <v>R31.9</v>
      </c>
      <c r="K508" s="179" t="str">
        <f t="shared" si="215"/>
        <v>R131.9</v>
      </c>
      <c r="L508" s="138" t="str">
        <f t="shared" si="228"/>
        <v>Sol</v>
      </c>
      <c r="M508" s="179" t="str">
        <f t="shared" si="216"/>
        <v>MR31.9</v>
      </c>
      <c r="N508" s="4" t="str">
        <f t="shared" si="212"/>
        <v>Flg</v>
      </c>
      <c r="O508" s="179" t="str">
        <f t="shared" si="217"/>
        <v>MR131.9</v>
      </c>
      <c r="P508" s="4" t="str">
        <f t="shared" si="229"/>
        <v>Pls</v>
      </c>
      <c r="Q508" s="179" t="str">
        <f t="shared" si="218"/>
        <v>MR231.9</v>
      </c>
      <c r="R508" s="4" t="str">
        <f t="shared" si="230"/>
        <v>[M]</v>
      </c>
      <c r="S508" s="179" t="str">
        <f t="shared" si="219"/>
        <v>MR331.9</v>
      </c>
      <c r="T508" s="4" t="str">
        <f t="shared" si="231"/>
        <v>[A]</v>
      </c>
      <c r="U508" s="179" t="str">
        <f t="shared" si="213"/>
        <v>MR431.9</v>
      </c>
      <c r="V508" s="4" t="str">
        <f t="shared" si="226"/>
        <v>Sw</v>
      </c>
      <c r="W508" s="179" t="str">
        <f t="shared" si="214"/>
        <v>MR531.9</v>
      </c>
      <c r="X508" s="4" t="str">
        <f t="shared" si="227"/>
        <v>Lamp</v>
      </c>
      <c r="Y508" s="179" t="str">
        <f t="shared" si="220"/>
        <v>MR631.9</v>
      </c>
      <c r="Z508" s="4" t="str">
        <f t="shared" si="232"/>
        <v>Alw</v>
      </c>
    </row>
    <row r="509" spans="7:26">
      <c r="G509" s="182">
        <f t="shared" si="221"/>
        <v>31</v>
      </c>
      <c r="H509" s="179">
        <f t="shared" si="222"/>
        <v>10</v>
      </c>
      <c r="I509" s="179" t="str">
        <f t="shared" si="211"/>
        <v>R31.10</v>
      </c>
      <c r="K509" s="179" t="str">
        <f t="shared" si="215"/>
        <v>R131.10</v>
      </c>
      <c r="L509" s="138" t="str">
        <f t="shared" si="228"/>
        <v>Sol</v>
      </c>
      <c r="M509" s="179" t="str">
        <f t="shared" si="216"/>
        <v>MR31.10</v>
      </c>
      <c r="N509" s="4" t="str">
        <f t="shared" si="212"/>
        <v>Flg</v>
      </c>
      <c r="O509" s="179" t="str">
        <f t="shared" si="217"/>
        <v>MR131.10</v>
      </c>
      <c r="P509" s="4" t="str">
        <f t="shared" si="229"/>
        <v>Pls</v>
      </c>
      <c r="Q509" s="179" t="str">
        <f t="shared" si="218"/>
        <v>MR231.10</v>
      </c>
      <c r="R509" s="4" t="str">
        <f t="shared" si="230"/>
        <v>[M]</v>
      </c>
      <c r="S509" s="179" t="str">
        <f t="shared" si="219"/>
        <v>MR331.10</v>
      </c>
      <c r="T509" s="4" t="str">
        <f t="shared" si="231"/>
        <v>[A]</v>
      </c>
      <c r="U509" s="179" t="str">
        <f t="shared" si="213"/>
        <v>MR431.10</v>
      </c>
      <c r="V509" s="4" t="str">
        <f t="shared" si="226"/>
        <v>Sw</v>
      </c>
      <c r="W509" s="179" t="str">
        <f t="shared" si="214"/>
        <v>MR531.10</v>
      </c>
      <c r="X509" s="4" t="str">
        <f t="shared" si="227"/>
        <v>Lamp</v>
      </c>
      <c r="Y509" s="179" t="str">
        <f t="shared" si="220"/>
        <v>MR631.10</v>
      </c>
      <c r="Z509" s="4" t="str">
        <f t="shared" si="232"/>
        <v>Alw</v>
      </c>
    </row>
    <row r="510" spans="7:26">
      <c r="G510" s="182">
        <f t="shared" si="221"/>
        <v>31</v>
      </c>
      <c r="H510" s="179">
        <f t="shared" si="222"/>
        <v>11</v>
      </c>
      <c r="I510" s="179" t="str">
        <f t="shared" si="211"/>
        <v>R31.11</v>
      </c>
      <c r="K510" s="179" t="str">
        <f t="shared" si="215"/>
        <v>R131.11</v>
      </c>
      <c r="L510" s="138" t="str">
        <f t="shared" si="228"/>
        <v>Sol</v>
      </c>
      <c r="M510" s="179" t="str">
        <f t="shared" si="216"/>
        <v>MR31.11</v>
      </c>
      <c r="N510" s="4" t="str">
        <f t="shared" si="212"/>
        <v>Flg</v>
      </c>
      <c r="O510" s="179" t="str">
        <f t="shared" si="217"/>
        <v>MR131.11</v>
      </c>
      <c r="P510" s="4" t="str">
        <f t="shared" si="229"/>
        <v>Pls</v>
      </c>
      <c r="Q510" s="179" t="str">
        <f t="shared" si="218"/>
        <v>MR231.11</v>
      </c>
      <c r="R510" s="4" t="str">
        <f t="shared" si="230"/>
        <v>[M]</v>
      </c>
      <c r="S510" s="179" t="str">
        <f t="shared" si="219"/>
        <v>MR331.11</v>
      </c>
      <c r="T510" s="4" t="str">
        <f t="shared" si="231"/>
        <v>[A]</v>
      </c>
      <c r="U510" s="179" t="str">
        <f t="shared" si="213"/>
        <v>MR431.11</v>
      </c>
      <c r="V510" s="4" t="str">
        <f t="shared" si="226"/>
        <v>Sw</v>
      </c>
      <c r="W510" s="179" t="str">
        <f t="shared" si="214"/>
        <v>MR531.11</v>
      </c>
      <c r="X510" s="4" t="str">
        <f t="shared" si="227"/>
        <v>Lamp</v>
      </c>
      <c r="Y510" s="179" t="str">
        <f t="shared" si="220"/>
        <v>MR631.11</v>
      </c>
      <c r="Z510" s="4" t="str">
        <f t="shared" si="232"/>
        <v>Alw</v>
      </c>
    </row>
    <row r="511" spans="7:26">
      <c r="G511" s="182">
        <f t="shared" si="221"/>
        <v>31</v>
      </c>
      <c r="H511" s="179">
        <f t="shared" si="222"/>
        <v>12</v>
      </c>
      <c r="I511" s="179" t="str">
        <f t="shared" si="211"/>
        <v>R31.12</v>
      </c>
      <c r="K511" s="179" t="str">
        <f t="shared" si="215"/>
        <v>R131.12</v>
      </c>
      <c r="L511" s="138" t="str">
        <f t="shared" si="228"/>
        <v>Sol</v>
      </c>
      <c r="M511" s="179" t="str">
        <f t="shared" si="216"/>
        <v>MR31.12</v>
      </c>
      <c r="N511" s="4" t="str">
        <f t="shared" si="212"/>
        <v>Flg</v>
      </c>
      <c r="O511" s="179" t="str">
        <f t="shared" si="217"/>
        <v>MR131.12</v>
      </c>
      <c r="P511" s="4" t="str">
        <f t="shared" si="229"/>
        <v>Pls</v>
      </c>
      <c r="Q511" s="179" t="str">
        <f t="shared" si="218"/>
        <v>MR231.12</v>
      </c>
      <c r="R511" s="4" t="str">
        <f t="shared" si="230"/>
        <v>[M]</v>
      </c>
      <c r="S511" s="179" t="str">
        <f t="shared" si="219"/>
        <v>MR331.12</v>
      </c>
      <c r="T511" s="4" t="str">
        <f t="shared" si="231"/>
        <v>[A]</v>
      </c>
      <c r="U511" s="179" t="str">
        <f t="shared" si="213"/>
        <v>MR431.12</v>
      </c>
      <c r="V511" s="4" t="str">
        <f t="shared" si="226"/>
        <v>Sw</v>
      </c>
      <c r="W511" s="179" t="str">
        <f t="shared" si="214"/>
        <v>MR531.12</v>
      </c>
      <c r="X511" s="4" t="str">
        <f t="shared" si="227"/>
        <v>Lamp</v>
      </c>
      <c r="Y511" s="179" t="str">
        <f t="shared" si="220"/>
        <v>MR631.12</v>
      </c>
      <c r="Z511" s="4" t="str">
        <f t="shared" si="232"/>
        <v>Alw</v>
      </c>
    </row>
    <row r="512" spans="7:26">
      <c r="G512" s="182">
        <f t="shared" si="221"/>
        <v>31</v>
      </c>
      <c r="H512" s="179">
        <f t="shared" si="222"/>
        <v>13</v>
      </c>
      <c r="I512" s="179" t="str">
        <f t="shared" si="211"/>
        <v>R31.13</v>
      </c>
      <c r="K512" s="179" t="str">
        <f t="shared" si="215"/>
        <v>R131.13</v>
      </c>
      <c r="L512" s="138" t="str">
        <f t="shared" si="228"/>
        <v>Sol</v>
      </c>
      <c r="M512" s="179" t="str">
        <f t="shared" si="216"/>
        <v>MR31.13</v>
      </c>
      <c r="N512" s="4" t="str">
        <f t="shared" si="212"/>
        <v>Flg</v>
      </c>
      <c r="O512" s="179" t="str">
        <f t="shared" si="217"/>
        <v>MR131.13</v>
      </c>
      <c r="P512" s="4" t="str">
        <f t="shared" si="229"/>
        <v>Pls</v>
      </c>
      <c r="Q512" s="179" t="str">
        <f t="shared" si="218"/>
        <v>MR231.13</v>
      </c>
      <c r="R512" s="4" t="str">
        <f t="shared" si="230"/>
        <v>[M]</v>
      </c>
      <c r="S512" s="179" t="str">
        <f t="shared" si="219"/>
        <v>MR331.13</v>
      </c>
      <c r="T512" s="4" t="str">
        <f t="shared" si="231"/>
        <v>[A]</v>
      </c>
      <c r="U512" s="179" t="str">
        <f t="shared" si="213"/>
        <v>MR431.13</v>
      </c>
      <c r="V512" s="4" t="str">
        <f t="shared" si="226"/>
        <v>Sw</v>
      </c>
      <c r="W512" s="179" t="str">
        <f t="shared" si="214"/>
        <v>MR531.13</v>
      </c>
      <c r="X512" s="4" t="str">
        <f t="shared" si="227"/>
        <v>Lamp</v>
      </c>
      <c r="Y512" s="179" t="str">
        <f t="shared" si="220"/>
        <v>MR631.13</v>
      </c>
      <c r="Z512" s="4" t="str">
        <f t="shared" si="232"/>
        <v>Alw</v>
      </c>
    </row>
    <row r="513" spans="7:26">
      <c r="G513" s="182">
        <f t="shared" si="221"/>
        <v>31</v>
      </c>
      <c r="H513" s="179">
        <f t="shared" si="222"/>
        <v>14</v>
      </c>
      <c r="I513" s="179" t="str">
        <f t="shared" si="211"/>
        <v>R31.14</v>
      </c>
      <c r="K513" s="179" t="str">
        <f t="shared" si="215"/>
        <v>R131.14</v>
      </c>
      <c r="L513" s="138" t="str">
        <f t="shared" si="228"/>
        <v>Sol</v>
      </c>
      <c r="M513" s="179" t="str">
        <f t="shared" si="216"/>
        <v>MR31.14</v>
      </c>
      <c r="N513" s="4" t="str">
        <f t="shared" si="212"/>
        <v>Flg</v>
      </c>
      <c r="O513" s="179" t="str">
        <f t="shared" si="217"/>
        <v>MR131.14</v>
      </c>
      <c r="P513" s="4" t="str">
        <f t="shared" si="229"/>
        <v>Pls</v>
      </c>
      <c r="Q513" s="179" t="str">
        <f t="shared" si="218"/>
        <v>MR231.14</v>
      </c>
      <c r="R513" s="4" t="str">
        <f t="shared" si="230"/>
        <v>[M]</v>
      </c>
      <c r="S513" s="179" t="str">
        <f t="shared" si="219"/>
        <v>MR331.14</v>
      </c>
      <c r="T513" s="4" t="str">
        <f t="shared" si="231"/>
        <v>[A]</v>
      </c>
      <c r="U513" s="179" t="str">
        <f t="shared" si="213"/>
        <v>MR431.14</v>
      </c>
      <c r="V513" s="4" t="str">
        <f t="shared" si="226"/>
        <v>Sw</v>
      </c>
      <c r="W513" s="179" t="str">
        <f t="shared" si="214"/>
        <v>MR531.14</v>
      </c>
      <c r="X513" s="4" t="str">
        <f t="shared" si="227"/>
        <v>Lamp</v>
      </c>
      <c r="Y513" s="179" t="str">
        <f t="shared" si="220"/>
        <v>MR631.14</v>
      </c>
      <c r="Z513" s="4" t="str">
        <f t="shared" si="232"/>
        <v>Alw</v>
      </c>
    </row>
    <row r="514" spans="5:26">
      <c r="E514" s="57"/>
      <c r="G514" s="182">
        <f t="shared" si="221"/>
        <v>31</v>
      </c>
      <c r="H514" s="179">
        <f t="shared" si="222"/>
        <v>15</v>
      </c>
      <c r="I514" s="179" t="str">
        <f t="shared" si="211"/>
        <v>R31.15</v>
      </c>
      <c r="K514" s="179" t="str">
        <f t="shared" si="215"/>
        <v>R131.15</v>
      </c>
      <c r="L514" s="138" t="str">
        <f t="shared" si="228"/>
        <v>Sol</v>
      </c>
      <c r="M514" s="179" t="str">
        <f t="shared" si="216"/>
        <v>MR31.15</v>
      </c>
      <c r="N514" s="4" t="str">
        <f t="shared" si="212"/>
        <v>Flg</v>
      </c>
      <c r="O514" s="179" t="str">
        <f t="shared" si="217"/>
        <v>MR131.15</v>
      </c>
      <c r="P514" s="4" t="str">
        <f t="shared" si="229"/>
        <v>Pls</v>
      </c>
      <c r="Q514" s="179" t="str">
        <f t="shared" si="218"/>
        <v>MR231.15</v>
      </c>
      <c r="R514" s="4" t="str">
        <f t="shared" si="230"/>
        <v>[M]</v>
      </c>
      <c r="S514" s="179" t="str">
        <f t="shared" si="219"/>
        <v>MR331.15</v>
      </c>
      <c r="T514" s="4" t="str">
        <f t="shared" si="231"/>
        <v>[A]</v>
      </c>
      <c r="U514" s="179" t="str">
        <f t="shared" si="213"/>
        <v>MR431.15</v>
      </c>
      <c r="V514" s="4" t="str">
        <f t="shared" si="226"/>
        <v>Sw</v>
      </c>
      <c r="W514" s="179" t="str">
        <f t="shared" si="214"/>
        <v>MR531.15</v>
      </c>
      <c r="X514" s="4" t="str">
        <f t="shared" si="227"/>
        <v>Lamp</v>
      </c>
      <c r="Y514" s="179" t="str">
        <f t="shared" si="220"/>
        <v>MR631.15</v>
      </c>
      <c r="Z514" s="4" t="str">
        <f t="shared" si="232"/>
        <v>Alw</v>
      </c>
    </row>
    <row r="515" spans="7:26">
      <c r="G515" s="182">
        <f t="shared" si="221"/>
        <v>32</v>
      </c>
      <c r="H515" s="179">
        <f t="shared" si="222"/>
        <v>0</v>
      </c>
      <c r="I515" s="179" t="str">
        <f t="shared" ref="I515:I578" si="233">F$2&amp;G515&amp;"."&amp;H515</f>
        <v>R32.0</v>
      </c>
      <c r="K515" s="179" t="str">
        <f t="shared" si="215"/>
        <v>R132.0</v>
      </c>
      <c r="L515" s="138" t="str">
        <f t="shared" si="228"/>
        <v>Sol</v>
      </c>
      <c r="M515" s="179" t="str">
        <f t="shared" si="216"/>
        <v>MR32.0</v>
      </c>
      <c r="N515" s="4" t="str">
        <f t="shared" ref="N515:N578" si="234">$B515&amp;N$2</f>
        <v>Flg</v>
      </c>
      <c r="O515" s="179" t="str">
        <f t="shared" si="217"/>
        <v>MR132.0</v>
      </c>
      <c r="P515" s="4" t="str">
        <f t="shared" si="229"/>
        <v>Pls</v>
      </c>
      <c r="Q515" s="179" t="str">
        <f t="shared" si="218"/>
        <v>MR232.0</v>
      </c>
      <c r="R515" s="4" t="str">
        <f t="shared" si="230"/>
        <v>[M]</v>
      </c>
      <c r="S515" s="179" t="str">
        <f t="shared" si="219"/>
        <v>MR332.0</v>
      </c>
      <c r="T515" s="4" t="str">
        <f t="shared" si="231"/>
        <v>[A]</v>
      </c>
      <c r="U515" s="179" t="str">
        <f t="shared" ref="U515:U578" si="235">$U$2&amp;($G515+400)&amp;"."&amp;$H515</f>
        <v>MR432.0</v>
      </c>
      <c r="V515" s="4" t="str">
        <f t="shared" si="226"/>
        <v>Sw</v>
      </c>
      <c r="W515" s="179" t="str">
        <f t="shared" ref="W515:W578" si="236">$W$2&amp;($G515+500)&amp;"."&amp;$H515</f>
        <v>MR532.0</v>
      </c>
      <c r="X515" s="4" t="str">
        <f t="shared" si="227"/>
        <v>Lamp</v>
      </c>
      <c r="Y515" s="179" t="str">
        <f t="shared" si="220"/>
        <v>MR632.0</v>
      </c>
      <c r="Z515" s="4" t="str">
        <f t="shared" si="232"/>
        <v>Alw</v>
      </c>
    </row>
    <row r="516" spans="7:26">
      <c r="G516" s="182">
        <f t="shared" si="221"/>
        <v>32</v>
      </c>
      <c r="H516" s="179">
        <f t="shared" si="222"/>
        <v>1</v>
      </c>
      <c r="I516" s="179" t="str">
        <f t="shared" si="233"/>
        <v>R32.1</v>
      </c>
      <c r="K516" s="179" t="str">
        <f t="shared" ref="K516:K579" si="237">$F$2&amp;($G516+100)&amp;"."&amp;$H516</f>
        <v>R132.1</v>
      </c>
      <c r="L516" s="138" t="str">
        <f t="shared" si="228"/>
        <v>Sol</v>
      </c>
      <c r="M516" s="179" t="str">
        <f t="shared" ref="M516:M579" si="238">M$2&amp;($G516+0)&amp;"."&amp;$H516</f>
        <v>MR32.1</v>
      </c>
      <c r="N516" s="4" t="str">
        <f t="shared" si="234"/>
        <v>Flg</v>
      </c>
      <c r="O516" s="179" t="str">
        <f t="shared" ref="O516:O579" si="239">O$2&amp;($G516+100)&amp;"."&amp;$H516</f>
        <v>MR132.1</v>
      </c>
      <c r="P516" s="4" t="str">
        <f t="shared" si="229"/>
        <v>Pls</v>
      </c>
      <c r="Q516" s="179" t="str">
        <f t="shared" ref="Q516:Q579" si="240">Q$2&amp;($G516+200)&amp;"."&amp;$H516</f>
        <v>MR232.1</v>
      </c>
      <c r="R516" s="4" t="str">
        <f t="shared" si="230"/>
        <v>[M]</v>
      </c>
      <c r="S516" s="179" t="str">
        <f t="shared" ref="S516:S579" si="241">S$2&amp;($G516+300)&amp;"."&amp;$H516</f>
        <v>MR332.1</v>
      </c>
      <c r="T516" s="4" t="str">
        <f t="shared" si="231"/>
        <v>[A]</v>
      </c>
      <c r="U516" s="179" t="str">
        <f t="shared" si="235"/>
        <v>MR432.1</v>
      </c>
      <c r="V516" s="4" t="str">
        <f t="shared" si="226"/>
        <v>Sw</v>
      </c>
      <c r="W516" s="179" t="str">
        <f t="shared" si="236"/>
        <v>MR532.1</v>
      </c>
      <c r="X516" s="4" t="str">
        <f t="shared" si="227"/>
        <v>Lamp</v>
      </c>
      <c r="Y516" s="179" t="str">
        <f t="shared" ref="Y516:Y579" si="242">$W$2&amp;($G516+600)&amp;"."&amp;$H516</f>
        <v>MR632.1</v>
      </c>
      <c r="Z516" s="4" t="str">
        <f t="shared" si="232"/>
        <v>Alw</v>
      </c>
    </row>
    <row r="517" spans="7:26">
      <c r="G517" s="182">
        <f t="shared" si="221"/>
        <v>32</v>
      </c>
      <c r="H517" s="179">
        <f t="shared" si="222"/>
        <v>2</v>
      </c>
      <c r="I517" s="179" t="str">
        <f t="shared" si="233"/>
        <v>R32.2</v>
      </c>
      <c r="K517" s="179" t="str">
        <f t="shared" si="237"/>
        <v>R132.2</v>
      </c>
      <c r="L517" s="138" t="str">
        <f t="shared" si="228"/>
        <v>Sol</v>
      </c>
      <c r="M517" s="179" t="str">
        <f t="shared" si="238"/>
        <v>MR32.2</v>
      </c>
      <c r="N517" s="4" t="str">
        <f t="shared" si="234"/>
        <v>Flg</v>
      </c>
      <c r="O517" s="179" t="str">
        <f t="shared" si="239"/>
        <v>MR132.2</v>
      </c>
      <c r="P517" s="4" t="str">
        <f t="shared" si="229"/>
        <v>Pls</v>
      </c>
      <c r="Q517" s="179" t="str">
        <f t="shared" si="240"/>
        <v>MR232.2</v>
      </c>
      <c r="R517" s="4" t="str">
        <f t="shared" si="230"/>
        <v>[M]</v>
      </c>
      <c r="S517" s="179" t="str">
        <f t="shared" si="241"/>
        <v>MR332.2</v>
      </c>
      <c r="T517" s="4" t="str">
        <f t="shared" si="231"/>
        <v>[A]</v>
      </c>
      <c r="U517" s="179" t="str">
        <f t="shared" si="235"/>
        <v>MR432.2</v>
      </c>
      <c r="V517" s="4" t="str">
        <f t="shared" si="226"/>
        <v>Sw</v>
      </c>
      <c r="W517" s="179" t="str">
        <f t="shared" si="236"/>
        <v>MR532.2</v>
      </c>
      <c r="X517" s="4" t="str">
        <f t="shared" si="227"/>
        <v>Lamp</v>
      </c>
      <c r="Y517" s="179" t="str">
        <f t="shared" si="242"/>
        <v>MR632.2</v>
      </c>
      <c r="Z517" s="4" t="str">
        <f t="shared" si="232"/>
        <v>Alw</v>
      </c>
    </row>
    <row r="518" spans="7:26">
      <c r="G518" s="182">
        <f t="shared" si="221"/>
        <v>32</v>
      </c>
      <c r="H518" s="179">
        <f t="shared" si="222"/>
        <v>3</v>
      </c>
      <c r="I518" s="179" t="str">
        <f t="shared" si="233"/>
        <v>R32.3</v>
      </c>
      <c r="K518" s="179" t="str">
        <f t="shared" si="237"/>
        <v>R132.3</v>
      </c>
      <c r="L518" s="138" t="str">
        <f t="shared" si="228"/>
        <v>Sol</v>
      </c>
      <c r="M518" s="179" t="str">
        <f t="shared" si="238"/>
        <v>MR32.3</v>
      </c>
      <c r="N518" s="4" t="str">
        <f t="shared" si="234"/>
        <v>Flg</v>
      </c>
      <c r="O518" s="179" t="str">
        <f t="shared" si="239"/>
        <v>MR132.3</v>
      </c>
      <c r="P518" s="4" t="str">
        <f t="shared" si="229"/>
        <v>Pls</v>
      </c>
      <c r="Q518" s="179" t="str">
        <f t="shared" si="240"/>
        <v>MR232.3</v>
      </c>
      <c r="R518" s="4" t="str">
        <f t="shared" si="230"/>
        <v>[M]</v>
      </c>
      <c r="S518" s="179" t="str">
        <f t="shared" si="241"/>
        <v>MR332.3</v>
      </c>
      <c r="T518" s="4" t="str">
        <f t="shared" si="231"/>
        <v>[A]</v>
      </c>
      <c r="U518" s="179" t="str">
        <f t="shared" si="235"/>
        <v>MR432.3</v>
      </c>
      <c r="V518" s="4" t="str">
        <f t="shared" si="226"/>
        <v>Sw</v>
      </c>
      <c r="W518" s="179" t="str">
        <f t="shared" si="236"/>
        <v>MR532.3</v>
      </c>
      <c r="X518" s="4" t="str">
        <f t="shared" si="227"/>
        <v>Lamp</v>
      </c>
      <c r="Y518" s="179" t="str">
        <f t="shared" si="242"/>
        <v>MR632.3</v>
      </c>
      <c r="Z518" s="4" t="str">
        <f t="shared" si="232"/>
        <v>Alw</v>
      </c>
    </row>
    <row r="519" spans="7:26">
      <c r="G519" s="182">
        <f t="shared" si="221"/>
        <v>32</v>
      </c>
      <c r="H519" s="179">
        <f t="shared" si="222"/>
        <v>4</v>
      </c>
      <c r="I519" s="179" t="str">
        <f t="shared" si="233"/>
        <v>R32.4</v>
      </c>
      <c r="K519" s="179" t="str">
        <f t="shared" si="237"/>
        <v>R132.4</v>
      </c>
      <c r="L519" s="138" t="str">
        <f t="shared" si="228"/>
        <v>Sol</v>
      </c>
      <c r="M519" s="179" t="str">
        <f t="shared" si="238"/>
        <v>MR32.4</v>
      </c>
      <c r="N519" s="4" t="str">
        <f t="shared" si="234"/>
        <v>Flg</v>
      </c>
      <c r="O519" s="179" t="str">
        <f t="shared" si="239"/>
        <v>MR132.4</v>
      </c>
      <c r="P519" s="4" t="str">
        <f t="shared" si="229"/>
        <v>Pls</v>
      </c>
      <c r="Q519" s="179" t="str">
        <f t="shared" si="240"/>
        <v>MR232.4</v>
      </c>
      <c r="R519" s="4" t="str">
        <f t="shared" si="230"/>
        <v>[M]</v>
      </c>
      <c r="S519" s="179" t="str">
        <f t="shared" si="241"/>
        <v>MR332.4</v>
      </c>
      <c r="T519" s="4" t="str">
        <f t="shared" si="231"/>
        <v>[A]</v>
      </c>
      <c r="U519" s="179" t="str">
        <f t="shared" si="235"/>
        <v>MR432.4</v>
      </c>
      <c r="V519" s="4" t="str">
        <f t="shared" si="226"/>
        <v>Sw</v>
      </c>
      <c r="W519" s="179" t="str">
        <f t="shared" si="236"/>
        <v>MR532.4</v>
      </c>
      <c r="X519" s="4" t="str">
        <f t="shared" si="227"/>
        <v>Lamp</v>
      </c>
      <c r="Y519" s="179" t="str">
        <f t="shared" si="242"/>
        <v>MR632.4</v>
      </c>
      <c r="Z519" s="4" t="str">
        <f t="shared" si="232"/>
        <v>Alw</v>
      </c>
    </row>
    <row r="520" spans="7:26">
      <c r="G520" s="182">
        <f t="shared" ref="G520:G583" si="243">IF(H519&lt;&gt;15,G519,G519+1)</f>
        <v>32</v>
      </c>
      <c r="H520" s="179">
        <f t="shared" si="222"/>
        <v>5</v>
      </c>
      <c r="I520" s="179" t="str">
        <f t="shared" si="233"/>
        <v>R32.5</v>
      </c>
      <c r="K520" s="179" t="str">
        <f t="shared" si="237"/>
        <v>R132.5</v>
      </c>
      <c r="L520" s="138" t="str">
        <f t="shared" si="228"/>
        <v>Sol</v>
      </c>
      <c r="M520" s="179" t="str">
        <f t="shared" si="238"/>
        <v>MR32.5</v>
      </c>
      <c r="N520" s="4" t="str">
        <f t="shared" si="234"/>
        <v>Flg</v>
      </c>
      <c r="O520" s="179" t="str">
        <f t="shared" si="239"/>
        <v>MR132.5</v>
      </c>
      <c r="P520" s="4" t="str">
        <f t="shared" si="229"/>
        <v>Pls</v>
      </c>
      <c r="Q520" s="179" t="str">
        <f t="shared" si="240"/>
        <v>MR232.5</v>
      </c>
      <c r="R520" s="4" t="str">
        <f t="shared" si="230"/>
        <v>[M]</v>
      </c>
      <c r="S520" s="179" t="str">
        <f t="shared" si="241"/>
        <v>MR332.5</v>
      </c>
      <c r="T520" s="4" t="str">
        <f t="shared" si="231"/>
        <v>[A]</v>
      </c>
      <c r="U520" s="179" t="str">
        <f t="shared" si="235"/>
        <v>MR432.5</v>
      </c>
      <c r="V520" s="4" t="str">
        <f t="shared" si="226"/>
        <v>Sw</v>
      </c>
      <c r="W520" s="179" t="str">
        <f t="shared" si="236"/>
        <v>MR532.5</v>
      </c>
      <c r="X520" s="4" t="str">
        <f t="shared" si="227"/>
        <v>Lamp</v>
      </c>
      <c r="Y520" s="179" t="str">
        <f t="shared" si="242"/>
        <v>MR632.5</v>
      </c>
      <c r="Z520" s="4" t="str">
        <f t="shared" si="232"/>
        <v>Alw</v>
      </c>
    </row>
    <row r="521" spans="7:26">
      <c r="G521" s="182">
        <f t="shared" si="243"/>
        <v>32</v>
      </c>
      <c r="H521" s="179">
        <f t="shared" si="222"/>
        <v>6</v>
      </c>
      <c r="I521" s="179" t="str">
        <f t="shared" si="233"/>
        <v>R32.6</v>
      </c>
      <c r="K521" s="179" t="str">
        <f t="shared" si="237"/>
        <v>R132.6</v>
      </c>
      <c r="L521" s="138" t="str">
        <f t="shared" si="228"/>
        <v>Sol</v>
      </c>
      <c r="M521" s="179" t="str">
        <f t="shared" si="238"/>
        <v>MR32.6</v>
      </c>
      <c r="N521" s="4" t="str">
        <f t="shared" si="234"/>
        <v>Flg</v>
      </c>
      <c r="O521" s="179" t="str">
        <f t="shared" si="239"/>
        <v>MR132.6</v>
      </c>
      <c r="P521" s="4" t="str">
        <f t="shared" si="229"/>
        <v>Pls</v>
      </c>
      <c r="Q521" s="179" t="str">
        <f t="shared" si="240"/>
        <v>MR232.6</v>
      </c>
      <c r="R521" s="4" t="str">
        <f t="shared" si="230"/>
        <v>[M]</v>
      </c>
      <c r="S521" s="179" t="str">
        <f t="shared" si="241"/>
        <v>MR332.6</v>
      </c>
      <c r="T521" s="4" t="str">
        <f t="shared" si="231"/>
        <v>[A]</v>
      </c>
      <c r="U521" s="179" t="str">
        <f t="shared" si="235"/>
        <v>MR432.6</v>
      </c>
      <c r="V521" s="4" t="str">
        <f t="shared" si="226"/>
        <v>Sw</v>
      </c>
      <c r="W521" s="179" t="str">
        <f t="shared" si="236"/>
        <v>MR532.6</v>
      </c>
      <c r="X521" s="4" t="str">
        <f t="shared" si="227"/>
        <v>Lamp</v>
      </c>
      <c r="Y521" s="179" t="str">
        <f t="shared" si="242"/>
        <v>MR632.6</v>
      </c>
      <c r="Z521" s="4" t="str">
        <f t="shared" si="232"/>
        <v>Alw</v>
      </c>
    </row>
    <row r="522" spans="7:26">
      <c r="G522" s="182">
        <f t="shared" si="243"/>
        <v>32</v>
      </c>
      <c r="H522" s="179">
        <f t="shared" si="222"/>
        <v>7</v>
      </c>
      <c r="I522" s="179" t="str">
        <f t="shared" si="233"/>
        <v>R32.7</v>
      </c>
      <c r="K522" s="179" t="str">
        <f t="shared" si="237"/>
        <v>R132.7</v>
      </c>
      <c r="L522" s="138" t="str">
        <f t="shared" si="228"/>
        <v>Sol</v>
      </c>
      <c r="M522" s="179" t="str">
        <f t="shared" si="238"/>
        <v>MR32.7</v>
      </c>
      <c r="N522" s="4" t="str">
        <f t="shared" si="234"/>
        <v>Flg</v>
      </c>
      <c r="O522" s="179" t="str">
        <f t="shared" si="239"/>
        <v>MR132.7</v>
      </c>
      <c r="P522" s="4" t="str">
        <f t="shared" si="229"/>
        <v>Pls</v>
      </c>
      <c r="Q522" s="179" t="str">
        <f t="shared" si="240"/>
        <v>MR232.7</v>
      </c>
      <c r="R522" s="4" t="str">
        <f t="shared" si="230"/>
        <v>[M]</v>
      </c>
      <c r="S522" s="179" t="str">
        <f t="shared" si="241"/>
        <v>MR332.7</v>
      </c>
      <c r="T522" s="4" t="str">
        <f t="shared" si="231"/>
        <v>[A]</v>
      </c>
      <c r="U522" s="179" t="str">
        <f t="shared" si="235"/>
        <v>MR432.7</v>
      </c>
      <c r="V522" s="4" t="str">
        <f t="shared" si="226"/>
        <v>Sw</v>
      </c>
      <c r="W522" s="179" t="str">
        <f t="shared" si="236"/>
        <v>MR532.7</v>
      </c>
      <c r="X522" s="4" t="str">
        <f t="shared" si="227"/>
        <v>Lamp</v>
      </c>
      <c r="Y522" s="179" t="str">
        <f t="shared" si="242"/>
        <v>MR632.7</v>
      </c>
      <c r="Z522" s="4" t="str">
        <f t="shared" si="232"/>
        <v>Alw</v>
      </c>
    </row>
    <row r="523" spans="7:26">
      <c r="G523" s="182">
        <f t="shared" si="243"/>
        <v>32</v>
      </c>
      <c r="H523" s="179">
        <f t="shared" si="222"/>
        <v>8</v>
      </c>
      <c r="I523" s="179" t="str">
        <f t="shared" si="233"/>
        <v>R32.8</v>
      </c>
      <c r="K523" s="179" t="str">
        <f t="shared" si="237"/>
        <v>R132.8</v>
      </c>
      <c r="L523" s="138" t="str">
        <f t="shared" si="228"/>
        <v>Sol</v>
      </c>
      <c r="M523" s="179" t="str">
        <f t="shared" si="238"/>
        <v>MR32.8</v>
      </c>
      <c r="N523" s="4" t="str">
        <f t="shared" si="234"/>
        <v>Flg</v>
      </c>
      <c r="O523" s="179" t="str">
        <f t="shared" si="239"/>
        <v>MR132.8</v>
      </c>
      <c r="P523" s="4" t="str">
        <f t="shared" si="229"/>
        <v>Pls</v>
      </c>
      <c r="Q523" s="179" t="str">
        <f t="shared" si="240"/>
        <v>MR232.8</v>
      </c>
      <c r="R523" s="4" t="str">
        <f t="shared" si="230"/>
        <v>[M]</v>
      </c>
      <c r="S523" s="179" t="str">
        <f t="shared" si="241"/>
        <v>MR332.8</v>
      </c>
      <c r="T523" s="4" t="str">
        <f t="shared" si="231"/>
        <v>[A]</v>
      </c>
      <c r="U523" s="179" t="str">
        <f t="shared" si="235"/>
        <v>MR432.8</v>
      </c>
      <c r="V523" s="4" t="str">
        <f t="shared" si="226"/>
        <v>Sw</v>
      </c>
      <c r="W523" s="179" t="str">
        <f t="shared" si="236"/>
        <v>MR532.8</v>
      </c>
      <c r="X523" s="4" t="str">
        <f t="shared" si="227"/>
        <v>Lamp</v>
      </c>
      <c r="Y523" s="179" t="str">
        <f t="shared" si="242"/>
        <v>MR632.8</v>
      </c>
      <c r="Z523" s="4" t="str">
        <f t="shared" si="232"/>
        <v>Alw</v>
      </c>
    </row>
    <row r="524" spans="7:26">
      <c r="G524" s="182">
        <f t="shared" si="243"/>
        <v>32</v>
      </c>
      <c r="H524" s="179">
        <f t="shared" si="222"/>
        <v>9</v>
      </c>
      <c r="I524" s="179" t="str">
        <f t="shared" si="233"/>
        <v>R32.9</v>
      </c>
      <c r="K524" s="179" t="str">
        <f t="shared" si="237"/>
        <v>R132.9</v>
      </c>
      <c r="L524" s="138" t="str">
        <f t="shared" si="228"/>
        <v>Sol</v>
      </c>
      <c r="M524" s="179" t="str">
        <f t="shared" si="238"/>
        <v>MR32.9</v>
      </c>
      <c r="N524" s="4" t="str">
        <f t="shared" si="234"/>
        <v>Flg</v>
      </c>
      <c r="O524" s="179" t="str">
        <f t="shared" si="239"/>
        <v>MR132.9</v>
      </c>
      <c r="P524" s="4" t="str">
        <f t="shared" si="229"/>
        <v>Pls</v>
      </c>
      <c r="Q524" s="179" t="str">
        <f t="shared" si="240"/>
        <v>MR232.9</v>
      </c>
      <c r="R524" s="4" t="str">
        <f t="shared" si="230"/>
        <v>[M]</v>
      </c>
      <c r="S524" s="179" t="str">
        <f t="shared" si="241"/>
        <v>MR332.9</v>
      </c>
      <c r="T524" s="4" t="str">
        <f t="shared" si="231"/>
        <v>[A]</v>
      </c>
      <c r="U524" s="179" t="str">
        <f t="shared" si="235"/>
        <v>MR432.9</v>
      </c>
      <c r="V524" s="4" t="str">
        <f t="shared" si="226"/>
        <v>Sw</v>
      </c>
      <c r="W524" s="179" t="str">
        <f t="shared" si="236"/>
        <v>MR532.9</v>
      </c>
      <c r="X524" s="4" t="str">
        <f t="shared" si="227"/>
        <v>Lamp</v>
      </c>
      <c r="Y524" s="179" t="str">
        <f t="shared" si="242"/>
        <v>MR632.9</v>
      </c>
      <c r="Z524" s="4" t="str">
        <f t="shared" si="232"/>
        <v>Alw</v>
      </c>
    </row>
    <row r="525" spans="7:26">
      <c r="G525" s="182">
        <f t="shared" si="243"/>
        <v>32</v>
      </c>
      <c r="H525" s="179">
        <f t="shared" ref="H525:H588" si="244">IF(H524&lt;&gt;15,H524+1,0)</f>
        <v>10</v>
      </c>
      <c r="I525" s="179" t="str">
        <f t="shared" si="233"/>
        <v>R32.10</v>
      </c>
      <c r="K525" s="179" t="str">
        <f t="shared" si="237"/>
        <v>R132.10</v>
      </c>
      <c r="L525" s="138" t="str">
        <f t="shared" si="228"/>
        <v>Sol</v>
      </c>
      <c r="M525" s="179" t="str">
        <f t="shared" si="238"/>
        <v>MR32.10</v>
      </c>
      <c r="N525" s="4" t="str">
        <f t="shared" si="234"/>
        <v>Flg</v>
      </c>
      <c r="O525" s="179" t="str">
        <f t="shared" si="239"/>
        <v>MR132.10</v>
      </c>
      <c r="P525" s="4" t="str">
        <f t="shared" si="229"/>
        <v>Pls</v>
      </c>
      <c r="Q525" s="179" t="str">
        <f t="shared" si="240"/>
        <v>MR232.10</v>
      </c>
      <c r="R525" s="4" t="str">
        <f t="shared" si="230"/>
        <v>[M]</v>
      </c>
      <c r="S525" s="179" t="str">
        <f t="shared" si="241"/>
        <v>MR332.10</v>
      </c>
      <c r="T525" s="4" t="str">
        <f t="shared" si="231"/>
        <v>[A]</v>
      </c>
      <c r="U525" s="179" t="str">
        <f t="shared" si="235"/>
        <v>MR432.10</v>
      </c>
      <c r="V525" s="4" t="str">
        <f t="shared" si="226"/>
        <v>Sw</v>
      </c>
      <c r="W525" s="179" t="str">
        <f t="shared" si="236"/>
        <v>MR532.10</v>
      </c>
      <c r="X525" s="4" t="str">
        <f t="shared" si="227"/>
        <v>Lamp</v>
      </c>
      <c r="Y525" s="179" t="str">
        <f t="shared" si="242"/>
        <v>MR632.10</v>
      </c>
      <c r="Z525" s="4" t="str">
        <f t="shared" si="232"/>
        <v>Alw</v>
      </c>
    </row>
    <row r="526" spans="7:26">
      <c r="G526" s="182">
        <f t="shared" si="243"/>
        <v>32</v>
      </c>
      <c r="H526" s="179">
        <f t="shared" si="244"/>
        <v>11</v>
      </c>
      <c r="I526" s="179" t="str">
        <f t="shared" si="233"/>
        <v>R32.11</v>
      </c>
      <c r="K526" s="179" t="str">
        <f t="shared" si="237"/>
        <v>R132.11</v>
      </c>
      <c r="L526" s="138" t="str">
        <f t="shared" si="228"/>
        <v>Sol</v>
      </c>
      <c r="M526" s="179" t="str">
        <f t="shared" si="238"/>
        <v>MR32.11</v>
      </c>
      <c r="N526" s="4" t="str">
        <f t="shared" si="234"/>
        <v>Flg</v>
      </c>
      <c r="O526" s="179" t="str">
        <f t="shared" si="239"/>
        <v>MR132.11</v>
      </c>
      <c r="P526" s="4" t="str">
        <f t="shared" si="229"/>
        <v>Pls</v>
      </c>
      <c r="Q526" s="179" t="str">
        <f t="shared" si="240"/>
        <v>MR232.11</v>
      </c>
      <c r="R526" s="4" t="str">
        <f t="shared" si="230"/>
        <v>[M]</v>
      </c>
      <c r="S526" s="179" t="str">
        <f t="shared" si="241"/>
        <v>MR332.11</v>
      </c>
      <c r="T526" s="4" t="str">
        <f t="shared" si="231"/>
        <v>[A]</v>
      </c>
      <c r="U526" s="179" t="str">
        <f t="shared" si="235"/>
        <v>MR432.11</v>
      </c>
      <c r="V526" s="4" t="str">
        <f t="shared" si="226"/>
        <v>Sw</v>
      </c>
      <c r="W526" s="179" t="str">
        <f t="shared" si="236"/>
        <v>MR532.11</v>
      </c>
      <c r="X526" s="4" t="str">
        <f t="shared" si="227"/>
        <v>Lamp</v>
      </c>
      <c r="Y526" s="179" t="str">
        <f t="shared" si="242"/>
        <v>MR632.11</v>
      </c>
      <c r="Z526" s="4" t="str">
        <f t="shared" si="232"/>
        <v>Alw</v>
      </c>
    </row>
    <row r="527" spans="7:26">
      <c r="G527" s="182">
        <f t="shared" si="243"/>
        <v>32</v>
      </c>
      <c r="H527" s="179">
        <f t="shared" si="244"/>
        <v>12</v>
      </c>
      <c r="I527" s="179" t="str">
        <f t="shared" si="233"/>
        <v>R32.12</v>
      </c>
      <c r="K527" s="179" t="str">
        <f t="shared" si="237"/>
        <v>R132.12</v>
      </c>
      <c r="L527" s="138" t="str">
        <f t="shared" si="228"/>
        <v>Sol</v>
      </c>
      <c r="M527" s="179" t="str">
        <f t="shared" si="238"/>
        <v>MR32.12</v>
      </c>
      <c r="N527" s="4" t="str">
        <f t="shared" si="234"/>
        <v>Flg</v>
      </c>
      <c r="O527" s="179" t="str">
        <f t="shared" si="239"/>
        <v>MR132.12</v>
      </c>
      <c r="P527" s="4" t="str">
        <f t="shared" si="229"/>
        <v>Pls</v>
      </c>
      <c r="Q527" s="179" t="str">
        <f t="shared" si="240"/>
        <v>MR232.12</v>
      </c>
      <c r="R527" s="4" t="str">
        <f t="shared" si="230"/>
        <v>[M]</v>
      </c>
      <c r="S527" s="179" t="str">
        <f t="shared" si="241"/>
        <v>MR332.12</v>
      </c>
      <c r="T527" s="4" t="str">
        <f t="shared" si="231"/>
        <v>[A]</v>
      </c>
      <c r="U527" s="179" t="str">
        <f t="shared" si="235"/>
        <v>MR432.12</v>
      </c>
      <c r="V527" s="4" t="str">
        <f t="shared" si="226"/>
        <v>Sw</v>
      </c>
      <c r="W527" s="179" t="str">
        <f t="shared" si="236"/>
        <v>MR532.12</v>
      </c>
      <c r="X527" s="4" t="str">
        <f t="shared" si="227"/>
        <v>Lamp</v>
      </c>
      <c r="Y527" s="179" t="str">
        <f t="shared" si="242"/>
        <v>MR632.12</v>
      </c>
      <c r="Z527" s="4" t="str">
        <f t="shared" si="232"/>
        <v>Alw</v>
      </c>
    </row>
    <row r="528" spans="7:26">
      <c r="G528" s="182">
        <f t="shared" si="243"/>
        <v>32</v>
      </c>
      <c r="H528" s="179">
        <f t="shared" si="244"/>
        <v>13</v>
      </c>
      <c r="I528" s="179" t="str">
        <f t="shared" si="233"/>
        <v>R32.13</v>
      </c>
      <c r="K528" s="179" t="str">
        <f t="shared" si="237"/>
        <v>R132.13</v>
      </c>
      <c r="L528" s="138" t="str">
        <f t="shared" si="228"/>
        <v>Sol</v>
      </c>
      <c r="M528" s="179" t="str">
        <f t="shared" si="238"/>
        <v>MR32.13</v>
      </c>
      <c r="N528" s="4" t="str">
        <f t="shared" si="234"/>
        <v>Flg</v>
      </c>
      <c r="O528" s="179" t="str">
        <f t="shared" si="239"/>
        <v>MR132.13</v>
      </c>
      <c r="P528" s="4" t="str">
        <f t="shared" si="229"/>
        <v>Pls</v>
      </c>
      <c r="Q528" s="179" t="str">
        <f t="shared" si="240"/>
        <v>MR232.13</v>
      </c>
      <c r="R528" s="4" t="str">
        <f t="shared" si="230"/>
        <v>[M]</v>
      </c>
      <c r="S528" s="179" t="str">
        <f t="shared" si="241"/>
        <v>MR332.13</v>
      </c>
      <c r="T528" s="4" t="str">
        <f t="shared" si="231"/>
        <v>[A]</v>
      </c>
      <c r="U528" s="179" t="str">
        <f t="shared" si="235"/>
        <v>MR432.13</v>
      </c>
      <c r="V528" s="4" t="str">
        <f t="shared" si="226"/>
        <v>Sw</v>
      </c>
      <c r="W528" s="179" t="str">
        <f t="shared" si="236"/>
        <v>MR532.13</v>
      </c>
      <c r="X528" s="4" t="str">
        <f t="shared" si="227"/>
        <v>Lamp</v>
      </c>
      <c r="Y528" s="179" t="str">
        <f t="shared" si="242"/>
        <v>MR632.13</v>
      </c>
      <c r="Z528" s="4" t="str">
        <f t="shared" si="232"/>
        <v>Alw</v>
      </c>
    </row>
    <row r="529" spans="7:26">
      <c r="G529" s="182">
        <f t="shared" si="243"/>
        <v>32</v>
      </c>
      <c r="H529" s="179">
        <f t="shared" si="244"/>
        <v>14</v>
      </c>
      <c r="I529" s="179" t="str">
        <f t="shared" si="233"/>
        <v>R32.14</v>
      </c>
      <c r="K529" s="179" t="str">
        <f t="shared" si="237"/>
        <v>R132.14</v>
      </c>
      <c r="L529" s="138" t="str">
        <f t="shared" si="228"/>
        <v>Sol</v>
      </c>
      <c r="M529" s="179" t="str">
        <f t="shared" si="238"/>
        <v>MR32.14</v>
      </c>
      <c r="N529" s="4" t="str">
        <f t="shared" si="234"/>
        <v>Flg</v>
      </c>
      <c r="O529" s="179" t="str">
        <f t="shared" si="239"/>
        <v>MR132.14</v>
      </c>
      <c r="P529" s="4" t="str">
        <f t="shared" si="229"/>
        <v>Pls</v>
      </c>
      <c r="Q529" s="179" t="str">
        <f t="shared" si="240"/>
        <v>MR232.14</v>
      </c>
      <c r="R529" s="4" t="str">
        <f t="shared" si="230"/>
        <v>[M]</v>
      </c>
      <c r="S529" s="179" t="str">
        <f t="shared" si="241"/>
        <v>MR332.14</v>
      </c>
      <c r="T529" s="4" t="str">
        <f t="shared" si="231"/>
        <v>[A]</v>
      </c>
      <c r="U529" s="179" t="str">
        <f t="shared" si="235"/>
        <v>MR432.14</v>
      </c>
      <c r="V529" s="4" t="str">
        <f t="shared" si="226"/>
        <v>Sw</v>
      </c>
      <c r="W529" s="179" t="str">
        <f t="shared" si="236"/>
        <v>MR532.14</v>
      </c>
      <c r="X529" s="4" t="str">
        <f t="shared" si="227"/>
        <v>Lamp</v>
      </c>
      <c r="Y529" s="179" t="str">
        <f t="shared" si="242"/>
        <v>MR632.14</v>
      </c>
      <c r="Z529" s="4" t="str">
        <f t="shared" si="232"/>
        <v>Alw</v>
      </c>
    </row>
    <row r="530" spans="5:26">
      <c r="E530" s="276"/>
      <c r="G530" s="182">
        <f t="shared" si="243"/>
        <v>32</v>
      </c>
      <c r="H530" s="179">
        <f t="shared" si="244"/>
        <v>15</v>
      </c>
      <c r="I530" s="179" t="str">
        <f t="shared" si="233"/>
        <v>R32.15</v>
      </c>
      <c r="K530" s="179" t="str">
        <f t="shared" si="237"/>
        <v>R132.15</v>
      </c>
      <c r="L530" s="138" t="str">
        <f t="shared" si="228"/>
        <v>Sol</v>
      </c>
      <c r="M530" s="179" t="str">
        <f t="shared" si="238"/>
        <v>MR32.15</v>
      </c>
      <c r="N530" s="4" t="str">
        <f t="shared" si="234"/>
        <v>Flg</v>
      </c>
      <c r="O530" s="179" t="str">
        <f t="shared" si="239"/>
        <v>MR132.15</v>
      </c>
      <c r="P530" s="4" t="str">
        <f t="shared" si="229"/>
        <v>Pls</v>
      </c>
      <c r="Q530" s="179" t="str">
        <f t="shared" si="240"/>
        <v>MR232.15</v>
      </c>
      <c r="R530" s="4" t="str">
        <f t="shared" si="230"/>
        <v>[M]</v>
      </c>
      <c r="S530" s="179" t="str">
        <f t="shared" si="241"/>
        <v>MR332.15</v>
      </c>
      <c r="T530" s="4" t="str">
        <f t="shared" si="231"/>
        <v>[A]</v>
      </c>
      <c r="U530" s="179" t="str">
        <f t="shared" si="235"/>
        <v>MR432.15</v>
      </c>
      <c r="V530" s="4" t="str">
        <f t="shared" si="226"/>
        <v>Sw</v>
      </c>
      <c r="W530" s="179" t="str">
        <f t="shared" si="236"/>
        <v>MR532.15</v>
      </c>
      <c r="X530" s="4" t="str">
        <f t="shared" si="227"/>
        <v>Lamp</v>
      </c>
      <c r="Y530" s="179" t="str">
        <f t="shared" si="242"/>
        <v>MR632.15</v>
      </c>
      <c r="Z530" s="4" t="str">
        <f t="shared" si="232"/>
        <v>Alw</v>
      </c>
    </row>
    <row r="531" spans="7:26">
      <c r="G531" s="182">
        <f t="shared" si="243"/>
        <v>33</v>
      </c>
      <c r="H531" s="179">
        <f t="shared" si="244"/>
        <v>0</v>
      </c>
      <c r="I531" s="179" t="str">
        <f t="shared" si="233"/>
        <v>R33.0</v>
      </c>
      <c r="K531" s="179" t="str">
        <f t="shared" si="237"/>
        <v>R133.0</v>
      </c>
      <c r="L531" s="138" t="str">
        <f t="shared" si="228"/>
        <v>Sol</v>
      </c>
      <c r="M531" s="179" t="str">
        <f t="shared" si="238"/>
        <v>MR33.0</v>
      </c>
      <c r="N531" s="4" t="str">
        <f t="shared" si="234"/>
        <v>Flg</v>
      </c>
      <c r="O531" s="179" t="str">
        <f t="shared" si="239"/>
        <v>MR133.0</v>
      </c>
      <c r="P531" s="4" t="str">
        <f t="shared" si="229"/>
        <v>Pls</v>
      </c>
      <c r="Q531" s="179" t="str">
        <f t="shared" si="240"/>
        <v>MR233.0</v>
      </c>
      <c r="R531" s="4" t="str">
        <f t="shared" si="230"/>
        <v>[M]</v>
      </c>
      <c r="S531" s="179" t="str">
        <f t="shared" si="241"/>
        <v>MR333.0</v>
      </c>
      <c r="T531" s="4" t="str">
        <f t="shared" si="231"/>
        <v>[A]</v>
      </c>
      <c r="U531" s="179" t="str">
        <f t="shared" si="235"/>
        <v>MR433.0</v>
      </c>
      <c r="V531" s="4" t="str">
        <f t="shared" ref="V531:V594" si="245">$E531&amp;V$2</f>
        <v>Sw</v>
      </c>
      <c r="W531" s="179" t="str">
        <f t="shared" si="236"/>
        <v>MR533.0</v>
      </c>
      <c r="X531" s="4" t="str">
        <f t="shared" ref="X531:X594" si="246">$E531&amp;X$2</f>
        <v>Lamp</v>
      </c>
      <c r="Y531" s="179" t="str">
        <f t="shared" si="242"/>
        <v>MR633.0</v>
      </c>
      <c r="Z531" s="4" t="str">
        <f t="shared" si="232"/>
        <v>Alw</v>
      </c>
    </row>
    <row r="532" spans="7:26">
      <c r="G532" s="182">
        <f t="shared" si="243"/>
        <v>33</v>
      </c>
      <c r="H532" s="179">
        <f t="shared" si="244"/>
        <v>1</v>
      </c>
      <c r="I532" s="179" t="str">
        <f t="shared" si="233"/>
        <v>R33.1</v>
      </c>
      <c r="K532" s="179" t="str">
        <f t="shared" si="237"/>
        <v>R133.1</v>
      </c>
      <c r="L532" s="138" t="str">
        <f t="shared" si="228"/>
        <v>Sol</v>
      </c>
      <c r="M532" s="179" t="str">
        <f t="shared" si="238"/>
        <v>MR33.1</v>
      </c>
      <c r="N532" s="4" t="str">
        <f t="shared" si="234"/>
        <v>Flg</v>
      </c>
      <c r="O532" s="179" t="str">
        <f t="shared" si="239"/>
        <v>MR133.1</v>
      </c>
      <c r="P532" s="4" t="str">
        <f t="shared" si="229"/>
        <v>Pls</v>
      </c>
      <c r="Q532" s="179" t="str">
        <f t="shared" si="240"/>
        <v>MR233.1</v>
      </c>
      <c r="R532" s="4" t="str">
        <f t="shared" si="230"/>
        <v>[M]</v>
      </c>
      <c r="S532" s="179" t="str">
        <f t="shared" si="241"/>
        <v>MR333.1</v>
      </c>
      <c r="T532" s="4" t="str">
        <f t="shared" si="231"/>
        <v>[A]</v>
      </c>
      <c r="U532" s="179" t="str">
        <f t="shared" si="235"/>
        <v>MR433.1</v>
      </c>
      <c r="V532" s="4" t="str">
        <f t="shared" si="245"/>
        <v>Sw</v>
      </c>
      <c r="W532" s="179" t="str">
        <f t="shared" si="236"/>
        <v>MR533.1</v>
      </c>
      <c r="X532" s="4" t="str">
        <f t="shared" si="246"/>
        <v>Lamp</v>
      </c>
      <c r="Y532" s="179" t="str">
        <f t="shared" si="242"/>
        <v>MR633.1</v>
      </c>
      <c r="Z532" s="4" t="str">
        <f t="shared" si="232"/>
        <v>Alw</v>
      </c>
    </row>
    <row r="533" spans="7:26">
      <c r="G533" s="182">
        <f t="shared" si="243"/>
        <v>33</v>
      </c>
      <c r="H533" s="179">
        <f t="shared" si="244"/>
        <v>2</v>
      </c>
      <c r="I533" s="179" t="str">
        <f t="shared" si="233"/>
        <v>R33.2</v>
      </c>
      <c r="K533" s="179" t="str">
        <f t="shared" si="237"/>
        <v>R133.2</v>
      </c>
      <c r="L533" s="138" t="str">
        <f t="shared" si="228"/>
        <v>Sol</v>
      </c>
      <c r="M533" s="179" t="str">
        <f t="shared" si="238"/>
        <v>MR33.2</v>
      </c>
      <c r="N533" s="4" t="str">
        <f t="shared" si="234"/>
        <v>Flg</v>
      </c>
      <c r="O533" s="179" t="str">
        <f t="shared" si="239"/>
        <v>MR133.2</v>
      </c>
      <c r="P533" s="4" t="str">
        <f t="shared" si="229"/>
        <v>Pls</v>
      </c>
      <c r="Q533" s="179" t="str">
        <f t="shared" si="240"/>
        <v>MR233.2</v>
      </c>
      <c r="R533" s="4" t="str">
        <f t="shared" si="230"/>
        <v>[M]</v>
      </c>
      <c r="S533" s="179" t="str">
        <f t="shared" si="241"/>
        <v>MR333.2</v>
      </c>
      <c r="T533" s="4" t="str">
        <f t="shared" si="231"/>
        <v>[A]</v>
      </c>
      <c r="U533" s="179" t="str">
        <f t="shared" si="235"/>
        <v>MR433.2</v>
      </c>
      <c r="V533" s="4" t="str">
        <f t="shared" si="245"/>
        <v>Sw</v>
      </c>
      <c r="W533" s="179" t="str">
        <f t="shared" si="236"/>
        <v>MR533.2</v>
      </c>
      <c r="X533" s="4" t="str">
        <f t="shared" si="246"/>
        <v>Lamp</v>
      </c>
      <c r="Y533" s="179" t="str">
        <f t="shared" si="242"/>
        <v>MR633.2</v>
      </c>
      <c r="Z533" s="4" t="str">
        <f t="shared" si="232"/>
        <v>Alw</v>
      </c>
    </row>
    <row r="534" spans="7:26">
      <c r="G534" s="182">
        <f t="shared" si="243"/>
        <v>33</v>
      </c>
      <c r="H534" s="179">
        <f t="shared" si="244"/>
        <v>3</v>
      </c>
      <c r="I534" s="179" t="str">
        <f t="shared" si="233"/>
        <v>R33.3</v>
      </c>
      <c r="K534" s="179" t="str">
        <f t="shared" si="237"/>
        <v>R133.3</v>
      </c>
      <c r="L534" s="138" t="str">
        <f t="shared" si="228"/>
        <v>Sol</v>
      </c>
      <c r="M534" s="179" t="str">
        <f t="shared" si="238"/>
        <v>MR33.3</v>
      </c>
      <c r="N534" s="4" t="str">
        <f t="shared" si="234"/>
        <v>Flg</v>
      </c>
      <c r="O534" s="179" t="str">
        <f t="shared" si="239"/>
        <v>MR133.3</v>
      </c>
      <c r="P534" s="4" t="str">
        <f t="shared" si="229"/>
        <v>Pls</v>
      </c>
      <c r="Q534" s="179" t="str">
        <f t="shared" si="240"/>
        <v>MR233.3</v>
      </c>
      <c r="R534" s="4" t="str">
        <f t="shared" si="230"/>
        <v>[M]</v>
      </c>
      <c r="S534" s="179" t="str">
        <f t="shared" si="241"/>
        <v>MR333.3</v>
      </c>
      <c r="T534" s="4" t="str">
        <f t="shared" si="231"/>
        <v>[A]</v>
      </c>
      <c r="U534" s="179" t="str">
        <f t="shared" si="235"/>
        <v>MR433.3</v>
      </c>
      <c r="V534" s="4" t="str">
        <f t="shared" si="245"/>
        <v>Sw</v>
      </c>
      <c r="W534" s="179" t="str">
        <f t="shared" si="236"/>
        <v>MR533.3</v>
      </c>
      <c r="X534" s="4" t="str">
        <f t="shared" si="246"/>
        <v>Lamp</v>
      </c>
      <c r="Y534" s="179" t="str">
        <f t="shared" si="242"/>
        <v>MR633.3</v>
      </c>
      <c r="Z534" s="4" t="str">
        <f t="shared" si="232"/>
        <v>Alw</v>
      </c>
    </row>
    <row r="535" spans="7:26">
      <c r="G535" s="182">
        <f t="shared" si="243"/>
        <v>33</v>
      </c>
      <c r="H535" s="179">
        <f t="shared" si="244"/>
        <v>4</v>
      </c>
      <c r="I535" s="179" t="str">
        <f t="shared" si="233"/>
        <v>R33.4</v>
      </c>
      <c r="K535" s="179" t="str">
        <f t="shared" si="237"/>
        <v>R133.4</v>
      </c>
      <c r="L535" s="138" t="str">
        <f t="shared" si="228"/>
        <v>Sol</v>
      </c>
      <c r="M535" s="179" t="str">
        <f t="shared" si="238"/>
        <v>MR33.4</v>
      </c>
      <c r="N535" s="4" t="str">
        <f t="shared" si="234"/>
        <v>Flg</v>
      </c>
      <c r="O535" s="179" t="str">
        <f t="shared" si="239"/>
        <v>MR133.4</v>
      </c>
      <c r="P535" s="4" t="str">
        <f t="shared" si="229"/>
        <v>Pls</v>
      </c>
      <c r="Q535" s="179" t="str">
        <f t="shared" si="240"/>
        <v>MR233.4</v>
      </c>
      <c r="R535" s="4" t="str">
        <f t="shared" si="230"/>
        <v>[M]</v>
      </c>
      <c r="S535" s="179" t="str">
        <f t="shared" si="241"/>
        <v>MR333.4</v>
      </c>
      <c r="T535" s="4" t="str">
        <f t="shared" si="231"/>
        <v>[A]</v>
      </c>
      <c r="U535" s="179" t="str">
        <f t="shared" si="235"/>
        <v>MR433.4</v>
      </c>
      <c r="V535" s="4" t="str">
        <f t="shared" si="245"/>
        <v>Sw</v>
      </c>
      <c r="W535" s="179" t="str">
        <f t="shared" si="236"/>
        <v>MR533.4</v>
      </c>
      <c r="X535" s="4" t="str">
        <f t="shared" si="246"/>
        <v>Lamp</v>
      </c>
      <c r="Y535" s="179" t="str">
        <f t="shared" si="242"/>
        <v>MR633.4</v>
      </c>
      <c r="Z535" s="4" t="str">
        <f t="shared" si="232"/>
        <v>Alw</v>
      </c>
    </row>
    <row r="536" spans="7:26">
      <c r="G536" s="182">
        <f t="shared" si="243"/>
        <v>33</v>
      </c>
      <c r="H536" s="179">
        <f t="shared" si="244"/>
        <v>5</v>
      </c>
      <c r="I536" s="179" t="str">
        <f t="shared" si="233"/>
        <v>R33.5</v>
      </c>
      <c r="K536" s="179" t="str">
        <f t="shared" si="237"/>
        <v>R133.5</v>
      </c>
      <c r="L536" s="138" t="str">
        <f t="shared" si="228"/>
        <v>Sol</v>
      </c>
      <c r="M536" s="179" t="str">
        <f t="shared" si="238"/>
        <v>MR33.5</v>
      </c>
      <c r="N536" s="4" t="str">
        <f t="shared" si="234"/>
        <v>Flg</v>
      </c>
      <c r="O536" s="179" t="str">
        <f t="shared" si="239"/>
        <v>MR133.5</v>
      </c>
      <c r="P536" s="4" t="str">
        <f t="shared" si="229"/>
        <v>Pls</v>
      </c>
      <c r="Q536" s="179" t="str">
        <f t="shared" si="240"/>
        <v>MR233.5</v>
      </c>
      <c r="R536" s="4" t="str">
        <f t="shared" si="230"/>
        <v>[M]</v>
      </c>
      <c r="S536" s="179" t="str">
        <f t="shared" si="241"/>
        <v>MR333.5</v>
      </c>
      <c r="T536" s="4" t="str">
        <f t="shared" si="231"/>
        <v>[A]</v>
      </c>
      <c r="U536" s="179" t="str">
        <f t="shared" si="235"/>
        <v>MR433.5</v>
      </c>
      <c r="V536" s="4" t="str">
        <f t="shared" si="245"/>
        <v>Sw</v>
      </c>
      <c r="W536" s="179" t="str">
        <f t="shared" si="236"/>
        <v>MR533.5</v>
      </c>
      <c r="X536" s="4" t="str">
        <f t="shared" si="246"/>
        <v>Lamp</v>
      </c>
      <c r="Y536" s="179" t="str">
        <f t="shared" si="242"/>
        <v>MR633.5</v>
      </c>
      <c r="Z536" s="4" t="str">
        <f t="shared" si="232"/>
        <v>Alw</v>
      </c>
    </row>
    <row r="537" spans="7:26">
      <c r="G537" s="182">
        <f t="shared" si="243"/>
        <v>33</v>
      </c>
      <c r="H537" s="179">
        <f t="shared" si="244"/>
        <v>6</v>
      </c>
      <c r="I537" s="179" t="str">
        <f t="shared" si="233"/>
        <v>R33.6</v>
      </c>
      <c r="K537" s="179" t="str">
        <f t="shared" si="237"/>
        <v>R133.6</v>
      </c>
      <c r="L537" s="138" t="str">
        <f t="shared" si="228"/>
        <v>Sol</v>
      </c>
      <c r="M537" s="179" t="str">
        <f t="shared" si="238"/>
        <v>MR33.6</v>
      </c>
      <c r="N537" s="4" t="str">
        <f t="shared" si="234"/>
        <v>Flg</v>
      </c>
      <c r="O537" s="179" t="str">
        <f t="shared" si="239"/>
        <v>MR133.6</v>
      </c>
      <c r="P537" s="4" t="str">
        <f t="shared" si="229"/>
        <v>Pls</v>
      </c>
      <c r="Q537" s="179" t="str">
        <f t="shared" si="240"/>
        <v>MR233.6</v>
      </c>
      <c r="R537" s="4" t="str">
        <f t="shared" si="230"/>
        <v>[M]</v>
      </c>
      <c r="S537" s="179" t="str">
        <f t="shared" si="241"/>
        <v>MR333.6</v>
      </c>
      <c r="T537" s="4" t="str">
        <f t="shared" si="231"/>
        <v>[A]</v>
      </c>
      <c r="U537" s="179" t="str">
        <f t="shared" si="235"/>
        <v>MR433.6</v>
      </c>
      <c r="V537" s="4" t="str">
        <f t="shared" si="245"/>
        <v>Sw</v>
      </c>
      <c r="W537" s="179" t="str">
        <f t="shared" si="236"/>
        <v>MR533.6</v>
      </c>
      <c r="X537" s="4" t="str">
        <f t="shared" si="246"/>
        <v>Lamp</v>
      </c>
      <c r="Y537" s="179" t="str">
        <f t="shared" si="242"/>
        <v>MR633.6</v>
      </c>
      <c r="Z537" s="4" t="str">
        <f t="shared" si="232"/>
        <v>Alw</v>
      </c>
    </row>
    <row r="538" spans="7:26">
      <c r="G538" s="182">
        <f t="shared" si="243"/>
        <v>33</v>
      </c>
      <c r="H538" s="179">
        <f t="shared" si="244"/>
        <v>7</v>
      </c>
      <c r="I538" s="179" t="str">
        <f t="shared" si="233"/>
        <v>R33.7</v>
      </c>
      <c r="K538" s="179" t="str">
        <f t="shared" si="237"/>
        <v>R133.7</v>
      </c>
      <c r="L538" s="138" t="str">
        <f t="shared" si="228"/>
        <v>Sol</v>
      </c>
      <c r="M538" s="179" t="str">
        <f t="shared" si="238"/>
        <v>MR33.7</v>
      </c>
      <c r="N538" s="4" t="str">
        <f t="shared" si="234"/>
        <v>Flg</v>
      </c>
      <c r="O538" s="179" t="str">
        <f t="shared" si="239"/>
        <v>MR133.7</v>
      </c>
      <c r="P538" s="4" t="str">
        <f t="shared" si="229"/>
        <v>Pls</v>
      </c>
      <c r="Q538" s="179" t="str">
        <f t="shared" si="240"/>
        <v>MR233.7</v>
      </c>
      <c r="R538" s="4" t="str">
        <f t="shared" si="230"/>
        <v>[M]</v>
      </c>
      <c r="S538" s="179" t="str">
        <f t="shared" si="241"/>
        <v>MR333.7</v>
      </c>
      <c r="T538" s="4" t="str">
        <f t="shared" si="231"/>
        <v>[A]</v>
      </c>
      <c r="U538" s="179" t="str">
        <f t="shared" si="235"/>
        <v>MR433.7</v>
      </c>
      <c r="V538" s="4" t="str">
        <f t="shared" si="245"/>
        <v>Sw</v>
      </c>
      <c r="W538" s="179" t="str">
        <f t="shared" si="236"/>
        <v>MR533.7</v>
      </c>
      <c r="X538" s="4" t="str">
        <f t="shared" si="246"/>
        <v>Lamp</v>
      </c>
      <c r="Y538" s="179" t="str">
        <f t="shared" si="242"/>
        <v>MR633.7</v>
      </c>
      <c r="Z538" s="4" t="str">
        <f t="shared" si="232"/>
        <v>Alw</v>
      </c>
    </row>
    <row r="539" spans="7:26">
      <c r="G539" s="182">
        <f t="shared" si="243"/>
        <v>33</v>
      </c>
      <c r="H539" s="179">
        <f t="shared" si="244"/>
        <v>8</v>
      </c>
      <c r="I539" s="179" t="str">
        <f t="shared" si="233"/>
        <v>R33.8</v>
      </c>
      <c r="K539" s="179" t="str">
        <f t="shared" si="237"/>
        <v>R133.8</v>
      </c>
      <c r="L539" s="138" t="str">
        <f t="shared" si="228"/>
        <v>Sol</v>
      </c>
      <c r="M539" s="179" t="str">
        <f t="shared" si="238"/>
        <v>MR33.8</v>
      </c>
      <c r="N539" s="4" t="str">
        <f t="shared" si="234"/>
        <v>Flg</v>
      </c>
      <c r="O539" s="179" t="str">
        <f t="shared" si="239"/>
        <v>MR133.8</v>
      </c>
      <c r="P539" s="4" t="str">
        <f t="shared" si="229"/>
        <v>Pls</v>
      </c>
      <c r="Q539" s="179" t="str">
        <f t="shared" si="240"/>
        <v>MR233.8</v>
      </c>
      <c r="R539" s="4" t="str">
        <f t="shared" si="230"/>
        <v>[M]</v>
      </c>
      <c r="S539" s="179" t="str">
        <f t="shared" si="241"/>
        <v>MR333.8</v>
      </c>
      <c r="T539" s="4" t="str">
        <f t="shared" si="231"/>
        <v>[A]</v>
      </c>
      <c r="U539" s="179" t="str">
        <f t="shared" si="235"/>
        <v>MR433.8</v>
      </c>
      <c r="V539" s="4" t="str">
        <f t="shared" si="245"/>
        <v>Sw</v>
      </c>
      <c r="W539" s="179" t="str">
        <f t="shared" si="236"/>
        <v>MR533.8</v>
      </c>
      <c r="X539" s="4" t="str">
        <f t="shared" si="246"/>
        <v>Lamp</v>
      </c>
      <c r="Y539" s="179" t="str">
        <f t="shared" si="242"/>
        <v>MR633.8</v>
      </c>
      <c r="Z539" s="4" t="str">
        <f t="shared" si="232"/>
        <v>Alw</v>
      </c>
    </row>
    <row r="540" spans="7:26">
      <c r="G540" s="182">
        <f t="shared" si="243"/>
        <v>33</v>
      </c>
      <c r="H540" s="179">
        <f t="shared" si="244"/>
        <v>9</v>
      </c>
      <c r="I540" s="179" t="str">
        <f t="shared" si="233"/>
        <v>R33.9</v>
      </c>
      <c r="K540" s="179" t="str">
        <f t="shared" si="237"/>
        <v>R133.9</v>
      </c>
      <c r="L540" s="138" t="str">
        <f t="shared" si="228"/>
        <v>Sol</v>
      </c>
      <c r="M540" s="179" t="str">
        <f t="shared" si="238"/>
        <v>MR33.9</v>
      </c>
      <c r="N540" s="4" t="str">
        <f t="shared" si="234"/>
        <v>Flg</v>
      </c>
      <c r="O540" s="179" t="str">
        <f t="shared" si="239"/>
        <v>MR133.9</v>
      </c>
      <c r="P540" s="4" t="str">
        <f t="shared" si="229"/>
        <v>Pls</v>
      </c>
      <c r="Q540" s="179" t="str">
        <f t="shared" si="240"/>
        <v>MR233.9</v>
      </c>
      <c r="R540" s="4" t="str">
        <f t="shared" si="230"/>
        <v>[M]</v>
      </c>
      <c r="S540" s="179" t="str">
        <f t="shared" si="241"/>
        <v>MR333.9</v>
      </c>
      <c r="T540" s="4" t="str">
        <f t="shared" si="231"/>
        <v>[A]</v>
      </c>
      <c r="U540" s="179" t="str">
        <f t="shared" si="235"/>
        <v>MR433.9</v>
      </c>
      <c r="V540" s="4" t="str">
        <f t="shared" si="245"/>
        <v>Sw</v>
      </c>
      <c r="W540" s="179" t="str">
        <f t="shared" si="236"/>
        <v>MR533.9</v>
      </c>
      <c r="X540" s="4" t="str">
        <f t="shared" si="246"/>
        <v>Lamp</v>
      </c>
      <c r="Y540" s="179" t="str">
        <f t="shared" si="242"/>
        <v>MR633.9</v>
      </c>
      <c r="Z540" s="4" t="str">
        <f t="shared" si="232"/>
        <v>Alw</v>
      </c>
    </row>
    <row r="541" spans="7:26">
      <c r="G541" s="182">
        <f t="shared" si="243"/>
        <v>33</v>
      </c>
      <c r="H541" s="179">
        <f t="shared" si="244"/>
        <v>10</v>
      </c>
      <c r="I541" s="179" t="str">
        <f t="shared" si="233"/>
        <v>R33.10</v>
      </c>
      <c r="K541" s="179" t="str">
        <f t="shared" si="237"/>
        <v>R133.10</v>
      </c>
      <c r="L541" s="138" t="str">
        <f t="shared" si="228"/>
        <v>Sol</v>
      </c>
      <c r="M541" s="179" t="str">
        <f t="shared" si="238"/>
        <v>MR33.10</v>
      </c>
      <c r="N541" s="4" t="str">
        <f t="shared" si="234"/>
        <v>Flg</v>
      </c>
      <c r="O541" s="179" t="str">
        <f t="shared" si="239"/>
        <v>MR133.10</v>
      </c>
      <c r="P541" s="4" t="str">
        <f t="shared" si="229"/>
        <v>Pls</v>
      </c>
      <c r="Q541" s="179" t="str">
        <f t="shared" si="240"/>
        <v>MR233.10</v>
      </c>
      <c r="R541" s="4" t="str">
        <f t="shared" si="230"/>
        <v>[M]</v>
      </c>
      <c r="S541" s="179" t="str">
        <f t="shared" si="241"/>
        <v>MR333.10</v>
      </c>
      <c r="T541" s="4" t="str">
        <f t="shared" si="231"/>
        <v>[A]</v>
      </c>
      <c r="U541" s="179" t="str">
        <f t="shared" si="235"/>
        <v>MR433.10</v>
      </c>
      <c r="V541" s="4" t="str">
        <f t="shared" si="245"/>
        <v>Sw</v>
      </c>
      <c r="W541" s="179" t="str">
        <f t="shared" si="236"/>
        <v>MR533.10</v>
      </c>
      <c r="X541" s="4" t="str">
        <f t="shared" si="246"/>
        <v>Lamp</v>
      </c>
      <c r="Y541" s="179" t="str">
        <f t="shared" si="242"/>
        <v>MR633.10</v>
      </c>
      <c r="Z541" s="4" t="str">
        <f t="shared" si="232"/>
        <v>Alw</v>
      </c>
    </row>
    <row r="542" spans="7:26">
      <c r="G542" s="182">
        <f t="shared" si="243"/>
        <v>33</v>
      </c>
      <c r="H542" s="179">
        <f t="shared" si="244"/>
        <v>11</v>
      </c>
      <c r="I542" s="179" t="str">
        <f t="shared" si="233"/>
        <v>R33.11</v>
      </c>
      <c r="K542" s="179" t="str">
        <f t="shared" si="237"/>
        <v>R133.11</v>
      </c>
      <c r="L542" s="138" t="str">
        <f t="shared" si="228"/>
        <v>Sol</v>
      </c>
      <c r="M542" s="179" t="str">
        <f t="shared" si="238"/>
        <v>MR33.11</v>
      </c>
      <c r="N542" s="4" t="str">
        <f t="shared" si="234"/>
        <v>Flg</v>
      </c>
      <c r="O542" s="179" t="str">
        <f t="shared" si="239"/>
        <v>MR133.11</v>
      </c>
      <c r="P542" s="4" t="str">
        <f t="shared" si="229"/>
        <v>Pls</v>
      </c>
      <c r="Q542" s="179" t="str">
        <f t="shared" si="240"/>
        <v>MR233.11</v>
      </c>
      <c r="R542" s="4" t="str">
        <f t="shared" si="230"/>
        <v>[M]</v>
      </c>
      <c r="S542" s="179" t="str">
        <f t="shared" si="241"/>
        <v>MR333.11</v>
      </c>
      <c r="T542" s="4" t="str">
        <f t="shared" si="231"/>
        <v>[A]</v>
      </c>
      <c r="U542" s="179" t="str">
        <f t="shared" si="235"/>
        <v>MR433.11</v>
      </c>
      <c r="V542" s="4" t="str">
        <f t="shared" si="245"/>
        <v>Sw</v>
      </c>
      <c r="W542" s="179" t="str">
        <f t="shared" si="236"/>
        <v>MR533.11</v>
      </c>
      <c r="X542" s="4" t="str">
        <f t="shared" si="246"/>
        <v>Lamp</v>
      </c>
      <c r="Y542" s="179" t="str">
        <f t="shared" si="242"/>
        <v>MR633.11</v>
      </c>
      <c r="Z542" s="4" t="str">
        <f t="shared" si="232"/>
        <v>Alw</v>
      </c>
    </row>
    <row r="543" spans="7:26">
      <c r="G543" s="182">
        <f t="shared" si="243"/>
        <v>33</v>
      </c>
      <c r="H543" s="179">
        <f t="shared" si="244"/>
        <v>12</v>
      </c>
      <c r="I543" s="179" t="str">
        <f t="shared" si="233"/>
        <v>R33.12</v>
      </c>
      <c r="K543" s="179" t="str">
        <f t="shared" si="237"/>
        <v>R133.12</v>
      </c>
      <c r="L543" s="138" t="str">
        <f t="shared" si="228"/>
        <v>Sol</v>
      </c>
      <c r="M543" s="179" t="str">
        <f t="shared" si="238"/>
        <v>MR33.12</v>
      </c>
      <c r="N543" s="4" t="str">
        <f t="shared" si="234"/>
        <v>Flg</v>
      </c>
      <c r="O543" s="179" t="str">
        <f t="shared" si="239"/>
        <v>MR133.12</v>
      </c>
      <c r="P543" s="4" t="str">
        <f t="shared" si="229"/>
        <v>Pls</v>
      </c>
      <c r="Q543" s="179" t="str">
        <f t="shared" si="240"/>
        <v>MR233.12</v>
      </c>
      <c r="R543" s="4" t="str">
        <f t="shared" si="230"/>
        <v>[M]</v>
      </c>
      <c r="S543" s="179" t="str">
        <f t="shared" si="241"/>
        <v>MR333.12</v>
      </c>
      <c r="T543" s="4" t="str">
        <f t="shared" si="231"/>
        <v>[A]</v>
      </c>
      <c r="U543" s="179" t="str">
        <f t="shared" si="235"/>
        <v>MR433.12</v>
      </c>
      <c r="V543" s="4" t="str">
        <f t="shared" si="245"/>
        <v>Sw</v>
      </c>
      <c r="W543" s="179" t="str">
        <f t="shared" si="236"/>
        <v>MR533.12</v>
      </c>
      <c r="X543" s="4" t="str">
        <f t="shared" si="246"/>
        <v>Lamp</v>
      </c>
      <c r="Y543" s="179" t="str">
        <f t="shared" si="242"/>
        <v>MR633.12</v>
      </c>
      <c r="Z543" s="4" t="str">
        <f t="shared" si="232"/>
        <v>Alw</v>
      </c>
    </row>
    <row r="544" spans="7:26">
      <c r="G544" s="182">
        <f t="shared" si="243"/>
        <v>33</v>
      </c>
      <c r="H544" s="179">
        <f t="shared" si="244"/>
        <v>13</v>
      </c>
      <c r="I544" s="179" t="str">
        <f t="shared" si="233"/>
        <v>R33.13</v>
      </c>
      <c r="K544" s="179" t="str">
        <f t="shared" si="237"/>
        <v>R133.13</v>
      </c>
      <c r="L544" s="138" t="str">
        <f t="shared" si="228"/>
        <v>Sol</v>
      </c>
      <c r="M544" s="179" t="str">
        <f t="shared" si="238"/>
        <v>MR33.13</v>
      </c>
      <c r="N544" s="4" t="str">
        <f t="shared" si="234"/>
        <v>Flg</v>
      </c>
      <c r="O544" s="179" t="str">
        <f t="shared" si="239"/>
        <v>MR133.13</v>
      </c>
      <c r="P544" s="4" t="str">
        <f t="shared" si="229"/>
        <v>Pls</v>
      </c>
      <c r="Q544" s="179" t="str">
        <f t="shared" si="240"/>
        <v>MR233.13</v>
      </c>
      <c r="R544" s="4" t="str">
        <f t="shared" si="230"/>
        <v>[M]</v>
      </c>
      <c r="S544" s="179" t="str">
        <f t="shared" si="241"/>
        <v>MR333.13</v>
      </c>
      <c r="T544" s="4" t="str">
        <f t="shared" si="231"/>
        <v>[A]</v>
      </c>
      <c r="U544" s="179" t="str">
        <f t="shared" si="235"/>
        <v>MR433.13</v>
      </c>
      <c r="V544" s="4" t="str">
        <f t="shared" si="245"/>
        <v>Sw</v>
      </c>
      <c r="W544" s="179" t="str">
        <f t="shared" si="236"/>
        <v>MR533.13</v>
      </c>
      <c r="X544" s="4" t="str">
        <f t="shared" si="246"/>
        <v>Lamp</v>
      </c>
      <c r="Y544" s="179" t="str">
        <f t="shared" si="242"/>
        <v>MR633.13</v>
      </c>
      <c r="Z544" s="4" t="str">
        <f t="shared" si="232"/>
        <v>Alw</v>
      </c>
    </row>
    <row r="545" spans="7:26">
      <c r="G545" s="182">
        <f t="shared" si="243"/>
        <v>33</v>
      </c>
      <c r="H545" s="179">
        <f t="shared" si="244"/>
        <v>14</v>
      </c>
      <c r="I545" s="179" t="str">
        <f t="shared" si="233"/>
        <v>R33.14</v>
      </c>
      <c r="K545" s="179" t="str">
        <f t="shared" si="237"/>
        <v>R133.14</v>
      </c>
      <c r="L545" s="138" t="str">
        <f t="shared" si="228"/>
        <v>Sol</v>
      </c>
      <c r="M545" s="179" t="str">
        <f t="shared" si="238"/>
        <v>MR33.14</v>
      </c>
      <c r="N545" s="4" t="str">
        <f t="shared" si="234"/>
        <v>Flg</v>
      </c>
      <c r="O545" s="179" t="str">
        <f t="shared" si="239"/>
        <v>MR133.14</v>
      </c>
      <c r="P545" s="4" t="str">
        <f t="shared" si="229"/>
        <v>Pls</v>
      </c>
      <c r="Q545" s="179" t="str">
        <f t="shared" si="240"/>
        <v>MR233.14</v>
      </c>
      <c r="R545" s="4" t="str">
        <f t="shared" si="230"/>
        <v>[M]</v>
      </c>
      <c r="S545" s="179" t="str">
        <f t="shared" si="241"/>
        <v>MR333.14</v>
      </c>
      <c r="T545" s="4" t="str">
        <f t="shared" si="231"/>
        <v>[A]</v>
      </c>
      <c r="U545" s="179" t="str">
        <f t="shared" si="235"/>
        <v>MR433.14</v>
      </c>
      <c r="V545" s="4" t="str">
        <f t="shared" si="245"/>
        <v>Sw</v>
      </c>
      <c r="W545" s="179" t="str">
        <f t="shared" si="236"/>
        <v>MR533.14</v>
      </c>
      <c r="X545" s="4" t="str">
        <f t="shared" si="246"/>
        <v>Lamp</v>
      </c>
      <c r="Y545" s="179" t="str">
        <f t="shared" si="242"/>
        <v>MR633.14</v>
      </c>
      <c r="Z545" s="4" t="str">
        <f t="shared" si="232"/>
        <v>Alw</v>
      </c>
    </row>
    <row r="546" spans="7:26">
      <c r="G546" s="182">
        <f t="shared" si="243"/>
        <v>33</v>
      </c>
      <c r="H546" s="179">
        <f t="shared" si="244"/>
        <v>15</v>
      </c>
      <c r="I546" s="179" t="str">
        <f t="shared" si="233"/>
        <v>R33.15</v>
      </c>
      <c r="K546" s="179" t="str">
        <f t="shared" si="237"/>
        <v>R133.15</v>
      </c>
      <c r="L546" s="138" t="str">
        <f t="shared" si="228"/>
        <v>Sol</v>
      </c>
      <c r="M546" s="179" t="str">
        <f t="shared" si="238"/>
        <v>MR33.15</v>
      </c>
      <c r="N546" s="4" t="str">
        <f t="shared" si="234"/>
        <v>Flg</v>
      </c>
      <c r="O546" s="179" t="str">
        <f t="shared" si="239"/>
        <v>MR133.15</v>
      </c>
      <c r="P546" s="4" t="str">
        <f t="shared" si="229"/>
        <v>Pls</v>
      </c>
      <c r="Q546" s="179" t="str">
        <f t="shared" si="240"/>
        <v>MR233.15</v>
      </c>
      <c r="R546" s="4" t="str">
        <f t="shared" si="230"/>
        <v>[M]</v>
      </c>
      <c r="S546" s="179" t="str">
        <f t="shared" si="241"/>
        <v>MR333.15</v>
      </c>
      <c r="T546" s="4" t="str">
        <f t="shared" si="231"/>
        <v>[A]</v>
      </c>
      <c r="U546" s="179" t="str">
        <f t="shared" si="235"/>
        <v>MR433.15</v>
      </c>
      <c r="V546" s="4" t="str">
        <f t="shared" si="245"/>
        <v>Sw</v>
      </c>
      <c r="W546" s="179" t="str">
        <f t="shared" si="236"/>
        <v>MR533.15</v>
      </c>
      <c r="X546" s="4" t="str">
        <f t="shared" si="246"/>
        <v>Lamp</v>
      </c>
      <c r="Y546" s="179" t="str">
        <f t="shared" si="242"/>
        <v>MR633.15</v>
      </c>
      <c r="Z546" s="4" t="str">
        <f t="shared" si="232"/>
        <v>Alw</v>
      </c>
    </row>
    <row r="547" spans="2:26">
      <c r="B547" s="57"/>
      <c r="G547" s="182">
        <f t="shared" si="243"/>
        <v>34</v>
      </c>
      <c r="H547" s="179">
        <f t="shared" si="244"/>
        <v>0</v>
      </c>
      <c r="I547" s="179" t="str">
        <f t="shared" si="233"/>
        <v>R34.0</v>
      </c>
      <c r="K547" s="179" t="str">
        <f t="shared" si="237"/>
        <v>R134.0</v>
      </c>
      <c r="L547" s="138" t="str">
        <f t="shared" ref="L547:L610" si="247">$E547&amp;L$2</f>
        <v>Sol</v>
      </c>
      <c r="M547" s="179" t="str">
        <f t="shared" si="238"/>
        <v>MR34.0</v>
      </c>
      <c r="N547" s="4" t="str">
        <f t="shared" si="234"/>
        <v>Flg</v>
      </c>
      <c r="O547" s="179" t="str">
        <f t="shared" si="239"/>
        <v>MR134.0</v>
      </c>
      <c r="P547" s="4" t="str">
        <f t="shared" si="229"/>
        <v>Pls</v>
      </c>
      <c r="Q547" s="179" t="str">
        <f t="shared" si="240"/>
        <v>MR234.0</v>
      </c>
      <c r="R547" s="4" t="str">
        <f t="shared" si="230"/>
        <v>[M]</v>
      </c>
      <c r="S547" s="179" t="str">
        <f t="shared" si="241"/>
        <v>MR334.0</v>
      </c>
      <c r="T547" s="4" t="str">
        <f t="shared" si="231"/>
        <v>[A]</v>
      </c>
      <c r="U547" s="179" t="str">
        <f t="shared" si="235"/>
        <v>MR434.0</v>
      </c>
      <c r="V547" s="4" t="str">
        <f t="shared" si="245"/>
        <v>Sw</v>
      </c>
      <c r="W547" s="179" t="str">
        <f t="shared" si="236"/>
        <v>MR534.0</v>
      </c>
      <c r="X547" s="4" t="str">
        <f t="shared" si="246"/>
        <v>Lamp</v>
      </c>
      <c r="Y547" s="179" t="str">
        <f t="shared" si="242"/>
        <v>MR634.0</v>
      </c>
      <c r="Z547" s="4" t="str">
        <f t="shared" si="232"/>
        <v>Alw</v>
      </c>
    </row>
    <row r="548" spans="2:26">
      <c r="B548" s="57"/>
      <c r="G548" s="182">
        <f t="shared" si="243"/>
        <v>34</v>
      </c>
      <c r="H548" s="179">
        <f t="shared" si="244"/>
        <v>1</v>
      </c>
      <c r="I548" s="179" t="str">
        <f t="shared" si="233"/>
        <v>R34.1</v>
      </c>
      <c r="K548" s="179" t="str">
        <f t="shared" si="237"/>
        <v>R134.1</v>
      </c>
      <c r="L548" s="138" t="str">
        <f t="shared" si="247"/>
        <v>Sol</v>
      </c>
      <c r="M548" s="179" t="str">
        <f t="shared" si="238"/>
        <v>MR34.1</v>
      </c>
      <c r="N548" s="4" t="str">
        <f t="shared" si="234"/>
        <v>Flg</v>
      </c>
      <c r="O548" s="179" t="str">
        <f t="shared" si="239"/>
        <v>MR134.1</v>
      </c>
      <c r="P548" s="4" t="str">
        <f t="shared" ref="P548:P611" si="248">$E548&amp;P$2</f>
        <v>Pls</v>
      </c>
      <c r="Q548" s="179" t="str">
        <f t="shared" si="240"/>
        <v>MR234.1</v>
      </c>
      <c r="R548" s="4" t="str">
        <f t="shared" ref="R548:R611" si="249">$E548&amp;R$2</f>
        <v>[M]</v>
      </c>
      <c r="S548" s="179" t="str">
        <f t="shared" si="241"/>
        <v>MR334.1</v>
      </c>
      <c r="T548" s="4" t="str">
        <f t="shared" ref="T548:T611" si="250">$E548&amp;T$2</f>
        <v>[A]</v>
      </c>
      <c r="U548" s="179" t="str">
        <f t="shared" si="235"/>
        <v>MR434.1</v>
      </c>
      <c r="V548" s="4" t="str">
        <f t="shared" si="245"/>
        <v>Sw</v>
      </c>
      <c r="W548" s="179" t="str">
        <f t="shared" si="236"/>
        <v>MR534.1</v>
      </c>
      <c r="X548" s="4" t="str">
        <f t="shared" si="246"/>
        <v>Lamp</v>
      </c>
      <c r="Y548" s="179" t="str">
        <f t="shared" si="242"/>
        <v>MR634.1</v>
      </c>
      <c r="Z548" s="4" t="str">
        <f t="shared" ref="Z548:Z611" si="251">$E548&amp;Z$2</f>
        <v>Alw</v>
      </c>
    </row>
    <row r="549" spans="2:26">
      <c r="B549" s="57"/>
      <c r="G549" s="182">
        <f t="shared" si="243"/>
        <v>34</v>
      </c>
      <c r="H549" s="179">
        <f t="shared" si="244"/>
        <v>2</v>
      </c>
      <c r="I549" s="179" t="str">
        <f t="shared" si="233"/>
        <v>R34.2</v>
      </c>
      <c r="K549" s="179" t="str">
        <f t="shared" si="237"/>
        <v>R134.2</v>
      </c>
      <c r="L549" s="138" t="str">
        <f t="shared" si="247"/>
        <v>Sol</v>
      </c>
      <c r="M549" s="179" t="str">
        <f t="shared" si="238"/>
        <v>MR34.2</v>
      </c>
      <c r="N549" s="4" t="str">
        <f t="shared" si="234"/>
        <v>Flg</v>
      </c>
      <c r="O549" s="179" t="str">
        <f t="shared" si="239"/>
        <v>MR134.2</v>
      </c>
      <c r="P549" s="4" t="str">
        <f t="shared" si="248"/>
        <v>Pls</v>
      </c>
      <c r="Q549" s="179" t="str">
        <f t="shared" si="240"/>
        <v>MR234.2</v>
      </c>
      <c r="R549" s="4" t="str">
        <f t="shared" si="249"/>
        <v>[M]</v>
      </c>
      <c r="S549" s="179" t="str">
        <f t="shared" si="241"/>
        <v>MR334.2</v>
      </c>
      <c r="T549" s="4" t="str">
        <f t="shared" si="250"/>
        <v>[A]</v>
      </c>
      <c r="U549" s="179" t="str">
        <f t="shared" si="235"/>
        <v>MR434.2</v>
      </c>
      <c r="V549" s="4" t="str">
        <f t="shared" si="245"/>
        <v>Sw</v>
      </c>
      <c r="W549" s="179" t="str">
        <f t="shared" si="236"/>
        <v>MR534.2</v>
      </c>
      <c r="X549" s="4" t="str">
        <f t="shared" si="246"/>
        <v>Lamp</v>
      </c>
      <c r="Y549" s="179" t="str">
        <f t="shared" si="242"/>
        <v>MR634.2</v>
      </c>
      <c r="Z549" s="4" t="str">
        <f t="shared" si="251"/>
        <v>Alw</v>
      </c>
    </row>
    <row r="550" spans="2:26">
      <c r="B550" s="57"/>
      <c r="G550" s="182">
        <f t="shared" si="243"/>
        <v>34</v>
      </c>
      <c r="H550" s="179">
        <f t="shared" si="244"/>
        <v>3</v>
      </c>
      <c r="I550" s="179" t="str">
        <f t="shared" si="233"/>
        <v>R34.3</v>
      </c>
      <c r="K550" s="179" t="str">
        <f t="shared" si="237"/>
        <v>R134.3</v>
      </c>
      <c r="L550" s="138" t="str">
        <f t="shared" si="247"/>
        <v>Sol</v>
      </c>
      <c r="M550" s="179" t="str">
        <f t="shared" si="238"/>
        <v>MR34.3</v>
      </c>
      <c r="N550" s="4" t="str">
        <f t="shared" si="234"/>
        <v>Flg</v>
      </c>
      <c r="O550" s="179" t="str">
        <f t="shared" si="239"/>
        <v>MR134.3</v>
      </c>
      <c r="P550" s="4" t="str">
        <f t="shared" si="248"/>
        <v>Pls</v>
      </c>
      <c r="Q550" s="179" t="str">
        <f t="shared" si="240"/>
        <v>MR234.3</v>
      </c>
      <c r="R550" s="4" t="str">
        <f t="shared" si="249"/>
        <v>[M]</v>
      </c>
      <c r="S550" s="179" t="str">
        <f t="shared" si="241"/>
        <v>MR334.3</v>
      </c>
      <c r="T550" s="4" t="str">
        <f t="shared" si="250"/>
        <v>[A]</v>
      </c>
      <c r="U550" s="179" t="str">
        <f t="shared" si="235"/>
        <v>MR434.3</v>
      </c>
      <c r="V550" s="4" t="str">
        <f t="shared" si="245"/>
        <v>Sw</v>
      </c>
      <c r="W550" s="179" t="str">
        <f t="shared" si="236"/>
        <v>MR534.3</v>
      </c>
      <c r="X550" s="4" t="str">
        <f t="shared" si="246"/>
        <v>Lamp</v>
      </c>
      <c r="Y550" s="179" t="str">
        <f t="shared" si="242"/>
        <v>MR634.3</v>
      </c>
      <c r="Z550" s="4" t="str">
        <f t="shared" si="251"/>
        <v>Alw</v>
      </c>
    </row>
    <row r="551" spans="2:26">
      <c r="B551" s="57"/>
      <c r="G551" s="182">
        <f t="shared" si="243"/>
        <v>34</v>
      </c>
      <c r="H551" s="179">
        <f t="shared" si="244"/>
        <v>4</v>
      </c>
      <c r="I551" s="179" t="str">
        <f t="shared" si="233"/>
        <v>R34.4</v>
      </c>
      <c r="K551" s="179" t="str">
        <f t="shared" si="237"/>
        <v>R134.4</v>
      </c>
      <c r="L551" s="138" t="str">
        <f t="shared" si="247"/>
        <v>Sol</v>
      </c>
      <c r="M551" s="179" t="str">
        <f t="shared" si="238"/>
        <v>MR34.4</v>
      </c>
      <c r="N551" s="4" t="str">
        <f t="shared" si="234"/>
        <v>Flg</v>
      </c>
      <c r="O551" s="179" t="str">
        <f t="shared" si="239"/>
        <v>MR134.4</v>
      </c>
      <c r="P551" s="4" t="str">
        <f t="shared" si="248"/>
        <v>Pls</v>
      </c>
      <c r="Q551" s="179" t="str">
        <f t="shared" si="240"/>
        <v>MR234.4</v>
      </c>
      <c r="R551" s="4" t="str">
        <f t="shared" si="249"/>
        <v>[M]</v>
      </c>
      <c r="S551" s="179" t="str">
        <f t="shared" si="241"/>
        <v>MR334.4</v>
      </c>
      <c r="T551" s="4" t="str">
        <f t="shared" si="250"/>
        <v>[A]</v>
      </c>
      <c r="U551" s="179" t="str">
        <f t="shared" si="235"/>
        <v>MR434.4</v>
      </c>
      <c r="V551" s="4" t="str">
        <f t="shared" si="245"/>
        <v>Sw</v>
      </c>
      <c r="W551" s="179" t="str">
        <f t="shared" si="236"/>
        <v>MR534.4</v>
      </c>
      <c r="X551" s="4" t="str">
        <f t="shared" si="246"/>
        <v>Lamp</v>
      </c>
      <c r="Y551" s="179" t="str">
        <f t="shared" si="242"/>
        <v>MR634.4</v>
      </c>
      <c r="Z551" s="4" t="str">
        <f t="shared" si="251"/>
        <v>Alw</v>
      </c>
    </row>
    <row r="552" spans="2:26">
      <c r="B552" s="57"/>
      <c r="G552" s="182">
        <f t="shared" si="243"/>
        <v>34</v>
      </c>
      <c r="H552" s="179">
        <f t="shared" si="244"/>
        <v>5</v>
      </c>
      <c r="I552" s="179" t="str">
        <f t="shared" si="233"/>
        <v>R34.5</v>
      </c>
      <c r="K552" s="179" t="str">
        <f t="shared" si="237"/>
        <v>R134.5</v>
      </c>
      <c r="L552" s="138" t="str">
        <f t="shared" si="247"/>
        <v>Sol</v>
      </c>
      <c r="M552" s="179" t="str">
        <f t="shared" si="238"/>
        <v>MR34.5</v>
      </c>
      <c r="N552" s="4" t="str">
        <f t="shared" si="234"/>
        <v>Flg</v>
      </c>
      <c r="O552" s="179" t="str">
        <f t="shared" si="239"/>
        <v>MR134.5</v>
      </c>
      <c r="P552" s="4" t="str">
        <f t="shared" si="248"/>
        <v>Pls</v>
      </c>
      <c r="Q552" s="179" t="str">
        <f t="shared" si="240"/>
        <v>MR234.5</v>
      </c>
      <c r="R552" s="4" t="str">
        <f t="shared" si="249"/>
        <v>[M]</v>
      </c>
      <c r="S552" s="179" t="str">
        <f t="shared" si="241"/>
        <v>MR334.5</v>
      </c>
      <c r="T552" s="4" t="str">
        <f t="shared" si="250"/>
        <v>[A]</v>
      </c>
      <c r="U552" s="179" t="str">
        <f t="shared" si="235"/>
        <v>MR434.5</v>
      </c>
      <c r="V552" s="4" t="str">
        <f t="shared" si="245"/>
        <v>Sw</v>
      </c>
      <c r="W552" s="179" t="str">
        <f t="shared" si="236"/>
        <v>MR534.5</v>
      </c>
      <c r="X552" s="4" t="str">
        <f t="shared" si="246"/>
        <v>Lamp</v>
      </c>
      <c r="Y552" s="179" t="str">
        <f t="shared" si="242"/>
        <v>MR634.5</v>
      </c>
      <c r="Z552" s="4" t="str">
        <f t="shared" si="251"/>
        <v>Alw</v>
      </c>
    </row>
    <row r="553" spans="2:26">
      <c r="B553" s="57"/>
      <c r="G553" s="182">
        <f t="shared" si="243"/>
        <v>34</v>
      </c>
      <c r="H553" s="179">
        <f t="shared" si="244"/>
        <v>6</v>
      </c>
      <c r="I553" s="179" t="str">
        <f t="shared" si="233"/>
        <v>R34.6</v>
      </c>
      <c r="K553" s="179" t="str">
        <f t="shared" si="237"/>
        <v>R134.6</v>
      </c>
      <c r="L553" s="138" t="str">
        <f t="shared" si="247"/>
        <v>Sol</v>
      </c>
      <c r="M553" s="179" t="str">
        <f t="shared" si="238"/>
        <v>MR34.6</v>
      </c>
      <c r="N553" s="4" t="str">
        <f t="shared" si="234"/>
        <v>Flg</v>
      </c>
      <c r="O553" s="179" t="str">
        <f t="shared" si="239"/>
        <v>MR134.6</v>
      </c>
      <c r="P553" s="4" t="str">
        <f t="shared" si="248"/>
        <v>Pls</v>
      </c>
      <c r="Q553" s="179" t="str">
        <f t="shared" si="240"/>
        <v>MR234.6</v>
      </c>
      <c r="R553" s="4" t="str">
        <f t="shared" si="249"/>
        <v>[M]</v>
      </c>
      <c r="S553" s="179" t="str">
        <f t="shared" si="241"/>
        <v>MR334.6</v>
      </c>
      <c r="T553" s="4" t="str">
        <f t="shared" si="250"/>
        <v>[A]</v>
      </c>
      <c r="U553" s="179" t="str">
        <f t="shared" si="235"/>
        <v>MR434.6</v>
      </c>
      <c r="V553" s="4" t="str">
        <f t="shared" si="245"/>
        <v>Sw</v>
      </c>
      <c r="W553" s="179" t="str">
        <f t="shared" si="236"/>
        <v>MR534.6</v>
      </c>
      <c r="X553" s="4" t="str">
        <f t="shared" si="246"/>
        <v>Lamp</v>
      </c>
      <c r="Y553" s="179" t="str">
        <f t="shared" si="242"/>
        <v>MR634.6</v>
      </c>
      <c r="Z553" s="4" t="str">
        <f t="shared" si="251"/>
        <v>Alw</v>
      </c>
    </row>
    <row r="554" spans="2:26">
      <c r="B554" s="57"/>
      <c r="G554" s="182">
        <f t="shared" si="243"/>
        <v>34</v>
      </c>
      <c r="H554" s="179">
        <f t="shared" si="244"/>
        <v>7</v>
      </c>
      <c r="I554" s="179" t="str">
        <f t="shared" si="233"/>
        <v>R34.7</v>
      </c>
      <c r="K554" s="179" t="str">
        <f t="shared" si="237"/>
        <v>R134.7</v>
      </c>
      <c r="L554" s="138" t="str">
        <f t="shared" si="247"/>
        <v>Sol</v>
      </c>
      <c r="M554" s="179" t="str">
        <f t="shared" si="238"/>
        <v>MR34.7</v>
      </c>
      <c r="N554" s="4" t="str">
        <f t="shared" si="234"/>
        <v>Flg</v>
      </c>
      <c r="O554" s="179" t="str">
        <f t="shared" si="239"/>
        <v>MR134.7</v>
      </c>
      <c r="P554" s="4" t="str">
        <f t="shared" si="248"/>
        <v>Pls</v>
      </c>
      <c r="Q554" s="179" t="str">
        <f t="shared" si="240"/>
        <v>MR234.7</v>
      </c>
      <c r="R554" s="4" t="str">
        <f t="shared" si="249"/>
        <v>[M]</v>
      </c>
      <c r="S554" s="179" t="str">
        <f t="shared" si="241"/>
        <v>MR334.7</v>
      </c>
      <c r="T554" s="4" t="str">
        <f t="shared" si="250"/>
        <v>[A]</v>
      </c>
      <c r="U554" s="179" t="str">
        <f t="shared" si="235"/>
        <v>MR434.7</v>
      </c>
      <c r="V554" s="4" t="str">
        <f t="shared" si="245"/>
        <v>Sw</v>
      </c>
      <c r="W554" s="179" t="str">
        <f t="shared" si="236"/>
        <v>MR534.7</v>
      </c>
      <c r="X554" s="4" t="str">
        <f t="shared" si="246"/>
        <v>Lamp</v>
      </c>
      <c r="Y554" s="179" t="str">
        <f t="shared" si="242"/>
        <v>MR634.7</v>
      </c>
      <c r="Z554" s="4" t="str">
        <f t="shared" si="251"/>
        <v>Alw</v>
      </c>
    </row>
    <row r="555" spans="2:26">
      <c r="B555" s="57"/>
      <c r="G555" s="182">
        <f t="shared" si="243"/>
        <v>34</v>
      </c>
      <c r="H555" s="179">
        <f t="shared" si="244"/>
        <v>8</v>
      </c>
      <c r="I555" s="179" t="str">
        <f t="shared" si="233"/>
        <v>R34.8</v>
      </c>
      <c r="K555" s="179" t="str">
        <f t="shared" si="237"/>
        <v>R134.8</v>
      </c>
      <c r="L555" s="138" t="str">
        <f t="shared" si="247"/>
        <v>Sol</v>
      </c>
      <c r="M555" s="179" t="str">
        <f t="shared" si="238"/>
        <v>MR34.8</v>
      </c>
      <c r="N555" s="4" t="str">
        <f t="shared" si="234"/>
        <v>Flg</v>
      </c>
      <c r="O555" s="179" t="str">
        <f t="shared" si="239"/>
        <v>MR134.8</v>
      </c>
      <c r="P555" s="4" t="str">
        <f t="shared" si="248"/>
        <v>Pls</v>
      </c>
      <c r="Q555" s="179" t="str">
        <f t="shared" si="240"/>
        <v>MR234.8</v>
      </c>
      <c r="R555" s="4" t="str">
        <f t="shared" si="249"/>
        <v>[M]</v>
      </c>
      <c r="S555" s="179" t="str">
        <f t="shared" si="241"/>
        <v>MR334.8</v>
      </c>
      <c r="T555" s="4" t="str">
        <f t="shared" si="250"/>
        <v>[A]</v>
      </c>
      <c r="U555" s="179" t="str">
        <f t="shared" si="235"/>
        <v>MR434.8</v>
      </c>
      <c r="V555" s="4" t="str">
        <f t="shared" si="245"/>
        <v>Sw</v>
      </c>
      <c r="W555" s="179" t="str">
        <f t="shared" si="236"/>
        <v>MR534.8</v>
      </c>
      <c r="X555" s="4" t="str">
        <f t="shared" si="246"/>
        <v>Lamp</v>
      </c>
      <c r="Y555" s="179" t="str">
        <f t="shared" si="242"/>
        <v>MR634.8</v>
      </c>
      <c r="Z555" s="4" t="str">
        <f t="shared" si="251"/>
        <v>Alw</v>
      </c>
    </row>
    <row r="556" spans="2:26">
      <c r="B556" s="57"/>
      <c r="G556" s="182">
        <f t="shared" si="243"/>
        <v>34</v>
      </c>
      <c r="H556" s="179">
        <f t="shared" si="244"/>
        <v>9</v>
      </c>
      <c r="I556" s="179" t="str">
        <f t="shared" si="233"/>
        <v>R34.9</v>
      </c>
      <c r="K556" s="179" t="str">
        <f t="shared" si="237"/>
        <v>R134.9</v>
      </c>
      <c r="L556" s="138" t="str">
        <f t="shared" si="247"/>
        <v>Sol</v>
      </c>
      <c r="M556" s="179" t="str">
        <f t="shared" si="238"/>
        <v>MR34.9</v>
      </c>
      <c r="N556" s="4" t="str">
        <f t="shared" si="234"/>
        <v>Flg</v>
      </c>
      <c r="O556" s="179" t="str">
        <f t="shared" si="239"/>
        <v>MR134.9</v>
      </c>
      <c r="P556" s="4" t="str">
        <f t="shared" si="248"/>
        <v>Pls</v>
      </c>
      <c r="Q556" s="179" t="str">
        <f t="shared" si="240"/>
        <v>MR234.9</v>
      </c>
      <c r="R556" s="4" t="str">
        <f t="shared" si="249"/>
        <v>[M]</v>
      </c>
      <c r="S556" s="179" t="str">
        <f t="shared" si="241"/>
        <v>MR334.9</v>
      </c>
      <c r="T556" s="4" t="str">
        <f t="shared" si="250"/>
        <v>[A]</v>
      </c>
      <c r="U556" s="179" t="str">
        <f t="shared" si="235"/>
        <v>MR434.9</v>
      </c>
      <c r="V556" s="4" t="str">
        <f t="shared" si="245"/>
        <v>Sw</v>
      </c>
      <c r="W556" s="179" t="str">
        <f t="shared" si="236"/>
        <v>MR534.9</v>
      </c>
      <c r="X556" s="4" t="str">
        <f t="shared" si="246"/>
        <v>Lamp</v>
      </c>
      <c r="Y556" s="179" t="str">
        <f t="shared" si="242"/>
        <v>MR634.9</v>
      </c>
      <c r="Z556" s="4" t="str">
        <f t="shared" si="251"/>
        <v>Alw</v>
      </c>
    </row>
    <row r="557" spans="2:26">
      <c r="B557" s="57"/>
      <c r="G557" s="182">
        <f t="shared" si="243"/>
        <v>34</v>
      </c>
      <c r="H557" s="179">
        <f t="shared" si="244"/>
        <v>10</v>
      </c>
      <c r="I557" s="179" t="str">
        <f t="shared" si="233"/>
        <v>R34.10</v>
      </c>
      <c r="K557" s="179" t="str">
        <f t="shared" si="237"/>
        <v>R134.10</v>
      </c>
      <c r="L557" s="138" t="str">
        <f t="shared" si="247"/>
        <v>Sol</v>
      </c>
      <c r="M557" s="179" t="str">
        <f t="shared" si="238"/>
        <v>MR34.10</v>
      </c>
      <c r="N557" s="4" t="str">
        <f t="shared" si="234"/>
        <v>Flg</v>
      </c>
      <c r="O557" s="179" t="str">
        <f t="shared" si="239"/>
        <v>MR134.10</v>
      </c>
      <c r="P557" s="4" t="str">
        <f t="shared" si="248"/>
        <v>Pls</v>
      </c>
      <c r="Q557" s="179" t="str">
        <f t="shared" si="240"/>
        <v>MR234.10</v>
      </c>
      <c r="R557" s="4" t="str">
        <f t="shared" si="249"/>
        <v>[M]</v>
      </c>
      <c r="S557" s="179" t="str">
        <f t="shared" si="241"/>
        <v>MR334.10</v>
      </c>
      <c r="T557" s="4" t="str">
        <f t="shared" si="250"/>
        <v>[A]</v>
      </c>
      <c r="U557" s="179" t="str">
        <f t="shared" si="235"/>
        <v>MR434.10</v>
      </c>
      <c r="V557" s="4" t="str">
        <f t="shared" si="245"/>
        <v>Sw</v>
      </c>
      <c r="W557" s="179" t="str">
        <f t="shared" si="236"/>
        <v>MR534.10</v>
      </c>
      <c r="X557" s="4" t="str">
        <f t="shared" si="246"/>
        <v>Lamp</v>
      </c>
      <c r="Y557" s="179" t="str">
        <f t="shared" si="242"/>
        <v>MR634.10</v>
      </c>
      <c r="Z557" s="4" t="str">
        <f t="shared" si="251"/>
        <v>Alw</v>
      </c>
    </row>
    <row r="558" spans="2:26">
      <c r="B558" s="57"/>
      <c r="G558" s="182">
        <f t="shared" si="243"/>
        <v>34</v>
      </c>
      <c r="H558" s="179">
        <f t="shared" si="244"/>
        <v>11</v>
      </c>
      <c r="I558" s="179" t="str">
        <f t="shared" si="233"/>
        <v>R34.11</v>
      </c>
      <c r="K558" s="179" t="str">
        <f t="shared" si="237"/>
        <v>R134.11</v>
      </c>
      <c r="L558" s="138" t="str">
        <f t="shared" si="247"/>
        <v>Sol</v>
      </c>
      <c r="M558" s="179" t="str">
        <f t="shared" si="238"/>
        <v>MR34.11</v>
      </c>
      <c r="N558" s="4" t="str">
        <f t="shared" si="234"/>
        <v>Flg</v>
      </c>
      <c r="O558" s="179" t="str">
        <f t="shared" si="239"/>
        <v>MR134.11</v>
      </c>
      <c r="P558" s="4" t="str">
        <f t="shared" si="248"/>
        <v>Pls</v>
      </c>
      <c r="Q558" s="179" t="str">
        <f t="shared" si="240"/>
        <v>MR234.11</v>
      </c>
      <c r="R558" s="4" t="str">
        <f t="shared" si="249"/>
        <v>[M]</v>
      </c>
      <c r="S558" s="179" t="str">
        <f t="shared" si="241"/>
        <v>MR334.11</v>
      </c>
      <c r="T558" s="4" t="str">
        <f t="shared" si="250"/>
        <v>[A]</v>
      </c>
      <c r="U558" s="179" t="str">
        <f t="shared" si="235"/>
        <v>MR434.11</v>
      </c>
      <c r="V558" s="4" t="str">
        <f t="shared" si="245"/>
        <v>Sw</v>
      </c>
      <c r="W558" s="179" t="str">
        <f t="shared" si="236"/>
        <v>MR534.11</v>
      </c>
      <c r="X558" s="4" t="str">
        <f t="shared" si="246"/>
        <v>Lamp</v>
      </c>
      <c r="Y558" s="179" t="str">
        <f t="shared" si="242"/>
        <v>MR634.11</v>
      </c>
      <c r="Z558" s="4" t="str">
        <f t="shared" si="251"/>
        <v>Alw</v>
      </c>
    </row>
    <row r="559" spans="2:26">
      <c r="B559" s="57"/>
      <c r="G559" s="182">
        <f t="shared" si="243"/>
        <v>34</v>
      </c>
      <c r="H559" s="179">
        <f t="shared" si="244"/>
        <v>12</v>
      </c>
      <c r="I559" s="179" t="str">
        <f t="shared" si="233"/>
        <v>R34.12</v>
      </c>
      <c r="K559" s="179" t="str">
        <f t="shared" si="237"/>
        <v>R134.12</v>
      </c>
      <c r="L559" s="138" t="str">
        <f t="shared" si="247"/>
        <v>Sol</v>
      </c>
      <c r="M559" s="179" t="str">
        <f t="shared" si="238"/>
        <v>MR34.12</v>
      </c>
      <c r="N559" s="4" t="str">
        <f t="shared" si="234"/>
        <v>Flg</v>
      </c>
      <c r="O559" s="179" t="str">
        <f t="shared" si="239"/>
        <v>MR134.12</v>
      </c>
      <c r="P559" s="4" t="str">
        <f t="shared" si="248"/>
        <v>Pls</v>
      </c>
      <c r="Q559" s="179" t="str">
        <f t="shared" si="240"/>
        <v>MR234.12</v>
      </c>
      <c r="R559" s="4" t="str">
        <f t="shared" si="249"/>
        <v>[M]</v>
      </c>
      <c r="S559" s="179" t="str">
        <f t="shared" si="241"/>
        <v>MR334.12</v>
      </c>
      <c r="T559" s="4" t="str">
        <f t="shared" si="250"/>
        <v>[A]</v>
      </c>
      <c r="U559" s="179" t="str">
        <f t="shared" si="235"/>
        <v>MR434.12</v>
      </c>
      <c r="V559" s="4" t="str">
        <f t="shared" si="245"/>
        <v>Sw</v>
      </c>
      <c r="W559" s="179" t="str">
        <f t="shared" si="236"/>
        <v>MR534.12</v>
      </c>
      <c r="X559" s="4" t="str">
        <f t="shared" si="246"/>
        <v>Lamp</v>
      </c>
      <c r="Y559" s="179" t="str">
        <f t="shared" si="242"/>
        <v>MR634.12</v>
      </c>
      <c r="Z559" s="4" t="str">
        <f t="shared" si="251"/>
        <v>Alw</v>
      </c>
    </row>
    <row r="560" spans="2:26">
      <c r="B560" s="57"/>
      <c r="G560" s="182">
        <f t="shared" si="243"/>
        <v>34</v>
      </c>
      <c r="H560" s="179">
        <f t="shared" si="244"/>
        <v>13</v>
      </c>
      <c r="I560" s="179" t="str">
        <f t="shared" si="233"/>
        <v>R34.13</v>
      </c>
      <c r="K560" s="179" t="str">
        <f t="shared" si="237"/>
        <v>R134.13</v>
      </c>
      <c r="L560" s="138" t="str">
        <f t="shared" si="247"/>
        <v>Sol</v>
      </c>
      <c r="M560" s="179" t="str">
        <f t="shared" si="238"/>
        <v>MR34.13</v>
      </c>
      <c r="N560" s="4" t="str">
        <f t="shared" si="234"/>
        <v>Flg</v>
      </c>
      <c r="O560" s="179" t="str">
        <f t="shared" si="239"/>
        <v>MR134.13</v>
      </c>
      <c r="P560" s="4" t="str">
        <f t="shared" si="248"/>
        <v>Pls</v>
      </c>
      <c r="Q560" s="179" t="str">
        <f t="shared" si="240"/>
        <v>MR234.13</v>
      </c>
      <c r="R560" s="4" t="str">
        <f t="shared" si="249"/>
        <v>[M]</v>
      </c>
      <c r="S560" s="179" t="str">
        <f t="shared" si="241"/>
        <v>MR334.13</v>
      </c>
      <c r="T560" s="4" t="str">
        <f t="shared" si="250"/>
        <v>[A]</v>
      </c>
      <c r="U560" s="179" t="str">
        <f t="shared" si="235"/>
        <v>MR434.13</v>
      </c>
      <c r="V560" s="4" t="str">
        <f t="shared" si="245"/>
        <v>Sw</v>
      </c>
      <c r="W560" s="179" t="str">
        <f t="shared" si="236"/>
        <v>MR534.13</v>
      </c>
      <c r="X560" s="4" t="str">
        <f t="shared" si="246"/>
        <v>Lamp</v>
      </c>
      <c r="Y560" s="179" t="str">
        <f t="shared" si="242"/>
        <v>MR634.13</v>
      </c>
      <c r="Z560" s="4" t="str">
        <f t="shared" si="251"/>
        <v>Alw</v>
      </c>
    </row>
    <row r="561" spans="2:26">
      <c r="B561" s="57"/>
      <c r="G561" s="182">
        <f t="shared" si="243"/>
        <v>34</v>
      </c>
      <c r="H561" s="179">
        <f t="shared" si="244"/>
        <v>14</v>
      </c>
      <c r="I561" s="179" t="str">
        <f t="shared" si="233"/>
        <v>R34.14</v>
      </c>
      <c r="K561" s="179" t="str">
        <f t="shared" si="237"/>
        <v>R134.14</v>
      </c>
      <c r="L561" s="138" t="str">
        <f t="shared" si="247"/>
        <v>Sol</v>
      </c>
      <c r="M561" s="179" t="str">
        <f t="shared" si="238"/>
        <v>MR34.14</v>
      </c>
      <c r="N561" s="4" t="str">
        <f t="shared" si="234"/>
        <v>Flg</v>
      </c>
      <c r="O561" s="179" t="str">
        <f t="shared" si="239"/>
        <v>MR134.14</v>
      </c>
      <c r="P561" s="4" t="str">
        <f t="shared" si="248"/>
        <v>Pls</v>
      </c>
      <c r="Q561" s="179" t="str">
        <f t="shared" si="240"/>
        <v>MR234.14</v>
      </c>
      <c r="R561" s="4" t="str">
        <f t="shared" si="249"/>
        <v>[M]</v>
      </c>
      <c r="S561" s="179" t="str">
        <f t="shared" si="241"/>
        <v>MR334.14</v>
      </c>
      <c r="T561" s="4" t="str">
        <f t="shared" si="250"/>
        <v>[A]</v>
      </c>
      <c r="U561" s="179" t="str">
        <f t="shared" si="235"/>
        <v>MR434.14</v>
      </c>
      <c r="V561" s="4" t="str">
        <f t="shared" si="245"/>
        <v>Sw</v>
      </c>
      <c r="W561" s="179" t="str">
        <f t="shared" si="236"/>
        <v>MR534.14</v>
      </c>
      <c r="X561" s="4" t="str">
        <f t="shared" si="246"/>
        <v>Lamp</v>
      </c>
      <c r="Y561" s="179" t="str">
        <f t="shared" si="242"/>
        <v>MR634.14</v>
      </c>
      <c r="Z561" s="4" t="str">
        <f t="shared" si="251"/>
        <v>Alw</v>
      </c>
    </row>
    <row r="562" spans="2:26">
      <c r="B562" s="57"/>
      <c r="G562" s="182">
        <f t="shared" si="243"/>
        <v>34</v>
      </c>
      <c r="H562" s="179">
        <f t="shared" si="244"/>
        <v>15</v>
      </c>
      <c r="I562" s="179" t="str">
        <f t="shared" si="233"/>
        <v>R34.15</v>
      </c>
      <c r="K562" s="179" t="str">
        <f t="shared" si="237"/>
        <v>R134.15</v>
      </c>
      <c r="L562" s="138" t="str">
        <f t="shared" si="247"/>
        <v>Sol</v>
      </c>
      <c r="M562" s="179" t="str">
        <f t="shared" si="238"/>
        <v>MR34.15</v>
      </c>
      <c r="N562" s="4" t="str">
        <f t="shared" si="234"/>
        <v>Flg</v>
      </c>
      <c r="O562" s="179" t="str">
        <f t="shared" si="239"/>
        <v>MR134.15</v>
      </c>
      <c r="P562" s="4" t="str">
        <f t="shared" si="248"/>
        <v>Pls</v>
      </c>
      <c r="Q562" s="179" t="str">
        <f t="shared" si="240"/>
        <v>MR234.15</v>
      </c>
      <c r="R562" s="4" t="str">
        <f t="shared" si="249"/>
        <v>[M]</v>
      </c>
      <c r="S562" s="179" t="str">
        <f t="shared" si="241"/>
        <v>MR334.15</v>
      </c>
      <c r="T562" s="4" t="str">
        <f t="shared" si="250"/>
        <v>[A]</v>
      </c>
      <c r="U562" s="179" t="str">
        <f t="shared" si="235"/>
        <v>MR434.15</v>
      </c>
      <c r="V562" s="4" t="str">
        <f t="shared" si="245"/>
        <v>Sw</v>
      </c>
      <c r="W562" s="179" t="str">
        <f t="shared" si="236"/>
        <v>MR534.15</v>
      </c>
      <c r="X562" s="4" t="str">
        <f t="shared" si="246"/>
        <v>Lamp</v>
      </c>
      <c r="Y562" s="179" t="str">
        <f t="shared" si="242"/>
        <v>MR634.15</v>
      </c>
      <c r="Z562" s="4" t="str">
        <f t="shared" si="251"/>
        <v>Alw</v>
      </c>
    </row>
    <row r="563" spans="5:26">
      <c r="E563" s="23"/>
      <c r="G563" s="182">
        <f t="shared" si="243"/>
        <v>35</v>
      </c>
      <c r="H563" s="179">
        <f t="shared" si="244"/>
        <v>0</v>
      </c>
      <c r="I563" s="179" t="str">
        <f t="shared" si="233"/>
        <v>R35.0</v>
      </c>
      <c r="K563" s="179" t="str">
        <f t="shared" si="237"/>
        <v>R135.0</v>
      </c>
      <c r="L563" s="138" t="str">
        <f t="shared" si="247"/>
        <v>Sol</v>
      </c>
      <c r="M563" s="179" t="str">
        <f t="shared" si="238"/>
        <v>MR35.0</v>
      </c>
      <c r="N563" s="4" t="str">
        <f t="shared" si="234"/>
        <v>Flg</v>
      </c>
      <c r="O563" s="179" t="str">
        <f t="shared" si="239"/>
        <v>MR135.0</v>
      </c>
      <c r="P563" s="4" t="str">
        <f t="shared" si="248"/>
        <v>Pls</v>
      </c>
      <c r="Q563" s="179" t="str">
        <f t="shared" si="240"/>
        <v>MR235.0</v>
      </c>
      <c r="R563" s="4" t="str">
        <f t="shared" si="249"/>
        <v>[M]</v>
      </c>
      <c r="S563" s="179" t="str">
        <f t="shared" si="241"/>
        <v>MR335.0</v>
      </c>
      <c r="T563" s="4" t="str">
        <f t="shared" si="250"/>
        <v>[A]</v>
      </c>
      <c r="U563" s="179" t="str">
        <f t="shared" si="235"/>
        <v>MR435.0</v>
      </c>
      <c r="V563" s="4" t="str">
        <f t="shared" si="245"/>
        <v>Sw</v>
      </c>
      <c r="W563" s="179" t="str">
        <f t="shared" si="236"/>
        <v>MR535.0</v>
      </c>
      <c r="X563" s="4" t="str">
        <f t="shared" si="246"/>
        <v>Lamp</v>
      </c>
      <c r="Y563" s="179" t="str">
        <f t="shared" si="242"/>
        <v>MR635.0</v>
      </c>
      <c r="Z563" s="4" t="str">
        <f t="shared" si="251"/>
        <v>Alw</v>
      </c>
    </row>
    <row r="564" spans="5:26">
      <c r="E564" s="23"/>
      <c r="G564" s="182">
        <f t="shared" si="243"/>
        <v>35</v>
      </c>
      <c r="H564" s="179">
        <f t="shared" si="244"/>
        <v>1</v>
      </c>
      <c r="I564" s="179" t="str">
        <f t="shared" si="233"/>
        <v>R35.1</v>
      </c>
      <c r="K564" s="179" t="str">
        <f t="shared" si="237"/>
        <v>R135.1</v>
      </c>
      <c r="L564" s="138" t="str">
        <f t="shared" si="247"/>
        <v>Sol</v>
      </c>
      <c r="M564" s="179" t="str">
        <f t="shared" si="238"/>
        <v>MR35.1</v>
      </c>
      <c r="N564" s="4" t="str">
        <f t="shared" si="234"/>
        <v>Flg</v>
      </c>
      <c r="O564" s="179" t="str">
        <f t="shared" si="239"/>
        <v>MR135.1</v>
      </c>
      <c r="P564" s="4" t="str">
        <f t="shared" si="248"/>
        <v>Pls</v>
      </c>
      <c r="Q564" s="179" t="str">
        <f t="shared" si="240"/>
        <v>MR235.1</v>
      </c>
      <c r="R564" s="4" t="str">
        <f t="shared" si="249"/>
        <v>[M]</v>
      </c>
      <c r="S564" s="179" t="str">
        <f t="shared" si="241"/>
        <v>MR335.1</v>
      </c>
      <c r="T564" s="4" t="str">
        <f t="shared" si="250"/>
        <v>[A]</v>
      </c>
      <c r="U564" s="179" t="str">
        <f t="shared" si="235"/>
        <v>MR435.1</v>
      </c>
      <c r="V564" s="4" t="str">
        <f t="shared" si="245"/>
        <v>Sw</v>
      </c>
      <c r="W564" s="179" t="str">
        <f t="shared" si="236"/>
        <v>MR535.1</v>
      </c>
      <c r="X564" s="4" t="str">
        <f t="shared" si="246"/>
        <v>Lamp</v>
      </c>
      <c r="Y564" s="179" t="str">
        <f t="shared" si="242"/>
        <v>MR635.1</v>
      </c>
      <c r="Z564" s="4" t="str">
        <f t="shared" si="251"/>
        <v>Alw</v>
      </c>
    </row>
    <row r="565" spans="5:26">
      <c r="E565" s="23"/>
      <c r="G565" s="182">
        <f t="shared" si="243"/>
        <v>35</v>
      </c>
      <c r="H565" s="179">
        <f t="shared" si="244"/>
        <v>2</v>
      </c>
      <c r="I565" s="179" t="str">
        <f t="shared" si="233"/>
        <v>R35.2</v>
      </c>
      <c r="K565" s="179" t="str">
        <f t="shared" si="237"/>
        <v>R135.2</v>
      </c>
      <c r="L565" s="138" t="str">
        <f t="shared" si="247"/>
        <v>Sol</v>
      </c>
      <c r="M565" s="179" t="str">
        <f t="shared" si="238"/>
        <v>MR35.2</v>
      </c>
      <c r="N565" s="4" t="str">
        <f t="shared" si="234"/>
        <v>Flg</v>
      </c>
      <c r="O565" s="179" t="str">
        <f t="shared" si="239"/>
        <v>MR135.2</v>
      </c>
      <c r="P565" s="4" t="str">
        <f t="shared" si="248"/>
        <v>Pls</v>
      </c>
      <c r="Q565" s="179" t="str">
        <f t="shared" si="240"/>
        <v>MR235.2</v>
      </c>
      <c r="R565" s="4" t="str">
        <f t="shared" si="249"/>
        <v>[M]</v>
      </c>
      <c r="S565" s="179" t="str">
        <f t="shared" si="241"/>
        <v>MR335.2</v>
      </c>
      <c r="T565" s="4" t="str">
        <f t="shared" si="250"/>
        <v>[A]</v>
      </c>
      <c r="U565" s="179" t="str">
        <f t="shared" si="235"/>
        <v>MR435.2</v>
      </c>
      <c r="V565" s="4" t="str">
        <f t="shared" si="245"/>
        <v>Sw</v>
      </c>
      <c r="W565" s="179" t="str">
        <f t="shared" si="236"/>
        <v>MR535.2</v>
      </c>
      <c r="X565" s="4" t="str">
        <f t="shared" si="246"/>
        <v>Lamp</v>
      </c>
      <c r="Y565" s="179" t="str">
        <f t="shared" si="242"/>
        <v>MR635.2</v>
      </c>
      <c r="Z565" s="4" t="str">
        <f t="shared" si="251"/>
        <v>Alw</v>
      </c>
    </row>
    <row r="566" spans="5:26">
      <c r="E566" s="23"/>
      <c r="G566" s="182">
        <f t="shared" si="243"/>
        <v>35</v>
      </c>
      <c r="H566" s="179">
        <f t="shared" si="244"/>
        <v>3</v>
      </c>
      <c r="I566" s="179" t="str">
        <f t="shared" si="233"/>
        <v>R35.3</v>
      </c>
      <c r="K566" s="179" t="str">
        <f t="shared" si="237"/>
        <v>R135.3</v>
      </c>
      <c r="L566" s="138" t="str">
        <f t="shared" si="247"/>
        <v>Sol</v>
      </c>
      <c r="M566" s="179" t="str">
        <f t="shared" si="238"/>
        <v>MR35.3</v>
      </c>
      <c r="N566" s="4" t="str">
        <f t="shared" si="234"/>
        <v>Flg</v>
      </c>
      <c r="O566" s="179" t="str">
        <f t="shared" si="239"/>
        <v>MR135.3</v>
      </c>
      <c r="P566" s="4" t="str">
        <f t="shared" si="248"/>
        <v>Pls</v>
      </c>
      <c r="Q566" s="179" t="str">
        <f t="shared" si="240"/>
        <v>MR235.3</v>
      </c>
      <c r="R566" s="4" t="str">
        <f t="shared" si="249"/>
        <v>[M]</v>
      </c>
      <c r="S566" s="179" t="str">
        <f t="shared" si="241"/>
        <v>MR335.3</v>
      </c>
      <c r="T566" s="4" t="str">
        <f t="shared" si="250"/>
        <v>[A]</v>
      </c>
      <c r="U566" s="179" t="str">
        <f t="shared" si="235"/>
        <v>MR435.3</v>
      </c>
      <c r="V566" s="4" t="str">
        <f t="shared" si="245"/>
        <v>Sw</v>
      </c>
      <c r="W566" s="179" t="str">
        <f t="shared" si="236"/>
        <v>MR535.3</v>
      </c>
      <c r="X566" s="4" t="str">
        <f t="shared" si="246"/>
        <v>Lamp</v>
      </c>
      <c r="Y566" s="179" t="str">
        <f t="shared" si="242"/>
        <v>MR635.3</v>
      </c>
      <c r="Z566" s="4" t="str">
        <f t="shared" si="251"/>
        <v>Alw</v>
      </c>
    </row>
    <row r="567" spans="5:26">
      <c r="E567" s="23"/>
      <c r="G567" s="182">
        <f t="shared" si="243"/>
        <v>35</v>
      </c>
      <c r="H567" s="179">
        <f t="shared" si="244"/>
        <v>4</v>
      </c>
      <c r="I567" s="179" t="str">
        <f t="shared" si="233"/>
        <v>R35.4</v>
      </c>
      <c r="K567" s="179" t="str">
        <f t="shared" si="237"/>
        <v>R135.4</v>
      </c>
      <c r="L567" s="138" t="str">
        <f t="shared" si="247"/>
        <v>Sol</v>
      </c>
      <c r="M567" s="179" t="str">
        <f t="shared" si="238"/>
        <v>MR35.4</v>
      </c>
      <c r="N567" s="4" t="str">
        <f t="shared" si="234"/>
        <v>Flg</v>
      </c>
      <c r="O567" s="179" t="str">
        <f t="shared" si="239"/>
        <v>MR135.4</v>
      </c>
      <c r="P567" s="4" t="str">
        <f t="shared" si="248"/>
        <v>Pls</v>
      </c>
      <c r="Q567" s="179" t="str">
        <f t="shared" si="240"/>
        <v>MR235.4</v>
      </c>
      <c r="R567" s="4" t="str">
        <f t="shared" si="249"/>
        <v>[M]</v>
      </c>
      <c r="S567" s="179" t="str">
        <f t="shared" si="241"/>
        <v>MR335.4</v>
      </c>
      <c r="T567" s="4" t="str">
        <f t="shared" si="250"/>
        <v>[A]</v>
      </c>
      <c r="U567" s="179" t="str">
        <f t="shared" si="235"/>
        <v>MR435.4</v>
      </c>
      <c r="V567" s="4" t="str">
        <f t="shared" si="245"/>
        <v>Sw</v>
      </c>
      <c r="W567" s="179" t="str">
        <f t="shared" si="236"/>
        <v>MR535.4</v>
      </c>
      <c r="X567" s="4" t="str">
        <f t="shared" si="246"/>
        <v>Lamp</v>
      </c>
      <c r="Y567" s="179" t="str">
        <f t="shared" si="242"/>
        <v>MR635.4</v>
      </c>
      <c r="Z567" s="4" t="str">
        <f t="shared" si="251"/>
        <v>Alw</v>
      </c>
    </row>
    <row r="568" spans="5:26">
      <c r="E568" s="23"/>
      <c r="G568" s="182">
        <f t="shared" si="243"/>
        <v>35</v>
      </c>
      <c r="H568" s="179">
        <f t="shared" si="244"/>
        <v>5</v>
      </c>
      <c r="I568" s="179" t="str">
        <f t="shared" si="233"/>
        <v>R35.5</v>
      </c>
      <c r="K568" s="179" t="str">
        <f t="shared" si="237"/>
        <v>R135.5</v>
      </c>
      <c r="L568" s="138" t="str">
        <f t="shared" si="247"/>
        <v>Sol</v>
      </c>
      <c r="M568" s="179" t="str">
        <f t="shared" si="238"/>
        <v>MR35.5</v>
      </c>
      <c r="N568" s="4" t="str">
        <f t="shared" si="234"/>
        <v>Flg</v>
      </c>
      <c r="O568" s="179" t="str">
        <f t="shared" si="239"/>
        <v>MR135.5</v>
      </c>
      <c r="P568" s="4" t="str">
        <f t="shared" si="248"/>
        <v>Pls</v>
      </c>
      <c r="Q568" s="179" t="str">
        <f t="shared" si="240"/>
        <v>MR235.5</v>
      </c>
      <c r="R568" s="4" t="str">
        <f t="shared" si="249"/>
        <v>[M]</v>
      </c>
      <c r="S568" s="179" t="str">
        <f t="shared" si="241"/>
        <v>MR335.5</v>
      </c>
      <c r="T568" s="4" t="str">
        <f t="shared" si="250"/>
        <v>[A]</v>
      </c>
      <c r="U568" s="179" t="str">
        <f t="shared" si="235"/>
        <v>MR435.5</v>
      </c>
      <c r="V568" s="4" t="str">
        <f t="shared" si="245"/>
        <v>Sw</v>
      </c>
      <c r="W568" s="179" t="str">
        <f t="shared" si="236"/>
        <v>MR535.5</v>
      </c>
      <c r="X568" s="4" t="str">
        <f t="shared" si="246"/>
        <v>Lamp</v>
      </c>
      <c r="Y568" s="179" t="str">
        <f t="shared" si="242"/>
        <v>MR635.5</v>
      </c>
      <c r="Z568" s="4" t="str">
        <f t="shared" si="251"/>
        <v>Alw</v>
      </c>
    </row>
    <row r="569" spans="5:26">
      <c r="E569" s="23"/>
      <c r="G569" s="182">
        <f t="shared" si="243"/>
        <v>35</v>
      </c>
      <c r="H569" s="179">
        <f t="shared" si="244"/>
        <v>6</v>
      </c>
      <c r="I569" s="179" t="str">
        <f t="shared" si="233"/>
        <v>R35.6</v>
      </c>
      <c r="K569" s="179" t="str">
        <f t="shared" si="237"/>
        <v>R135.6</v>
      </c>
      <c r="L569" s="138" t="str">
        <f t="shared" si="247"/>
        <v>Sol</v>
      </c>
      <c r="M569" s="179" t="str">
        <f t="shared" si="238"/>
        <v>MR35.6</v>
      </c>
      <c r="N569" s="4" t="str">
        <f t="shared" si="234"/>
        <v>Flg</v>
      </c>
      <c r="O569" s="179" t="str">
        <f t="shared" si="239"/>
        <v>MR135.6</v>
      </c>
      <c r="P569" s="4" t="str">
        <f t="shared" si="248"/>
        <v>Pls</v>
      </c>
      <c r="Q569" s="179" t="str">
        <f t="shared" si="240"/>
        <v>MR235.6</v>
      </c>
      <c r="R569" s="4" t="str">
        <f t="shared" si="249"/>
        <v>[M]</v>
      </c>
      <c r="S569" s="179" t="str">
        <f t="shared" si="241"/>
        <v>MR335.6</v>
      </c>
      <c r="T569" s="4" t="str">
        <f t="shared" si="250"/>
        <v>[A]</v>
      </c>
      <c r="U569" s="179" t="str">
        <f t="shared" si="235"/>
        <v>MR435.6</v>
      </c>
      <c r="V569" s="4" t="str">
        <f t="shared" si="245"/>
        <v>Sw</v>
      </c>
      <c r="W569" s="179" t="str">
        <f t="shared" si="236"/>
        <v>MR535.6</v>
      </c>
      <c r="X569" s="4" t="str">
        <f t="shared" si="246"/>
        <v>Lamp</v>
      </c>
      <c r="Y569" s="179" t="str">
        <f t="shared" si="242"/>
        <v>MR635.6</v>
      </c>
      <c r="Z569" s="4" t="str">
        <f t="shared" si="251"/>
        <v>Alw</v>
      </c>
    </row>
    <row r="570" spans="5:26">
      <c r="E570" s="23"/>
      <c r="G570" s="182">
        <f t="shared" si="243"/>
        <v>35</v>
      </c>
      <c r="H570" s="179">
        <f t="shared" si="244"/>
        <v>7</v>
      </c>
      <c r="I570" s="179" t="str">
        <f t="shared" si="233"/>
        <v>R35.7</v>
      </c>
      <c r="K570" s="179" t="str">
        <f t="shared" si="237"/>
        <v>R135.7</v>
      </c>
      <c r="L570" s="138" t="str">
        <f t="shared" si="247"/>
        <v>Sol</v>
      </c>
      <c r="M570" s="179" t="str">
        <f t="shared" si="238"/>
        <v>MR35.7</v>
      </c>
      <c r="N570" s="4" t="str">
        <f t="shared" si="234"/>
        <v>Flg</v>
      </c>
      <c r="O570" s="179" t="str">
        <f t="shared" si="239"/>
        <v>MR135.7</v>
      </c>
      <c r="P570" s="4" t="str">
        <f t="shared" si="248"/>
        <v>Pls</v>
      </c>
      <c r="Q570" s="179" t="str">
        <f t="shared" si="240"/>
        <v>MR235.7</v>
      </c>
      <c r="R570" s="4" t="str">
        <f t="shared" si="249"/>
        <v>[M]</v>
      </c>
      <c r="S570" s="179" t="str">
        <f t="shared" si="241"/>
        <v>MR335.7</v>
      </c>
      <c r="T570" s="4" t="str">
        <f t="shared" si="250"/>
        <v>[A]</v>
      </c>
      <c r="U570" s="179" t="str">
        <f t="shared" si="235"/>
        <v>MR435.7</v>
      </c>
      <c r="V570" s="4" t="str">
        <f t="shared" si="245"/>
        <v>Sw</v>
      </c>
      <c r="W570" s="179" t="str">
        <f t="shared" si="236"/>
        <v>MR535.7</v>
      </c>
      <c r="X570" s="4" t="str">
        <f t="shared" si="246"/>
        <v>Lamp</v>
      </c>
      <c r="Y570" s="179" t="str">
        <f t="shared" si="242"/>
        <v>MR635.7</v>
      </c>
      <c r="Z570" s="4" t="str">
        <f t="shared" si="251"/>
        <v>Alw</v>
      </c>
    </row>
    <row r="571" spans="5:26">
      <c r="E571" s="23"/>
      <c r="G571" s="182">
        <f t="shared" si="243"/>
        <v>35</v>
      </c>
      <c r="H571" s="179">
        <f t="shared" si="244"/>
        <v>8</v>
      </c>
      <c r="I571" s="179" t="str">
        <f t="shared" si="233"/>
        <v>R35.8</v>
      </c>
      <c r="K571" s="179" t="str">
        <f t="shared" si="237"/>
        <v>R135.8</v>
      </c>
      <c r="L571" s="138" t="str">
        <f t="shared" si="247"/>
        <v>Sol</v>
      </c>
      <c r="M571" s="179" t="str">
        <f t="shared" si="238"/>
        <v>MR35.8</v>
      </c>
      <c r="N571" s="4" t="str">
        <f t="shared" si="234"/>
        <v>Flg</v>
      </c>
      <c r="O571" s="179" t="str">
        <f t="shared" si="239"/>
        <v>MR135.8</v>
      </c>
      <c r="P571" s="4" t="str">
        <f t="shared" si="248"/>
        <v>Pls</v>
      </c>
      <c r="Q571" s="179" t="str">
        <f t="shared" si="240"/>
        <v>MR235.8</v>
      </c>
      <c r="R571" s="4" t="str">
        <f t="shared" si="249"/>
        <v>[M]</v>
      </c>
      <c r="S571" s="179" t="str">
        <f t="shared" si="241"/>
        <v>MR335.8</v>
      </c>
      <c r="T571" s="4" t="str">
        <f t="shared" si="250"/>
        <v>[A]</v>
      </c>
      <c r="U571" s="179" t="str">
        <f t="shared" si="235"/>
        <v>MR435.8</v>
      </c>
      <c r="V571" s="4" t="str">
        <f t="shared" si="245"/>
        <v>Sw</v>
      </c>
      <c r="W571" s="179" t="str">
        <f t="shared" si="236"/>
        <v>MR535.8</v>
      </c>
      <c r="X571" s="4" t="str">
        <f t="shared" si="246"/>
        <v>Lamp</v>
      </c>
      <c r="Y571" s="179" t="str">
        <f t="shared" si="242"/>
        <v>MR635.8</v>
      </c>
      <c r="Z571" s="4" t="str">
        <f t="shared" si="251"/>
        <v>Alw</v>
      </c>
    </row>
    <row r="572" spans="5:26">
      <c r="E572" s="23"/>
      <c r="G572" s="182">
        <f t="shared" si="243"/>
        <v>35</v>
      </c>
      <c r="H572" s="179">
        <f t="shared" si="244"/>
        <v>9</v>
      </c>
      <c r="I572" s="179" t="str">
        <f t="shared" si="233"/>
        <v>R35.9</v>
      </c>
      <c r="K572" s="179" t="str">
        <f t="shared" si="237"/>
        <v>R135.9</v>
      </c>
      <c r="L572" s="138" t="str">
        <f t="shared" si="247"/>
        <v>Sol</v>
      </c>
      <c r="M572" s="179" t="str">
        <f t="shared" si="238"/>
        <v>MR35.9</v>
      </c>
      <c r="N572" s="4" t="str">
        <f t="shared" si="234"/>
        <v>Flg</v>
      </c>
      <c r="O572" s="179" t="str">
        <f t="shared" si="239"/>
        <v>MR135.9</v>
      </c>
      <c r="P572" s="4" t="str">
        <f t="shared" si="248"/>
        <v>Pls</v>
      </c>
      <c r="Q572" s="179" t="str">
        <f t="shared" si="240"/>
        <v>MR235.9</v>
      </c>
      <c r="R572" s="4" t="str">
        <f t="shared" si="249"/>
        <v>[M]</v>
      </c>
      <c r="S572" s="179" t="str">
        <f t="shared" si="241"/>
        <v>MR335.9</v>
      </c>
      <c r="T572" s="4" t="str">
        <f t="shared" si="250"/>
        <v>[A]</v>
      </c>
      <c r="U572" s="179" t="str">
        <f t="shared" si="235"/>
        <v>MR435.9</v>
      </c>
      <c r="V572" s="4" t="str">
        <f t="shared" si="245"/>
        <v>Sw</v>
      </c>
      <c r="W572" s="179" t="str">
        <f t="shared" si="236"/>
        <v>MR535.9</v>
      </c>
      <c r="X572" s="4" t="str">
        <f t="shared" si="246"/>
        <v>Lamp</v>
      </c>
      <c r="Y572" s="179" t="str">
        <f t="shared" si="242"/>
        <v>MR635.9</v>
      </c>
      <c r="Z572" s="4" t="str">
        <f t="shared" si="251"/>
        <v>Alw</v>
      </c>
    </row>
    <row r="573" spans="5:26">
      <c r="E573" s="23"/>
      <c r="G573" s="182">
        <f t="shared" si="243"/>
        <v>35</v>
      </c>
      <c r="H573" s="179">
        <f t="shared" si="244"/>
        <v>10</v>
      </c>
      <c r="I573" s="179" t="str">
        <f t="shared" si="233"/>
        <v>R35.10</v>
      </c>
      <c r="K573" s="179" t="str">
        <f t="shared" si="237"/>
        <v>R135.10</v>
      </c>
      <c r="L573" s="138" t="str">
        <f t="shared" si="247"/>
        <v>Sol</v>
      </c>
      <c r="M573" s="179" t="str">
        <f t="shared" si="238"/>
        <v>MR35.10</v>
      </c>
      <c r="N573" s="4" t="str">
        <f t="shared" si="234"/>
        <v>Flg</v>
      </c>
      <c r="O573" s="179" t="str">
        <f t="shared" si="239"/>
        <v>MR135.10</v>
      </c>
      <c r="P573" s="4" t="str">
        <f t="shared" si="248"/>
        <v>Pls</v>
      </c>
      <c r="Q573" s="179" t="str">
        <f t="shared" si="240"/>
        <v>MR235.10</v>
      </c>
      <c r="R573" s="4" t="str">
        <f t="shared" si="249"/>
        <v>[M]</v>
      </c>
      <c r="S573" s="179" t="str">
        <f t="shared" si="241"/>
        <v>MR335.10</v>
      </c>
      <c r="T573" s="4" t="str">
        <f t="shared" si="250"/>
        <v>[A]</v>
      </c>
      <c r="U573" s="179" t="str">
        <f t="shared" si="235"/>
        <v>MR435.10</v>
      </c>
      <c r="V573" s="4" t="str">
        <f t="shared" si="245"/>
        <v>Sw</v>
      </c>
      <c r="W573" s="179" t="str">
        <f t="shared" si="236"/>
        <v>MR535.10</v>
      </c>
      <c r="X573" s="4" t="str">
        <f t="shared" si="246"/>
        <v>Lamp</v>
      </c>
      <c r="Y573" s="179" t="str">
        <f t="shared" si="242"/>
        <v>MR635.10</v>
      </c>
      <c r="Z573" s="4" t="str">
        <f t="shared" si="251"/>
        <v>Alw</v>
      </c>
    </row>
    <row r="574" spans="5:26">
      <c r="E574" s="23"/>
      <c r="G574" s="182">
        <f t="shared" si="243"/>
        <v>35</v>
      </c>
      <c r="H574" s="179">
        <f t="shared" si="244"/>
        <v>11</v>
      </c>
      <c r="I574" s="179" t="str">
        <f t="shared" si="233"/>
        <v>R35.11</v>
      </c>
      <c r="K574" s="179" t="str">
        <f t="shared" si="237"/>
        <v>R135.11</v>
      </c>
      <c r="L574" s="138" t="str">
        <f t="shared" si="247"/>
        <v>Sol</v>
      </c>
      <c r="M574" s="179" t="str">
        <f t="shared" si="238"/>
        <v>MR35.11</v>
      </c>
      <c r="N574" s="4" t="str">
        <f t="shared" si="234"/>
        <v>Flg</v>
      </c>
      <c r="O574" s="179" t="str">
        <f t="shared" si="239"/>
        <v>MR135.11</v>
      </c>
      <c r="P574" s="4" t="str">
        <f t="shared" si="248"/>
        <v>Pls</v>
      </c>
      <c r="Q574" s="179" t="str">
        <f t="shared" si="240"/>
        <v>MR235.11</v>
      </c>
      <c r="R574" s="4" t="str">
        <f t="shared" si="249"/>
        <v>[M]</v>
      </c>
      <c r="S574" s="179" t="str">
        <f t="shared" si="241"/>
        <v>MR335.11</v>
      </c>
      <c r="T574" s="4" t="str">
        <f t="shared" si="250"/>
        <v>[A]</v>
      </c>
      <c r="U574" s="179" t="str">
        <f t="shared" si="235"/>
        <v>MR435.11</v>
      </c>
      <c r="V574" s="4" t="str">
        <f t="shared" si="245"/>
        <v>Sw</v>
      </c>
      <c r="W574" s="179" t="str">
        <f t="shared" si="236"/>
        <v>MR535.11</v>
      </c>
      <c r="X574" s="4" t="str">
        <f t="shared" si="246"/>
        <v>Lamp</v>
      </c>
      <c r="Y574" s="179" t="str">
        <f t="shared" si="242"/>
        <v>MR635.11</v>
      </c>
      <c r="Z574" s="4" t="str">
        <f t="shared" si="251"/>
        <v>Alw</v>
      </c>
    </row>
    <row r="575" spans="5:26">
      <c r="E575" s="23"/>
      <c r="G575" s="182">
        <f t="shared" si="243"/>
        <v>35</v>
      </c>
      <c r="H575" s="179">
        <f t="shared" si="244"/>
        <v>12</v>
      </c>
      <c r="I575" s="179" t="str">
        <f t="shared" si="233"/>
        <v>R35.12</v>
      </c>
      <c r="K575" s="179" t="str">
        <f t="shared" si="237"/>
        <v>R135.12</v>
      </c>
      <c r="L575" s="138" t="str">
        <f t="shared" si="247"/>
        <v>Sol</v>
      </c>
      <c r="M575" s="179" t="str">
        <f t="shared" si="238"/>
        <v>MR35.12</v>
      </c>
      <c r="N575" s="4" t="str">
        <f t="shared" si="234"/>
        <v>Flg</v>
      </c>
      <c r="O575" s="179" t="str">
        <f t="shared" si="239"/>
        <v>MR135.12</v>
      </c>
      <c r="P575" s="4" t="str">
        <f t="shared" si="248"/>
        <v>Pls</v>
      </c>
      <c r="Q575" s="179" t="str">
        <f t="shared" si="240"/>
        <v>MR235.12</v>
      </c>
      <c r="R575" s="4" t="str">
        <f t="shared" si="249"/>
        <v>[M]</v>
      </c>
      <c r="S575" s="179" t="str">
        <f t="shared" si="241"/>
        <v>MR335.12</v>
      </c>
      <c r="T575" s="4" t="str">
        <f t="shared" si="250"/>
        <v>[A]</v>
      </c>
      <c r="U575" s="179" t="str">
        <f t="shared" si="235"/>
        <v>MR435.12</v>
      </c>
      <c r="V575" s="4" t="str">
        <f t="shared" si="245"/>
        <v>Sw</v>
      </c>
      <c r="W575" s="179" t="str">
        <f t="shared" si="236"/>
        <v>MR535.12</v>
      </c>
      <c r="X575" s="4" t="str">
        <f t="shared" si="246"/>
        <v>Lamp</v>
      </c>
      <c r="Y575" s="179" t="str">
        <f t="shared" si="242"/>
        <v>MR635.12</v>
      </c>
      <c r="Z575" s="4" t="str">
        <f t="shared" si="251"/>
        <v>Alw</v>
      </c>
    </row>
    <row r="576" spans="5:26">
      <c r="E576" s="23"/>
      <c r="G576" s="182">
        <f t="shared" si="243"/>
        <v>35</v>
      </c>
      <c r="H576" s="179">
        <f t="shared" si="244"/>
        <v>13</v>
      </c>
      <c r="I576" s="179" t="str">
        <f t="shared" si="233"/>
        <v>R35.13</v>
      </c>
      <c r="K576" s="179" t="str">
        <f t="shared" si="237"/>
        <v>R135.13</v>
      </c>
      <c r="L576" s="138" t="str">
        <f t="shared" si="247"/>
        <v>Sol</v>
      </c>
      <c r="M576" s="179" t="str">
        <f t="shared" si="238"/>
        <v>MR35.13</v>
      </c>
      <c r="N576" s="4" t="str">
        <f t="shared" si="234"/>
        <v>Flg</v>
      </c>
      <c r="O576" s="179" t="str">
        <f t="shared" si="239"/>
        <v>MR135.13</v>
      </c>
      <c r="P576" s="4" t="str">
        <f t="shared" si="248"/>
        <v>Pls</v>
      </c>
      <c r="Q576" s="179" t="str">
        <f t="shared" si="240"/>
        <v>MR235.13</v>
      </c>
      <c r="R576" s="4" t="str">
        <f t="shared" si="249"/>
        <v>[M]</v>
      </c>
      <c r="S576" s="179" t="str">
        <f t="shared" si="241"/>
        <v>MR335.13</v>
      </c>
      <c r="T576" s="4" t="str">
        <f t="shared" si="250"/>
        <v>[A]</v>
      </c>
      <c r="U576" s="179" t="str">
        <f t="shared" si="235"/>
        <v>MR435.13</v>
      </c>
      <c r="V576" s="4" t="str">
        <f t="shared" si="245"/>
        <v>Sw</v>
      </c>
      <c r="W576" s="179" t="str">
        <f t="shared" si="236"/>
        <v>MR535.13</v>
      </c>
      <c r="X576" s="4" t="str">
        <f t="shared" si="246"/>
        <v>Lamp</v>
      </c>
      <c r="Y576" s="179" t="str">
        <f t="shared" si="242"/>
        <v>MR635.13</v>
      </c>
      <c r="Z576" s="4" t="str">
        <f t="shared" si="251"/>
        <v>Alw</v>
      </c>
    </row>
    <row r="577" spans="5:26">
      <c r="E577" s="23"/>
      <c r="G577" s="182">
        <f t="shared" si="243"/>
        <v>35</v>
      </c>
      <c r="H577" s="179">
        <f t="shared" si="244"/>
        <v>14</v>
      </c>
      <c r="I577" s="179" t="str">
        <f t="shared" si="233"/>
        <v>R35.14</v>
      </c>
      <c r="K577" s="179" t="str">
        <f t="shared" si="237"/>
        <v>R135.14</v>
      </c>
      <c r="L577" s="138" t="str">
        <f t="shared" si="247"/>
        <v>Sol</v>
      </c>
      <c r="M577" s="179" t="str">
        <f t="shared" si="238"/>
        <v>MR35.14</v>
      </c>
      <c r="N577" s="4" t="str">
        <f t="shared" si="234"/>
        <v>Flg</v>
      </c>
      <c r="O577" s="179" t="str">
        <f t="shared" si="239"/>
        <v>MR135.14</v>
      </c>
      <c r="P577" s="4" t="str">
        <f t="shared" si="248"/>
        <v>Pls</v>
      </c>
      <c r="Q577" s="179" t="str">
        <f t="shared" si="240"/>
        <v>MR235.14</v>
      </c>
      <c r="R577" s="4" t="str">
        <f t="shared" si="249"/>
        <v>[M]</v>
      </c>
      <c r="S577" s="179" t="str">
        <f t="shared" si="241"/>
        <v>MR335.14</v>
      </c>
      <c r="T577" s="4" t="str">
        <f t="shared" si="250"/>
        <v>[A]</v>
      </c>
      <c r="U577" s="179" t="str">
        <f t="shared" si="235"/>
        <v>MR435.14</v>
      </c>
      <c r="V577" s="4" t="str">
        <f t="shared" si="245"/>
        <v>Sw</v>
      </c>
      <c r="W577" s="179" t="str">
        <f t="shared" si="236"/>
        <v>MR535.14</v>
      </c>
      <c r="X577" s="4" t="str">
        <f t="shared" si="246"/>
        <v>Lamp</v>
      </c>
      <c r="Y577" s="179" t="str">
        <f t="shared" si="242"/>
        <v>MR635.14</v>
      </c>
      <c r="Z577" s="4" t="str">
        <f t="shared" si="251"/>
        <v>Alw</v>
      </c>
    </row>
    <row r="578" spans="5:26">
      <c r="E578" s="23"/>
      <c r="G578" s="182">
        <f t="shared" si="243"/>
        <v>35</v>
      </c>
      <c r="H578" s="179">
        <f t="shared" si="244"/>
        <v>15</v>
      </c>
      <c r="I578" s="179" t="str">
        <f t="shared" si="233"/>
        <v>R35.15</v>
      </c>
      <c r="K578" s="179" t="str">
        <f t="shared" si="237"/>
        <v>R135.15</v>
      </c>
      <c r="L578" s="138" t="str">
        <f t="shared" si="247"/>
        <v>Sol</v>
      </c>
      <c r="M578" s="179" t="str">
        <f t="shared" si="238"/>
        <v>MR35.15</v>
      </c>
      <c r="N578" s="4" t="str">
        <f t="shared" si="234"/>
        <v>Flg</v>
      </c>
      <c r="O578" s="179" t="str">
        <f t="shared" si="239"/>
        <v>MR135.15</v>
      </c>
      <c r="P578" s="4" t="str">
        <f t="shared" si="248"/>
        <v>Pls</v>
      </c>
      <c r="Q578" s="179" t="str">
        <f t="shared" si="240"/>
        <v>MR235.15</v>
      </c>
      <c r="R578" s="4" t="str">
        <f t="shared" si="249"/>
        <v>[M]</v>
      </c>
      <c r="S578" s="179" t="str">
        <f t="shared" si="241"/>
        <v>MR335.15</v>
      </c>
      <c r="T578" s="4" t="str">
        <f t="shared" si="250"/>
        <v>[A]</v>
      </c>
      <c r="U578" s="179" t="str">
        <f t="shared" si="235"/>
        <v>MR435.15</v>
      </c>
      <c r="V578" s="4" t="str">
        <f t="shared" si="245"/>
        <v>Sw</v>
      </c>
      <c r="W578" s="179" t="str">
        <f t="shared" si="236"/>
        <v>MR535.15</v>
      </c>
      <c r="X578" s="4" t="str">
        <f t="shared" si="246"/>
        <v>Lamp</v>
      </c>
      <c r="Y578" s="179" t="str">
        <f t="shared" si="242"/>
        <v>MR635.15</v>
      </c>
      <c r="Z578" s="4" t="str">
        <f t="shared" si="251"/>
        <v>Alw</v>
      </c>
    </row>
    <row r="579" spans="5:26">
      <c r="E579" s="23"/>
      <c r="G579" s="182">
        <f t="shared" si="243"/>
        <v>36</v>
      </c>
      <c r="H579" s="179">
        <f t="shared" si="244"/>
        <v>0</v>
      </c>
      <c r="I579" s="179" t="str">
        <f t="shared" ref="I579:I642" si="252">F$2&amp;G579&amp;"."&amp;H579</f>
        <v>R36.0</v>
      </c>
      <c r="K579" s="179" t="str">
        <f t="shared" si="237"/>
        <v>R136.0</v>
      </c>
      <c r="L579" s="138" t="str">
        <f t="shared" si="247"/>
        <v>Sol</v>
      </c>
      <c r="M579" s="179" t="str">
        <f t="shared" si="238"/>
        <v>MR36.0</v>
      </c>
      <c r="N579" s="4" t="str">
        <f t="shared" ref="N579:N642" si="253">$B579&amp;N$2</f>
        <v>Flg</v>
      </c>
      <c r="O579" s="179" t="str">
        <f t="shared" si="239"/>
        <v>MR136.0</v>
      </c>
      <c r="P579" s="4" t="str">
        <f t="shared" si="248"/>
        <v>Pls</v>
      </c>
      <c r="Q579" s="179" t="str">
        <f t="shared" si="240"/>
        <v>MR236.0</v>
      </c>
      <c r="R579" s="4" t="str">
        <f t="shared" si="249"/>
        <v>[M]</v>
      </c>
      <c r="S579" s="179" t="str">
        <f t="shared" si="241"/>
        <v>MR336.0</v>
      </c>
      <c r="T579" s="4" t="str">
        <f t="shared" si="250"/>
        <v>[A]</v>
      </c>
      <c r="U579" s="179" t="str">
        <f t="shared" ref="U579:U642" si="254">$U$2&amp;($G579+400)&amp;"."&amp;$H579</f>
        <v>MR436.0</v>
      </c>
      <c r="V579" s="4" t="str">
        <f t="shared" si="245"/>
        <v>Sw</v>
      </c>
      <c r="W579" s="179" t="str">
        <f t="shared" ref="W579:W642" si="255">$W$2&amp;($G579+500)&amp;"."&amp;$H579</f>
        <v>MR536.0</v>
      </c>
      <c r="X579" s="4" t="str">
        <f t="shared" si="246"/>
        <v>Lamp</v>
      </c>
      <c r="Y579" s="179" t="str">
        <f t="shared" si="242"/>
        <v>MR636.0</v>
      </c>
      <c r="Z579" s="4" t="str">
        <f t="shared" si="251"/>
        <v>Alw</v>
      </c>
    </row>
    <row r="580" spans="5:26">
      <c r="E580" s="256"/>
      <c r="G580" s="182">
        <f t="shared" si="243"/>
        <v>36</v>
      </c>
      <c r="H580" s="179">
        <f t="shared" si="244"/>
        <v>1</v>
      </c>
      <c r="I580" s="179" t="str">
        <f t="shared" si="252"/>
        <v>R36.1</v>
      </c>
      <c r="K580" s="179" t="str">
        <f t="shared" ref="K580:K643" si="256">$F$2&amp;($G580+100)&amp;"."&amp;$H580</f>
        <v>R136.1</v>
      </c>
      <c r="L580" s="138" t="str">
        <f t="shared" si="247"/>
        <v>Sol</v>
      </c>
      <c r="M580" s="179" t="str">
        <f t="shared" ref="M580:M643" si="257">M$2&amp;($G580+0)&amp;"."&amp;$H580</f>
        <v>MR36.1</v>
      </c>
      <c r="N580" s="4" t="str">
        <f t="shared" si="253"/>
        <v>Flg</v>
      </c>
      <c r="O580" s="179" t="str">
        <f t="shared" ref="O580:O643" si="258">O$2&amp;($G580+100)&amp;"."&amp;$H580</f>
        <v>MR136.1</v>
      </c>
      <c r="P580" s="4" t="str">
        <f t="shared" si="248"/>
        <v>Pls</v>
      </c>
      <c r="Q580" s="179" t="str">
        <f t="shared" ref="Q580:Q643" si="259">Q$2&amp;($G580+200)&amp;"."&amp;$H580</f>
        <v>MR236.1</v>
      </c>
      <c r="R580" s="4" t="str">
        <f t="shared" si="249"/>
        <v>[M]</v>
      </c>
      <c r="S580" s="179" t="str">
        <f t="shared" ref="S580:S643" si="260">S$2&amp;($G580+300)&amp;"."&amp;$H580</f>
        <v>MR336.1</v>
      </c>
      <c r="T580" s="4" t="str">
        <f t="shared" si="250"/>
        <v>[A]</v>
      </c>
      <c r="U580" s="179" t="str">
        <f t="shared" si="254"/>
        <v>MR436.1</v>
      </c>
      <c r="V580" s="4" t="str">
        <f t="shared" si="245"/>
        <v>Sw</v>
      </c>
      <c r="W580" s="179" t="str">
        <f t="shared" si="255"/>
        <v>MR536.1</v>
      </c>
      <c r="X580" s="4" t="str">
        <f t="shared" si="246"/>
        <v>Lamp</v>
      </c>
      <c r="Y580" s="179" t="str">
        <f t="shared" ref="Y580:Y643" si="261">$W$2&amp;($G580+600)&amp;"."&amp;$H580</f>
        <v>MR636.1</v>
      </c>
      <c r="Z580" s="4" t="str">
        <f t="shared" si="251"/>
        <v>Alw</v>
      </c>
    </row>
    <row r="581" spans="5:26">
      <c r="E581" s="256"/>
      <c r="G581" s="182">
        <f t="shared" si="243"/>
        <v>36</v>
      </c>
      <c r="H581" s="179">
        <f t="shared" si="244"/>
        <v>2</v>
      </c>
      <c r="I581" s="179" t="str">
        <f t="shared" si="252"/>
        <v>R36.2</v>
      </c>
      <c r="K581" s="179" t="str">
        <f t="shared" si="256"/>
        <v>R136.2</v>
      </c>
      <c r="L581" s="138" t="str">
        <f t="shared" si="247"/>
        <v>Sol</v>
      </c>
      <c r="M581" s="179" t="str">
        <f t="shared" si="257"/>
        <v>MR36.2</v>
      </c>
      <c r="N581" s="4" t="str">
        <f t="shared" si="253"/>
        <v>Flg</v>
      </c>
      <c r="O581" s="179" t="str">
        <f t="shared" si="258"/>
        <v>MR136.2</v>
      </c>
      <c r="P581" s="4" t="str">
        <f t="shared" si="248"/>
        <v>Pls</v>
      </c>
      <c r="Q581" s="179" t="str">
        <f t="shared" si="259"/>
        <v>MR236.2</v>
      </c>
      <c r="R581" s="4" t="str">
        <f t="shared" si="249"/>
        <v>[M]</v>
      </c>
      <c r="S581" s="179" t="str">
        <f t="shared" si="260"/>
        <v>MR336.2</v>
      </c>
      <c r="T581" s="4" t="str">
        <f t="shared" si="250"/>
        <v>[A]</v>
      </c>
      <c r="U581" s="179" t="str">
        <f t="shared" si="254"/>
        <v>MR436.2</v>
      </c>
      <c r="V581" s="4" t="str">
        <f t="shared" si="245"/>
        <v>Sw</v>
      </c>
      <c r="W581" s="179" t="str">
        <f t="shared" si="255"/>
        <v>MR536.2</v>
      </c>
      <c r="X581" s="4" t="str">
        <f t="shared" si="246"/>
        <v>Lamp</v>
      </c>
      <c r="Y581" s="179" t="str">
        <f t="shared" si="261"/>
        <v>MR636.2</v>
      </c>
      <c r="Z581" s="4" t="str">
        <f t="shared" si="251"/>
        <v>Alw</v>
      </c>
    </row>
    <row r="582" spans="5:26">
      <c r="E582" s="256"/>
      <c r="G582" s="182">
        <f t="shared" si="243"/>
        <v>36</v>
      </c>
      <c r="H582" s="179">
        <f t="shared" si="244"/>
        <v>3</v>
      </c>
      <c r="I582" s="179" t="str">
        <f t="shared" si="252"/>
        <v>R36.3</v>
      </c>
      <c r="K582" s="179" t="str">
        <f t="shared" si="256"/>
        <v>R136.3</v>
      </c>
      <c r="L582" s="138" t="str">
        <f t="shared" si="247"/>
        <v>Sol</v>
      </c>
      <c r="M582" s="179" t="str">
        <f t="shared" si="257"/>
        <v>MR36.3</v>
      </c>
      <c r="N582" s="4" t="str">
        <f t="shared" si="253"/>
        <v>Flg</v>
      </c>
      <c r="O582" s="179" t="str">
        <f t="shared" si="258"/>
        <v>MR136.3</v>
      </c>
      <c r="P582" s="4" t="str">
        <f t="shared" si="248"/>
        <v>Pls</v>
      </c>
      <c r="Q582" s="179" t="str">
        <f t="shared" si="259"/>
        <v>MR236.3</v>
      </c>
      <c r="R582" s="4" t="str">
        <f t="shared" si="249"/>
        <v>[M]</v>
      </c>
      <c r="S582" s="179" t="str">
        <f t="shared" si="260"/>
        <v>MR336.3</v>
      </c>
      <c r="T582" s="4" t="str">
        <f t="shared" si="250"/>
        <v>[A]</v>
      </c>
      <c r="U582" s="179" t="str">
        <f t="shared" si="254"/>
        <v>MR436.3</v>
      </c>
      <c r="V582" s="4" t="str">
        <f t="shared" si="245"/>
        <v>Sw</v>
      </c>
      <c r="W582" s="179" t="str">
        <f t="shared" si="255"/>
        <v>MR536.3</v>
      </c>
      <c r="X582" s="4" t="str">
        <f t="shared" si="246"/>
        <v>Lamp</v>
      </c>
      <c r="Y582" s="179" t="str">
        <f t="shared" si="261"/>
        <v>MR636.3</v>
      </c>
      <c r="Z582" s="4" t="str">
        <f t="shared" si="251"/>
        <v>Alw</v>
      </c>
    </row>
    <row r="583" spans="5:26">
      <c r="E583" s="256"/>
      <c r="G583" s="182">
        <f t="shared" si="243"/>
        <v>36</v>
      </c>
      <c r="H583" s="179">
        <f t="shared" si="244"/>
        <v>4</v>
      </c>
      <c r="I583" s="179" t="str">
        <f t="shared" si="252"/>
        <v>R36.4</v>
      </c>
      <c r="K583" s="179" t="str">
        <f t="shared" si="256"/>
        <v>R136.4</v>
      </c>
      <c r="L583" s="138" t="str">
        <f t="shared" si="247"/>
        <v>Sol</v>
      </c>
      <c r="M583" s="179" t="str">
        <f t="shared" si="257"/>
        <v>MR36.4</v>
      </c>
      <c r="N583" s="4" t="str">
        <f t="shared" si="253"/>
        <v>Flg</v>
      </c>
      <c r="O583" s="179" t="str">
        <f t="shared" si="258"/>
        <v>MR136.4</v>
      </c>
      <c r="P583" s="4" t="str">
        <f t="shared" si="248"/>
        <v>Pls</v>
      </c>
      <c r="Q583" s="179" t="str">
        <f t="shared" si="259"/>
        <v>MR236.4</v>
      </c>
      <c r="R583" s="4" t="str">
        <f t="shared" si="249"/>
        <v>[M]</v>
      </c>
      <c r="S583" s="179" t="str">
        <f t="shared" si="260"/>
        <v>MR336.4</v>
      </c>
      <c r="T583" s="4" t="str">
        <f t="shared" si="250"/>
        <v>[A]</v>
      </c>
      <c r="U583" s="179" t="str">
        <f t="shared" si="254"/>
        <v>MR436.4</v>
      </c>
      <c r="V583" s="4" t="str">
        <f t="shared" si="245"/>
        <v>Sw</v>
      </c>
      <c r="W583" s="179" t="str">
        <f t="shared" si="255"/>
        <v>MR536.4</v>
      </c>
      <c r="X583" s="4" t="str">
        <f t="shared" si="246"/>
        <v>Lamp</v>
      </c>
      <c r="Y583" s="179" t="str">
        <f t="shared" si="261"/>
        <v>MR636.4</v>
      </c>
      <c r="Z583" s="4" t="str">
        <f t="shared" si="251"/>
        <v>Alw</v>
      </c>
    </row>
    <row r="584" spans="5:26">
      <c r="E584" s="256"/>
      <c r="G584" s="182">
        <f t="shared" ref="G584:G647" si="262">IF(H583&lt;&gt;15,G583,G583+1)</f>
        <v>36</v>
      </c>
      <c r="H584" s="179">
        <f t="shared" si="244"/>
        <v>5</v>
      </c>
      <c r="I584" s="179" t="str">
        <f t="shared" si="252"/>
        <v>R36.5</v>
      </c>
      <c r="K584" s="179" t="str">
        <f t="shared" si="256"/>
        <v>R136.5</v>
      </c>
      <c r="L584" s="138" t="str">
        <f t="shared" si="247"/>
        <v>Sol</v>
      </c>
      <c r="M584" s="179" t="str">
        <f t="shared" si="257"/>
        <v>MR36.5</v>
      </c>
      <c r="N584" s="4" t="str">
        <f t="shared" si="253"/>
        <v>Flg</v>
      </c>
      <c r="O584" s="179" t="str">
        <f t="shared" si="258"/>
        <v>MR136.5</v>
      </c>
      <c r="P584" s="4" t="str">
        <f t="shared" si="248"/>
        <v>Pls</v>
      </c>
      <c r="Q584" s="179" t="str">
        <f t="shared" si="259"/>
        <v>MR236.5</v>
      </c>
      <c r="R584" s="4" t="str">
        <f t="shared" si="249"/>
        <v>[M]</v>
      </c>
      <c r="S584" s="179" t="str">
        <f t="shared" si="260"/>
        <v>MR336.5</v>
      </c>
      <c r="T584" s="4" t="str">
        <f t="shared" si="250"/>
        <v>[A]</v>
      </c>
      <c r="U584" s="179" t="str">
        <f t="shared" si="254"/>
        <v>MR436.5</v>
      </c>
      <c r="V584" s="4" t="str">
        <f t="shared" si="245"/>
        <v>Sw</v>
      </c>
      <c r="W584" s="179" t="str">
        <f t="shared" si="255"/>
        <v>MR536.5</v>
      </c>
      <c r="X584" s="4" t="str">
        <f t="shared" si="246"/>
        <v>Lamp</v>
      </c>
      <c r="Y584" s="179" t="str">
        <f t="shared" si="261"/>
        <v>MR636.5</v>
      </c>
      <c r="Z584" s="4" t="str">
        <f t="shared" si="251"/>
        <v>Alw</v>
      </c>
    </row>
    <row r="585" spans="5:26">
      <c r="E585" s="256"/>
      <c r="G585" s="182">
        <f t="shared" si="262"/>
        <v>36</v>
      </c>
      <c r="H585" s="179">
        <f t="shared" si="244"/>
        <v>6</v>
      </c>
      <c r="I585" s="179" t="str">
        <f t="shared" si="252"/>
        <v>R36.6</v>
      </c>
      <c r="K585" s="179" t="str">
        <f t="shared" si="256"/>
        <v>R136.6</v>
      </c>
      <c r="L585" s="138" t="str">
        <f t="shared" si="247"/>
        <v>Sol</v>
      </c>
      <c r="M585" s="179" t="str">
        <f t="shared" si="257"/>
        <v>MR36.6</v>
      </c>
      <c r="N585" s="4" t="str">
        <f t="shared" si="253"/>
        <v>Flg</v>
      </c>
      <c r="O585" s="179" t="str">
        <f t="shared" si="258"/>
        <v>MR136.6</v>
      </c>
      <c r="P585" s="4" t="str">
        <f t="shared" si="248"/>
        <v>Pls</v>
      </c>
      <c r="Q585" s="179" t="str">
        <f t="shared" si="259"/>
        <v>MR236.6</v>
      </c>
      <c r="R585" s="4" t="str">
        <f t="shared" si="249"/>
        <v>[M]</v>
      </c>
      <c r="S585" s="179" t="str">
        <f t="shared" si="260"/>
        <v>MR336.6</v>
      </c>
      <c r="T585" s="4" t="str">
        <f t="shared" si="250"/>
        <v>[A]</v>
      </c>
      <c r="U585" s="179" t="str">
        <f t="shared" si="254"/>
        <v>MR436.6</v>
      </c>
      <c r="V585" s="4" t="str">
        <f t="shared" si="245"/>
        <v>Sw</v>
      </c>
      <c r="W585" s="179" t="str">
        <f t="shared" si="255"/>
        <v>MR536.6</v>
      </c>
      <c r="X585" s="4" t="str">
        <f t="shared" si="246"/>
        <v>Lamp</v>
      </c>
      <c r="Y585" s="179" t="str">
        <f t="shared" si="261"/>
        <v>MR636.6</v>
      </c>
      <c r="Z585" s="4" t="str">
        <f t="shared" si="251"/>
        <v>Alw</v>
      </c>
    </row>
    <row r="586" spans="5:26">
      <c r="E586" s="256"/>
      <c r="G586" s="182">
        <f t="shared" si="262"/>
        <v>36</v>
      </c>
      <c r="H586" s="179">
        <f t="shared" si="244"/>
        <v>7</v>
      </c>
      <c r="I586" s="179" t="str">
        <f t="shared" si="252"/>
        <v>R36.7</v>
      </c>
      <c r="K586" s="179" t="str">
        <f t="shared" si="256"/>
        <v>R136.7</v>
      </c>
      <c r="L586" s="138" t="str">
        <f t="shared" si="247"/>
        <v>Sol</v>
      </c>
      <c r="M586" s="179" t="str">
        <f t="shared" si="257"/>
        <v>MR36.7</v>
      </c>
      <c r="N586" s="4" t="str">
        <f t="shared" si="253"/>
        <v>Flg</v>
      </c>
      <c r="O586" s="179" t="str">
        <f t="shared" si="258"/>
        <v>MR136.7</v>
      </c>
      <c r="P586" s="4" t="str">
        <f t="shared" si="248"/>
        <v>Pls</v>
      </c>
      <c r="Q586" s="179" t="str">
        <f t="shared" si="259"/>
        <v>MR236.7</v>
      </c>
      <c r="R586" s="4" t="str">
        <f t="shared" si="249"/>
        <v>[M]</v>
      </c>
      <c r="S586" s="179" t="str">
        <f t="shared" si="260"/>
        <v>MR336.7</v>
      </c>
      <c r="T586" s="4" t="str">
        <f t="shared" si="250"/>
        <v>[A]</v>
      </c>
      <c r="U586" s="179" t="str">
        <f t="shared" si="254"/>
        <v>MR436.7</v>
      </c>
      <c r="V586" s="4" t="str">
        <f t="shared" si="245"/>
        <v>Sw</v>
      </c>
      <c r="W586" s="179" t="str">
        <f t="shared" si="255"/>
        <v>MR536.7</v>
      </c>
      <c r="X586" s="4" t="str">
        <f t="shared" si="246"/>
        <v>Lamp</v>
      </c>
      <c r="Y586" s="179" t="str">
        <f t="shared" si="261"/>
        <v>MR636.7</v>
      </c>
      <c r="Z586" s="4" t="str">
        <f t="shared" si="251"/>
        <v>Alw</v>
      </c>
    </row>
    <row r="587" spans="5:26">
      <c r="E587" s="256"/>
      <c r="G587" s="182">
        <f t="shared" si="262"/>
        <v>36</v>
      </c>
      <c r="H587" s="179">
        <f t="shared" si="244"/>
        <v>8</v>
      </c>
      <c r="I587" s="179" t="str">
        <f t="shared" si="252"/>
        <v>R36.8</v>
      </c>
      <c r="K587" s="179" t="str">
        <f t="shared" si="256"/>
        <v>R136.8</v>
      </c>
      <c r="L587" s="138" t="str">
        <f t="shared" si="247"/>
        <v>Sol</v>
      </c>
      <c r="M587" s="179" t="str">
        <f t="shared" si="257"/>
        <v>MR36.8</v>
      </c>
      <c r="N587" s="4" t="str">
        <f t="shared" si="253"/>
        <v>Flg</v>
      </c>
      <c r="O587" s="179" t="str">
        <f t="shared" si="258"/>
        <v>MR136.8</v>
      </c>
      <c r="P587" s="4" t="str">
        <f t="shared" si="248"/>
        <v>Pls</v>
      </c>
      <c r="Q587" s="179" t="str">
        <f t="shared" si="259"/>
        <v>MR236.8</v>
      </c>
      <c r="R587" s="4" t="str">
        <f t="shared" si="249"/>
        <v>[M]</v>
      </c>
      <c r="S587" s="179" t="str">
        <f t="shared" si="260"/>
        <v>MR336.8</v>
      </c>
      <c r="T587" s="4" t="str">
        <f t="shared" si="250"/>
        <v>[A]</v>
      </c>
      <c r="U587" s="179" t="str">
        <f t="shared" si="254"/>
        <v>MR436.8</v>
      </c>
      <c r="V587" s="4" t="str">
        <f t="shared" si="245"/>
        <v>Sw</v>
      </c>
      <c r="W587" s="179" t="str">
        <f t="shared" si="255"/>
        <v>MR536.8</v>
      </c>
      <c r="X587" s="4" t="str">
        <f t="shared" si="246"/>
        <v>Lamp</v>
      </c>
      <c r="Y587" s="179" t="str">
        <f t="shared" si="261"/>
        <v>MR636.8</v>
      </c>
      <c r="Z587" s="4" t="str">
        <f t="shared" si="251"/>
        <v>Alw</v>
      </c>
    </row>
    <row r="588" spans="5:26">
      <c r="E588" s="256"/>
      <c r="G588" s="182">
        <f t="shared" si="262"/>
        <v>36</v>
      </c>
      <c r="H588" s="179">
        <f t="shared" si="244"/>
        <v>9</v>
      </c>
      <c r="I588" s="179" t="str">
        <f t="shared" si="252"/>
        <v>R36.9</v>
      </c>
      <c r="K588" s="179" t="str">
        <f t="shared" si="256"/>
        <v>R136.9</v>
      </c>
      <c r="L588" s="138" t="str">
        <f t="shared" si="247"/>
        <v>Sol</v>
      </c>
      <c r="M588" s="179" t="str">
        <f t="shared" si="257"/>
        <v>MR36.9</v>
      </c>
      <c r="N588" s="4" t="str">
        <f t="shared" si="253"/>
        <v>Flg</v>
      </c>
      <c r="O588" s="179" t="str">
        <f t="shared" si="258"/>
        <v>MR136.9</v>
      </c>
      <c r="P588" s="4" t="str">
        <f t="shared" si="248"/>
        <v>Pls</v>
      </c>
      <c r="Q588" s="179" t="str">
        <f t="shared" si="259"/>
        <v>MR236.9</v>
      </c>
      <c r="R588" s="4" t="str">
        <f t="shared" si="249"/>
        <v>[M]</v>
      </c>
      <c r="S588" s="179" t="str">
        <f t="shared" si="260"/>
        <v>MR336.9</v>
      </c>
      <c r="T588" s="4" t="str">
        <f t="shared" si="250"/>
        <v>[A]</v>
      </c>
      <c r="U588" s="179" t="str">
        <f t="shared" si="254"/>
        <v>MR436.9</v>
      </c>
      <c r="V588" s="4" t="str">
        <f t="shared" si="245"/>
        <v>Sw</v>
      </c>
      <c r="W588" s="179" t="str">
        <f t="shared" si="255"/>
        <v>MR536.9</v>
      </c>
      <c r="X588" s="4" t="str">
        <f t="shared" si="246"/>
        <v>Lamp</v>
      </c>
      <c r="Y588" s="179" t="str">
        <f t="shared" si="261"/>
        <v>MR636.9</v>
      </c>
      <c r="Z588" s="4" t="str">
        <f t="shared" si="251"/>
        <v>Alw</v>
      </c>
    </row>
    <row r="589" spans="5:26">
      <c r="E589" s="43"/>
      <c r="G589" s="182">
        <f t="shared" si="262"/>
        <v>36</v>
      </c>
      <c r="H589" s="179">
        <f t="shared" ref="H589:H652" si="263">IF(H588&lt;&gt;15,H588+1,0)</f>
        <v>10</v>
      </c>
      <c r="I589" s="179" t="str">
        <f t="shared" si="252"/>
        <v>R36.10</v>
      </c>
      <c r="K589" s="179" t="str">
        <f t="shared" si="256"/>
        <v>R136.10</v>
      </c>
      <c r="L589" s="138" t="str">
        <f t="shared" si="247"/>
        <v>Sol</v>
      </c>
      <c r="M589" s="179" t="str">
        <f t="shared" si="257"/>
        <v>MR36.10</v>
      </c>
      <c r="N589" s="4" t="str">
        <f t="shared" si="253"/>
        <v>Flg</v>
      </c>
      <c r="O589" s="179" t="str">
        <f t="shared" si="258"/>
        <v>MR136.10</v>
      </c>
      <c r="P589" s="4" t="str">
        <f t="shared" si="248"/>
        <v>Pls</v>
      </c>
      <c r="Q589" s="179" t="str">
        <f t="shared" si="259"/>
        <v>MR236.10</v>
      </c>
      <c r="R589" s="4" t="str">
        <f t="shared" si="249"/>
        <v>[M]</v>
      </c>
      <c r="S589" s="179" t="str">
        <f t="shared" si="260"/>
        <v>MR336.10</v>
      </c>
      <c r="T589" s="4" t="str">
        <f t="shared" si="250"/>
        <v>[A]</v>
      </c>
      <c r="U589" s="179" t="str">
        <f t="shared" si="254"/>
        <v>MR436.10</v>
      </c>
      <c r="V589" s="4" t="str">
        <f t="shared" si="245"/>
        <v>Sw</v>
      </c>
      <c r="W589" s="179" t="str">
        <f t="shared" si="255"/>
        <v>MR536.10</v>
      </c>
      <c r="X589" s="4" t="str">
        <f t="shared" si="246"/>
        <v>Lamp</v>
      </c>
      <c r="Y589" s="179" t="str">
        <f t="shared" si="261"/>
        <v>MR636.10</v>
      </c>
      <c r="Z589" s="4" t="str">
        <f t="shared" si="251"/>
        <v>Alw</v>
      </c>
    </row>
    <row r="590" spans="5:26">
      <c r="E590" s="43"/>
      <c r="G590" s="182">
        <f t="shared" si="262"/>
        <v>36</v>
      </c>
      <c r="H590" s="179">
        <f t="shared" si="263"/>
        <v>11</v>
      </c>
      <c r="I590" s="179" t="str">
        <f t="shared" si="252"/>
        <v>R36.11</v>
      </c>
      <c r="K590" s="179" t="str">
        <f t="shared" si="256"/>
        <v>R136.11</v>
      </c>
      <c r="L590" s="138" t="str">
        <f t="shared" si="247"/>
        <v>Sol</v>
      </c>
      <c r="M590" s="179" t="str">
        <f t="shared" si="257"/>
        <v>MR36.11</v>
      </c>
      <c r="N590" s="4" t="str">
        <f t="shared" si="253"/>
        <v>Flg</v>
      </c>
      <c r="O590" s="179" t="str">
        <f t="shared" si="258"/>
        <v>MR136.11</v>
      </c>
      <c r="P590" s="4" t="str">
        <f t="shared" si="248"/>
        <v>Pls</v>
      </c>
      <c r="Q590" s="179" t="str">
        <f t="shared" si="259"/>
        <v>MR236.11</v>
      </c>
      <c r="R590" s="4" t="str">
        <f t="shared" si="249"/>
        <v>[M]</v>
      </c>
      <c r="S590" s="179" t="str">
        <f t="shared" si="260"/>
        <v>MR336.11</v>
      </c>
      <c r="T590" s="4" t="str">
        <f t="shared" si="250"/>
        <v>[A]</v>
      </c>
      <c r="U590" s="179" t="str">
        <f t="shared" si="254"/>
        <v>MR436.11</v>
      </c>
      <c r="V590" s="4" t="str">
        <f t="shared" si="245"/>
        <v>Sw</v>
      </c>
      <c r="W590" s="179" t="str">
        <f t="shared" si="255"/>
        <v>MR536.11</v>
      </c>
      <c r="X590" s="4" t="str">
        <f t="shared" si="246"/>
        <v>Lamp</v>
      </c>
      <c r="Y590" s="179" t="str">
        <f t="shared" si="261"/>
        <v>MR636.11</v>
      </c>
      <c r="Z590" s="4" t="str">
        <f t="shared" si="251"/>
        <v>Alw</v>
      </c>
    </row>
    <row r="591" spans="5:26">
      <c r="E591" s="26"/>
      <c r="G591" s="182">
        <f t="shared" si="262"/>
        <v>36</v>
      </c>
      <c r="H591" s="179">
        <f t="shared" si="263"/>
        <v>12</v>
      </c>
      <c r="I591" s="179" t="str">
        <f t="shared" si="252"/>
        <v>R36.12</v>
      </c>
      <c r="K591" s="179" t="str">
        <f t="shared" si="256"/>
        <v>R136.12</v>
      </c>
      <c r="L591" s="138" t="str">
        <f t="shared" si="247"/>
        <v>Sol</v>
      </c>
      <c r="M591" s="179" t="str">
        <f t="shared" si="257"/>
        <v>MR36.12</v>
      </c>
      <c r="N591" s="4" t="str">
        <f t="shared" si="253"/>
        <v>Flg</v>
      </c>
      <c r="O591" s="179" t="str">
        <f t="shared" si="258"/>
        <v>MR136.12</v>
      </c>
      <c r="P591" s="4" t="str">
        <f t="shared" si="248"/>
        <v>Pls</v>
      </c>
      <c r="Q591" s="179" t="str">
        <f t="shared" si="259"/>
        <v>MR236.12</v>
      </c>
      <c r="R591" s="4" t="str">
        <f t="shared" si="249"/>
        <v>[M]</v>
      </c>
      <c r="S591" s="179" t="str">
        <f t="shared" si="260"/>
        <v>MR336.12</v>
      </c>
      <c r="T591" s="4" t="str">
        <f t="shared" si="250"/>
        <v>[A]</v>
      </c>
      <c r="U591" s="179" t="str">
        <f t="shared" si="254"/>
        <v>MR436.12</v>
      </c>
      <c r="V591" s="4" t="str">
        <f t="shared" si="245"/>
        <v>Sw</v>
      </c>
      <c r="W591" s="179" t="str">
        <f t="shared" si="255"/>
        <v>MR536.12</v>
      </c>
      <c r="X591" s="4" t="str">
        <f t="shared" si="246"/>
        <v>Lamp</v>
      </c>
      <c r="Y591" s="179" t="str">
        <f t="shared" si="261"/>
        <v>MR636.12</v>
      </c>
      <c r="Z591" s="4" t="str">
        <f t="shared" si="251"/>
        <v>Alw</v>
      </c>
    </row>
    <row r="592" spans="5:26">
      <c r="E592" s="26"/>
      <c r="G592" s="182">
        <f t="shared" si="262"/>
        <v>36</v>
      </c>
      <c r="H592" s="179">
        <f t="shared" si="263"/>
        <v>13</v>
      </c>
      <c r="I592" s="179" t="str">
        <f t="shared" si="252"/>
        <v>R36.13</v>
      </c>
      <c r="K592" s="179" t="str">
        <f t="shared" si="256"/>
        <v>R136.13</v>
      </c>
      <c r="L592" s="138" t="str">
        <f t="shared" si="247"/>
        <v>Sol</v>
      </c>
      <c r="M592" s="179" t="str">
        <f t="shared" si="257"/>
        <v>MR36.13</v>
      </c>
      <c r="N592" s="4" t="str">
        <f t="shared" si="253"/>
        <v>Flg</v>
      </c>
      <c r="O592" s="179" t="str">
        <f t="shared" si="258"/>
        <v>MR136.13</v>
      </c>
      <c r="P592" s="4" t="str">
        <f t="shared" si="248"/>
        <v>Pls</v>
      </c>
      <c r="Q592" s="179" t="str">
        <f t="shared" si="259"/>
        <v>MR236.13</v>
      </c>
      <c r="R592" s="4" t="str">
        <f t="shared" si="249"/>
        <v>[M]</v>
      </c>
      <c r="S592" s="179" t="str">
        <f t="shared" si="260"/>
        <v>MR336.13</v>
      </c>
      <c r="T592" s="4" t="str">
        <f t="shared" si="250"/>
        <v>[A]</v>
      </c>
      <c r="U592" s="179" t="str">
        <f t="shared" si="254"/>
        <v>MR436.13</v>
      </c>
      <c r="V592" s="4" t="str">
        <f t="shared" si="245"/>
        <v>Sw</v>
      </c>
      <c r="W592" s="179" t="str">
        <f t="shared" si="255"/>
        <v>MR536.13</v>
      </c>
      <c r="X592" s="4" t="str">
        <f t="shared" si="246"/>
        <v>Lamp</v>
      </c>
      <c r="Y592" s="179" t="str">
        <f t="shared" si="261"/>
        <v>MR636.13</v>
      </c>
      <c r="Z592" s="4" t="str">
        <f t="shared" si="251"/>
        <v>Alw</v>
      </c>
    </row>
    <row r="593" spans="5:26">
      <c r="E593" s="26"/>
      <c r="G593" s="182">
        <f t="shared" si="262"/>
        <v>36</v>
      </c>
      <c r="H593" s="179">
        <f t="shared" si="263"/>
        <v>14</v>
      </c>
      <c r="I593" s="179" t="str">
        <f t="shared" si="252"/>
        <v>R36.14</v>
      </c>
      <c r="K593" s="179" t="str">
        <f t="shared" si="256"/>
        <v>R136.14</v>
      </c>
      <c r="L593" s="138" t="str">
        <f t="shared" si="247"/>
        <v>Sol</v>
      </c>
      <c r="M593" s="179" t="str">
        <f t="shared" si="257"/>
        <v>MR36.14</v>
      </c>
      <c r="N593" s="4" t="str">
        <f t="shared" si="253"/>
        <v>Flg</v>
      </c>
      <c r="O593" s="179" t="str">
        <f t="shared" si="258"/>
        <v>MR136.14</v>
      </c>
      <c r="P593" s="4" t="str">
        <f t="shared" si="248"/>
        <v>Pls</v>
      </c>
      <c r="Q593" s="179" t="str">
        <f t="shared" si="259"/>
        <v>MR236.14</v>
      </c>
      <c r="R593" s="4" t="str">
        <f t="shared" si="249"/>
        <v>[M]</v>
      </c>
      <c r="S593" s="179" t="str">
        <f t="shared" si="260"/>
        <v>MR336.14</v>
      </c>
      <c r="T593" s="4" t="str">
        <f t="shared" si="250"/>
        <v>[A]</v>
      </c>
      <c r="U593" s="179" t="str">
        <f t="shared" si="254"/>
        <v>MR436.14</v>
      </c>
      <c r="V593" s="4" t="str">
        <f t="shared" si="245"/>
        <v>Sw</v>
      </c>
      <c r="W593" s="179" t="str">
        <f t="shared" si="255"/>
        <v>MR536.14</v>
      </c>
      <c r="X593" s="4" t="str">
        <f t="shared" si="246"/>
        <v>Lamp</v>
      </c>
      <c r="Y593" s="179" t="str">
        <f t="shared" si="261"/>
        <v>MR636.14</v>
      </c>
      <c r="Z593" s="4" t="str">
        <f t="shared" si="251"/>
        <v>Alw</v>
      </c>
    </row>
    <row r="594" spans="5:26">
      <c r="E594" s="26"/>
      <c r="G594" s="182">
        <f t="shared" si="262"/>
        <v>36</v>
      </c>
      <c r="H594" s="179">
        <f t="shared" si="263"/>
        <v>15</v>
      </c>
      <c r="I594" s="179" t="str">
        <f t="shared" si="252"/>
        <v>R36.15</v>
      </c>
      <c r="K594" s="179" t="str">
        <f t="shared" si="256"/>
        <v>R136.15</v>
      </c>
      <c r="L594" s="138" t="str">
        <f t="shared" si="247"/>
        <v>Sol</v>
      </c>
      <c r="M594" s="179" t="str">
        <f t="shared" si="257"/>
        <v>MR36.15</v>
      </c>
      <c r="N594" s="4" t="str">
        <f t="shared" si="253"/>
        <v>Flg</v>
      </c>
      <c r="O594" s="179" t="str">
        <f t="shared" si="258"/>
        <v>MR136.15</v>
      </c>
      <c r="P594" s="4" t="str">
        <f t="shared" si="248"/>
        <v>Pls</v>
      </c>
      <c r="Q594" s="179" t="str">
        <f t="shared" si="259"/>
        <v>MR236.15</v>
      </c>
      <c r="R594" s="4" t="str">
        <f t="shared" si="249"/>
        <v>[M]</v>
      </c>
      <c r="S594" s="179" t="str">
        <f t="shared" si="260"/>
        <v>MR336.15</v>
      </c>
      <c r="T594" s="4" t="str">
        <f t="shared" si="250"/>
        <v>[A]</v>
      </c>
      <c r="U594" s="179" t="str">
        <f t="shared" si="254"/>
        <v>MR436.15</v>
      </c>
      <c r="V594" s="4" t="str">
        <f t="shared" si="245"/>
        <v>Sw</v>
      </c>
      <c r="W594" s="179" t="str">
        <f t="shared" si="255"/>
        <v>MR536.15</v>
      </c>
      <c r="X594" s="4" t="str">
        <f t="shared" si="246"/>
        <v>Lamp</v>
      </c>
      <c r="Y594" s="179" t="str">
        <f t="shared" si="261"/>
        <v>MR636.15</v>
      </c>
      <c r="Z594" s="4" t="str">
        <f t="shared" si="251"/>
        <v>Alw</v>
      </c>
    </row>
    <row r="595" spans="5:26">
      <c r="E595" s="26"/>
      <c r="G595" s="182">
        <f t="shared" si="262"/>
        <v>37</v>
      </c>
      <c r="H595" s="179">
        <f t="shared" si="263"/>
        <v>0</v>
      </c>
      <c r="I595" s="179" t="str">
        <f t="shared" si="252"/>
        <v>R37.0</v>
      </c>
      <c r="K595" s="179" t="str">
        <f t="shared" si="256"/>
        <v>R137.0</v>
      </c>
      <c r="L595" s="138" t="str">
        <f t="shared" si="247"/>
        <v>Sol</v>
      </c>
      <c r="M595" s="179" t="str">
        <f t="shared" si="257"/>
        <v>MR37.0</v>
      </c>
      <c r="N595" s="4" t="str">
        <f t="shared" si="253"/>
        <v>Flg</v>
      </c>
      <c r="O595" s="179" t="str">
        <f t="shared" si="258"/>
        <v>MR137.0</v>
      </c>
      <c r="P595" s="4" t="str">
        <f t="shared" si="248"/>
        <v>Pls</v>
      </c>
      <c r="Q595" s="179" t="str">
        <f t="shared" si="259"/>
        <v>MR237.0</v>
      </c>
      <c r="R595" s="4" t="str">
        <f t="shared" si="249"/>
        <v>[M]</v>
      </c>
      <c r="S595" s="179" t="str">
        <f t="shared" si="260"/>
        <v>MR337.0</v>
      </c>
      <c r="T595" s="4" t="str">
        <f t="shared" si="250"/>
        <v>[A]</v>
      </c>
      <c r="U595" s="179" t="str">
        <f t="shared" si="254"/>
        <v>MR437.0</v>
      </c>
      <c r="V595" s="4" t="str">
        <f t="shared" ref="V595:V658" si="264">$E595&amp;V$2</f>
        <v>Sw</v>
      </c>
      <c r="W595" s="179" t="str">
        <f t="shared" si="255"/>
        <v>MR537.0</v>
      </c>
      <c r="X595" s="4" t="str">
        <f t="shared" ref="X595:X658" si="265">$E595&amp;X$2</f>
        <v>Lamp</v>
      </c>
      <c r="Y595" s="179" t="str">
        <f t="shared" si="261"/>
        <v>MR637.0</v>
      </c>
      <c r="Z595" s="4" t="str">
        <f t="shared" si="251"/>
        <v>Alw</v>
      </c>
    </row>
    <row r="596" spans="5:26">
      <c r="E596" s="26"/>
      <c r="G596" s="182">
        <f t="shared" si="262"/>
        <v>37</v>
      </c>
      <c r="H596" s="179">
        <f t="shared" si="263"/>
        <v>1</v>
      </c>
      <c r="I596" s="179" t="str">
        <f t="shared" si="252"/>
        <v>R37.1</v>
      </c>
      <c r="K596" s="179" t="str">
        <f t="shared" si="256"/>
        <v>R137.1</v>
      </c>
      <c r="L596" s="138" t="str">
        <f t="shared" si="247"/>
        <v>Sol</v>
      </c>
      <c r="M596" s="179" t="str">
        <f t="shared" si="257"/>
        <v>MR37.1</v>
      </c>
      <c r="N596" s="4" t="str">
        <f t="shared" si="253"/>
        <v>Flg</v>
      </c>
      <c r="O596" s="179" t="str">
        <f t="shared" si="258"/>
        <v>MR137.1</v>
      </c>
      <c r="P596" s="4" t="str">
        <f t="shared" si="248"/>
        <v>Pls</v>
      </c>
      <c r="Q596" s="179" t="str">
        <f t="shared" si="259"/>
        <v>MR237.1</v>
      </c>
      <c r="R596" s="4" t="str">
        <f t="shared" si="249"/>
        <v>[M]</v>
      </c>
      <c r="S596" s="179" t="str">
        <f t="shared" si="260"/>
        <v>MR337.1</v>
      </c>
      <c r="T596" s="4" t="str">
        <f t="shared" si="250"/>
        <v>[A]</v>
      </c>
      <c r="U596" s="179" t="str">
        <f t="shared" si="254"/>
        <v>MR437.1</v>
      </c>
      <c r="V596" s="4" t="str">
        <f t="shared" si="264"/>
        <v>Sw</v>
      </c>
      <c r="W596" s="179" t="str">
        <f t="shared" si="255"/>
        <v>MR537.1</v>
      </c>
      <c r="X596" s="4" t="str">
        <f t="shared" si="265"/>
        <v>Lamp</v>
      </c>
      <c r="Y596" s="179" t="str">
        <f t="shared" si="261"/>
        <v>MR637.1</v>
      </c>
      <c r="Z596" s="4" t="str">
        <f t="shared" si="251"/>
        <v>Alw</v>
      </c>
    </row>
    <row r="597" spans="5:26">
      <c r="E597" s="26"/>
      <c r="G597" s="182">
        <f t="shared" si="262"/>
        <v>37</v>
      </c>
      <c r="H597" s="179">
        <f t="shared" si="263"/>
        <v>2</v>
      </c>
      <c r="I597" s="179" t="str">
        <f t="shared" si="252"/>
        <v>R37.2</v>
      </c>
      <c r="K597" s="179" t="str">
        <f t="shared" si="256"/>
        <v>R137.2</v>
      </c>
      <c r="L597" s="138" t="str">
        <f t="shared" si="247"/>
        <v>Sol</v>
      </c>
      <c r="M597" s="179" t="str">
        <f t="shared" si="257"/>
        <v>MR37.2</v>
      </c>
      <c r="N597" s="4" t="str">
        <f t="shared" si="253"/>
        <v>Flg</v>
      </c>
      <c r="O597" s="179" t="str">
        <f t="shared" si="258"/>
        <v>MR137.2</v>
      </c>
      <c r="P597" s="4" t="str">
        <f t="shared" si="248"/>
        <v>Pls</v>
      </c>
      <c r="Q597" s="179" t="str">
        <f t="shared" si="259"/>
        <v>MR237.2</v>
      </c>
      <c r="R597" s="4" t="str">
        <f t="shared" si="249"/>
        <v>[M]</v>
      </c>
      <c r="S597" s="179" t="str">
        <f t="shared" si="260"/>
        <v>MR337.2</v>
      </c>
      <c r="T597" s="4" t="str">
        <f t="shared" si="250"/>
        <v>[A]</v>
      </c>
      <c r="U597" s="179" t="str">
        <f t="shared" si="254"/>
        <v>MR437.2</v>
      </c>
      <c r="V597" s="4" t="str">
        <f t="shared" si="264"/>
        <v>Sw</v>
      </c>
      <c r="W597" s="179" t="str">
        <f t="shared" si="255"/>
        <v>MR537.2</v>
      </c>
      <c r="X597" s="4" t="str">
        <f t="shared" si="265"/>
        <v>Lamp</v>
      </c>
      <c r="Y597" s="179" t="str">
        <f t="shared" si="261"/>
        <v>MR637.2</v>
      </c>
      <c r="Z597" s="4" t="str">
        <f t="shared" si="251"/>
        <v>Alw</v>
      </c>
    </row>
    <row r="598" spans="5:26">
      <c r="E598" s="268"/>
      <c r="G598" s="182">
        <f t="shared" si="262"/>
        <v>37</v>
      </c>
      <c r="H598" s="179">
        <f t="shared" si="263"/>
        <v>3</v>
      </c>
      <c r="I598" s="179" t="str">
        <f t="shared" si="252"/>
        <v>R37.3</v>
      </c>
      <c r="K598" s="179" t="str">
        <f t="shared" si="256"/>
        <v>R137.3</v>
      </c>
      <c r="L598" s="138" t="str">
        <f t="shared" si="247"/>
        <v>Sol</v>
      </c>
      <c r="M598" s="179" t="str">
        <f t="shared" si="257"/>
        <v>MR37.3</v>
      </c>
      <c r="N598" s="4" t="str">
        <f t="shared" si="253"/>
        <v>Flg</v>
      </c>
      <c r="O598" s="179" t="str">
        <f t="shared" si="258"/>
        <v>MR137.3</v>
      </c>
      <c r="P598" s="4" t="str">
        <f t="shared" si="248"/>
        <v>Pls</v>
      </c>
      <c r="Q598" s="179" t="str">
        <f t="shared" si="259"/>
        <v>MR237.3</v>
      </c>
      <c r="R598" s="4" t="str">
        <f t="shared" si="249"/>
        <v>[M]</v>
      </c>
      <c r="S598" s="179" t="str">
        <f t="shared" si="260"/>
        <v>MR337.3</v>
      </c>
      <c r="T598" s="4" t="str">
        <f t="shared" si="250"/>
        <v>[A]</v>
      </c>
      <c r="U598" s="179" t="str">
        <f t="shared" si="254"/>
        <v>MR437.3</v>
      </c>
      <c r="V598" s="4" t="str">
        <f t="shared" si="264"/>
        <v>Sw</v>
      </c>
      <c r="W598" s="179" t="str">
        <f t="shared" si="255"/>
        <v>MR537.3</v>
      </c>
      <c r="X598" s="4" t="str">
        <f t="shared" si="265"/>
        <v>Lamp</v>
      </c>
      <c r="Y598" s="179" t="str">
        <f t="shared" si="261"/>
        <v>MR637.3</v>
      </c>
      <c r="Z598" s="4" t="str">
        <f t="shared" si="251"/>
        <v>Alw</v>
      </c>
    </row>
    <row r="599" spans="5:26">
      <c r="E599" s="268"/>
      <c r="G599" s="182">
        <f t="shared" si="262"/>
        <v>37</v>
      </c>
      <c r="H599" s="179">
        <f t="shared" si="263"/>
        <v>4</v>
      </c>
      <c r="I599" s="179" t="str">
        <f t="shared" si="252"/>
        <v>R37.4</v>
      </c>
      <c r="K599" s="179" t="str">
        <f t="shared" si="256"/>
        <v>R137.4</v>
      </c>
      <c r="L599" s="138" t="str">
        <f t="shared" si="247"/>
        <v>Sol</v>
      </c>
      <c r="M599" s="179" t="str">
        <f t="shared" si="257"/>
        <v>MR37.4</v>
      </c>
      <c r="N599" s="4" t="str">
        <f t="shared" si="253"/>
        <v>Flg</v>
      </c>
      <c r="O599" s="179" t="str">
        <f t="shared" si="258"/>
        <v>MR137.4</v>
      </c>
      <c r="P599" s="4" t="str">
        <f t="shared" si="248"/>
        <v>Pls</v>
      </c>
      <c r="Q599" s="179" t="str">
        <f t="shared" si="259"/>
        <v>MR237.4</v>
      </c>
      <c r="R599" s="4" t="str">
        <f t="shared" si="249"/>
        <v>[M]</v>
      </c>
      <c r="S599" s="179" t="str">
        <f t="shared" si="260"/>
        <v>MR337.4</v>
      </c>
      <c r="T599" s="4" t="str">
        <f t="shared" si="250"/>
        <v>[A]</v>
      </c>
      <c r="U599" s="179" t="str">
        <f t="shared" si="254"/>
        <v>MR437.4</v>
      </c>
      <c r="V599" s="4" t="str">
        <f t="shared" si="264"/>
        <v>Sw</v>
      </c>
      <c r="W599" s="179" t="str">
        <f t="shared" si="255"/>
        <v>MR537.4</v>
      </c>
      <c r="X599" s="4" t="str">
        <f t="shared" si="265"/>
        <v>Lamp</v>
      </c>
      <c r="Y599" s="179" t="str">
        <f t="shared" si="261"/>
        <v>MR637.4</v>
      </c>
      <c r="Z599" s="4" t="str">
        <f t="shared" si="251"/>
        <v>Alw</v>
      </c>
    </row>
    <row r="600" spans="5:26">
      <c r="E600" s="268"/>
      <c r="G600" s="182">
        <f t="shared" si="262"/>
        <v>37</v>
      </c>
      <c r="H600" s="179">
        <f t="shared" si="263"/>
        <v>5</v>
      </c>
      <c r="I600" s="179" t="str">
        <f t="shared" si="252"/>
        <v>R37.5</v>
      </c>
      <c r="K600" s="179" t="str">
        <f t="shared" si="256"/>
        <v>R137.5</v>
      </c>
      <c r="L600" s="138" t="str">
        <f t="shared" si="247"/>
        <v>Sol</v>
      </c>
      <c r="M600" s="179" t="str">
        <f t="shared" si="257"/>
        <v>MR37.5</v>
      </c>
      <c r="N600" s="4" t="str">
        <f t="shared" si="253"/>
        <v>Flg</v>
      </c>
      <c r="O600" s="179" t="str">
        <f t="shared" si="258"/>
        <v>MR137.5</v>
      </c>
      <c r="P600" s="4" t="str">
        <f t="shared" si="248"/>
        <v>Pls</v>
      </c>
      <c r="Q600" s="179" t="str">
        <f t="shared" si="259"/>
        <v>MR237.5</v>
      </c>
      <c r="R600" s="4" t="str">
        <f t="shared" si="249"/>
        <v>[M]</v>
      </c>
      <c r="S600" s="179" t="str">
        <f t="shared" si="260"/>
        <v>MR337.5</v>
      </c>
      <c r="T600" s="4" t="str">
        <f t="shared" si="250"/>
        <v>[A]</v>
      </c>
      <c r="U600" s="179" t="str">
        <f t="shared" si="254"/>
        <v>MR437.5</v>
      </c>
      <c r="V600" s="4" t="str">
        <f t="shared" si="264"/>
        <v>Sw</v>
      </c>
      <c r="W600" s="179" t="str">
        <f t="shared" si="255"/>
        <v>MR537.5</v>
      </c>
      <c r="X600" s="4" t="str">
        <f t="shared" si="265"/>
        <v>Lamp</v>
      </c>
      <c r="Y600" s="179" t="str">
        <f t="shared" si="261"/>
        <v>MR637.5</v>
      </c>
      <c r="Z600" s="4" t="str">
        <f t="shared" si="251"/>
        <v>Alw</v>
      </c>
    </row>
    <row r="601" spans="5:26">
      <c r="E601" s="268"/>
      <c r="G601" s="182">
        <f t="shared" si="262"/>
        <v>37</v>
      </c>
      <c r="H601" s="179">
        <f t="shared" si="263"/>
        <v>6</v>
      </c>
      <c r="I601" s="179" t="str">
        <f t="shared" si="252"/>
        <v>R37.6</v>
      </c>
      <c r="K601" s="179" t="str">
        <f t="shared" si="256"/>
        <v>R137.6</v>
      </c>
      <c r="L601" s="138" t="str">
        <f t="shared" si="247"/>
        <v>Sol</v>
      </c>
      <c r="M601" s="179" t="str">
        <f t="shared" si="257"/>
        <v>MR37.6</v>
      </c>
      <c r="N601" s="4" t="str">
        <f t="shared" si="253"/>
        <v>Flg</v>
      </c>
      <c r="O601" s="179" t="str">
        <f t="shared" si="258"/>
        <v>MR137.6</v>
      </c>
      <c r="P601" s="4" t="str">
        <f t="shared" si="248"/>
        <v>Pls</v>
      </c>
      <c r="Q601" s="179" t="str">
        <f t="shared" si="259"/>
        <v>MR237.6</v>
      </c>
      <c r="R601" s="4" t="str">
        <f t="shared" si="249"/>
        <v>[M]</v>
      </c>
      <c r="S601" s="179" t="str">
        <f t="shared" si="260"/>
        <v>MR337.6</v>
      </c>
      <c r="T601" s="4" t="str">
        <f t="shared" si="250"/>
        <v>[A]</v>
      </c>
      <c r="U601" s="179" t="str">
        <f t="shared" si="254"/>
        <v>MR437.6</v>
      </c>
      <c r="V601" s="4" t="str">
        <f t="shared" si="264"/>
        <v>Sw</v>
      </c>
      <c r="W601" s="179" t="str">
        <f t="shared" si="255"/>
        <v>MR537.6</v>
      </c>
      <c r="X601" s="4" t="str">
        <f t="shared" si="265"/>
        <v>Lamp</v>
      </c>
      <c r="Y601" s="179" t="str">
        <f t="shared" si="261"/>
        <v>MR637.6</v>
      </c>
      <c r="Z601" s="4" t="str">
        <f t="shared" si="251"/>
        <v>Alw</v>
      </c>
    </row>
    <row r="602" spans="5:26">
      <c r="E602" s="268"/>
      <c r="G602" s="182">
        <f t="shared" si="262"/>
        <v>37</v>
      </c>
      <c r="H602" s="179">
        <f t="shared" si="263"/>
        <v>7</v>
      </c>
      <c r="I602" s="179" t="str">
        <f t="shared" si="252"/>
        <v>R37.7</v>
      </c>
      <c r="K602" s="179" t="str">
        <f t="shared" si="256"/>
        <v>R137.7</v>
      </c>
      <c r="L602" s="138" t="str">
        <f t="shared" si="247"/>
        <v>Sol</v>
      </c>
      <c r="M602" s="179" t="str">
        <f t="shared" si="257"/>
        <v>MR37.7</v>
      </c>
      <c r="N602" s="4" t="str">
        <f t="shared" si="253"/>
        <v>Flg</v>
      </c>
      <c r="O602" s="179" t="str">
        <f t="shared" si="258"/>
        <v>MR137.7</v>
      </c>
      <c r="P602" s="4" t="str">
        <f t="shared" si="248"/>
        <v>Pls</v>
      </c>
      <c r="Q602" s="179" t="str">
        <f t="shared" si="259"/>
        <v>MR237.7</v>
      </c>
      <c r="R602" s="4" t="str">
        <f t="shared" si="249"/>
        <v>[M]</v>
      </c>
      <c r="S602" s="179" t="str">
        <f t="shared" si="260"/>
        <v>MR337.7</v>
      </c>
      <c r="T602" s="4" t="str">
        <f t="shared" si="250"/>
        <v>[A]</v>
      </c>
      <c r="U602" s="179" t="str">
        <f t="shared" si="254"/>
        <v>MR437.7</v>
      </c>
      <c r="V602" s="4" t="str">
        <f t="shared" si="264"/>
        <v>Sw</v>
      </c>
      <c r="W602" s="179" t="str">
        <f t="shared" si="255"/>
        <v>MR537.7</v>
      </c>
      <c r="X602" s="4" t="str">
        <f t="shared" si="265"/>
        <v>Lamp</v>
      </c>
      <c r="Y602" s="179" t="str">
        <f t="shared" si="261"/>
        <v>MR637.7</v>
      </c>
      <c r="Z602" s="4" t="str">
        <f t="shared" si="251"/>
        <v>Alw</v>
      </c>
    </row>
    <row r="603" spans="5:26">
      <c r="E603" s="268"/>
      <c r="G603" s="182">
        <f t="shared" si="262"/>
        <v>37</v>
      </c>
      <c r="H603" s="179">
        <f t="shared" si="263"/>
        <v>8</v>
      </c>
      <c r="I603" s="179" t="str">
        <f t="shared" si="252"/>
        <v>R37.8</v>
      </c>
      <c r="K603" s="179" t="str">
        <f t="shared" si="256"/>
        <v>R137.8</v>
      </c>
      <c r="L603" s="138" t="str">
        <f t="shared" si="247"/>
        <v>Sol</v>
      </c>
      <c r="M603" s="179" t="str">
        <f t="shared" si="257"/>
        <v>MR37.8</v>
      </c>
      <c r="N603" s="4" t="str">
        <f t="shared" si="253"/>
        <v>Flg</v>
      </c>
      <c r="O603" s="179" t="str">
        <f t="shared" si="258"/>
        <v>MR137.8</v>
      </c>
      <c r="P603" s="4" t="str">
        <f t="shared" si="248"/>
        <v>Pls</v>
      </c>
      <c r="Q603" s="179" t="str">
        <f t="shared" si="259"/>
        <v>MR237.8</v>
      </c>
      <c r="R603" s="4" t="str">
        <f t="shared" si="249"/>
        <v>[M]</v>
      </c>
      <c r="S603" s="179" t="str">
        <f t="shared" si="260"/>
        <v>MR337.8</v>
      </c>
      <c r="T603" s="4" t="str">
        <f t="shared" si="250"/>
        <v>[A]</v>
      </c>
      <c r="U603" s="179" t="str">
        <f t="shared" si="254"/>
        <v>MR437.8</v>
      </c>
      <c r="V603" s="4" t="str">
        <f t="shared" si="264"/>
        <v>Sw</v>
      </c>
      <c r="W603" s="179" t="str">
        <f t="shared" si="255"/>
        <v>MR537.8</v>
      </c>
      <c r="X603" s="4" t="str">
        <f t="shared" si="265"/>
        <v>Lamp</v>
      </c>
      <c r="Y603" s="179" t="str">
        <f t="shared" si="261"/>
        <v>MR637.8</v>
      </c>
      <c r="Z603" s="4" t="str">
        <f t="shared" si="251"/>
        <v>Alw</v>
      </c>
    </row>
    <row r="604" spans="5:26">
      <c r="E604" s="268"/>
      <c r="G604" s="182">
        <f t="shared" si="262"/>
        <v>37</v>
      </c>
      <c r="H604" s="179">
        <f t="shared" si="263"/>
        <v>9</v>
      </c>
      <c r="I604" s="179" t="str">
        <f t="shared" si="252"/>
        <v>R37.9</v>
      </c>
      <c r="K604" s="179" t="str">
        <f t="shared" si="256"/>
        <v>R137.9</v>
      </c>
      <c r="L604" s="138" t="str">
        <f t="shared" si="247"/>
        <v>Sol</v>
      </c>
      <c r="M604" s="179" t="str">
        <f t="shared" si="257"/>
        <v>MR37.9</v>
      </c>
      <c r="N604" s="4" t="str">
        <f t="shared" si="253"/>
        <v>Flg</v>
      </c>
      <c r="O604" s="179" t="str">
        <f t="shared" si="258"/>
        <v>MR137.9</v>
      </c>
      <c r="P604" s="4" t="str">
        <f t="shared" si="248"/>
        <v>Pls</v>
      </c>
      <c r="Q604" s="179" t="str">
        <f t="shared" si="259"/>
        <v>MR237.9</v>
      </c>
      <c r="R604" s="4" t="str">
        <f t="shared" si="249"/>
        <v>[M]</v>
      </c>
      <c r="S604" s="179" t="str">
        <f t="shared" si="260"/>
        <v>MR337.9</v>
      </c>
      <c r="T604" s="4" t="str">
        <f t="shared" si="250"/>
        <v>[A]</v>
      </c>
      <c r="U604" s="179" t="str">
        <f t="shared" si="254"/>
        <v>MR437.9</v>
      </c>
      <c r="V604" s="4" t="str">
        <f t="shared" si="264"/>
        <v>Sw</v>
      </c>
      <c r="W604" s="179" t="str">
        <f t="shared" si="255"/>
        <v>MR537.9</v>
      </c>
      <c r="X604" s="4" t="str">
        <f t="shared" si="265"/>
        <v>Lamp</v>
      </c>
      <c r="Y604" s="179" t="str">
        <f t="shared" si="261"/>
        <v>MR637.9</v>
      </c>
      <c r="Z604" s="4" t="str">
        <f t="shared" si="251"/>
        <v>Alw</v>
      </c>
    </row>
    <row r="605" spans="5:26">
      <c r="E605" s="268"/>
      <c r="G605" s="182">
        <f t="shared" si="262"/>
        <v>37</v>
      </c>
      <c r="H605" s="179">
        <f t="shared" si="263"/>
        <v>10</v>
      </c>
      <c r="I605" s="179" t="str">
        <f t="shared" si="252"/>
        <v>R37.10</v>
      </c>
      <c r="K605" s="179" t="str">
        <f t="shared" si="256"/>
        <v>R137.10</v>
      </c>
      <c r="L605" s="138" t="str">
        <f t="shared" si="247"/>
        <v>Sol</v>
      </c>
      <c r="M605" s="179" t="str">
        <f t="shared" si="257"/>
        <v>MR37.10</v>
      </c>
      <c r="N605" s="4" t="str">
        <f t="shared" si="253"/>
        <v>Flg</v>
      </c>
      <c r="O605" s="179" t="str">
        <f t="shared" si="258"/>
        <v>MR137.10</v>
      </c>
      <c r="P605" s="4" t="str">
        <f t="shared" si="248"/>
        <v>Pls</v>
      </c>
      <c r="Q605" s="179" t="str">
        <f t="shared" si="259"/>
        <v>MR237.10</v>
      </c>
      <c r="R605" s="4" t="str">
        <f t="shared" si="249"/>
        <v>[M]</v>
      </c>
      <c r="S605" s="179" t="str">
        <f t="shared" si="260"/>
        <v>MR337.10</v>
      </c>
      <c r="T605" s="4" t="str">
        <f t="shared" si="250"/>
        <v>[A]</v>
      </c>
      <c r="U605" s="179" t="str">
        <f t="shared" si="254"/>
        <v>MR437.10</v>
      </c>
      <c r="V605" s="4" t="str">
        <f t="shared" si="264"/>
        <v>Sw</v>
      </c>
      <c r="W605" s="179" t="str">
        <f t="shared" si="255"/>
        <v>MR537.10</v>
      </c>
      <c r="X605" s="4" t="str">
        <f t="shared" si="265"/>
        <v>Lamp</v>
      </c>
      <c r="Y605" s="179" t="str">
        <f t="shared" si="261"/>
        <v>MR637.10</v>
      </c>
      <c r="Z605" s="4" t="str">
        <f t="shared" si="251"/>
        <v>Alw</v>
      </c>
    </row>
    <row r="606" spans="5:26">
      <c r="E606" s="268"/>
      <c r="G606" s="182">
        <f t="shared" si="262"/>
        <v>37</v>
      </c>
      <c r="H606" s="179">
        <f t="shared" si="263"/>
        <v>11</v>
      </c>
      <c r="I606" s="179" t="str">
        <f t="shared" si="252"/>
        <v>R37.11</v>
      </c>
      <c r="K606" s="179" t="str">
        <f t="shared" si="256"/>
        <v>R137.11</v>
      </c>
      <c r="L606" s="138" t="str">
        <f t="shared" si="247"/>
        <v>Sol</v>
      </c>
      <c r="M606" s="179" t="str">
        <f t="shared" si="257"/>
        <v>MR37.11</v>
      </c>
      <c r="N606" s="4" t="str">
        <f t="shared" si="253"/>
        <v>Flg</v>
      </c>
      <c r="O606" s="179" t="str">
        <f t="shared" si="258"/>
        <v>MR137.11</v>
      </c>
      <c r="P606" s="4" t="str">
        <f t="shared" si="248"/>
        <v>Pls</v>
      </c>
      <c r="Q606" s="179" t="str">
        <f t="shared" si="259"/>
        <v>MR237.11</v>
      </c>
      <c r="R606" s="4" t="str">
        <f t="shared" si="249"/>
        <v>[M]</v>
      </c>
      <c r="S606" s="179" t="str">
        <f t="shared" si="260"/>
        <v>MR337.11</v>
      </c>
      <c r="T606" s="4" t="str">
        <f t="shared" si="250"/>
        <v>[A]</v>
      </c>
      <c r="U606" s="179" t="str">
        <f t="shared" si="254"/>
        <v>MR437.11</v>
      </c>
      <c r="V606" s="4" t="str">
        <f t="shared" si="264"/>
        <v>Sw</v>
      </c>
      <c r="W606" s="179" t="str">
        <f t="shared" si="255"/>
        <v>MR537.11</v>
      </c>
      <c r="X606" s="4" t="str">
        <f t="shared" si="265"/>
        <v>Lamp</v>
      </c>
      <c r="Y606" s="179" t="str">
        <f t="shared" si="261"/>
        <v>MR637.11</v>
      </c>
      <c r="Z606" s="4" t="str">
        <f t="shared" si="251"/>
        <v>Alw</v>
      </c>
    </row>
    <row r="607" spans="5:26">
      <c r="E607" s="268"/>
      <c r="G607" s="182">
        <f t="shared" si="262"/>
        <v>37</v>
      </c>
      <c r="H607" s="179">
        <f t="shared" si="263"/>
        <v>12</v>
      </c>
      <c r="I607" s="179" t="str">
        <f t="shared" si="252"/>
        <v>R37.12</v>
      </c>
      <c r="K607" s="179" t="str">
        <f t="shared" si="256"/>
        <v>R137.12</v>
      </c>
      <c r="L607" s="138" t="str">
        <f t="shared" si="247"/>
        <v>Sol</v>
      </c>
      <c r="M607" s="179" t="str">
        <f t="shared" si="257"/>
        <v>MR37.12</v>
      </c>
      <c r="N607" s="4" t="str">
        <f t="shared" si="253"/>
        <v>Flg</v>
      </c>
      <c r="O607" s="179" t="str">
        <f t="shared" si="258"/>
        <v>MR137.12</v>
      </c>
      <c r="P607" s="4" t="str">
        <f t="shared" si="248"/>
        <v>Pls</v>
      </c>
      <c r="Q607" s="179" t="str">
        <f t="shared" si="259"/>
        <v>MR237.12</v>
      </c>
      <c r="R607" s="4" t="str">
        <f t="shared" si="249"/>
        <v>[M]</v>
      </c>
      <c r="S607" s="179" t="str">
        <f t="shared" si="260"/>
        <v>MR337.12</v>
      </c>
      <c r="T607" s="4" t="str">
        <f t="shared" si="250"/>
        <v>[A]</v>
      </c>
      <c r="U607" s="179" t="str">
        <f t="shared" si="254"/>
        <v>MR437.12</v>
      </c>
      <c r="V607" s="4" t="str">
        <f t="shared" si="264"/>
        <v>Sw</v>
      </c>
      <c r="W607" s="179" t="str">
        <f t="shared" si="255"/>
        <v>MR537.12</v>
      </c>
      <c r="X607" s="4" t="str">
        <f t="shared" si="265"/>
        <v>Lamp</v>
      </c>
      <c r="Y607" s="179" t="str">
        <f t="shared" si="261"/>
        <v>MR637.12</v>
      </c>
      <c r="Z607" s="4" t="str">
        <f t="shared" si="251"/>
        <v>Alw</v>
      </c>
    </row>
    <row r="608" spans="5:26">
      <c r="E608" s="268"/>
      <c r="G608" s="182">
        <f t="shared" si="262"/>
        <v>37</v>
      </c>
      <c r="H608" s="179">
        <f t="shared" si="263"/>
        <v>13</v>
      </c>
      <c r="I608" s="179" t="str">
        <f t="shared" si="252"/>
        <v>R37.13</v>
      </c>
      <c r="K608" s="179" t="str">
        <f t="shared" si="256"/>
        <v>R137.13</v>
      </c>
      <c r="L608" s="138" t="str">
        <f t="shared" si="247"/>
        <v>Sol</v>
      </c>
      <c r="M608" s="179" t="str">
        <f t="shared" si="257"/>
        <v>MR37.13</v>
      </c>
      <c r="N608" s="4" t="str">
        <f t="shared" si="253"/>
        <v>Flg</v>
      </c>
      <c r="O608" s="179" t="str">
        <f t="shared" si="258"/>
        <v>MR137.13</v>
      </c>
      <c r="P608" s="4" t="str">
        <f t="shared" si="248"/>
        <v>Pls</v>
      </c>
      <c r="Q608" s="179" t="str">
        <f t="shared" si="259"/>
        <v>MR237.13</v>
      </c>
      <c r="R608" s="4" t="str">
        <f t="shared" si="249"/>
        <v>[M]</v>
      </c>
      <c r="S608" s="179" t="str">
        <f t="shared" si="260"/>
        <v>MR337.13</v>
      </c>
      <c r="T608" s="4" t="str">
        <f t="shared" si="250"/>
        <v>[A]</v>
      </c>
      <c r="U608" s="179" t="str">
        <f t="shared" si="254"/>
        <v>MR437.13</v>
      </c>
      <c r="V608" s="4" t="str">
        <f t="shared" si="264"/>
        <v>Sw</v>
      </c>
      <c r="W608" s="179" t="str">
        <f t="shared" si="255"/>
        <v>MR537.13</v>
      </c>
      <c r="X608" s="4" t="str">
        <f t="shared" si="265"/>
        <v>Lamp</v>
      </c>
      <c r="Y608" s="179" t="str">
        <f t="shared" si="261"/>
        <v>MR637.13</v>
      </c>
      <c r="Z608" s="4" t="str">
        <f t="shared" si="251"/>
        <v>Alw</v>
      </c>
    </row>
    <row r="609" spans="5:26">
      <c r="E609" s="268"/>
      <c r="G609" s="182">
        <f t="shared" si="262"/>
        <v>37</v>
      </c>
      <c r="H609" s="179">
        <f t="shared" si="263"/>
        <v>14</v>
      </c>
      <c r="I609" s="179" t="str">
        <f t="shared" si="252"/>
        <v>R37.14</v>
      </c>
      <c r="K609" s="179" t="str">
        <f t="shared" si="256"/>
        <v>R137.14</v>
      </c>
      <c r="L609" s="138" t="str">
        <f t="shared" si="247"/>
        <v>Sol</v>
      </c>
      <c r="M609" s="179" t="str">
        <f t="shared" si="257"/>
        <v>MR37.14</v>
      </c>
      <c r="N609" s="4" t="str">
        <f t="shared" si="253"/>
        <v>Flg</v>
      </c>
      <c r="O609" s="179" t="str">
        <f t="shared" si="258"/>
        <v>MR137.14</v>
      </c>
      <c r="P609" s="4" t="str">
        <f t="shared" si="248"/>
        <v>Pls</v>
      </c>
      <c r="Q609" s="179" t="str">
        <f t="shared" si="259"/>
        <v>MR237.14</v>
      </c>
      <c r="R609" s="4" t="str">
        <f t="shared" si="249"/>
        <v>[M]</v>
      </c>
      <c r="S609" s="179" t="str">
        <f t="shared" si="260"/>
        <v>MR337.14</v>
      </c>
      <c r="T609" s="4" t="str">
        <f t="shared" si="250"/>
        <v>[A]</v>
      </c>
      <c r="U609" s="179" t="str">
        <f t="shared" si="254"/>
        <v>MR437.14</v>
      </c>
      <c r="V609" s="4" t="str">
        <f t="shared" si="264"/>
        <v>Sw</v>
      </c>
      <c r="W609" s="179" t="str">
        <f t="shared" si="255"/>
        <v>MR537.14</v>
      </c>
      <c r="X609" s="4" t="str">
        <f t="shared" si="265"/>
        <v>Lamp</v>
      </c>
      <c r="Y609" s="179" t="str">
        <f t="shared" si="261"/>
        <v>MR637.14</v>
      </c>
      <c r="Z609" s="4" t="str">
        <f t="shared" si="251"/>
        <v>Alw</v>
      </c>
    </row>
    <row r="610" spans="5:26">
      <c r="E610" s="276"/>
      <c r="G610" s="182">
        <f t="shared" si="262"/>
        <v>37</v>
      </c>
      <c r="H610" s="179">
        <f t="shared" si="263"/>
        <v>15</v>
      </c>
      <c r="I610" s="179" t="str">
        <f t="shared" si="252"/>
        <v>R37.15</v>
      </c>
      <c r="K610" s="179" t="str">
        <f t="shared" si="256"/>
        <v>R137.15</v>
      </c>
      <c r="L610" s="138" t="str">
        <f t="shared" si="247"/>
        <v>Sol</v>
      </c>
      <c r="M610" s="179" t="str">
        <f t="shared" si="257"/>
        <v>MR37.15</v>
      </c>
      <c r="N610" s="4" t="str">
        <f t="shared" si="253"/>
        <v>Flg</v>
      </c>
      <c r="O610" s="179" t="str">
        <f t="shared" si="258"/>
        <v>MR137.15</v>
      </c>
      <c r="P610" s="4" t="str">
        <f t="shared" si="248"/>
        <v>Pls</v>
      </c>
      <c r="Q610" s="179" t="str">
        <f t="shared" si="259"/>
        <v>MR237.15</v>
      </c>
      <c r="R610" s="4" t="str">
        <f t="shared" si="249"/>
        <v>[M]</v>
      </c>
      <c r="S610" s="179" t="str">
        <f t="shared" si="260"/>
        <v>MR337.15</v>
      </c>
      <c r="T610" s="4" t="str">
        <f t="shared" si="250"/>
        <v>[A]</v>
      </c>
      <c r="U610" s="179" t="str">
        <f t="shared" si="254"/>
        <v>MR437.15</v>
      </c>
      <c r="V610" s="4" t="str">
        <f t="shared" si="264"/>
        <v>Sw</v>
      </c>
      <c r="W610" s="179" t="str">
        <f t="shared" si="255"/>
        <v>MR537.15</v>
      </c>
      <c r="X610" s="4" t="str">
        <f t="shared" si="265"/>
        <v>Lamp</v>
      </c>
      <c r="Y610" s="179" t="str">
        <f t="shared" si="261"/>
        <v>MR637.15</v>
      </c>
      <c r="Z610" s="4" t="str">
        <f t="shared" si="251"/>
        <v>Alw</v>
      </c>
    </row>
    <row r="611" spans="7:26">
      <c r="G611" s="182">
        <f t="shared" si="262"/>
        <v>38</v>
      </c>
      <c r="H611" s="179">
        <f t="shared" si="263"/>
        <v>0</v>
      </c>
      <c r="I611" s="179" t="str">
        <f t="shared" si="252"/>
        <v>R38.0</v>
      </c>
      <c r="K611" s="179" t="str">
        <f t="shared" si="256"/>
        <v>R138.0</v>
      </c>
      <c r="L611" s="138" t="str">
        <f t="shared" ref="L611:L674" si="266">$E611&amp;L$2</f>
        <v>Sol</v>
      </c>
      <c r="M611" s="179" t="str">
        <f t="shared" si="257"/>
        <v>MR38.0</v>
      </c>
      <c r="N611" s="4" t="str">
        <f t="shared" si="253"/>
        <v>Flg</v>
      </c>
      <c r="O611" s="179" t="str">
        <f t="shared" si="258"/>
        <v>MR138.0</v>
      </c>
      <c r="P611" s="4" t="str">
        <f t="shared" si="248"/>
        <v>Pls</v>
      </c>
      <c r="Q611" s="179" t="str">
        <f t="shared" si="259"/>
        <v>MR238.0</v>
      </c>
      <c r="R611" s="4" t="str">
        <f t="shared" si="249"/>
        <v>[M]</v>
      </c>
      <c r="S611" s="179" t="str">
        <f t="shared" si="260"/>
        <v>MR338.0</v>
      </c>
      <c r="T611" s="4" t="str">
        <f t="shared" si="250"/>
        <v>[A]</v>
      </c>
      <c r="U611" s="179" t="str">
        <f t="shared" si="254"/>
        <v>MR438.0</v>
      </c>
      <c r="V611" s="4" t="str">
        <f t="shared" si="264"/>
        <v>Sw</v>
      </c>
      <c r="W611" s="179" t="str">
        <f t="shared" si="255"/>
        <v>MR538.0</v>
      </c>
      <c r="X611" s="4" t="str">
        <f t="shared" si="265"/>
        <v>Lamp</v>
      </c>
      <c r="Y611" s="179" t="str">
        <f t="shared" si="261"/>
        <v>MR638.0</v>
      </c>
      <c r="Z611" s="4" t="str">
        <f t="shared" si="251"/>
        <v>Alw</v>
      </c>
    </row>
    <row r="612" spans="7:26">
      <c r="G612" s="182">
        <f t="shared" si="262"/>
        <v>38</v>
      </c>
      <c r="H612" s="179">
        <f t="shared" si="263"/>
        <v>1</v>
      </c>
      <c r="I612" s="179" t="str">
        <f t="shared" si="252"/>
        <v>R38.1</v>
      </c>
      <c r="K612" s="179" t="str">
        <f t="shared" si="256"/>
        <v>R138.1</v>
      </c>
      <c r="L612" s="138" t="str">
        <f t="shared" si="266"/>
        <v>Sol</v>
      </c>
      <c r="M612" s="179" t="str">
        <f t="shared" si="257"/>
        <v>MR38.1</v>
      </c>
      <c r="N612" s="4" t="str">
        <f t="shared" si="253"/>
        <v>Flg</v>
      </c>
      <c r="O612" s="179" t="str">
        <f t="shared" si="258"/>
        <v>MR138.1</v>
      </c>
      <c r="P612" s="4" t="str">
        <f t="shared" ref="P612:P675" si="267">$E612&amp;P$2</f>
        <v>Pls</v>
      </c>
      <c r="Q612" s="179" t="str">
        <f t="shared" si="259"/>
        <v>MR238.1</v>
      </c>
      <c r="R612" s="4" t="str">
        <f t="shared" ref="R612:R675" si="268">$E612&amp;R$2</f>
        <v>[M]</v>
      </c>
      <c r="S612" s="179" t="str">
        <f t="shared" si="260"/>
        <v>MR338.1</v>
      </c>
      <c r="T612" s="4" t="str">
        <f t="shared" ref="T612:T675" si="269">$E612&amp;T$2</f>
        <v>[A]</v>
      </c>
      <c r="U612" s="179" t="str">
        <f t="shared" si="254"/>
        <v>MR438.1</v>
      </c>
      <c r="V612" s="4" t="str">
        <f t="shared" si="264"/>
        <v>Sw</v>
      </c>
      <c r="W612" s="179" t="str">
        <f t="shared" si="255"/>
        <v>MR538.1</v>
      </c>
      <c r="X612" s="4" t="str">
        <f t="shared" si="265"/>
        <v>Lamp</v>
      </c>
      <c r="Y612" s="179" t="str">
        <f t="shared" si="261"/>
        <v>MR638.1</v>
      </c>
      <c r="Z612" s="4" t="str">
        <f t="shared" ref="Z612:Z675" si="270">$E612&amp;Z$2</f>
        <v>Alw</v>
      </c>
    </row>
    <row r="613" spans="7:26">
      <c r="G613" s="182">
        <f t="shared" si="262"/>
        <v>38</v>
      </c>
      <c r="H613" s="179">
        <f t="shared" si="263"/>
        <v>2</v>
      </c>
      <c r="I613" s="179" t="str">
        <f t="shared" si="252"/>
        <v>R38.2</v>
      </c>
      <c r="K613" s="179" t="str">
        <f t="shared" si="256"/>
        <v>R138.2</v>
      </c>
      <c r="L613" s="138" t="str">
        <f t="shared" si="266"/>
        <v>Sol</v>
      </c>
      <c r="M613" s="179" t="str">
        <f t="shared" si="257"/>
        <v>MR38.2</v>
      </c>
      <c r="N613" s="4" t="str">
        <f t="shared" si="253"/>
        <v>Flg</v>
      </c>
      <c r="O613" s="179" t="str">
        <f t="shared" si="258"/>
        <v>MR138.2</v>
      </c>
      <c r="P613" s="4" t="str">
        <f t="shared" si="267"/>
        <v>Pls</v>
      </c>
      <c r="Q613" s="179" t="str">
        <f t="shared" si="259"/>
        <v>MR238.2</v>
      </c>
      <c r="R613" s="4" t="str">
        <f t="shared" si="268"/>
        <v>[M]</v>
      </c>
      <c r="S613" s="179" t="str">
        <f t="shared" si="260"/>
        <v>MR338.2</v>
      </c>
      <c r="T613" s="4" t="str">
        <f t="shared" si="269"/>
        <v>[A]</v>
      </c>
      <c r="U613" s="179" t="str">
        <f t="shared" si="254"/>
        <v>MR438.2</v>
      </c>
      <c r="V613" s="4" t="str">
        <f t="shared" si="264"/>
        <v>Sw</v>
      </c>
      <c r="W613" s="179" t="str">
        <f t="shared" si="255"/>
        <v>MR538.2</v>
      </c>
      <c r="X613" s="4" t="str">
        <f t="shared" si="265"/>
        <v>Lamp</v>
      </c>
      <c r="Y613" s="179" t="str">
        <f t="shared" si="261"/>
        <v>MR638.2</v>
      </c>
      <c r="Z613" s="4" t="str">
        <f t="shared" si="270"/>
        <v>Alw</v>
      </c>
    </row>
    <row r="614" spans="7:26">
      <c r="G614" s="182">
        <f t="shared" si="262"/>
        <v>38</v>
      </c>
      <c r="H614" s="179">
        <f t="shared" si="263"/>
        <v>3</v>
      </c>
      <c r="I614" s="179" t="str">
        <f t="shared" si="252"/>
        <v>R38.3</v>
      </c>
      <c r="K614" s="179" t="str">
        <f t="shared" si="256"/>
        <v>R138.3</v>
      </c>
      <c r="L614" s="138" t="str">
        <f t="shared" si="266"/>
        <v>Sol</v>
      </c>
      <c r="M614" s="179" t="str">
        <f t="shared" si="257"/>
        <v>MR38.3</v>
      </c>
      <c r="N614" s="4" t="str">
        <f t="shared" si="253"/>
        <v>Flg</v>
      </c>
      <c r="O614" s="179" t="str">
        <f t="shared" si="258"/>
        <v>MR138.3</v>
      </c>
      <c r="P614" s="4" t="str">
        <f t="shared" si="267"/>
        <v>Pls</v>
      </c>
      <c r="Q614" s="179" t="str">
        <f t="shared" si="259"/>
        <v>MR238.3</v>
      </c>
      <c r="R614" s="4" t="str">
        <f t="shared" si="268"/>
        <v>[M]</v>
      </c>
      <c r="S614" s="179" t="str">
        <f t="shared" si="260"/>
        <v>MR338.3</v>
      </c>
      <c r="T614" s="4" t="str">
        <f t="shared" si="269"/>
        <v>[A]</v>
      </c>
      <c r="U614" s="179" t="str">
        <f t="shared" si="254"/>
        <v>MR438.3</v>
      </c>
      <c r="V614" s="4" t="str">
        <f t="shared" si="264"/>
        <v>Sw</v>
      </c>
      <c r="W614" s="179" t="str">
        <f t="shared" si="255"/>
        <v>MR538.3</v>
      </c>
      <c r="X614" s="4" t="str">
        <f t="shared" si="265"/>
        <v>Lamp</v>
      </c>
      <c r="Y614" s="179" t="str">
        <f t="shared" si="261"/>
        <v>MR638.3</v>
      </c>
      <c r="Z614" s="4" t="str">
        <f t="shared" si="270"/>
        <v>Alw</v>
      </c>
    </row>
    <row r="615" spans="7:26">
      <c r="G615" s="182">
        <f t="shared" si="262"/>
        <v>38</v>
      </c>
      <c r="H615" s="179">
        <f t="shared" si="263"/>
        <v>4</v>
      </c>
      <c r="I615" s="179" t="str">
        <f t="shared" si="252"/>
        <v>R38.4</v>
      </c>
      <c r="K615" s="179" t="str">
        <f t="shared" si="256"/>
        <v>R138.4</v>
      </c>
      <c r="L615" s="138" t="str">
        <f t="shared" si="266"/>
        <v>Sol</v>
      </c>
      <c r="M615" s="179" t="str">
        <f t="shared" si="257"/>
        <v>MR38.4</v>
      </c>
      <c r="N615" s="4" t="str">
        <f t="shared" si="253"/>
        <v>Flg</v>
      </c>
      <c r="O615" s="179" t="str">
        <f t="shared" si="258"/>
        <v>MR138.4</v>
      </c>
      <c r="P615" s="4" t="str">
        <f t="shared" si="267"/>
        <v>Pls</v>
      </c>
      <c r="Q615" s="179" t="str">
        <f t="shared" si="259"/>
        <v>MR238.4</v>
      </c>
      <c r="R615" s="4" t="str">
        <f t="shared" si="268"/>
        <v>[M]</v>
      </c>
      <c r="S615" s="179" t="str">
        <f t="shared" si="260"/>
        <v>MR338.4</v>
      </c>
      <c r="T615" s="4" t="str">
        <f t="shared" si="269"/>
        <v>[A]</v>
      </c>
      <c r="U615" s="179" t="str">
        <f t="shared" si="254"/>
        <v>MR438.4</v>
      </c>
      <c r="V615" s="4" t="str">
        <f t="shared" si="264"/>
        <v>Sw</v>
      </c>
      <c r="W615" s="179" t="str">
        <f t="shared" si="255"/>
        <v>MR538.4</v>
      </c>
      <c r="X615" s="4" t="str">
        <f t="shared" si="265"/>
        <v>Lamp</v>
      </c>
      <c r="Y615" s="179" t="str">
        <f t="shared" si="261"/>
        <v>MR638.4</v>
      </c>
      <c r="Z615" s="4" t="str">
        <f t="shared" si="270"/>
        <v>Alw</v>
      </c>
    </row>
    <row r="616" spans="7:26">
      <c r="G616" s="182">
        <f t="shared" si="262"/>
        <v>38</v>
      </c>
      <c r="H616" s="179">
        <f t="shared" si="263"/>
        <v>5</v>
      </c>
      <c r="I616" s="179" t="str">
        <f t="shared" si="252"/>
        <v>R38.5</v>
      </c>
      <c r="K616" s="179" t="str">
        <f t="shared" si="256"/>
        <v>R138.5</v>
      </c>
      <c r="L616" s="138" t="str">
        <f t="shared" si="266"/>
        <v>Sol</v>
      </c>
      <c r="M616" s="179" t="str">
        <f t="shared" si="257"/>
        <v>MR38.5</v>
      </c>
      <c r="N616" s="4" t="str">
        <f t="shared" si="253"/>
        <v>Flg</v>
      </c>
      <c r="O616" s="179" t="str">
        <f t="shared" si="258"/>
        <v>MR138.5</v>
      </c>
      <c r="P616" s="4" t="str">
        <f t="shared" si="267"/>
        <v>Pls</v>
      </c>
      <c r="Q616" s="179" t="str">
        <f t="shared" si="259"/>
        <v>MR238.5</v>
      </c>
      <c r="R616" s="4" t="str">
        <f t="shared" si="268"/>
        <v>[M]</v>
      </c>
      <c r="S616" s="179" t="str">
        <f t="shared" si="260"/>
        <v>MR338.5</v>
      </c>
      <c r="T616" s="4" t="str">
        <f t="shared" si="269"/>
        <v>[A]</v>
      </c>
      <c r="U616" s="179" t="str">
        <f t="shared" si="254"/>
        <v>MR438.5</v>
      </c>
      <c r="V616" s="4" t="str">
        <f t="shared" si="264"/>
        <v>Sw</v>
      </c>
      <c r="W616" s="179" t="str">
        <f t="shared" si="255"/>
        <v>MR538.5</v>
      </c>
      <c r="X616" s="4" t="str">
        <f t="shared" si="265"/>
        <v>Lamp</v>
      </c>
      <c r="Y616" s="179" t="str">
        <f t="shared" si="261"/>
        <v>MR638.5</v>
      </c>
      <c r="Z616" s="4" t="str">
        <f t="shared" si="270"/>
        <v>Alw</v>
      </c>
    </row>
    <row r="617" spans="7:26">
      <c r="G617" s="182">
        <f t="shared" si="262"/>
        <v>38</v>
      </c>
      <c r="H617" s="179">
        <f t="shared" si="263"/>
        <v>6</v>
      </c>
      <c r="I617" s="179" t="str">
        <f t="shared" si="252"/>
        <v>R38.6</v>
      </c>
      <c r="K617" s="179" t="str">
        <f t="shared" si="256"/>
        <v>R138.6</v>
      </c>
      <c r="L617" s="138" t="str">
        <f t="shared" si="266"/>
        <v>Sol</v>
      </c>
      <c r="M617" s="179" t="str">
        <f t="shared" si="257"/>
        <v>MR38.6</v>
      </c>
      <c r="N617" s="4" t="str">
        <f t="shared" si="253"/>
        <v>Flg</v>
      </c>
      <c r="O617" s="179" t="str">
        <f t="shared" si="258"/>
        <v>MR138.6</v>
      </c>
      <c r="P617" s="4" t="str">
        <f t="shared" si="267"/>
        <v>Pls</v>
      </c>
      <c r="Q617" s="179" t="str">
        <f t="shared" si="259"/>
        <v>MR238.6</v>
      </c>
      <c r="R617" s="4" t="str">
        <f t="shared" si="268"/>
        <v>[M]</v>
      </c>
      <c r="S617" s="179" t="str">
        <f t="shared" si="260"/>
        <v>MR338.6</v>
      </c>
      <c r="T617" s="4" t="str">
        <f t="shared" si="269"/>
        <v>[A]</v>
      </c>
      <c r="U617" s="179" t="str">
        <f t="shared" si="254"/>
        <v>MR438.6</v>
      </c>
      <c r="V617" s="4" t="str">
        <f t="shared" si="264"/>
        <v>Sw</v>
      </c>
      <c r="W617" s="179" t="str">
        <f t="shared" si="255"/>
        <v>MR538.6</v>
      </c>
      <c r="X617" s="4" t="str">
        <f t="shared" si="265"/>
        <v>Lamp</v>
      </c>
      <c r="Y617" s="179" t="str">
        <f t="shared" si="261"/>
        <v>MR638.6</v>
      </c>
      <c r="Z617" s="4" t="str">
        <f t="shared" si="270"/>
        <v>Alw</v>
      </c>
    </row>
    <row r="618" spans="7:26">
      <c r="G618" s="182">
        <f t="shared" si="262"/>
        <v>38</v>
      </c>
      <c r="H618" s="179">
        <f t="shared" si="263"/>
        <v>7</v>
      </c>
      <c r="I618" s="179" t="str">
        <f t="shared" si="252"/>
        <v>R38.7</v>
      </c>
      <c r="K618" s="179" t="str">
        <f t="shared" si="256"/>
        <v>R138.7</v>
      </c>
      <c r="L618" s="138" t="str">
        <f t="shared" si="266"/>
        <v>Sol</v>
      </c>
      <c r="M618" s="179" t="str">
        <f t="shared" si="257"/>
        <v>MR38.7</v>
      </c>
      <c r="N618" s="4" t="str">
        <f t="shared" si="253"/>
        <v>Flg</v>
      </c>
      <c r="O618" s="179" t="str">
        <f t="shared" si="258"/>
        <v>MR138.7</v>
      </c>
      <c r="P618" s="4" t="str">
        <f t="shared" si="267"/>
        <v>Pls</v>
      </c>
      <c r="Q618" s="179" t="str">
        <f t="shared" si="259"/>
        <v>MR238.7</v>
      </c>
      <c r="R618" s="4" t="str">
        <f t="shared" si="268"/>
        <v>[M]</v>
      </c>
      <c r="S618" s="179" t="str">
        <f t="shared" si="260"/>
        <v>MR338.7</v>
      </c>
      <c r="T618" s="4" t="str">
        <f t="shared" si="269"/>
        <v>[A]</v>
      </c>
      <c r="U618" s="179" t="str">
        <f t="shared" si="254"/>
        <v>MR438.7</v>
      </c>
      <c r="V618" s="4" t="str">
        <f t="shared" si="264"/>
        <v>Sw</v>
      </c>
      <c r="W618" s="179" t="str">
        <f t="shared" si="255"/>
        <v>MR538.7</v>
      </c>
      <c r="X618" s="4" t="str">
        <f t="shared" si="265"/>
        <v>Lamp</v>
      </c>
      <c r="Y618" s="179" t="str">
        <f t="shared" si="261"/>
        <v>MR638.7</v>
      </c>
      <c r="Z618" s="4" t="str">
        <f t="shared" si="270"/>
        <v>Alw</v>
      </c>
    </row>
    <row r="619" spans="7:26">
      <c r="G619" s="182">
        <f t="shared" si="262"/>
        <v>38</v>
      </c>
      <c r="H619" s="179">
        <f t="shared" si="263"/>
        <v>8</v>
      </c>
      <c r="I619" s="179" t="str">
        <f t="shared" si="252"/>
        <v>R38.8</v>
      </c>
      <c r="K619" s="179" t="str">
        <f t="shared" si="256"/>
        <v>R138.8</v>
      </c>
      <c r="L619" s="138" t="str">
        <f t="shared" si="266"/>
        <v>Sol</v>
      </c>
      <c r="M619" s="179" t="str">
        <f t="shared" si="257"/>
        <v>MR38.8</v>
      </c>
      <c r="N619" s="4" t="str">
        <f t="shared" si="253"/>
        <v>Flg</v>
      </c>
      <c r="O619" s="179" t="str">
        <f t="shared" si="258"/>
        <v>MR138.8</v>
      </c>
      <c r="P619" s="4" t="str">
        <f t="shared" si="267"/>
        <v>Pls</v>
      </c>
      <c r="Q619" s="179" t="str">
        <f t="shared" si="259"/>
        <v>MR238.8</v>
      </c>
      <c r="R619" s="4" t="str">
        <f t="shared" si="268"/>
        <v>[M]</v>
      </c>
      <c r="S619" s="179" t="str">
        <f t="shared" si="260"/>
        <v>MR338.8</v>
      </c>
      <c r="T619" s="4" t="str">
        <f t="shared" si="269"/>
        <v>[A]</v>
      </c>
      <c r="U619" s="179" t="str">
        <f t="shared" si="254"/>
        <v>MR438.8</v>
      </c>
      <c r="V619" s="4" t="str">
        <f t="shared" si="264"/>
        <v>Sw</v>
      </c>
      <c r="W619" s="179" t="str">
        <f t="shared" si="255"/>
        <v>MR538.8</v>
      </c>
      <c r="X619" s="4" t="str">
        <f t="shared" si="265"/>
        <v>Lamp</v>
      </c>
      <c r="Y619" s="179" t="str">
        <f t="shared" si="261"/>
        <v>MR638.8</v>
      </c>
      <c r="Z619" s="4" t="str">
        <f t="shared" si="270"/>
        <v>Alw</v>
      </c>
    </row>
    <row r="620" spans="7:26">
      <c r="G620" s="182">
        <f t="shared" si="262"/>
        <v>38</v>
      </c>
      <c r="H620" s="179">
        <f t="shared" si="263"/>
        <v>9</v>
      </c>
      <c r="I620" s="179" t="str">
        <f t="shared" si="252"/>
        <v>R38.9</v>
      </c>
      <c r="K620" s="179" t="str">
        <f t="shared" si="256"/>
        <v>R138.9</v>
      </c>
      <c r="L620" s="138" t="str">
        <f t="shared" si="266"/>
        <v>Sol</v>
      </c>
      <c r="M620" s="179" t="str">
        <f t="shared" si="257"/>
        <v>MR38.9</v>
      </c>
      <c r="N620" s="4" t="str">
        <f t="shared" si="253"/>
        <v>Flg</v>
      </c>
      <c r="O620" s="179" t="str">
        <f t="shared" si="258"/>
        <v>MR138.9</v>
      </c>
      <c r="P620" s="4" t="str">
        <f t="shared" si="267"/>
        <v>Pls</v>
      </c>
      <c r="Q620" s="179" t="str">
        <f t="shared" si="259"/>
        <v>MR238.9</v>
      </c>
      <c r="R620" s="4" t="str">
        <f t="shared" si="268"/>
        <v>[M]</v>
      </c>
      <c r="S620" s="179" t="str">
        <f t="shared" si="260"/>
        <v>MR338.9</v>
      </c>
      <c r="T620" s="4" t="str">
        <f t="shared" si="269"/>
        <v>[A]</v>
      </c>
      <c r="U620" s="179" t="str">
        <f t="shared" si="254"/>
        <v>MR438.9</v>
      </c>
      <c r="V620" s="4" t="str">
        <f t="shared" si="264"/>
        <v>Sw</v>
      </c>
      <c r="W620" s="179" t="str">
        <f t="shared" si="255"/>
        <v>MR538.9</v>
      </c>
      <c r="X620" s="4" t="str">
        <f t="shared" si="265"/>
        <v>Lamp</v>
      </c>
      <c r="Y620" s="179" t="str">
        <f t="shared" si="261"/>
        <v>MR638.9</v>
      </c>
      <c r="Z620" s="4" t="str">
        <f t="shared" si="270"/>
        <v>Alw</v>
      </c>
    </row>
    <row r="621" spans="7:26">
      <c r="G621" s="182">
        <f t="shared" si="262"/>
        <v>38</v>
      </c>
      <c r="H621" s="179">
        <f t="shared" si="263"/>
        <v>10</v>
      </c>
      <c r="I621" s="179" t="str">
        <f t="shared" si="252"/>
        <v>R38.10</v>
      </c>
      <c r="K621" s="179" t="str">
        <f t="shared" si="256"/>
        <v>R138.10</v>
      </c>
      <c r="L621" s="138" t="str">
        <f t="shared" si="266"/>
        <v>Sol</v>
      </c>
      <c r="M621" s="179" t="str">
        <f t="shared" si="257"/>
        <v>MR38.10</v>
      </c>
      <c r="N621" s="4" t="str">
        <f t="shared" si="253"/>
        <v>Flg</v>
      </c>
      <c r="O621" s="179" t="str">
        <f t="shared" si="258"/>
        <v>MR138.10</v>
      </c>
      <c r="P621" s="4" t="str">
        <f t="shared" si="267"/>
        <v>Pls</v>
      </c>
      <c r="Q621" s="179" t="str">
        <f t="shared" si="259"/>
        <v>MR238.10</v>
      </c>
      <c r="R621" s="4" t="str">
        <f t="shared" si="268"/>
        <v>[M]</v>
      </c>
      <c r="S621" s="179" t="str">
        <f t="shared" si="260"/>
        <v>MR338.10</v>
      </c>
      <c r="T621" s="4" t="str">
        <f t="shared" si="269"/>
        <v>[A]</v>
      </c>
      <c r="U621" s="179" t="str">
        <f t="shared" si="254"/>
        <v>MR438.10</v>
      </c>
      <c r="V621" s="4" t="str">
        <f t="shared" si="264"/>
        <v>Sw</v>
      </c>
      <c r="W621" s="179" t="str">
        <f t="shared" si="255"/>
        <v>MR538.10</v>
      </c>
      <c r="X621" s="4" t="str">
        <f t="shared" si="265"/>
        <v>Lamp</v>
      </c>
      <c r="Y621" s="179" t="str">
        <f t="shared" si="261"/>
        <v>MR638.10</v>
      </c>
      <c r="Z621" s="4" t="str">
        <f t="shared" si="270"/>
        <v>Alw</v>
      </c>
    </row>
    <row r="622" spans="7:26">
      <c r="G622" s="182">
        <f t="shared" si="262"/>
        <v>38</v>
      </c>
      <c r="H622" s="179">
        <f t="shared" si="263"/>
        <v>11</v>
      </c>
      <c r="I622" s="179" t="str">
        <f t="shared" si="252"/>
        <v>R38.11</v>
      </c>
      <c r="K622" s="179" t="str">
        <f t="shared" si="256"/>
        <v>R138.11</v>
      </c>
      <c r="L622" s="138" t="str">
        <f t="shared" si="266"/>
        <v>Sol</v>
      </c>
      <c r="M622" s="179" t="str">
        <f t="shared" si="257"/>
        <v>MR38.11</v>
      </c>
      <c r="N622" s="4" t="str">
        <f t="shared" si="253"/>
        <v>Flg</v>
      </c>
      <c r="O622" s="179" t="str">
        <f t="shared" si="258"/>
        <v>MR138.11</v>
      </c>
      <c r="P622" s="4" t="str">
        <f t="shared" si="267"/>
        <v>Pls</v>
      </c>
      <c r="Q622" s="179" t="str">
        <f t="shared" si="259"/>
        <v>MR238.11</v>
      </c>
      <c r="R622" s="4" t="str">
        <f t="shared" si="268"/>
        <v>[M]</v>
      </c>
      <c r="S622" s="179" t="str">
        <f t="shared" si="260"/>
        <v>MR338.11</v>
      </c>
      <c r="T622" s="4" t="str">
        <f t="shared" si="269"/>
        <v>[A]</v>
      </c>
      <c r="U622" s="179" t="str">
        <f t="shared" si="254"/>
        <v>MR438.11</v>
      </c>
      <c r="V622" s="4" t="str">
        <f t="shared" si="264"/>
        <v>Sw</v>
      </c>
      <c r="W622" s="179" t="str">
        <f t="shared" si="255"/>
        <v>MR538.11</v>
      </c>
      <c r="X622" s="4" t="str">
        <f t="shared" si="265"/>
        <v>Lamp</v>
      </c>
      <c r="Y622" s="179" t="str">
        <f t="shared" si="261"/>
        <v>MR638.11</v>
      </c>
      <c r="Z622" s="4" t="str">
        <f t="shared" si="270"/>
        <v>Alw</v>
      </c>
    </row>
    <row r="623" spans="7:26">
      <c r="G623" s="182">
        <f t="shared" si="262"/>
        <v>38</v>
      </c>
      <c r="H623" s="179">
        <f t="shared" si="263"/>
        <v>12</v>
      </c>
      <c r="I623" s="179" t="str">
        <f t="shared" si="252"/>
        <v>R38.12</v>
      </c>
      <c r="K623" s="179" t="str">
        <f t="shared" si="256"/>
        <v>R138.12</v>
      </c>
      <c r="L623" s="138" t="str">
        <f t="shared" si="266"/>
        <v>Sol</v>
      </c>
      <c r="M623" s="179" t="str">
        <f t="shared" si="257"/>
        <v>MR38.12</v>
      </c>
      <c r="N623" s="4" t="str">
        <f t="shared" si="253"/>
        <v>Flg</v>
      </c>
      <c r="O623" s="179" t="str">
        <f t="shared" si="258"/>
        <v>MR138.12</v>
      </c>
      <c r="P623" s="4" t="str">
        <f t="shared" si="267"/>
        <v>Pls</v>
      </c>
      <c r="Q623" s="179" t="str">
        <f t="shared" si="259"/>
        <v>MR238.12</v>
      </c>
      <c r="R623" s="4" t="str">
        <f t="shared" si="268"/>
        <v>[M]</v>
      </c>
      <c r="S623" s="179" t="str">
        <f t="shared" si="260"/>
        <v>MR338.12</v>
      </c>
      <c r="T623" s="4" t="str">
        <f t="shared" si="269"/>
        <v>[A]</v>
      </c>
      <c r="U623" s="179" t="str">
        <f t="shared" si="254"/>
        <v>MR438.12</v>
      </c>
      <c r="V623" s="4" t="str">
        <f t="shared" si="264"/>
        <v>Sw</v>
      </c>
      <c r="W623" s="179" t="str">
        <f t="shared" si="255"/>
        <v>MR538.12</v>
      </c>
      <c r="X623" s="4" t="str">
        <f t="shared" si="265"/>
        <v>Lamp</v>
      </c>
      <c r="Y623" s="179" t="str">
        <f t="shared" si="261"/>
        <v>MR638.12</v>
      </c>
      <c r="Z623" s="4" t="str">
        <f t="shared" si="270"/>
        <v>Alw</v>
      </c>
    </row>
    <row r="624" spans="7:26">
      <c r="G624" s="182">
        <f t="shared" si="262"/>
        <v>38</v>
      </c>
      <c r="H624" s="179">
        <f t="shared" si="263"/>
        <v>13</v>
      </c>
      <c r="I624" s="179" t="str">
        <f t="shared" si="252"/>
        <v>R38.13</v>
      </c>
      <c r="K624" s="179" t="str">
        <f t="shared" si="256"/>
        <v>R138.13</v>
      </c>
      <c r="L624" s="138" t="str">
        <f t="shared" si="266"/>
        <v>Sol</v>
      </c>
      <c r="M624" s="179" t="str">
        <f t="shared" si="257"/>
        <v>MR38.13</v>
      </c>
      <c r="N624" s="4" t="str">
        <f t="shared" si="253"/>
        <v>Flg</v>
      </c>
      <c r="O624" s="179" t="str">
        <f t="shared" si="258"/>
        <v>MR138.13</v>
      </c>
      <c r="P624" s="4" t="str">
        <f t="shared" si="267"/>
        <v>Pls</v>
      </c>
      <c r="Q624" s="179" t="str">
        <f t="shared" si="259"/>
        <v>MR238.13</v>
      </c>
      <c r="R624" s="4" t="str">
        <f t="shared" si="268"/>
        <v>[M]</v>
      </c>
      <c r="S624" s="179" t="str">
        <f t="shared" si="260"/>
        <v>MR338.13</v>
      </c>
      <c r="T624" s="4" t="str">
        <f t="shared" si="269"/>
        <v>[A]</v>
      </c>
      <c r="U624" s="179" t="str">
        <f t="shared" si="254"/>
        <v>MR438.13</v>
      </c>
      <c r="V624" s="4" t="str">
        <f t="shared" si="264"/>
        <v>Sw</v>
      </c>
      <c r="W624" s="179" t="str">
        <f t="shared" si="255"/>
        <v>MR538.13</v>
      </c>
      <c r="X624" s="4" t="str">
        <f t="shared" si="265"/>
        <v>Lamp</v>
      </c>
      <c r="Y624" s="179" t="str">
        <f t="shared" si="261"/>
        <v>MR638.13</v>
      </c>
      <c r="Z624" s="4" t="str">
        <f t="shared" si="270"/>
        <v>Alw</v>
      </c>
    </row>
    <row r="625" spans="7:26">
      <c r="G625" s="182">
        <f t="shared" si="262"/>
        <v>38</v>
      </c>
      <c r="H625" s="179">
        <f t="shared" si="263"/>
        <v>14</v>
      </c>
      <c r="I625" s="179" t="str">
        <f t="shared" si="252"/>
        <v>R38.14</v>
      </c>
      <c r="K625" s="179" t="str">
        <f t="shared" si="256"/>
        <v>R138.14</v>
      </c>
      <c r="L625" s="138" t="str">
        <f t="shared" si="266"/>
        <v>Sol</v>
      </c>
      <c r="M625" s="179" t="str">
        <f t="shared" si="257"/>
        <v>MR38.14</v>
      </c>
      <c r="N625" s="4" t="str">
        <f t="shared" si="253"/>
        <v>Flg</v>
      </c>
      <c r="O625" s="179" t="str">
        <f t="shared" si="258"/>
        <v>MR138.14</v>
      </c>
      <c r="P625" s="4" t="str">
        <f t="shared" si="267"/>
        <v>Pls</v>
      </c>
      <c r="Q625" s="179" t="str">
        <f t="shared" si="259"/>
        <v>MR238.14</v>
      </c>
      <c r="R625" s="4" t="str">
        <f t="shared" si="268"/>
        <v>[M]</v>
      </c>
      <c r="S625" s="179" t="str">
        <f t="shared" si="260"/>
        <v>MR338.14</v>
      </c>
      <c r="T625" s="4" t="str">
        <f t="shared" si="269"/>
        <v>[A]</v>
      </c>
      <c r="U625" s="179" t="str">
        <f t="shared" si="254"/>
        <v>MR438.14</v>
      </c>
      <c r="V625" s="4" t="str">
        <f t="shared" si="264"/>
        <v>Sw</v>
      </c>
      <c r="W625" s="179" t="str">
        <f t="shared" si="255"/>
        <v>MR538.14</v>
      </c>
      <c r="X625" s="4" t="str">
        <f t="shared" si="265"/>
        <v>Lamp</v>
      </c>
      <c r="Y625" s="179" t="str">
        <f t="shared" si="261"/>
        <v>MR638.14</v>
      </c>
      <c r="Z625" s="4" t="str">
        <f t="shared" si="270"/>
        <v>Alw</v>
      </c>
    </row>
    <row r="626" spans="7:26">
      <c r="G626" s="182">
        <f t="shared" si="262"/>
        <v>38</v>
      </c>
      <c r="H626" s="179">
        <f t="shared" si="263"/>
        <v>15</v>
      </c>
      <c r="I626" s="179" t="str">
        <f t="shared" si="252"/>
        <v>R38.15</v>
      </c>
      <c r="K626" s="179" t="str">
        <f t="shared" si="256"/>
        <v>R138.15</v>
      </c>
      <c r="L626" s="138" t="str">
        <f t="shared" si="266"/>
        <v>Sol</v>
      </c>
      <c r="M626" s="179" t="str">
        <f t="shared" si="257"/>
        <v>MR38.15</v>
      </c>
      <c r="N626" s="4" t="str">
        <f t="shared" si="253"/>
        <v>Flg</v>
      </c>
      <c r="O626" s="179" t="str">
        <f t="shared" si="258"/>
        <v>MR138.15</v>
      </c>
      <c r="P626" s="4" t="str">
        <f t="shared" si="267"/>
        <v>Pls</v>
      </c>
      <c r="Q626" s="179" t="str">
        <f t="shared" si="259"/>
        <v>MR238.15</v>
      </c>
      <c r="R626" s="4" t="str">
        <f t="shared" si="268"/>
        <v>[M]</v>
      </c>
      <c r="S626" s="179" t="str">
        <f t="shared" si="260"/>
        <v>MR338.15</v>
      </c>
      <c r="T626" s="4" t="str">
        <f t="shared" si="269"/>
        <v>[A]</v>
      </c>
      <c r="U626" s="179" t="str">
        <f t="shared" si="254"/>
        <v>MR438.15</v>
      </c>
      <c r="V626" s="4" t="str">
        <f t="shared" si="264"/>
        <v>Sw</v>
      </c>
      <c r="W626" s="179" t="str">
        <f t="shared" si="255"/>
        <v>MR538.15</v>
      </c>
      <c r="X626" s="4" t="str">
        <f t="shared" si="265"/>
        <v>Lamp</v>
      </c>
      <c r="Y626" s="179" t="str">
        <f t="shared" si="261"/>
        <v>MR638.15</v>
      </c>
      <c r="Z626" s="4" t="str">
        <f t="shared" si="270"/>
        <v>Alw</v>
      </c>
    </row>
    <row r="627" spans="7:26">
      <c r="G627" s="182">
        <f t="shared" si="262"/>
        <v>39</v>
      </c>
      <c r="H627" s="179">
        <f t="shared" si="263"/>
        <v>0</v>
      </c>
      <c r="I627" s="179" t="str">
        <f t="shared" si="252"/>
        <v>R39.0</v>
      </c>
      <c r="K627" s="179" t="str">
        <f t="shared" si="256"/>
        <v>R139.0</v>
      </c>
      <c r="L627" s="138" t="str">
        <f t="shared" si="266"/>
        <v>Sol</v>
      </c>
      <c r="M627" s="179" t="str">
        <f t="shared" si="257"/>
        <v>MR39.0</v>
      </c>
      <c r="N627" s="4" t="str">
        <f t="shared" si="253"/>
        <v>Flg</v>
      </c>
      <c r="O627" s="179" t="str">
        <f t="shared" si="258"/>
        <v>MR139.0</v>
      </c>
      <c r="P627" s="4" t="str">
        <f t="shared" si="267"/>
        <v>Pls</v>
      </c>
      <c r="Q627" s="179" t="str">
        <f t="shared" si="259"/>
        <v>MR239.0</v>
      </c>
      <c r="R627" s="4" t="str">
        <f t="shared" si="268"/>
        <v>[M]</v>
      </c>
      <c r="S627" s="179" t="str">
        <f t="shared" si="260"/>
        <v>MR339.0</v>
      </c>
      <c r="T627" s="4" t="str">
        <f t="shared" si="269"/>
        <v>[A]</v>
      </c>
      <c r="U627" s="179" t="str">
        <f t="shared" si="254"/>
        <v>MR439.0</v>
      </c>
      <c r="V627" s="4" t="str">
        <f t="shared" si="264"/>
        <v>Sw</v>
      </c>
      <c r="W627" s="179" t="str">
        <f t="shared" si="255"/>
        <v>MR539.0</v>
      </c>
      <c r="X627" s="4" t="str">
        <f t="shared" si="265"/>
        <v>Lamp</v>
      </c>
      <c r="Y627" s="179" t="str">
        <f t="shared" si="261"/>
        <v>MR639.0</v>
      </c>
      <c r="Z627" s="4" t="str">
        <f t="shared" si="270"/>
        <v>Alw</v>
      </c>
    </row>
    <row r="628" spans="7:26">
      <c r="G628" s="182">
        <f t="shared" si="262"/>
        <v>39</v>
      </c>
      <c r="H628" s="179">
        <f t="shared" si="263"/>
        <v>1</v>
      </c>
      <c r="I628" s="179" t="str">
        <f t="shared" si="252"/>
        <v>R39.1</v>
      </c>
      <c r="K628" s="179" t="str">
        <f t="shared" si="256"/>
        <v>R139.1</v>
      </c>
      <c r="L628" s="138" t="str">
        <f t="shared" si="266"/>
        <v>Sol</v>
      </c>
      <c r="M628" s="179" t="str">
        <f t="shared" si="257"/>
        <v>MR39.1</v>
      </c>
      <c r="N628" s="4" t="str">
        <f t="shared" si="253"/>
        <v>Flg</v>
      </c>
      <c r="O628" s="179" t="str">
        <f t="shared" si="258"/>
        <v>MR139.1</v>
      </c>
      <c r="P628" s="4" t="str">
        <f t="shared" si="267"/>
        <v>Pls</v>
      </c>
      <c r="Q628" s="179" t="str">
        <f t="shared" si="259"/>
        <v>MR239.1</v>
      </c>
      <c r="R628" s="4" t="str">
        <f t="shared" si="268"/>
        <v>[M]</v>
      </c>
      <c r="S628" s="179" t="str">
        <f t="shared" si="260"/>
        <v>MR339.1</v>
      </c>
      <c r="T628" s="4" t="str">
        <f t="shared" si="269"/>
        <v>[A]</v>
      </c>
      <c r="U628" s="179" t="str">
        <f t="shared" si="254"/>
        <v>MR439.1</v>
      </c>
      <c r="V628" s="4" t="str">
        <f t="shared" si="264"/>
        <v>Sw</v>
      </c>
      <c r="W628" s="179" t="str">
        <f t="shared" si="255"/>
        <v>MR539.1</v>
      </c>
      <c r="X628" s="4" t="str">
        <f t="shared" si="265"/>
        <v>Lamp</v>
      </c>
      <c r="Y628" s="179" t="str">
        <f t="shared" si="261"/>
        <v>MR639.1</v>
      </c>
      <c r="Z628" s="4" t="str">
        <f t="shared" si="270"/>
        <v>Alw</v>
      </c>
    </row>
    <row r="629" spans="7:26">
      <c r="G629" s="182">
        <f t="shared" si="262"/>
        <v>39</v>
      </c>
      <c r="H629" s="179">
        <f t="shared" si="263"/>
        <v>2</v>
      </c>
      <c r="I629" s="179" t="str">
        <f t="shared" si="252"/>
        <v>R39.2</v>
      </c>
      <c r="K629" s="179" t="str">
        <f t="shared" si="256"/>
        <v>R139.2</v>
      </c>
      <c r="L629" s="138" t="str">
        <f t="shared" si="266"/>
        <v>Sol</v>
      </c>
      <c r="M629" s="179" t="str">
        <f t="shared" si="257"/>
        <v>MR39.2</v>
      </c>
      <c r="N629" s="4" t="str">
        <f t="shared" si="253"/>
        <v>Flg</v>
      </c>
      <c r="O629" s="179" t="str">
        <f t="shared" si="258"/>
        <v>MR139.2</v>
      </c>
      <c r="P629" s="4" t="str">
        <f t="shared" si="267"/>
        <v>Pls</v>
      </c>
      <c r="Q629" s="179" t="str">
        <f t="shared" si="259"/>
        <v>MR239.2</v>
      </c>
      <c r="R629" s="4" t="str">
        <f t="shared" si="268"/>
        <v>[M]</v>
      </c>
      <c r="S629" s="179" t="str">
        <f t="shared" si="260"/>
        <v>MR339.2</v>
      </c>
      <c r="T629" s="4" t="str">
        <f t="shared" si="269"/>
        <v>[A]</v>
      </c>
      <c r="U629" s="179" t="str">
        <f t="shared" si="254"/>
        <v>MR439.2</v>
      </c>
      <c r="V629" s="4" t="str">
        <f t="shared" si="264"/>
        <v>Sw</v>
      </c>
      <c r="W629" s="179" t="str">
        <f t="shared" si="255"/>
        <v>MR539.2</v>
      </c>
      <c r="X629" s="4" t="str">
        <f t="shared" si="265"/>
        <v>Lamp</v>
      </c>
      <c r="Y629" s="179" t="str">
        <f t="shared" si="261"/>
        <v>MR639.2</v>
      </c>
      <c r="Z629" s="4" t="str">
        <f t="shared" si="270"/>
        <v>Alw</v>
      </c>
    </row>
    <row r="630" spans="7:26">
      <c r="G630" s="182">
        <f t="shared" si="262"/>
        <v>39</v>
      </c>
      <c r="H630" s="179">
        <f t="shared" si="263"/>
        <v>3</v>
      </c>
      <c r="I630" s="179" t="str">
        <f t="shared" si="252"/>
        <v>R39.3</v>
      </c>
      <c r="K630" s="179" t="str">
        <f t="shared" si="256"/>
        <v>R139.3</v>
      </c>
      <c r="L630" s="138" t="str">
        <f t="shared" si="266"/>
        <v>Sol</v>
      </c>
      <c r="M630" s="179" t="str">
        <f t="shared" si="257"/>
        <v>MR39.3</v>
      </c>
      <c r="N630" s="4" t="str">
        <f t="shared" si="253"/>
        <v>Flg</v>
      </c>
      <c r="O630" s="179" t="str">
        <f t="shared" si="258"/>
        <v>MR139.3</v>
      </c>
      <c r="P630" s="4" t="str">
        <f t="shared" si="267"/>
        <v>Pls</v>
      </c>
      <c r="Q630" s="179" t="str">
        <f t="shared" si="259"/>
        <v>MR239.3</v>
      </c>
      <c r="R630" s="4" t="str">
        <f t="shared" si="268"/>
        <v>[M]</v>
      </c>
      <c r="S630" s="179" t="str">
        <f t="shared" si="260"/>
        <v>MR339.3</v>
      </c>
      <c r="T630" s="4" t="str">
        <f t="shared" si="269"/>
        <v>[A]</v>
      </c>
      <c r="U630" s="179" t="str">
        <f t="shared" si="254"/>
        <v>MR439.3</v>
      </c>
      <c r="V630" s="4" t="str">
        <f t="shared" si="264"/>
        <v>Sw</v>
      </c>
      <c r="W630" s="179" t="str">
        <f t="shared" si="255"/>
        <v>MR539.3</v>
      </c>
      <c r="X630" s="4" t="str">
        <f t="shared" si="265"/>
        <v>Lamp</v>
      </c>
      <c r="Y630" s="179" t="str">
        <f t="shared" si="261"/>
        <v>MR639.3</v>
      </c>
      <c r="Z630" s="4" t="str">
        <f t="shared" si="270"/>
        <v>Alw</v>
      </c>
    </row>
    <row r="631" spans="7:26">
      <c r="G631" s="182">
        <f t="shared" si="262"/>
        <v>39</v>
      </c>
      <c r="H631" s="179">
        <f t="shared" si="263"/>
        <v>4</v>
      </c>
      <c r="I631" s="179" t="str">
        <f t="shared" si="252"/>
        <v>R39.4</v>
      </c>
      <c r="K631" s="179" t="str">
        <f t="shared" si="256"/>
        <v>R139.4</v>
      </c>
      <c r="L631" s="138" t="str">
        <f t="shared" si="266"/>
        <v>Sol</v>
      </c>
      <c r="M631" s="179" t="str">
        <f t="shared" si="257"/>
        <v>MR39.4</v>
      </c>
      <c r="N631" s="4" t="str">
        <f t="shared" si="253"/>
        <v>Flg</v>
      </c>
      <c r="O631" s="179" t="str">
        <f t="shared" si="258"/>
        <v>MR139.4</v>
      </c>
      <c r="P631" s="4" t="str">
        <f t="shared" si="267"/>
        <v>Pls</v>
      </c>
      <c r="Q631" s="179" t="str">
        <f t="shared" si="259"/>
        <v>MR239.4</v>
      </c>
      <c r="R631" s="4" t="str">
        <f t="shared" si="268"/>
        <v>[M]</v>
      </c>
      <c r="S631" s="179" t="str">
        <f t="shared" si="260"/>
        <v>MR339.4</v>
      </c>
      <c r="T631" s="4" t="str">
        <f t="shared" si="269"/>
        <v>[A]</v>
      </c>
      <c r="U631" s="179" t="str">
        <f t="shared" si="254"/>
        <v>MR439.4</v>
      </c>
      <c r="V631" s="4" t="str">
        <f t="shared" si="264"/>
        <v>Sw</v>
      </c>
      <c r="W631" s="179" t="str">
        <f t="shared" si="255"/>
        <v>MR539.4</v>
      </c>
      <c r="X631" s="4" t="str">
        <f t="shared" si="265"/>
        <v>Lamp</v>
      </c>
      <c r="Y631" s="179" t="str">
        <f t="shared" si="261"/>
        <v>MR639.4</v>
      </c>
      <c r="Z631" s="4" t="str">
        <f t="shared" si="270"/>
        <v>Alw</v>
      </c>
    </row>
    <row r="632" spans="7:26">
      <c r="G632" s="182">
        <f t="shared" si="262"/>
        <v>39</v>
      </c>
      <c r="H632" s="179">
        <f t="shared" si="263"/>
        <v>5</v>
      </c>
      <c r="I632" s="179" t="str">
        <f t="shared" si="252"/>
        <v>R39.5</v>
      </c>
      <c r="K632" s="179" t="str">
        <f t="shared" si="256"/>
        <v>R139.5</v>
      </c>
      <c r="L632" s="138" t="str">
        <f t="shared" si="266"/>
        <v>Sol</v>
      </c>
      <c r="M632" s="179" t="str">
        <f t="shared" si="257"/>
        <v>MR39.5</v>
      </c>
      <c r="N632" s="4" t="str">
        <f t="shared" si="253"/>
        <v>Flg</v>
      </c>
      <c r="O632" s="179" t="str">
        <f t="shared" si="258"/>
        <v>MR139.5</v>
      </c>
      <c r="P632" s="4" t="str">
        <f t="shared" si="267"/>
        <v>Pls</v>
      </c>
      <c r="Q632" s="179" t="str">
        <f t="shared" si="259"/>
        <v>MR239.5</v>
      </c>
      <c r="R632" s="4" t="str">
        <f t="shared" si="268"/>
        <v>[M]</v>
      </c>
      <c r="S632" s="179" t="str">
        <f t="shared" si="260"/>
        <v>MR339.5</v>
      </c>
      <c r="T632" s="4" t="str">
        <f t="shared" si="269"/>
        <v>[A]</v>
      </c>
      <c r="U632" s="179" t="str">
        <f t="shared" si="254"/>
        <v>MR439.5</v>
      </c>
      <c r="V632" s="4" t="str">
        <f t="shared" si="264"/>
        <v>Sw</v>
      </c>
      <c r="W632" s="179" t="str">
        <f t="shared" si="255"/>
        <v>MR539.5</v>
      </c>
      <c r="X632" s="4" t="str">
        <f t="shared" si="265"/>
        <v>Lamp</v>
      </c>
      <c r="Y632" s="179" t="str">
        <f t="shared" si="261"/>
        <v>MR639.5</v>
      </c>
      <c r="Z632" s="4" t="str">
        <f t="shared" si="270"/>
        <v>Alw</v>
      </c>
    </row>
    <row r="633" spans="7:26">
      <c r="G633" s="182">
        <f t="shared" si="262"/>
        <v>39</v>
      </c>
      <c r="H633" s="179">
        <f t="shared" si="263"/>
        <v>6</v>
      </c>
      <c r="I633" s="179" t="str">
        <f t="shared" si="252"/>
        <v>R39.6</v>
      </c>
      <c r="K633" s="179" t="str">
        <f t="shared" si="256"/>
        <v>R139.6</v>
      </c>
      <c r="L633" s="138" t="str">
        <f t="shared" si="266"/>
        <v>Sol</v>
      </c>
      <c r="M633" s="179" t="str">
        <f t="shared" si="257"/>
        <v>MR39.6</v>
      </c>
      <c r="N633" s="4" t="str">
        <f t="shared" si="253"/>
        <v>Flg</v>
      </c>
      <c r="O633" s="179" t="str">
        <f t="shared" si="258"/>
        <v>MR139.6</v>
      </c>
      <c r="P633" s="4" t="str">
        <f t="shared" si="267"/>
        <v>Pls</v>
      </c>
      <c r="Q633" s="179" t="str">
        <f t="shared" si="259"/>
        <v>MR239.6</v>
      </c>
      <c r="R633" s="4" t="str">
        <f t="shared" si="268"/>
        <v>[M]</v>
      </c>
      <c r="S633" s="179" t="str">
        <f t="shared" si="260"/>
        <v>MR339.6</v>
      </c>
      <c r="T633" s="4" t="str">
        <f t="shared" si="269"/>
        <v>[A]</v>
      </c>
      <c r="U633" s="179" t="str">
        <f t="shared" si="254"/>
        <v>MR439.6</v>
      </c>
      <c r="V633" s="4" t="str">
        <f t="shared" si="264"/>
        <v>Sw</v>
      </c>
      <c r="W633" s="179" t="str">
        <f t="shared" si="255"/>
        <v>MR539.6</v>
      </c>
      <c r="X633" s="4" t="str">
        <f t="shared" si="265"/>
        <v>Lamp</v>
      </c>
      <c r="Y633" s="179" t="str">
        <f t="shared" si="261"/>
        <v>MR639.6</v>
      </c>
      <c r="Z633" s="4" t="str">
        <f t="shared" si="270"/>
        <v>Alw</v>
      </c>
    </row>
    <row r="634" spans="7:26">
      <c r="G634" s="182">
        <f t="shared" si="262"/>
        <v>39</v>
      </c>
      <c r="H634" s="179">
        <f t="shared" si="263"/>
        <v>7</v>
      </c>
      <c r="I634" s="179" t="str">
        <f t="shared" si="252"/>
        <v>R39.7</v>
      </c>
      <c r="K634" s="179" t="str">
        <f t="shared" si="256"/>
        <v>R139.7</v>
      </c>
      <c r="L634" s="138" t="str">
        <f t="shared" si="266"/>
        <v>Sol</v>
      </c>
      <c r="M634" s="179" t="str">
        <f t="shared" si="257"/>
        <v>MR39.7</v>
      </c>
      <c r="N634" s="4" t="str">
        <f t="shared" si="253"/>
        <v>Flg</v>
      </c>
      <c r="O634" s="179" t="str">
        <f t="shared" si="258"/>
        <v>MR139.7</v>
      </c>
      <c r="P634" s="4" t="str">
        <f t="shared" si="267"/>
        <v>Pls</v>
      </c>
      <c r="Q634" s="179" t="str">
        <f t="shared" si="259"/>
        <v>MR239.7</v>
      </c>
      <c r="R634" s="4" t="str">
        <f t="shared" si="268"/>
        <v>[M]</v>
      </c>
      <c r="S634" s="179" t="str">
        <f t="shared" si="260"/>
        <v>MR339.7</v>
      </c>
      <c r="T634" s="4" t="str">
        <f t="shared" si="269"/>
        <v>[A]</v>
      </c>
      <c r="U634" s="179" t="str">
        <f t="shared" si="254"/>
        <v>MR439.7</v>
      </c>
      <c r="V634" s="4" t="str">
        <f t="shared" si="264"/>
        <v>Sw</v>
      </c>
      <c r="W634" s="179" t="str">
        <f t="shared" si="255"/>
        <v>MR539.7</v>
      </c>
      <c r="X634" s="4" t="str">
        <f t="shared" si="265"/>
        <v>Lamp</v>
      </c>
      <c r="Y634" s="179" t="str">
        <f t="shared" si="261"/>
        <v>MR639.7</v>
      </c>
      <c r="Z634" s="4" t="str">
        <f t="shared" si="270"/>
        <v>Alw</v>
      </c>
    </row>
    <row r="635" spans="7:26">
      <c r="G635" s="182">
        <f t="shared" si="262"/>
        <v>39</v>
      </c>
      <c r="H635" s="179">
        <f t="shared" si="263"/>
        <v>8</v>
      </c>
      <c r="I635" s="179" t="str">
        <f t="shared" si="252"/>
        <v>R39.8</v>
      </c>
      <c r="K635" s="179" t="str">
        <f t="shared" si="256"/>
        <v>R139.8</v>
      </c>
      <c r="L635" s="138" t="str">
        <f t="shared" si="266"/>
        <v>Sol</v>
      </c>
      <c r="M635" s="179" t="str">
        <f t="shared" si="257"/>
        <v>MR39.8</v>
      </c>
      <c r="N635" s="4" t="str">
        <f t="shared" si="253"/>
        <v>Flg</v>
      </c>
      <c r="O635" s="179" t="str">
        <f t="shared" si="258"/>
        <v>MR139.8</v>
      </c>
      <c r="P635" s="4" t="str">
        <f t="shared" si="267"/>
        <v>Pls</v>
      </c>
      <c r="Q635" s="179" t="str">
        <f t="shared" si="259"/>
        <v>MR239.8</v>
      </c>
      <c r="R635" s="4" t="str">
        <f t="shared" si="268"/>
        <v>[M]</v>
      </c>
      <c r="S635" s="179" t="str">
        <f t="shared" si="260"/>
        <v>MR339.8</v>
      </c>
      <c r="T635" s="4" t="str">
        <f t="shared" si="269"/>
        <v>[A]</v>
      </c>
      <c r="U635" s="179" t="str">
        <f t="shared" si="254"/>
        <v>MR439.8</v>
      </c>
      <c r="V635" s="4" t="str">
        <f t="shared" si="264"/>
        <v>Sw</v>
      </c>
      <c r="W635" s="179" t="str">
        <f t="shared" si="255"/>
        <v>MR539.8</v>
      </c>
      <c r="X635" s="4" t="str">
        <f t="shared" si="265"/>
        <v>Lamp</v>
      </c>
      <c r="Y635" s="179" t="str">
        <f t="shared" si="261"/>
        <v>MR639.8</v>
      </c>
      <c r="Z635" s="4" t="str">
        <f t="shared" si="270"/>
        <v>Alw</v>
      </c>
    </row>
    <row r="636" spans="7:26">
      <c r="G636" s="182">
        <f t="shared" si="262"/>
        <v>39</v>
      </c>
      <c r="H636" s="179">
        <f t="shared" si="263"/>
        <v>9</v>
      </c>
      <c r="I636" s="179" t="str">
        <f t="shared" si="252"/>
        <v>R39.9</v>
      </c>
      <c r="K636" s="179" t="str">
        <f t="shared" si="256"/>
        <v>R139.9</v>
      </c>
      <c r="L636" s="138" t="str">
        <f t="shared" si="266"/>
        <v>Sol</v>
      </c>
      <c r="M636" s="179" t="str">
        <f t="shared" si="257"/>
        <v>MR39.9</v>
      </c>
      <c r="N636" s="4" t="str">
        <f t="shared" si="253"/>
        <v>Flg</v>
      </c>
      <c r="O636" s="179" t="str">
        <f t="shared" si="258"/>
        <v>MR139.9</v>
      </c>
      <c r="P636" s="4" t="str">
        <f t="shared" si="267"/>
        <v>Pls</v>
      </c>
      <c r="Q636" s="179" t="str">
        <f t="shared" si="259"/>
        <v>MR239.9</v>
      </c>
      <c r="R636" s="4" t="str">
        <f t="shared" si="268"/>
        <v>[M]</v>
      </c>
      <c r="S636" s="179" t="str">
        <f t="shared" si="260"/>
        <v>MR339.9</v>
      </c>
      <c r="T636" s="4" t="str">
        <f t="shared" si="269"/>
        <v>[A]</v>
      </c>
      <c r="U636" s="179" t="str">
        <f t="shared" si="254"/>
        <v>MR439.9</v>
      </c>
      <c r="V636" s="4" t="str">
        <f t="shared" si="264"/>
        <v>Sw</v>
      </c>
      <c r="W636" s="179" t="str">
        <f t="shared" si="255"/>
        <v>MR539.9</v>
      </c>
      <c r="X636" s="4" t="str">
        <f t="shared" si="265"/>
        <v>Lamp</v>
      </c>
      <c r="Y636" s="179" t="str">
        <f t="shared" si="261"/>
        <v>MR639.9</v>
      </c>
      <c r="Z636" s="4" t="str">
        <f t="shared" si="270"/>
        <v>Alw</v>
      </c>
    </row>
    <row r="637" spans="7:26">
      <c r="G637" s="182">
        <f t="shared" si="262"/>
        <v>39</v>
      </c>
      <c r="H637" s="179">
        <f t="shared" si="263"/>
        <v>10</v>
      </c>
      <c r="I637" s="179" t="str">
        <f t="shared" si="252"/>
        <v>R39.10</v>
      </c>
      <c r="K637" s="179" t="str">
        <f t="shared" si="256"/>
        <v>R139.10</v>
      </c>
      <c r="L637" s="138" t="str">
        <f t="shared" si="266"/>
        <v>Sol</v>
      </c>
      <c r="M637" s="179" t="str">
        <f t="shared" si="257"/>
        <v>MR39.10</v>
      </c>
      <c r="N637" s="4" t="str">
        <f t="shared" si="253"/>
        <v>Flg</v>
      </c>
      <c r="O637" s="179" t="str">
        <f t="shared" si="258"/>
        <v>MR139.10</v>
      </c>
      <c r="P637" s="4" t="str">
        <f t="shared" si="267"/>
        <v>Pls</v>
      </c>
      <c r="Q637" s="179" t="str">
        <f t="shared" si="259"/>
        <v>MR239.10</v>
      </c>
      <c r="R637" s="4" t="str">
        <f t="shared" si="268"/>
        <v>[M]</v>
      </c>
      <c r="S637" s="179" t="str">
        <f t="shared" si="260"/>
        <v>MR339.10</v>
      </c>
      <c r="T637" s="4" t="str">
        <f t="shared" si="269"/>
        <v>[A]</v>
      </c>
      <c r="U637" s="179" t="str">
        <f t="shared" si="254"/>
        <v>MR439.10</v>
      </c>
      <c r="V637" s="4" t="str">
        <f t="shared" si="264"/>
        <v>Sw</v>
      </c>
      <c r="W637" s="179" t="str">
        <f t="shared" si="255"/>
        <v>MR539.10</v>
      </c>
      <c r="X637" s="4" t="str">
        <f t="shared" si="265"/>
        <v>Lamp</v>
      </c>
      <c r="Y637" s="179" t="str">
        <f t="shared" si="261"/>
        <v>MR639.10</v>
      </c>
      <c r="Z637" s="4" t="str">
        <f t="shared" si="270"/>
        <v>Alw</v>
      </c>
    </row>
    <row r="638" spans="7:26">
      <c r="G638" s="182">
        <f t="shared" si="262"/>
        <v>39</v>
      </c>
      <c r="H638" s="179">
        <f t="shared" si="263"/>
        <v>11</v>
      </c>
      <c r="I638" s="179" t="str">
        <f t="shared" si="252"/>
        <v>R39.11</v>
      </c>
      <c r="K638" s="179" t="str">
        <f t="shared" si="256"/>
        <v>R139.11</v>
      </c>
      <c r="L638" s="138" t="str">
        <f t="shared" si="266"/>
        <v>Sol</v>
      </c>
      <c r="M638" s="179" t="str">
        <f t="shared" si="257"/>
        <v>MR39.11</v>
      </c>
      <c r="N638" s="4" t="str">
        <f t="shared" si="253"/>
        <v>Flg</v>
      </c>
      <c r="O638" s="179" t="str">
        <f t="shared" si="258"/>
        <v>MR139.11</v>
      </c>
      <c r="P638" s="4" t="str">
        <f t="shared" si="267"/>
        <v>Pls</v>
      </c>
      <c r="Q638" s="179" t="str">
        <f t="shared" si="259"/>
        <v>MR239.11</v>
      </c>
      <c r="R638" s="4" t="str">
        <f t="shared" si="268"/>
        <v>[M]</v>
      </c>
      <c r="S638" s="179" t="str">
        <f t="shared" si="260"/>
        <v>MR339.11</v>
      </c>
      <c r="T638" s="4" t="str">
        <f t="shared" si="269"/>
        <v>[A]</v>
      </c>
      <c r="U638" s="179" t="str">
        <f t="shared" si="254"/>
        <v>MR439.11</v>
      </c>
      <c r="V638" s="4" t="str">
        <f t="shared" si="264"/>
        <v>Sw</v>
      </c>
      <c r="W638" s="179" t="str">
        <f t="shared" si="255"/>
        <v>MR539.11</v>
      </c>
      <c r="X638" s="4" t="str">
        <f t="shared" si="265"/>
        <v>Lamp</v>
      </c>
      <c r="Y638" s="179" t="str">
        <f t="shared" si="261"/>
        <v>MR639.11</v>
      </c>
      <c r="Z638" s="4" t="str">
        <f t="shared" si="270"/>
        <v>Alw</v>
      </c>
    </row>
    <row r="639" spans="7:26">
      <c r="G639" s="182">
        <f t="shared" si="262"/>
        <v>39</v>
      </c>
      <c r="H639" s="179">
        <f t="shared" si="263"/>
        <v>12</v>
      </c>
      <c r="I639" s="179" t="str">
        <f t="shared" si="252"/>
        <v>R39.12</v>
      </c>
      <c r="K639" s="179" t="str">
        <f t="shared" si="256"/>
        <v>R139.12</v>
      </c>
      <c r="L639" s="138" t="str">
        <f t="shared" si="266"/>
        <v>Sol</v>
      </c>
      <c r="M639" s="179" t="str">
        <f t="shared" si="257"/>
        <v>MR39.12</v>
      </c>
      <c r="N639" s="4" t="str">
        <f t="shared" si="253"/>
        <v>Flg</v>
      </c>
      <c r="O639" s="179" t="str">
        <f t="shared" si="258"/>
        <v>MR139.12</v>
      </c>
      <c r="P639" s="4" t="str">
        <f t="shared" si="267"/>
        <v>Pls</v>
      </c>
      <c r="Q639" s="179" t="str">
        <f t="shared" si="259"/>
        <v>MR239.12</v>
      </c>
      <c r="R639" s="4" t="str">
        <f t="shared" si="268"/>
        <v>[M]</v>
      </c>
      <c r="S639" s="179" t="str">
        <f t="shared" si="260"/>
        <v>MR339.12</v>
      </c>
      <c r="T639" s="4" t="str">
        <f t="shared" si="269"/>
        <v>[A]</v>
      </c>
      <c r="U639" s="179" t="str">
        <f t="shared" si="254"/>
        <v>MR439.12</v>
      </c>
      <c r="V639" s="4" t="str">
        <f t="shared" si="264"/>
        <v>Sw</v>
      </c>
      <c r="W639" s="179" t="str">
        <f t="shared" si="255"/>
        <v>MR539.12</v>
      </c>
      <c r="X639" s="4" t="str">
        <f t="shared" si="265"/>
        <v>Lamp</v>
      </c>
      <c r="Y639" s="179" t="str">
        <f t="shared" si="261"/>
        <v>MR639.12</v>
      </c>
      <c r="Z639" s="4" t="str">
        <f t="shared" si="270"/>
        <v>Alw</v>
      </c>
    </row>
    <row r="640" spans="7:26">
      <c r="G640" s="182">
        <f t="shared" si="262"/>
        <v>39</v>
      </c>
      <c r="H640" s="179">
        <f t="shared" si="263"/>
        <v>13</v>
      </c>
      <c r="I640" s="179" t="str">
        <f t="shared" si="252"/>
        <v>R39.13</v>
      </c>
      <c r="K640" s="179" t="str">
        <f t="shared" si="256"/>
        <v>R139.13</v>
      </c>
      <c r="L640" s="138" t="str">
        <f t="shared" si="266"/>
        <v>Sol</v>
      </c>
      <c r="M640" s="179" t="str">
        <f t="shared" si="257"/>
        <v>MR39.13</v>
      </c>
      <c r="N640" s="4" t="str">
        <f t="shared" si="253"/>
        <v>Flg</v>
      </c>
      <c r="O640" s="179" t="str">
        <f t="shared" si="258"/>
        <v>MR139.13</v>
      </c>
      <c r="P640" s="4" t="str">
        <f t="shared" si="267"/>
        <v>Pls</v>
      </c>
      <c r="Q640" s="179" t="str">
        <f t="shared" si="259"/>
        <v>MR239.13</v>
      </c>
      <c r="R640" s="4" t="str">
        <f t="shared" si="268"/>
        <v>[M]</v>
      </c>
      <c r="S640" s="179" t="str">
        <f t="shared" si="260"/>
        <v>MR339.13</v>
      </c>
      <c r="T640" s="4" t="str">
        <f t="shared" si="269"/>
        <v>[A]</v>
      </c>
      <c r="U640" s="179" t="str">
        <f t="shared" si="254"/>
        <v>MR439.13</v>
      </c>
      <c r="V640" s="4" t="str">
        <f t="shared" si="264"/>
        <v>Sw</v>
      </c>
      <c r="W640" s="179" t="str">
        <f t="shared" si="255"/>
        <v>MR539.13</v>
      </c>
      <c r="X640" s="4" t="str">
        <f t="shared" si="265"/>
        <v>Lamp</v>
      </c>
      <c r="Y640" s="179" t="str">
        <f t="shared" si="261"/>
        <v>MR639.13</v>
      </c>
      <c r="Z640" s="4" t="str">
        <f t="shared" si="270"/>
        <v>Alw</v>
      </c>
    </row>
    <row r="641" spans="7:26">
      <c r="G641" s="182">
        <f t="shared" si="262"/>
        <v>39</v>
      </c>
      <c r="H641" s="179">
        <f t="shared" si="263"/>
        <v>14</v>
      </c>
      <c r="I641" s="179" t="str">
        <f t="shared" si="252"/>
        <v>R39.14</v>
      </c>
      <c r="K641" s="179" t="str">
        <f t="shared" si="256"/>
        <v>R139.14</v>
      </c>
      <c r="L641" s="138" t="str">
        <f t="shared" si="266"/>
        <v>Sol</v>
      </c>
      <c r="M641" s="179" t="str">
        <f t="shared" si="257"/>
        <v>MR39.14</v>
      </c>
      <c r="N641" s="4" t="str">
        <f t="shared" si="253"/>
        <v>Flg</v>
      </c>
      <c r="O641" s="179" t="str">
        <f t="shared" si="258"/>
        <v>MR139.14</v>
      </c>
      <c r="P641" s="4" t="str">
        <f t="shared" si="267"/>
        <v>Pls</v>
      </c>
      <c r="Q641" s="179" t="str">
        <f t="shared" si="259"/>
        <v>MR239.14</v>
      </c>
      <c r="R641" s="4" t="str">
        <f t="shared" si="268"/>
        <v>[M]</v>
      </c>
      <c r="S641" s="179" t="str">
        <f t="shared" si="260"/>
        <v>MR339.14</v>
      </c>
      <c r="T641" s="4" t="str">
        <f t="shared" si="269"/>
        <v>[A]</v>
      </c>
      <c r="U641" s="179" t="str">
        <f t="shared" si="254"/>
        <v>MR439.14</v>
      </c>
      <c r="V641" s="4" t="str">
        <f t="shared" si="264"/>
        <v>Sw</v>
      </c>
      <c r="W641" s="179" t="str">
        <f t="shared" si="255"/>
        <v>MR539.14</v>
      </c>
      <c r="X641" s="4" t="str">
        <f t="shared" si="265"/>
        <v>Lamp</v>
      </c>
      <c r="Y641" s="179" t="str">
        <f t="shared" si="261"/>
        <v>MR639.14</v>
      </c>
      <c r="Z641" s="4" t="str">
        <f t="shared" si="270"/>
        <v>Alw</v>
      </c>
    </row>
    <row r="642" spans="7:26">
      <c r="G642" s="182">
        <f t="shared" si="262"/>
        <v>39</v>
      </c>
      <c r="H642" s="179">
        <f t="shared" si="263"/>
        <v>15</v>
      </c>
      <c r="I642" s="179" t="str">
        <f t="shared" si="252"/>
        <v>R39.15</v>
      </c>
      <c r="K642" s="179" t="str">
        <f t="shared" si="256"/>
        <v>R139.15</v>
      </c>
      <c r="L642" s="138" t="str">
        <f t="shared" si="266"/>
        <v>Sol</v>
      </c>
      <c r="M642" s="179" t="str">
        <f t="shared" si="257"/>
        <v>MR39.15</v>
      </c>
      <c r="N642" s="4" t="str">
        <f t="shared" si="253"/>
        <v>Flg</v>
      </c>
      <c r="O642" s="179" t="str">
        <f t="shared" si="258"/>
        <v>MR139.15</v>
      </c>
      <c r="P642" s="4" t="str">
        <f t="shared" si="267"/>
        <v>Pls</v>
      </c>
      <c r="Q642" s="179" t="str">
        <f t="shared" si="259"/>
        <v>MR239.15</v>
      </c>
      <c r="R642" s="4" t="str">
        <f t="shared" si="268"/>
        <v>[M]</v>
      </c>
      <c r="S642" s="179" t="str">
        <f t="shared" si="260"/>
        <v>MR339.15</v>
      </c>
      <c r="T642" s="4" t="str">
        <f t="shared" si="269"/>
        <v>[A]</v>
      </c>
      <c r="U642" s="179" t="str">
        <f t="shared" si="254"/>
        <v>MR439.15</v>
      </c>
      <c r="V642" s="4" t="str">
        <f t="shared" si="264"/>
        <v>Sw</v>
      </c>
      <c r="W642" s="179" t="str">
        <f t="shared" si="255"/>
        <v>MR539.15</v>
      </c>
      <c r="X642" s="4" t="str">
        <f t="shared" si="265"/>
        <v>Lamp</v>
      </c>
      <c r="Y642" s="179" t="str">
        <f t="shared" si="261"/>
        <v>MR639.15</v>
      </c>
      <c r="Z642" s="4" t="str">
        <f t="shared" si="270"/>
        <v>Alw</v>
      </c>
    </row>
    <row r="643" s="140" customFormat="1" spans="1:26">
      <c r="A643" s="277"/>
      <c r="B643" s="278"/>
      <c r="C643" s="277"/>
      <c r="D643" s="277"/>
      <c r="E643" s="278"/>
      <c r="F643" s="279"/>
      <c r="G643" s="280">
        <f t="shared" si="262"/>
        <v>40</v>
      </c>
      <c r="H643" s="279">
        <f t="shared" si="263"/>
        <v>0</v>
      </c>
      <c r="I643" s="279" t="str">
        <f t="shared" ref="I643:I706" si="271">F$2&amp;G643&amp;"."&amp;H643</f>
        <v>R40.0</v>
      </c>
      <c r="K643" s="279" t="str">
        <f t="shared" si="256"/>
        <v>R140.0</v>
      </c>
      <c r="L643" s="140" t="str">
        <f t="shared" si="266"/>
        <v>Sol</v>
      </c>
      <c r="M643" s="279" t="str">
        <f t="shared" si="257"/>
        <v>MR40.0</v>
      </c>
      <c r="N643" s="140" t="str">
        <f>$B643&amp;N$2</f>
        <v>Flg</v>
      </c>
      <c r="O643" s="279" t="str">
        <f t="shared" si="258"/>
        <v>MR140.0</v>
      </c>
      <c r="P643" s="140" t="str">
        <f t="shared" si="267"/>
        <v>Pls</v>
      </c>
      <c r="Q643" s="279" t="str">
        <f t="shared" si="259"/>
        <v>MR240.0</v>
      </c>
      <c r="R643" s="140" t="str">
        <f t="shared" si="268"/>
        <v>[M]</v>
      </c>
      <c r="S643" s="279" t="str">
        <f t="shared" si="260"/>
        <v>MR340.0</v>
      </c>
      <c r="T643" s="140" t="str">
        <f t="shared" si="269"/>
        <v>[A]</v>
      </c>
      <c r="U643" s="279" t="str">
        <f t="shared" ref="U643:U706" si="272">$U$2&amp;($G643+400)&amp;"."&amp;$H643</f>
        <v>MR440.0</v>
      </c>
      <c r="V643" s="140" t="str">
        <f t="shared" si="264"/>
        <v>Sw</v>
      </c>
      <c r="W643" s="279" t="str">
        <f t="shared" ref="W643:W706" si="273">$W$2&amp;($G643+500)&amp;"."&amp;$H643</f>
        <v>MR540.0</v>
      </c>
      <c r="X643" s="140" t="str">
        <f t="shared" si="265"/>
        <v>Lamp</v>
      </c>
      <c r="Y643" s="279" t="str">
        <f t="shared" si="261"/>
        <v>MR640.0</v>
      </c>
      <c r="Z643" s="140" t="str">
        <f t="shared" si="270"/>
        <v>Alw</v>
      </c>
    </row>
    <row r="644" s="140" customFormat="1" spans="1:26">
      <c r="A644" s="277"/>
      <c r="B644" s="278"/>
      <c r="C644" s="277"/>
      <c r="D644" s="277"/>
      <c r="E644" s="278"/>
      <c r="F644" s="279"/>
      <c r="G644" s="280">
        <f t="shared" si="262"/>
        <v>40</v>
      </c>
      <c r="H644" s="279">
        <f t="shared" si="263"/>
        <v>1</v>
      </c>
      <c r="I644" s="279" t="str">
        <f t="shared" si="271"/>
        <v>R40.1</v>
      </c>
      <c r="K644" s="279" t="str">
        <f t="shared" ref="K644:K707" si="274">$F$2&amp;($G644+100)&amp;"."&amp;$H644</f>
        <v>R140.1</v>
      </c>
      <c r="L644" s="140" t="str">
        <f t="shared" si="266"/>
        <v>Sol</v>
      </c>
      <c r="M644" s="279" t="str">
        <f t="shared" ref="M644:M707" si="275">M$2&amp;($G644+0)&amp;"."&amp;$H644</f>
        <v>MR40.1</v>
      </c>
      <c r="N644" s="140" t="str">
        <f t="shared" ref="N644:N706" si="276">$B644&amp;N$2</f>
        <v>Flg</v>
      </c>
      <c r="O644" s="279" t="str">
        <f t="shared" ref="O644:O707" si="277">O$2&amp;($G644+100)&amp;"."&amp;$H644</f>
        <v>MR140.1</v>
      </c>
      <c r="P644" s="140" t="str">
        <f t="shared" si="267"/>
        <v>Pls</v>
      </c>
      <c r="Q644" s="279" t="str">
        <f t="shared" ref="Q644:Q707" si="278">Q$2&amp;($G644+200)&amp;"."&amp;$H644</f>
        <v>MR240.1</v>
      </c>
      <c r="R644" s="140" t="str">
        <f t="shared" si="268"/>
        <v>[M]</v>
      </c>
      <c r="S644" s="279" t="str">
        <f t="shared" ref="S644:S707" si="279">S$2&amp;($G644+300)&amp;"."&amp;$H644</f>
        <v>MR340.1</v>
      </c>
      <c r="T644" s="140" t="str">
        <f t="shared" si="269"/>
        <v>[A]</v>
      </c>
      <c r="U644" s="279" t="str">
        <f t="shared" si="272"/>
        <v>MR440.1</v>
      </c>
      <c r="V644" s="140" t="str">
        <f t="shared" si="264"/>
        <v>Sw</v>
      </c>
      <c r="W644" s="279" t="str">
        <f t="shared" si="273"/>
        <v>MR540.1</v>
      </c>
      <c r="X644" s="140" t="str">
        <f t="shared" si="265"/>
        <v>Lamp</v>
      </c>
      <c r="Y644" s="279" t="str">
        <f t="shared" ref="Y644:Y707" si="280">$W$2&amp;($G644+600)&amp;"."&amp;$H644</f>
        <v>MR640.1</v>
      </c>
      <c r="Z644" s="140" t="str">
        <f t="shared" si="270"/>
        <v>Alw</v>
      </c>
    </row>
    <row r="645" s="140" customFormat="1" spans="1:26">
      <c r="A645" s="277"/>
      <c r="B645" s="278"/>
      <c r="C645" s="277"/>
      <c r="D645" s="277"/>
      <c r="E645" s="278"/>
      <c r="F645" s="279"/>
      <c r="G645" s="280">
        <f t="shared" si="262"/>
        <v>40</v>
      </c>
      <c r="H645" s="279">
        <f t="shared" si="263"/>
        <v>2</v>
      </c>
      <c r="I645" s="279" t="str">
        <f t="shared" si="271"/>
        <v>R40.2</v>
      </c>
      <c r="K645" s="279" t="str">
        <f t="shared" si="274"/>
        <v>R140.2</v>
      </c>
      <c r="L645" s="140" t="str">
        <f t="shared" si="266"/>
        <v>Sol</v>
      </c>
      <c r="M645" s="279" t="str">
        <f t="shared" si="275"/>
        <v>MR40.2</v>
      </c>
      <c r="N645" s="140" t="str">
        <f t="shared" si="276"/>
        <v>Flg</v>
      </c>
      <c r="O645" s="279" t="str">
        <f t="shared" si="277"/>
        <v>MR140.2</v>
      </c>
      <c r="P645" s="140" t="str">
        <f t="shared" si="267"/>
        <v>Pls</v>
      </c>
      <c r="Q645" s="279" t="str">
        <f t="shared" si="278"/>
        <v>MR240.2</v>
      </c>
      <c r="R645" s="140" t="str">
        <f t="shared" si="268"/>
        <v>[M]</v>
      </c>
      <c r="S645" s="279" t="str">
        <f t="shared" si="279"/>
        <v>MR340.2</v>
      </c>
      <c r="T645" s="140" t="str">
        <f t="shared" si="269"/>
        <v>[A]</v>
      </c>
      <c r="U645" s="279" t="str">
        <f t="shared" si="272"/>
        <v>MR440.2</v>
      </c>
      <c r="V645" s="140" t="str">
        <f t="shared" si="264"/>
        <v>Sw</v>
      </c>
      <c r="W645" s="279" t="str">
        <f t="shared" si="273"/>
        <v>MR540.2</v>
      </c>
      <c r="X645" s="140" t="str">
        <f t="shared" si="265"/>
        <v>Lamp</v>
      </c>
      <c r="Y645" s="279" t="str">
        <f t="shared" si="280"/>
        <v>MR640.2</v>
      </c>
      <c r="Z645" s="140" t="str">
        <f t="shared" si="270"/>
        <v>Alw</v>
      </c>
    </row>
    <row r="646" spans="2:26">
      <c r="B646" s="57"/>
      <c r="E646" s="57"/>
      <c r="G646" s="182">
        <f t="shared" si="262"/>
        <v>40</v>
      </c>
      <c r="H646" s="179">
        <f t="shared" si="263"/>
        <v>3</v>
      </c>
      <c r="I646" s="179" t="str">
        <f t="shared" si="271"/>
        <v>R40.3</v>
      </c>
      <c r="K646" s="179" t="str">
        <f t="shared" si="274"/>
        <v>R140.3</v>
      </c>
      <c r="L646" s="138" t="str">
        <f t="shared" si="266"/>
        <v>Sol</v>
      </c>
      <c r="M646" s="179" t="str">
        <f t="shared" si="275"/>
        <v>MR40.3</v>
      </c>
      <c r="N646" s="4" t="str">
        <f t="shared" si="276"/>
        <v>Flg</v>
      </c>
      <c r="O646" s="179" t="str">
        <f t="shared" si="277"/>
        <v>MR140.3</v>
      </c>
      <c r="P646" s="4" t="str">
        <f t="shared" si="267"/>
        <v>Pls</v>
      </c>
      <c r="Q646" s="179" t="str">
        <f t="shared" si="278"/>
        <v>MR240.3</v>
      </c>
      <c r="R646" s="4" t="str">
        <f t="shared" si="268"/>
        <v>[M]</v>
      </c>
      <c r="S646" s="179" t="str">
        <f t="shared" si="279"/>
        <v>MR340.3</v>
      </c>
      <c r="T646" s="4" t="str">
        <f t="shared" si="269"/>
        <v>[A]</v>
      </c>
      <c r="U646" s="179" t="str">
        <f t="shared" si="272"/>
        <v>MR440.3</v>
      </c>
      <c r="V646" s="4" t="str">
        <f t="shared" si="264"/>
        <v>Sw</v>
      </c>
      <c r="W646" s="179" t="str">
        <f t="shared" si="273"/>
        <v>MR540.3</v>
      </c>
      <c r="X646" s="4" t="str">
        <f t="shared" si="265"/>
        <v>Lamp</v>
      </c>
      <c r="Y646" s="179" t="str">
        <f t="shared" si="280"/>
        <v>MR640.3</v>
      </c>
      <c r="Z646" s="4" t="str">
        <f t="shared" si="270"/>
        <v>Alw</v>
      </c>
    </row>
    <row r="647" spans="2:26">
      <c r="B647" s="57"/>
      <c r="E647" s="57"/>
      <c r="G647" s="182">
        <f t="shared" si="262"/>
        <v>40</v>
      </c>
      <c r="H647" s="179">
        <f t="shared" si="263"/>
        <v>4</v>
      </c>
      <c r="I647" s="179" t="str">
        <f t="shared" si="271"/>
        <v>R40.4</v>
      </c>
      <c r="K647" s="179" t="str">
        <f t="shared" si="274"/>
        <v>R140.4</v>
      </c>
      <c r="L647" s="138" t="str">
        <f t="shared" si="266"/>
        <v>Sol</v>
      </c>
      <c r="M647" s="179" t="str">
        <f t="shared" si="275"/>
        <v>MR40.4</v>
      </c>
      <c r="N647" s="4" t="str">
        <f t="shared" si="276"/>
        <v>Flg</v>
      </c>
      <c r="O647" s="179" t="str">
        <f t="shared" si="277"/>
        <v>MR140.4</v>
      </c>
      <c r="P647" s="4" t="str">
        <f t="shared" si="267"/>
        <v>Pls</v>
      </c>
      <c r="Q647" s="179" t="str">
        <f t="shared" si="278"/>
        <v>MR240.4</v>
      </c>
      <c r="R647" s="4" t="str">
        <f t="shared" si="268"/>
        <v>[M]</v>
      </c>
      <c r="S647" s="179" t="str">
        <f t="shared" si="279"/>
        <v>MR340.4</v>
      </c>
      <c r="T647" s="4" t="str">
        <f t="shared" si="269"/>
        <v>[A]</v>
      </c>
      <c r="U647" s="179" t="str">
        <f t="shared" si="272"/>
        <v>MR440.4</v>
      </c>
      <c r="V647" s="4" t="str">
        <f t="shared" si="264"/>
        <v>Sw</v>
      </c>
      <c r="W647" s="179" t="str">
        <f t="shared" si="273"/>
        <v>MR540.4</v>
      </c>
      <c r="X647" s="4" t="str">
        <f t="shared" si="265"/>
        <v>Lamp</v>
      </c>
      <c r="Y647" s="179" t="str">
        <f t="shared" si="280"/>
        <v>MR640.4</v>
      </c>
      <c r="Z647" s="4" t="str">
        <f t="shared" si="270"/>
        <v>Alw</v>
      </c>
    </row>
    <row r="648" spans="2:26">
      <c r="B648" s="57"/>
      <c r="E648" s="57"/>
      <c r="G648" s="182">
        <f t="shared" ref="G648:G711" si="281">IF(H647&lt;&gt;15,G647,G647+1)</f>
        <v>40</v>
      </c>
      <c r="H648" s="179">
        <f t="shared" si="263"/>
        <v>5</v>
      </c>
      <c r="I648" s="179" t="str">
        <f t="shared" si="271"/>
        <v>R40.5</v>
      </c>
      <c r="K648" s="179" t="str">
        <f t="shared" si="274"/>
        <v>R140.5</v>
      </c>
      <c r="L648" s="138" t="str">
        <f t="shared" si="266"/>
        <v>Sol</v>
      </c>
      <c r="M648" s="179" t="str">
        <f t="shared" si="275"/>
        <v>MR40.5</v>
      </c>
      <c r="N648" s="4" t="str">
        <f t="shared" si="276"/>
        <v>Flg</v>
      </c>
      <c r="O648" s="179" t="str">
        <f t="shared" si="277"/>
        <v>MR140.5</v>
      </c>
      <c r="P648" s="4" t="str">
        <f t="shared" si="267"/>
        <v>Pls</v>
      </c>
      <c r="Q648" s="179" t="str">
        <f t="shared" si="278"/>
        <v>MR240.5</v>
      </c>
      <c r="R648" s="4" t="str">
        <f t="shared" si="268"/>
        <v>[M]</v>
      </c>
      <c r="S648" s="179" t="str">
        <f t="shared" si="279"/>
        <v>MR340.5</v>
      </c>
      <c r="T648" s="4" t="str">
        <f t="shared" si="269"/>
        <v>[A]</v>
      </c>
      <c r="U648" s="179" t="str">
        <f t="shared" si="272"/>
        <v>MR440.5</v>
      </c>
      <c r="V648" s="4" t="str">
        <f t="shared" si="264"/>
        <v>Sw</v>
      </c>
      <c r="W648" s="179" t="str">
        <f t="shared" si="273"/>
        <v>MR540.5</v>
      </c>
      <c r="X648" s="4" t="str">
        <f t="shared" si="265"/>
        <v>Lamp</v>
      </c>
      <c r="Y648" s="179" t="str">
        <f t="shared" si="280"/>
        <v>MR640.5</v>
      </c>
      <c r="Z648" s="4" t="str">
        <f t="shared" si="270"/>
        <v>Alw</v>
      </c>
    </row>
    <row r="649" spans="2:26">
      <c r="B649" s="57"/>
      <c r="E649" s="57"/>
      <c r="G649" s="182">
        <f t="shared" si="281"/>
        <v>40</v>
      </c>
      <c r="H649" s="179">
        <f t="shared" si="263"/>
        <v>6</v>
      </c>
      <c r="I649" s="179" t="str">
        <f t="shared" si="271"/>
        <v>R40.6</v>
      </c>
      <c r="K649" s="179" t="str">
        <f t="shared" si="274"/>
        <v>R140.6</v>
      </c>
      <c r="L649" s="138" t="str">
        <f t="shared" si="266"/>
        <v>Sol</v>
      </c>
      <c r="M649" s="179" t="str">
        <f t="shared" si="275"/>
        <v>MR40.6</v>
      </c>
      <c r="N649" s="4" t="str">
        <f t="shared" si="276"/>
        <v>Flg</v>
      </c>
      <c r="O649" s="179" t="str">
        <f t="shared" si="277"/>
        <v>MR140.6</v>
      </c>
      <c r="P649" s="4" t="str">
        <f t="shared" si="267"/>
        <v>Pls</v>
      </c>
      <c r="Q649" s="179" t="str">
        <f t="shared" si="278"/>
        <v>MR240.6</v>
      </c>
      <c r="R649" s="4" t="str">
        <f t="shared" si="268"/>
        <v>[M]</v>
      </c>
      <c r="S649" s="179" t="str">
        <f t="shared" si="279"/>
        <v>MR340.6</v>
      </c>
      <c r="T649" s="4" t="str">
        <f t="shared" si="269"/>
        <v>[A]</v>
      </c>
      <c r="U649" s="179" t="str">
        <f t="shared" si="272"/>
        <v>MR440.6</v>
      </c>
      <c r="V649" s="4" t="str">
        <f t="shared" si="264"/>
        <v>Sw</v>
      </c>
      <c r="W649" s="179" t="str">
        <f t="shared" si="273"/>
        <v>MR540.6</v>
      </c>
      <c r="X649" s="4" t="str">
        <f t="shared" si="265"/>
        <v>Lamp</v>
      </c>
      <c r="Y649" s="179" t="str">
        <f t="shared" si="280"/>
        <v>MR640.6</v>
      </c>
      <c r="Z649" s="4" t="str">
        <f t="shared" si="270"/>
        <v>Alw</v>
      </c>
    </row>
    <row r="650" spans="2:26">
      <c r="B650" s="57"/>
      <c r="E650" s="57"/>
      <c r="G650" s="182">
        <f t="shared" si="281"/>
        <v>40</v>
      </c>
      <c r="H650" s="179">
        <f t="shared" si="263"/>
        <v>7</v>
      </c>
      <c r="I650" s="179" t="str">
        <f t="shared" si="271"/>
        <v>R40.7</v>
      </c>
      <c r="K650" s="179" t="str">
        <f t="shared" si="274"/>
        <v>R140.7</v>
      </c>
      <c r="L650" s="138" t="str">
        <f t="shared" si="266"/>
        <v>Sol</v>
      </c>
      <c r="M650" s="179" t="str">
        <f t="shared" si="275"/>
        <v>MR40.7</v>
      </c>
      <c r="N650" s="4" t="str">
        <f t="shared" si="276"/>
        <v>Flg</v>
      </c>
      <c r="O650" s="179" t="str">
        <f t="shared" si="277"/>
        <v>MR140.7</v>
      </c>
      <c r="P650" s="4" t="str">
        <f t="shared" si="267"/>
        <v>Pls</v>
      </c>
      <c r="Q650" s="179" t="str">
        <f t="shared" si="278"/>
        <v>MR240.7</v>
      </c>
      <c r="R650" s="4" t="str">
        <f t="shared" si="268"/>
        <v>[M]</v>
      </c>
      <c r="S650" s="179" t="str">
        <f t="shared" si="279"/>
        <v>MR340.7</v>
      </c>
      <c r="T650" s="4" t="str">
        <f t="shared" si="269"/>
        <v>[A]</v>
      </c>
      <c r="U650" s="179" t="str">
        <f t="shared" si="272"/>
        <v>MR440.7</v>
      </c>
      <c r="V650" s="4" t="str">
        <f t="shared" si="264"/>
        <v>Sw</v>
      </c>
      <c r="W650" s="179" t="str">
        <f t="shared" si="273"/>
        <v>MR540.7</v>
      </c>
      <c r="X650" s="4" t="str">
        <f t="shared" si="265"/>
        <v>Lamp</v>
      </c>
      <c r="Y650" s="179" t="str">
        <f t="shared" si="280"/>
        <v>MR640.7</v>
      </c>
      <c r="Z650" s="4" t="str">
        <f t="shared" si="270"/>
        <v>Alw</v>
      </c>
    </row>
    <row r="651" spans="2:26">
      <c r="B651" s="57"/>
      <c r="E651" s="57"/>
      <c r="G651" s="182">
        <f t="shared" si="281"/>
        <v>40</v>
      </c>
      <c r="H651" s="179">
        <f t="shared" si="263"/>
        <v>8</v>
      </c>
      <c r="I651" s="179" t="str">
        <f t="shared" si="271"/>
        <v>R40.8</v>
      </c>
      <c r="K651" s="179" t="str">
        <f t="shared" si="274"/>
        <v>R140.8</v>
      </c>
      <c r="L651" s="138" t="str">
        <f t="shared" si="266"/>
        <v>Sol</v>
      </c>
      <c r="M651" s="179" t="str">
        <f t="shared" si="275"/>
        <v>MR40.8</v>
      </c>
      <c r="N651" s="4" t="str">
        <f t="shared" si="276"/>
        <v>Flg</v>
      </c>
      <c r="O651" s="179" t="str">
        <f t="shared" si="277"/>
        <v>MR140.8</v>
      </c>
      <c r="P651" s="4" t="str">
        <f t="shared" si="267"/>
        <v>Pls</v>
      </c>
      <c r="Q651" s="179" t="str">
        <f t="shared" si="278"/>
        <v>MR240.8</v>
      </c>
      <c r="R651" s="4" t="str">
        <f t="shared" si="268"/>
        <v>[M]</v>
      </c>
      <c r="S651" s="179" t="str">
        <f t="shared" si="279"/>
        <v>MR340.8</v>
      </c>
      <c r="T651" s="4" t="str">
        <f t="shared" si="269"/>
        <v>[A]</v>
      </c>
      <c r="U651" s="179" t="str">
        <f t="shared" si="272"/>
        <v>MR440.8</v>
      </c>
      <c r="V651" s="4" t="str">
        <f t="shared" si="264"/>
        <v>Sw</v>
      </c>
      <c r="W651" s="179" t="str">
        <f t="shared" si="273"/>
        <v>MR540.8</v>
      </c>
      <c r="X651" s="4" t="str">
        <f t="shared" si="265"/>
        <v>Lamp</v>
      </c>
      <c r="Y651" s="179" t="str">
        <f t="shared" si="280"/>
        <v>MR640.8</v>
      </c>
      <c r="Z651" s="4" t="str">
        <f t="shared" si="270"/>
        <v>Alw</v>
      </c>
    </row>
    <row r="652" spans="2:26">
      <c r="B652" s="57"/>
      <c r="E652" s="57"/>
      <c r="G652" s="182">
        <f t="shared" si="281"/>
        <v>40</v>
      </c>
      <c r="H652" s="179">
        <f t="shared" si="263"/>
        <v>9</v>
      </c>
      <c r="I652" s="179" t="str">
        <f t="shared" si="271"/>
        <v>R40.9</v>
      </c>
      <c r="K652" s="179" t="str">
        <f t="shared" si="274"/>
        <v>R140.9</v>
      </c>
      <c r="L652" s="138" t="str">
        <f t="shared" si="266"/>
        <v>Sol</v>
      </c>
      <c r="M652" s="179" t="str">
        <f t="shared" si="275"/>
        <v>MR40.9</v>
      </c>
      <c r="N652" s="4" t="str">
        <f t="shared" si="276"/>
        <v>Flg</v>
      </c>
      <c r="O652" s="179" t="str">
        <f t="shared" si="277"/>
        <v>MR140.9</v>
      </c>
      <c r="P652" s="4" t="str">
        <f t="shared" si="267"/>
        <v>Pls</v>
      </c>
      <c r="Q652" s="179" t="str">
        <f t="shared" si="278"/>
        <v>MR240.9</v>
      </c>
      <c r="R652" s="4" t="str">
        <f t="shared" si="268"/>
        <v>[M]</v>
      </c>
      <c r="S652" s="179" t="str">
        <f t="shared" si="279"/>
        <v>MR340.9</v>
      </c>
      <c r="T652" s="4" t="str">
        <f t="shared" si="269"/>
        <v>[A]</v>
      </c>
      <c r="U652" s="179" t="str">
        <f t="shared" si="272"/>
        <v>MR440.9</v>
      </c>
      <c r="V652" s="4" t="str">
        <f t="shared" si="264"/>
        <v>Sw</v>
      </c>
      <c r="W652" s="179" t="str">
        <f t="shared" si="273"/>
        <v>MR540.9</v>
      </c>
      <c r="X652" s="4" t="str">
        <f t="shared" si="265"/>
        <v>Lamp</v>
      </c>
      <c r="Y652" s="179" t="str">
        <f t="shared" si="280"/>
        <v>MR640.9</v>
      </c>
      <c r="Z652" s="4" t="str">
        <f t="shared" si="270"/>
        <v>Alw</v>
      </c>
    </row>
    <row r="653" spans="2:26">
      <c r="B653" s="57"/>
      <c r="E653" s="57"/>
      <c r="G653" s="182">
        <f t="shared" si="281"/>
        <v>40</v>
      </c>
      <c r="H653" s="179">
        <f t="shared" ref="H653:H716" si="282">IF(H652&lt;&gt;15,H652+1,0)</f>
        <v>10</v>
      </c>
      <c r="I653" s="179" t="str">
        <f t="shared" si="271"/>
        <v>R40.10</v>
      </c>
      <c r="K653" s="179" t="str">
        <f t="shared" si="274"/>
        <v>R140.10</v>
      </c>
      <c r="L653" s="138" t="str">
        <f t="shared" si="266"/>
        <v>Sol</v>
      </c>
      <c r="M653" s="179" t="str">
        <f t="shared" si="275"/>
        <v>MR40.10</v>
      </c>
      <c r="N653" s="4" t="str">
        <f t="shared" si="276"/>
        <v>Flg</v>
      </c>
      <c r="O653" s="179" t="str">
        <f t="shared" si="277"/>
        <v>MR140.10</v>
      </c>
      <c r="P653" s="4" t="str">
        <f t="shared" si="267"/>
        <v>Pls</v>
      </c>
      <c r="Q653" s="179" t="str">
        <f t="shared" si="278"/>
        <v>MR240.10</v>
      </c>
      <c r="R653" s="4" t="str">
        <f t="shared" si="268"/>
        <v>[M]</v>
      </c>
      <c r="S653" s="179" t="str">
        <f t="shared" si="279"/>
        <v>MR340.10</v>
      </c>
      <c r="T653" s="4" t="str">
        <f t="shared" si="269"/>
        <v>[A]</v>
      </c>
      <c r="U653" s="179" t="str">
        <f t="shared" si="272"/>
        <v>MR440.10</v>
      </c>
      <c r="V653" s="4" t="str">
        <f t="shared" si="264"/>
        <v>Sw</v>
      </c>
      <c r="W653" s="179" t="str">
        <f t="shared" si="273"/>
        <v>MR540.10</v>
      </c>
      <c r="X653" s="4" t="str">
        <f t="shared" si="265"/>
        <v>Lamp</v>
      </c>
      <c r="Y653" s="179" t="str">
        <f t="shared" si="280"/>
        <v>MR640.10</v>
      </c>
      <c r="Z653" s="4" t="str">
        <f t="shared" si="270"/>
        <v>Alw</v>
      </c>
    </row>
    <row r="654" spans="2:26">
      <c r="B654" s="57"/>
      <c r="E654" s="57"/>
      <c r="G654" s="182">
        <f t="shared" si="281"/>
        <v>40</v>
      </c>
      <c r="H654" s="179">
        <f t="shared" si="282"/>
        <v>11</v>
      </c>
      <c r="I654" s="179" t="str">
        <f t="shared" si="271"/>
        <v>R40.11</v>
      </c>
      <c r="K654" s="179" t="str">
        <f t="shared" si="274"/>
        <v>R140.11</v>
      </c>
      <c r="L654" s="138" t="str">
        <f t="shared" si="266"/>
        <v>Sol</v>
      </c>
      <c r="M654" s="179" t="str">
        <f t="shared" si="275"/>
        <v>MR40.11</v>
      </c>
      <c r="N654" s="4" t="str">
        <f t="shared" si="276"/>
        <v>Flg</v>
      </c>
      <c r="O654" s="179" t="str">
        <f t="shared" si="277"/>
        <v>MR140.11</v>
      </c>
      <c r="P654" s="4" t="str">
        <f t="shared" si="267"/>
        <v>Pls</v>
      </c>
      <c r="Q654" s="179" t="str">
        <f t="shared" si="278"/>
        <v>MR240.11</v>
      </c>
      <c r="R654" s="4" t="str">
        <f t="shared" si="268"/>
        <v>[M]</v>
      </c>
      <c r="S654" s="179" t="str">
        <f t="shared" si="279"/>
        <v>MR340.11</v>
      </c>
      <c r="T654" s="4" t="str">
        <f t="shared" si="269"/>
        <v>[A]</v>
      </c>
      <c r="U654" s="179" t="str">
        <f t="shared" si="272"/>
        <v>MR440.11</v>
      </c>
      <c r="V654" s="4" t="str">
        <f t="shared" si="264"/>
        <v>Sw</v>
      </c>
      <c r="W654" s="179" t="str">
        <f t="shared" si="273"/>
        <v>MR540.11</v>
      </c>
      <c r="X654" s="4" t="str">
        <f t="shared" si="265"/>
        <v>Lamp</v>
      </c>
      <c r="Y654" s="179" t="str">
        <f t="shared" si="280"/>
        <v>MR640.11</v>
      </c>
      <c r="Z654" s="4" t="str">
        <f t="shared" si="270"/>
        <v>Alw</v>
      </c>
    </row>
    <row r="655" spans="2:26">
      <c r="B655" s="57"/>
      <c r="E655" s="57"/>
      <c r="G655" s="182">
        <f t="shared" si="281"/>
        <v>40</v>
      </c>
      <c r="H655" s="179">
        <f t="shared" si="282"/>
        <v>12</v>
      </c>
      <c r="I655" s="179" t="str">
        <f t="shared" si="271"/>
        <v>R40.12</v>
      </c>
      <c r="K655" s="179" t="str">
        <f t="shared" si="274"/>
        <v>R140.12</v>
      </c>
      <c r="L655" s="138" t="str">
        <f t="shared" si="266"/>
        <v>Sol</v>
      </c>
      <c r="M655" s="179" t="str">
        <f t="shared" si="275"/>
        <v>MR40.12</v>
      </c>
      <c r="N655" s="4" t="str">
        <f t="shared" si="276"/>
        <v>Flg</v>
      </c>
      <c r="O655" s="179" t="str">
        <f t="shared" si="277"/>
        <v>MR140.12</v>
      </c>
      <c r="P655" s="4" t="str">
        <f t="shared" si="267"/>
        <v>Pls</v>
      </c>
      <c r="Q655" s="179" t="str">
        <f t="shared" si="278"/>
        <v>MR240.12</v>
      </c>
      <c r="R655" s="4" t="str">
        <f t="shared" si="268"/>
        <v>[M]</v>
      </c>
      <c r="S655" s="179" t="str">
        <f t="shared" si="279"/>
        <v>MR340.12</v>
      </c>
      <c r="T655" s="4" t="str">
        <f t="shared" si="269"/>
        <v>[A]</v>
      </c>
      <c r="U655" s="179" t="str">
        <f t="shared" si="272"/>
        <v>MR440.12</v>
      </c>
      <c r="V655" s="4" t="str">
        <f t="shared" si="264"/>
        <v>Sw</v>
      </c>
      <c r="W655" s="179" t="str">
        <f t="shared" si="273"/>
        <v>MR540.12</v>
      </c>
      <c r="X655" s="4" t="str">
        <f t="shared" si="265"/>
        <v>Lamp</v>
      </c>
      <c r="Y655" s="179" t="str">
        <f t="shared" si="280"/>
        <v>MR640.12</v>
      </c>
      <c r="Z655" s="4" t="str">
        <f t="shared" si="270"/>
        <v>Alw</v>
      </c>
    </row>
    <row r="656" spans="2:26">
      <c r="B656" s="57"/>
      <c r="E656" s="57"/>
      <c r="G656" s="182">
        <f t="shared" si="281"/>
        <v>40</v>
      </c>
      <c r="H656" s="179">
        <f t="shared" si="282"/>
        <v>13</v>
      </c>
      <c r="I656" s="179" t="str">
        <f t="shared" si="271"/>
        <v>R40.13</v>
      </c>
      <c r="K656" s="179" t="str">
        <f t="shared" si="274"/>
        <v>R140.13</v>
      </c>
      <c r="L656" s="138" t="str">
        <f t="shared" si="266"/>
        <v>Sol</v>
      </c>
      <c r="M656" s="179" t="str">
        <f t="shared" si="275"/>
        <v>MR40.13</v>
      </c>
      <c r="N656" s="4" t="str">
        <f t="shared" si="276"/>
        <v>Flg</v>
      </c>
      <c r="O656" s="179" t="str">
        <f t="shared" si="277"/>
        <v>MR140.13</v>
      </c>
      <c r="P656" s="4" t="str">
        <f t="shared" si="267"/>
        <v>Pls</v>
      </c>
      <c r="Q656" s="179" t="str">
        <f t="shared" si="278"/>
        <v>MR240.13</v>
      </c>
      <c r="R656" s="4" t="str">
        <f t="shared" si="268"/>
        <v>[M]</v>
      </c>
      <c r="S656" s="179" t="str">
        <f t="shared" si="279"/>
        <v>MR340.13</v>
      </c>
      <c r="T656" s="4" t="str">
        <f t="shared" si="269"/>
        <v>[A]</v>
      </c>
      <c r="U656" s="179" t="str">
        <f t="shared" si="272"/>
        <v>MR440.13</v>
      </c>
      <c r="V656" s="4" t="str">
        <f t="shared" si="264"/>
        <v>Sw</v>
      </c>
      <c r="W656" s="179" t="str">
        <f t="shared" si="273"/>
        <v>MR540.13</v>
      </c>
      <c r="X656" s="4" t="str">
        <f t="shared" si="265"/>
        <v>Lamp</v>
      </c>
      <c r="Y656" s="179" t="str">
        <f t="shared" si="280"/>
        <v>MR640.13</v>
      </c>
      <c r="Z656" s="4" t="str">
        <f t="shared" si="270"/>
        <v>Alw</v>
      </c>
    </row>
    <row r="657" spans="2:26">
      <c r="B657" s="57"/>
      <c r="E657" s="57"/>
      <c r="G657" s="182">
        <f t="shared" si="281"/>
        <v>40</v>
      </c>
      <c r="H657" s="179">
        <f t="shared" si="282"/>
        <v>14</v>
      </c>
      <c r="I657" s="179" t="str">
        <f t="shared" si="271"/>
        <v>R40.14</v>
      </c>
      <c r="K657" s="179" t="str">
        <f t="shared" si="274"/>
        <v>R140.14</v>
      </c>
      <c r="L657" s="138" t="str">
        <f t="shared" si="266"/>
        <v>Sol</v>
      </c>
      <c r="M657" s="179" t="str">
        <f t="shared" si="275"/>
        <v>MR40.14</v>
      </c>
      <c r="N657" s="4" t="str">
        <f t="shared" si="276"/>
        <v>Flg</v>
      </c>
      <c r="O657" s="179" t="str">
        <f t="shared" si="277"/>
        <v>MR140.14</v>
      </c>
      <c r="P657" s="4" t="str">
        <f t="shared" si="267"/>
        <v>Pls</v>
      </c>
      <c r="Q657" s="179" t="str">
        <f t="shared" si="278"/>
        <v>MR240.14</v>
      </c>
      <c r="R657" s="4" t="str">
        <f t="shared" si="268"/>
        <v>[M]</v>
      </c>
      <c r="S657" s="179" t="str">
        <f t="shared" si="279"/>
        <v>MR340.14</v>
      </c>
      <c r="T657" s="4" t="str">
        <f t="shared" si="269"/>
        <v>[A]</v>
      </c>
      <c r="U657" s="179" t="str">
        <f t="shared" si="272"/>
        <v>MR440.14</v>
      </c>
      <c r="V657" s="4" t="str">
        <f t="shared" si="264"/>
        <v>Sw</v>
      </c>
      <c r="W657" s="179" t="str">
        <f t="shared" si="273"/>
        <v>MR540.14</v>
      </c>
      <c r="X657" s="4" t="str">
        <f t="shared" si="265"/>
        <v>Lamp</v>
      </c>
      <c r="Y657" s="179" t="str">
        <f t="shared" si="280"/>
        <v>MR640.14</v>
      </c>
      <c r="Z657" s="4" t="str">
        <f t="shared" si="270"/>
        <v>Alw</v>
      </c>
    </row>
    <row r="658" spans="2:26">
      <c r="B658" s="57"/>
      <c r="E658" s="57"/>
      <c r="G658" s="182">
        <f t="shared" si="281"/>
        <v>40</v>
      </c>
      <c r="H658" s="179">
        <f t="shared" si="282"/>
        <v>15</v>
      </c>
      <c r="I658" s="179" t="str">
        <f t="shared" si="271"/>
        <v>R40.15</v>
      </c>
      <c r="K658" s="179" t="str">
        <f t="shared" si="274"/>
        <v>R140.15</v>
      </c>
      <c r="L658" s="138" t="str">
        <f t="shared" si="266"/>
        <v>Sol</v>
      </c>
      <c r="M658" s="179" t="str">
        <f t="shared" si="275"/>
        <v>MR40.15</v>
      </c>
      <c r="N658" s="4" t="str">
        <f t="shared" si="276"/>
        <v>Flg</v>
      </c>
      <c r="O658" s="179" t="str">
        <f t="shared" si="277"/>
        <v>MR140.15</v>
      </c>
      <c r="P658" s="4" t="str">
        <f t="shared" si="267"/>
        <v>Pls</v>
      </c>
      <c r="Q658" s="179" t="str">
        <f t="shared" si="278"/>
        <v>MR240.15</v>
      </c>
      <c r="R658" s="4" t="str">
        <f t="shared" si="268"/>
        <v>[M]</v>
      </c>
      <c r="S658" s="179" t="str">
        <f t="shared" si="279"/>
        <v>MR340.15</v>
      </c>
      <c r="T658" s="4" t="str">
        <f t="shared" si="269"/>
        <v>[A]</v>
      </c>
      <c r="U658" s="179" t="str">
        <f t="shared" si="272"/>
        <v>MR440.15</v>
      </c>
      <c r="V658" s="4" t="str">
        <f t="shared" si="264"/>
        <v>Sw</v>
      </c>
      <c r="W658" s="179" t="str">
        <f t="shared" si="273"/>
        <v>MR540.15</v>
      </c>
      <c r="X658" s="4" t="str">
        <f t="shared" si="265"/>
        <v>Lamp</v>
      </c>
      <c r="Y658" s="179" t="str">
        <f t="shared" si="280"/>
        <v>MR640.15</v>
      </c>
      <c r="Z658" s="4" t="str">
        <f t="shared" si="270"/>
        <v>Alw</v>
      </c>
    </row>
    <row r="659" spans="5:26">
      <c r="E659" s="57"/>
      <c r="G659" s="182">
        <f t="shared" si="281"/>
        <v>41</v>
      </c>
      <c r="H659" s="179">
        <f t="shared" si="282"/>
        <v>0</v>
      </c>
      <c r="I659" s="179" t="str">
        <f t="shared" si="271"/>
        <v>R41.0</v>
      </c>
      <c r="K659" s="179" t="str">
        <f t="shared" si="274"/>
        <v>R141.0</v>
      </c>
      <c r="L659" s="138" t="str">
        <f t="shared" si="266"/>
        <v>Sol</v>
      </c>
      <c r="M659" s="179" t="str">
        <f t="shared" si="275"/>
        <v>MR41.0</v>
      </c>
      <c r="N659" s="4" t="str">
        <f t="shared" si="276"/>
        <v>Flg</v>
      </c>
      <c r="O659" s="179" t="str">
        <f t="shared" si="277"/>
        <v>MR141.0</v>
      </c>
      <c r="P659" s="4" t="str">
        <f t="shared" si="267"/>
        <v>Pls</v>
      </c>
      <c r="Q659" s="179" t="str">
        <f t="shared" si="278"/>
        <v>MR241.0</v>
      </c>
      <c r="R659" s="4" t="str">
        <f t="shared" si="268"/>
        <v>[M]</v>
      </c>
      <c r="S659" s="179" t="str">
        <f t="shared" si="279"/>
        <v>MR341.0</v>
      </c>
      <c r="T659" s="4" t="str">
        <f t="shared" si="269"/>
        <v>[A]</v>
      </c>
      <c r="U659" s="179" t="str">
        <f t="shared" si="272"/>
        <v>MR441.0</v>
      </c>
      <c r="V659" s="4" t="str">
        <f t="shared" ref="V659:V722" si="283">$E659&amp;V$2</f>
        <v>Sw</v>
      </c>
      <c r="W659" s="179" t="str">
        <f t="shared" si="273"/>
        <v>MR541.0</v>
      </c>
      <c r="X659" s="4" t="str">
        <f t="shared" ref="X659:X722" si="284">$E659&amp;X$2</f>
        <v>Lamp</v>
      </c>
      <c r="Y659" s="179" t="str">
        <f t="shared" si="280"/>
        <v>MR641.0</v>
      </c>
      <c r="Z659" s="4" t="str">
        <f t="shared" si="270"/>
        <v>Alw</v>
      </c>
    </row>
    <row r="660" spans="5:26">
      <c r="E660" s="57"/>
      <c r="G660" s="182">
        <f t="shared" si="281"/>
        <v>41</v>
      </c>
      <c r="H660" s="179">
        <f t="shared" si="282"/>
        <v>1</v>
      </c>
      <c r="I660" s="179" t="str">
        <f t="shared" si="271"/>
        <v>R41.1</v>
      </c>
      <c r="K660" s="179" t="str">
        <f t="shared" si="274"/>
        <v>R141.1</v>
      </c>
      <c r="L660" s="138" t="str">
        <f t="shared" si="266"/>
        <v>Sol</v>
      </c>
      <c r="M660" s="179" t="str">
        <f t="shared" si="275"/>
        <v>MR41.1</v>
      </c>
      <c r="N660" s="4" t="str">
        <f t="shared" si="276"/>
        <v>Flg</v>
      </c>
      <c r="O660" s="179" t="str">
        <f t="shared" si="277"/>
        <v>MR141.1</v>
      </c>
      <c r="P660" s="4" t="str">
        <f t="shared" si="267"/>
        <v>Pls</v>
      </c>
      <c r="Q660" s="179" t="str">
        <f t="shared" si="278"/>
        <v>MR241.1</v>
      </c>
      <c r="R660" s="4" t="str">
        <f t="shared" si="268"/>
        <v>[M]</v>
      </c>
      <c r="S660" s="179" t="str">
        <f t="shared" si="279"/>
        <v>MR341.1</v>
      </c>
      <c r="T660" s="4" t="str">
        <f t="shared" si="269"/>
        <v>[A]</v>
      </c>
      <c r="U660" s="179" t="str">
        <f t="shared" si="272"/>
        <v>MR441.1</v>
      </c>
      <c r="V660" s="4" t="str">
        <f t="shared" si="283"/>
        <v>Sw</v>
      </c>
      <c r="W660" s="179" t="str">
        <f t="shared" si="273"/>
        <v>MR541.1</v>
      </c>
      <c r="X660" s="4" t="str">
        <f t="shared" si="284"/>
        <v>Lamp</v>
      </c>
      <c r="Y660" s="179" t="str">
        <f t="shared" si="280"/>
        <v>MR641.1</v>
      </c>
      <c r="Z660" s="4" t="str">
        <f t="shared" si="270"/>
        <v>Alw</v>
      </c>
    </row>
    <row r="661" spans="5:26">
      <c r="E661" s="57"/>
      <c r="G661" s="182">
        <f t="shared" si="281"/>
        <v>41</v>
      </c>
      <c r="H661" s="179">
        <f t="shared" si="282"/>
        <v>2</v>
      </c>
      <c r="I661" s="179" t="str">
        <f t="shared" si="271"/>
        <v>R41.2</v>
      </c>
      <c r="K661" s="179" t="str">
        <f t="shared" si="274"/>
        <v>R141.2</v>
      </c>
      <c r="L661" s="138" t="str">
        <f t="shared" si="266"/>
        <v>Sol</v>
      </c>
      <c r="M661" s="179" t="str">
        <f t="shared" si="275"/>
        <v>MR41.2</v>
      </c>
      <c r="N661" s="4" t="str">
        <f t="shared" si="276"/>
        <v>Flg</v>
      </c>
      <c r="O661" s="179" t="str">
        <f t="shared" si="277"/>
        <v>MR141.2</v>
      </c>
      <c r="P661" s="4" t="str">
        <f t="shared" si="267"/>
        <v>Pls</v>
      </c>
      <c r="Q661" s="179" t="str">
        <f t="shared" si="278"/>
        <v>MR241.2</v>
      </c>
      <c r="R661" s="4" t="str">
        <f t="shared" si="268"/>
        <v>[M]</v>
      </c>
      <c r="S661" s="179" t="str">
        <f t="shared" si="279"/>
        <v>MR341.2</v>
      </c>
      <c r="T661" s="4" t="str">
        <f t="shared" si="269"/>
        <v>[A]</v>
      </c>
      <c r="U661" s="179" t="str">
        <f t="shared" si="272"/>
        <v>MR441.2</v>
      </c>
      <c r="V661" s="4" t="str">
        <f t="shared" si="283"/>
        <v>Sw</v>
      </c>
      <c r="W661" s="179" t="str">
        <f t="shared" si="273"/>
        <v>MR541.2</v>
      </c>
      <c r="X661" s="4" t="str">
        <f t="shared" si="284"/>
        <v>Lamp</v>
      </c>
      <c r="Y661" s="179" t="str">
        <f t="shared" si="280"/>
        <v>MR641.2</v>
      </c>
      <c r="Z661" s="4" t="str">
        <f t="shared" si="270"/>
        <v>Alw</v>
      </c>
    </row>
    <row r="662" spans="5:26">
      <c r="E662" s="57"/>
      <c r="G662" s="182">
        <f t="shared" si="281"/>
        <v>41</v>
      </c>
      <c r="H662" s="179">
        <f t="shared" si="282"/>
        <v>3</v>
      </c>
      <c r="I662" s="179" t="str">
        <f t="shared" si="271"/>
        <v>R41.3</v>
      </c>
      <c r="K662" s="179" t="str">
        <f t="shared" si="274"/>
        <v>R141.3</v>
      </c>
      <c r="L662" s="138" t="str">
        <f t="shared" si="266"/>
        <v>Sol</v>
      </c>
      <c r="M662" s="179" t="str">
        <f t="shared" si="275"/>
        <v>MR41.3</v>
      </c>
      <c r="N662" s="4" t="str">
        <f t="shared" si="276"/>
        <v>Flg</v>
      </c>
      <c r="O662" s="179" t="str">
        <f t="shared" si="277"/>
        <v>MR141.3</v>
      </c>
      <c r="P662" s="4" t="str">
        <f t="shared" si="267"/>
        <v>Pls</v>
      </c>
      <c r="Q662" s="179" t="str">
        <f t="shared" si="278"/>
        <v>MR241.3</v>
      </c>
      <c r="R662" s="4" t="str">
        <f t="shared" si="268"/>
        <v>[M]</v>
      </c>
      <c r="S662" s="179" t="str">
        <f t="shared" si="279"/>
        <v>MR341.3</v>
      </c>
      <c r="T662" s="4" t="str">
        <f t="shared" si="269"/>
        <v>[A]</v>
      </c>
      <c r="U662" s="179" t="str">
        <f t="shared" si="272"/>
        <v>MR441.3</v>
      </c>
      <c r="V662" s="4" t="str">
        <f t="shared" si="283"/>
        <v>Sw</v>
      </c>
      <c r="W662" s="179" t="str">
        <f t="shared" si="273"/>
        <v>MR541.3</v>
      </c>
      <c r="X662" s="4" t="str">
        <f t="shared" si="284"/>
        <v>Lamp</v>
      </c>
      <c r="Y662" s="179" t="str">
        <f t="shared" si="280"/>
        <v>MR641.3</v>
      </c>
      <c r="Z662" s="4" t="str">
        <f t="shared" si="270"/>
        <v>Alw</v>
      </c>
    </row>
    <row r="663" spans="5:26">
      <c r="E663" s="57"/>
      <c r="G663" s="182">
        <f t="shared" si="281"/>
        <v>41</v>
      </c>
      <c r="H663" s="179">
        <f t="shared" si="282"/>
        <v>4</v>
      </c>
      <c r="I663" s="179" t="str">
        <f t="shared" si="271"/>
        <v>R41.4</v>
      </c>
      <c r="K663" s="179" t="str">
        <f t="shared" si="274"/>
        <v>R141.4</v>
      </c>
      <c r="L663" s="138" t="str">
        <f t="shared" si="266"/>
        <v>Sol</v>
      </c>
      <c r="M663" s="179" t="str">
        <f t="shared" si="275"/>
        <v>MR41.4</v>
      </c>
      <c r="N663" s="4" t="str">
        <f t="shared" si="276"/>
        <v>Flg</v>
      </c>
      <c r="O663" s="179" t="str">
        <f t="shared" si="277"/>
        <v>MR141.4</v>
      </c>
      <c r="P663" s="4" t="str">
        <f t="shared" si="267"/>
        <v>Pls</v>
      </c>
      <c r="Q663" s="179" t="str">
        <f t="shared" si="278"/>
        <v>MR241.4</v>
      </c>
      <c r="R663" s="4" t="str">
        <f t="shared" si="268"/>
        <v>[M]</v>
      </c>
      <c r="S663" s="179" t="str">
        <f t="shared" si="279"/>
        <v>MR341.4</v>
      </c>
      <c r="T663" s="4" t="str">
        <f t="shared" si="269"/>
        <v>[A]</v>
      </c>
      <c r="U663" s="179" t="str">
        <f t="shared" si="272"/>
        <v>MR441.4</v>
      </c>
      <c r="V663" s="4" t="str">
        <f t="shared" si="283"/>
        <v>Sw</v>
      </c>
      <c r="W663" s="179" t="str">
        <f t="shared" si="273"/>
        <v>MR541.4</v>
      </c>
      <c r="X663" s="4" t="str">
        <f t="shared" si="284"/>
        <v>Lamp</v>
      </c>
      <c r="Y663" s="179" t="str">
        <f t="shared" si="280"/>
        <v>MR641.4</v>
      </c>
      <c r="Z663" s="4" t="str">
        <f t="shared" si="270"/>
        <v>Alw</v>
      </c>
    </row>
    <row r="664" spans="5:26">
      <c r="E664" s="57"/>
      <c r="G664" s="182">
        <f t="shared" si="281"/>
        <v>41</v>
      </c>
      <c r="H664" s="179">
        <f t="shared" si="282"/>
        <v>5</v>
      </c>
      <c r="I664" s="179" t="str">
        <f t="shared" si="271"/>
        <v>R41.5</v>
      </c>
      <c r="K664" s="179" t="str">
        <f t="shared" si="274"/>
        <v>R141.5</v>
      </c>
      <c r="L664" s="138" t="str">
        <f t="shared" si="266"/>
        <v>Sol</v>
      </c>
      <c r="M664" s="179" t="str">
        <f t="shared" si="275"/>
        <v>MR41.5</v>
      </c>
      <c r="N664" s="4" t="str">
        <f t="shared" si="276"/>
        <v>Flg</v>
      </c>
      <c r="O664" s="179" t="str">
        <f t="shared" si="277"/>
        <v>MR141.5</v>
      </c>
      <c r="P664" s="4" t="str">
        <f t="shared" si="267"/>
        <v>Pls</v>
      </c>
      <c r="Q664" s="179" t="str">
        <f t="shared" si="278"/>
        <v>MR241.5</v>
      </c>
      <c r="R664" s="4" t="str">
        <f t="shared" si="268"/>
        <v>[M]</v>
      </c>
      <c r="S664" s="179" t="str">
        <f t="shared" si="279"/>
        <v>MR341.5</v>
      </c>
      <c r="T664" s="4" t="str">
        <f t="shared" si="269"/>
        <v>[A]</v>
      </c>
      <c r="U664" s="179" t="str">
        <f t="shared" si="272"/>
        <v>MR441.5</v>
      </c>
      <c r="V664" s="4" t="str">
        <f t="shared" si="283"/>
        <v>Sw</v>
      </c>
      <c r="W664" s="179" t="str">
        <f t="shared" si="273"/>
        <v>MR541.5</v>
      </c>
      <c r="X664" s="4" t="str">
        <f t="shared" si="284"/>
        <v>Lamp</v>
      </c>
      <c r="Y664" s="179" t="str">
        <f t="shared" si="280"/>
        <v>MR641.5</v>
      </c>
      <c r="Z664" s="4" t="str">
        <f t="shared" si="270"/>
        <v>Alw</v>
      </c>
    </row>
    <row r="665" spans="5:26">
      <c r="E665" s="57"/>
      <c r="G665" s="182">
        <f t="shared" si="281"/>
        <v>41</v>
      </c>
      <c r="H665" s="179">
        <f t="shared" si="282"/>
        <v>6</v>
      </c>
      <c r="I665" s="179" t="str">
        <f t="shared" si="271"/>
        <v>R41.6</v>
      </c>
      <c r="K665" s="179" t="str">
        <f t="shared" si="274"/>
        <v>R141.6</v>
      </c>
      <c r="L665" s="138" t="str">
        <f t="shared" si="266"/>
        <v>Sol</v>
      </c>
      <c r="M665" s="179" t="str">
        <f t="shared" si="275"/>
        <v>MR41.6</v>
      </c>
      <c r="N665" s="4" t="str">
        <f t="shared" si="276"/>
        <v>Flg</v>
      </c>
      <c r="O665" s="179" t="str">
        <f t="shared" si="277"/>
        <v>MR141.6</v>
      </c>
      <c r="P665" s="4" t="str">
        <f t="shared" si="267"/>
        <v>Pls</v>
      </c>
      <c r="Q665" s="179" t="str">
        <f t="shared" si="278"/>
        <v>MR241.6</v>
      </c>
      <c r="R665" s="4" t="str">
        <f t="shared" si="268"/>
        <v>[M]</v>
      </c>
      <c r="S665" s="179" t="str">
        <f t="shared" si="279"/>
        <v>MR341.6</v>
      </c>
      <c r="T665" s="4" t="str">
        <f t="shared" si="269"/>
        <v>[A]</v>
      </c>
      <c r="U665" s="179" t="str">
        <f t="shared" si="272"/>
        <v>MR441.6</v>
      </c>
      <c r="V665" s="4" t="str">
        <f t="shared" si="283"/>
        <v>Sw</v>
      </c>
      <c r="W665" s="179" t="str">
        <f t="shared" si="273"/>
        <v>MR541.6</v>
      </c>
      <c r="X665" s="4" t="str">
        <f t="shared" si="284"/>
        <v>Lamp</v>
      </c>
      <c r="Y665" s="179" t="str">
        <f t="shared" si="280"/>
        <v>MR641.6</v>
      </c>
      <c r="Z665" s="4" t="str">
        <f t="shared" si="270"/>
        <v>Alw</v>
      </c>
    </row>
    <row r="666" spans="5:26">
      <c r="E666" s="57"/>
      <c r="G666" s="182">
        <f t="shared" si="281"/>
        <v>41</v>
      </c>
      <c r="H666" s="179">
        <f t="shared" si="282"/>
        <v>7</v>
      </c>
      <c r="I666" s="179" t="str">
        <f t="shared" si="271"/>
        <v>R41.7</v>
      </c>
      <c r="K666" s="179" t="str">
        <f t="shared" si="274"/>
        <v>R141.7</v>
      </c>
      <c r="L666" s="138" t="str">
        <f t="shared" si="266"/>
        <v>Sol</v>
      </c>
      <c r="M666" s="179" t="str">
        <f t="shared" si="275"/>
        <v>MR41.7</v>
      </c>
      <c r="N666" s="4" t="str">
        <f t="shared" si="276"/>
        <v>Flg</v>
      </c>
      <c r="O666" s="179" t="str">
        <f t="shared" si="277"/>
        <v>MR141.7</v>
      </c>
      <c r="P666" s="4" t="str">
        <f t="shared" si="267"/>
        <v>Pls</v>
      </c>
      <c r="Q666" s="179" t="str">
        <f t="shared" si="278"/>
        <v>MR241.7</v>
      </c>
      <c r="R666" s="4" t="str">
        <f t="shared" si="268"/>
        <v>[M]</v>
      </c>
      <c r="S666" s="179" t="str">
        <f t="shared" si="279"/>
        <v>MR341.7</v>
      </c>
      <c r="T666" s="4" t="str">
        <f t="shared" si="269"/>
        <v>[A]</v>
      </c>
      <c r="U666" s="179" t="str">
        <f t="shared" si="272"/>
        <v>MR441.7</v>
      </c>
      <c r="V666" s="4" t="str">
        <f t="shared" si="283"/>
        <v>Sw</v>
      </c>
      <c r="W666" s="179" t="str">
        <f t="shared" si="273"/>
        <v>MR541.7</v>
      </c>
      <c r="X666" s="4" t="str">
        <f t="shared" si="284"/>
        <v>Lamp</v>
      </c>
      <c r="Y666" s="179" t="str">
        <f t="shared" si="280"/>
        <v>MR641.7</v>
      </c>
      <c r="Z666" s="4" t="str">
        <f t="shared" si="270"/>
        <v>Alw</v>
      </c>
    </row>
    <row r="667" spans="5:26">
      <c r="E667" s="57"/>
      <c r="G667" s="182">
        <f t="shared" si="281"/>
        <v>41</v>
      </c>
      <c r="H667" s="179">
        <f t="shared" si="282"/>
        <v>8</v>
      </c>
      <c r="I667" s="179" t="str">
        <f t="shared" si="271"/>
        <v>R41.8</v>
      </c>
      <c r="K667" s="179" t="str">
        <f t="shared" si="274"/>
        <v>R141.8</v>
      </c>
      <c r="L667" s="138" t="str">
        <f t="shared" si="266"/>
        <v>Sol</v>
      </c>
      <c r="M667" s="179" t="str">
        <f t="shared" si="275"/>
        <v>MR41.8</v>
      </c>
      <c r="N667" s="4" t="str">
        <f t="shared" si="276"/>
        <v>Flg</v>
      </c>
      <c r="O667" s="179" t="str">
        <f t="shared" si="277"/>
        <v>MR141.8</v>
      </c>
      <c r="P667" s="4" t="str">
        <f t="shared" si="267"/>
        <v>Pls</v>
      </c>
      <c r="Q667" s="179" t="str">
        <f t="shared" si="278"/>
        <v>MR241.8</v>
      </c>
      <c r="R667" s="4" t="str">
        <f t="shared" si="268"/>
        <v>[M]</v>
      </c>
      <c r="S667" s="179" t="str">
        <f t="shared" si="279"/>
        <v>MR341.8</v>
      </c>
      <c r="T667" s="4" t="str">
        <f t="shared" si="269"/>
        <v>[A]</v>
      </c>
      <c r="U667" s="179" t="str">
        <f t="shared" si="272"/>
        <v>MR441.8</v>
      </c>
      <c r="V667" s="4" t="str">
        <f t="shared" si="283"/>
        <v>Sw</v>
      </c>
      <c r="W667" s="179" t="str">
        <f t="shared" si="273"/>
        <v>MR541.8</v>
      </c>
      <c r="X667" s="4" t="str">
        <f t="shared" si="284"/>
        <v>Lamp</v>
      </c>
      <c r="Y667" s="179" t="str">
        <f t="shared" si="280"/>
        <v>MR641.8</v>
      </c>
      <c r="Z667" s="4" t="str">
        <f t="shared" si="270"/>
        <v>Alw</v>
      </c>
    </row>
    <row r="668" spans="5:26">
      <c r="E668" s="57"/>
      <c r="G668" s="182">
        <f t="shared" si="281"/>
        <v>41</v>
      </c>
      <c r="H668" s="179">
        <f t="shared" si="282"/>
        <v>9</v>
      </c>
      <c r="I668" s="179" t="str">
        <f t="shared" si="271"/>
        <v>R41.9</v>
      </c>
      <c r="K668" s="179" t="str">
        <f t="shared" si="274"/>
        <v>R141.9</v>
      </c>
      <c r="L668" s="138" t="str">
        <f t="shared" si="266"/>
        <v>Sol</v>
      </c>
      <c r="M668" s="179" t="str">
        <f t="shared" si="275"/>
        <v>MR41.9</v>
      </c>
      <c r="N668" s="4" t="str">
        <f t="shared" si="276"/>
        <v>Flg</v>
      </c>
      <c r="O668" s="179" t="str">
        <f t="shared" si="277"/>
        <v>MR141.9</v>
      </c>
      <c r="P668" s="4" t="str">
        <f t="shared" si="267"/>
        <v>Pls</v>
      </c>
      <c r="Q668" s="179" t="str">
        <f t="shared" si="278"/>
        <v>MR241.9</v>
      </c>
      <c r="R668" s="4" t="str">
        <f t="shared" si="268"/>
        <v>[M]</v>
      </c>
      <c r="S668" s="179" t="str">
        <f t="shared" si="279"/>
        <v>MR341.9</v>
      </c>
      <c r="T668" s="4" t="str">
        <f t="shared" si="269"/>
        <v>[A]</v>
      </c>
      <c r="U668" s="179" t="str">
        <f t="shared" si="272"/>
        <v>MR441.9</v>
      </c>
      <c r="V668" s="4" t="str">
        <f t="shared" si="283"/>
        <v>Sw</v>
      </c>
      <c r="W668" s="179" t="str">
        <f t="shared" si="273"/>
        <v>MR541.9</v>
      </c>
      <c r="X668" s="4" t="str">
        <f t="shared" si="284"/>
        <v>Lamp</v>
      </c>
      <c r="Y668" s="179" t="str">
        <f t="shared" si="280"/>
        <v>MR641.9</v>
      </c>
      <c r="Z668" s="4" t="str">
        <f t="shared" si="270"/>
        <v>Alw</v>
      </c>
    </row>
    <row r="669" spans="5:26">
      <c r="E669" s="57"/>
      <c r="G669" s="182">
        <f t="shared" si="281"/>
        <v>41</v>
      </c>
      <c r="H669" s="179">
        <f t="shared" si="282"/>
        <v>10</v>
      </c>
      <c r="I669" s="179" t="str">
        <f t="shared" si="271"/>
        <v>R41.10</v>
      </c>
      <c r="K669" s="179" t="str">
        <f t="shared" si="274"/>
        <v>R141.10</v>
      </c>
      <c r="L669" s="138" t="str">
        <f t="shared" si="266"/>
        <v>Sol</v>
      </c>
      <c r="M669" s="179" t="str">
        <f t="shared" si="275"/>
        <v>MR41.10</v>
      </c>
      <c r="N669" s="4" t="str">
        <f t="shared" si="276"/>
        <v>Flg</v>
      </c>
      <c r="O669" s="179" t="str">
        <f t="shared" si="277"/>
        <v>MR141.10</v>
      </c>
      <c r="P669" s="4" t="str">
        <f t="shared" si="267"/>
        <v>Pls</v>
      </c>
      <c r="Q669" s="179" t="str">
        <f t="shared" si="278"/>
        <v>MR241.10</v>
      </c>
      <c r="R669" s="4" t="str">
        <f t="shared" si="268"/>
        <v>[M]</v>
      </c>
      <c r="S669" s="179" t="str">
        <f t="shared" si="279"/>
        <v>MR341.10</v>
      </c>
      <c r="T669" s="4" t="str">
        <f t="shared" si="269"/>
        <v>[A]</v>
      </c>
      <c r="U669" s="179" t="str">
        <f t="shared" si="272"/>
        <v>MR441.10</v>
      </c>
      <c r="V669" s="4" t="str">
        <f t="shared" si="283"/>
        <v>Sw</v>
      </c>
      <c r="W669" s="179" t="str">
        <f t="shared" si="273"/>
        <v>MR541.10</v>
      </c>
      <c r="X669" s="4" t="str">
        <f t="shared" si="284"/>
        <v>Lamp</v>
      </c>
      <c r="Y669" s="179" t="str">
        <f t="shared" si="280"/>
        <v>MR641.10</v>
      </c>
      <c r="Z669" s="4" t="str">
        <f t="shared" si="270"/>
        <v>Alw</v>
      </c>
    </row>
    <row r="670" spans="5:26">
      <c r="E670" s="57"/>
      <c r="G670" s="182">
        <f t="shared" si="281"/>
        <v>41</v>
      </c>
      <c r="H670" s="179">
        <f t="shared" si="282"/>
        <v>11</v>
      </c>
      <c r="I670" s="179" t="str">
        <f t="shared" si="271"/>
        <v>R41.11</v>
      </c>
      <c r="K670" s="179" t="str">
        <f t="shared" si="274"/>
        <v>R141.11</v>
      </c>
      <c r="L670" s="138" t="str">
        <f t="shared" si="266"/>
        <v>Sol</v>
      </c>
      <c r="M670" s="179" t="str">
        <f t="shared" si="275"/>
        <v>MR41.11</v>
      </c>
      <c r="N670" s="4" t="str">
        <f t="shared" si="276"/>
        <v>Flg</v>
      </c>
      <c r="O670" s="179" t="str">
        <f t="shared" si="277"/>
        <v>MR141.11</v>
      </c>
      <c r="P670" s="4" t="str">
        <f t="shared" si="267"/>
        <v>Pls</v>
      </c>
      <c r="Q670" s="179" t="str">
        <f t="shared" si="278"/>
        <v>MR241.11</v>
      </c>
      <c r="R670" s="4" t="str">
        <f t="shared" si="268"/>
        <v>[M]</v>
      </c>
      <c r="S670" s="179" t="str">
        <f t="shared" si="279"/>
        <v>MR341.11</v>
      </c>
      <c r="T670" s="4" t="str">
        <f t="shared" si="269"/>
        <v>[A]</v>
      </c>
      <c r="U670" s="179" t="str">
        <f t="shared" si="272"/>
        <v>MR441.11</v>
      </c>
      <c r="V670" s="4" t="str">
        <f t="shared" si="283"/>
        <v>Sw</v>
      </c>
      <c r="W670" s="179" t="str">
        <f t="shared" si="273"/>
        <v>MR541.11</v>
      </c>
      <c r="X670" s="4" t="str">
        <f t="shared" si="284"/>
        <v>Lamp</v>
      </c>
      <c r="Y670" s="179" t="str">
        <f t="shared" si="280"/>
        <v>MR641.11</v>
      </c>
      <c r="Z670" s="4" t="str">
        <f t="shared" si="270"/>
        <v>Alw</v>
      </c>
    </row>
    <row r="671" spans="5:26">
      <c r="E671" s="57"/>
      <c r="G671" s="182">
        <f t="shared" si="281"/>
        <v>41</v>
      </c>
      <c r="H671" s="179">
        <f t="shared" si="282"/>
        <v>12</v>
      </c>
      <c r="I671" s="179" t="str">
        <f t="shared" si="271"/>
        <v>R41.12</v>
      </c>
      <c r="K671" s="179" t="str">
        <f t="shared" si="274"/>
        <v>R141.12</v>
      </c>
      <c r="L671" s="138" t="str">
        <f t="shared" si="266"/>
        <v>Sol</v>
      </c>
      <c r="M671" s="179" t="str">
        <f t="shared" si="275"/>
        <v>MR41.12</v>
      </c>
      <c r="N671" s="4" t="str">
        <f t="shared" si="276"/>
        <v>Flg</v>
      </c>
      <c r="O671" s="179" t="str">
        <f t="shared" si="277"/>
        <v>MR141.12</v>
      </c>
      <c r="P671" s="4" t="str">
        <f t="shared" si="267"/>
        <v>Pls</v>
      </c>
      <c r="Q671" s="179" t="str">
        <f t="shared" si="278"/>
        <v>MR241.12</v>
      </c>
      <c r="R671" s="4" t="str">
        <f t="shared" si="268"/>
        <v>[M]</v>
      </c>
      <c r="S671" s="179" t="str">
        <f t="shared" si="279"/>
        <v>MR341.12</v>
      </c>
      <c r="T671" s="4" t="str">
        <f t="shared" si="269"/>
        <v>[A]</v>
      </c>
      <c r="U671" s="179" t="str">
        <f t="shared" si="272"/>
        <v>MR441.12</v>
      </c>
      <c r="V671" s="4" t="str">
        <f t="shared" si="283"/>
        <v>Sw</v>
      </c>
      <c r="W671" s="179" t="str">
        <f t="shared" si="273"/>
        <v>MR541.12</v>
      </c>
      <c r="X671" s="4" t="str">
        <f t="shared" si="284"/>
        <v>Lamp</v>
      </c>
      <c r="Y671" s="179" t="str">
        <f t="shared" si="280"/>
        <v>MR641.12</v>
      </c>
      <c r="Z671" s="4" t="str">
        <f t="shared" si="270"/>
        <v>Alw</v>
      </c>
    </row>
    <row r="672" spans="5:26">
      <c r="E672" s="57"/>
      <c r="G672" s="182">
        <f t="shared" si="281"/>
        <v>41</v>
      </c>
      <c r="H672" s="179">
        <f t="shared" si="282"/>
        <v>13</v>
      </c>
      <c r="I672" s="179" t="str">
        <f t="shared" si="271"/>
        <v>R41.13</v>
      </c>
      <c r="K672" s="179" t="str">
        <f t="shared" si="274"/>
        <v>R141.13</v>
      </c>
      <c r="L672" s="138" t="str">
        <f t="shared" si="266"/>
        <v>Sol</v>
      </c>
      <c r="M672" s="179" t="str">
        <f t="shared" si="275"/>
        <v>MR41.13</v>
      </c>
      <c r="N672" s="4" t="str">
        <f t="shared" si="276"/>
        <v>Flg</v>
      </c>
      <c r="O672" s="179" t="str">
        <f t="shared" si="277"/>
        <v>MR141.13</v>
      </c>
      <c r="P672" s="4" t="str">
        <f t="shared" si="267"/>
        <v>Pls</v>
      </c>
      <c r="Q672" s="179" t="str">
        <f t="shared" si="278"/>
        <v>MR241.13</v>
      </c>
      <c r="R672" s="4" t="str">
        <f t="shared" si="268"/>
        <v>[M]</v>
      </c>
      <c r="S672" s="179" t="str">
        <f t="shared" si="279"/>
        <v>MR341.13</v>
      </c>
      <c r="T672" s="4" t="str">
        <f t="shared" si="269"/>
        <v>[A]</v>
      </c>
      <c r="U672" s="179" t="str">
        <f t="shared" si="272"/>
        <v>MR441.13</v>
      </c>
      <c r="V672" s="4" t="str">
        <f t="shared" si="283"/>
        <v>Sw</v>
      </c>
      <c r="W672" s="179" t="str">
        <f t="shared" si="273"/>
        <v>MR541.13</v>
      </c>
      <c r="X672" s="4" t="str">
        <f t="shared" si="284"/>
        <v>Lamp</v>
      </c>
      <c r="Y672" s="179" t="str">
        <f t="shared" si="280"/>
        <v>MR641.13</v>
      </c>
      <c r="Z672" s="4" t="str">
        <f t="shared" si="270"/>
        <v>Alw</v>
      </c>
    </row>
    <row r="673" spans="5:26">
      <c r="E673" s="57"/>
      <c r="G673" s="182">
        <f t="shared" si="281"/>
        <v>41</v>
      </c>
      <c r="H673" s="179">
        <f t="shared" si="282"/>
        <v>14</v>
      </c>
      <c r="I673" s="179" t="str">
        <f t="shared" si="271"/>
        <v>R41.14</v>
      </c>
      <c r="K673" s="179" t="str">
        <f t="shared" si="274"/>
        <v>R141.14</v>
      </c>
      <c r="L673" s="138" t="str">
        <f t="shared" si="266"/>
        <v>Sol</v>
      </c>
      <c r="M673" s="179" t="str">
        <f t="shared" si="275"/>
        <v>MR41.14</v>
      </c>
      <c r="N673" s="4" t="str">
        <f t="shared" si="276"/>
        <v>Flg</v>
      </c>
      <c r="O673" s="179" t="str">
        <f t="shared" si="277"/>
        <v>MR141.14</v>
      </c>
      <c r="P673" s="4" t="str">
        <f t="shared" si="267"/>
        <v>Pls</v>
      </c>
      <c r="Q673" s="179" t="str">
        <f t="shared" si="278"/>
        <v>MR241.14</v>
      </c>
      <c r="R673" s="4" t="str">
        <f t="shared" si="268"/>
        <v>[M]</v>
      </c>
      <c r="S673" s="179" t="str">
        <f t="shared" si="279"/>
        <v>MR341.14</v>
      </c>
      <c r="T673" s="4" t="str">
        <f t="shared" si="269"/>
        <v>[A]</v>
      </c>
      <c r="U673" s="179" t="str">
        <f t="shared" si="272"/>
        <v>MR441.14</v>
      </c>
      <c r="V673" s="4" t="str">
        <f t="shared" si="283"/>
        <v>Sw</v>
      </c>
      <c r="W673" s="179" t="str">
        <f t="shared" si="273"/>
        <v>MR541.14</v>
      </c>
      <c r="X673" s="4" t="str">
        <f t="shared" si="284"/>
        <v>Lamp</v>
      </c>
      <c r="Y673" s="179" t="str">
        <f t="shared" si="280"/>
        <v>MR641.14</v>
      </c>
      <c r="Z673" s="4" t="str">
        <f t="shared" si="270"/>
        <v>Alw</v>
      </c>
    </row>
    <row r="674" spans="5:26">
      <c r="E674" s="57"/>
      <c r="G674" s="182">
        <f t="shared" si="281"/>
        <v>41</v>
      </c>
      <c r="H674" s="179">
        <f t="shared" si="282"/>
        <v>15</v>
      </c>
      <c r="I674" s="179" t="str">
        <f t="shared" si="271"/>
        <v>R41.15</v>
      </c>
      <c r="K674" s="179" t="str">
        <f t="shared" si="274"/>
        <v>R141.15</v>
      </c>
      <c r="L674" s="138" t="str">
        <f t="shared" si="266"/>
        <v>Sol</v>
      </c>
      <c r="M674" s="179" t="str">
        <f t="shared" si="275"/>
        <v>MR41.15</v>
      </c>
      <c r="N674" s="4" t="str">
        <f t="shared" si="276"/>
        <v>Flg</v>
      </c>
      <c r="O674" s="179" t="str">
        <f t="shared" si="277"/>
        <v>MR141.15</v>
      </c>
      <c r="P674" s="4" t="str">
        <f t="shared" si="267"/>
        <v>Pls</v>
      </c>
      <c r="Q674" s="179" t="str">
        <f t="shared" si="278"/>
        <v>MR241.15</v>
      </c>
      <c r="R674" s="4" t="str">
        <f t="shared" si="268"/>
        <v>[M]</v>
      </c>
      <c r="S674" s="179" t="str">
        <f t="shared" si="279"/>
        <v>MR341.15</v>
      </c>
      <c r="T674" s="4" t="str">
        <f t="shared" si="269"/>
        <v>[A]</v>
      </c>
      <c r="U674" s="179" t="str">
        <f t="shared" si="272"/>
        <v>MR441.15</v>
      </c>
      <c r="V674" s="4" t="str">
        <f t="shared" si="283"/>
        <v>Sw</v>
      </c>
      <c r="W674" s="179" t="str">
        <f t="shared" si="273"/>
        <v>MR541.15</v>
      </c>
      <c r="X674" s="4" t="str">
        <f t="shared" si="284"/>
        <v>Lamp</v>
      </c>
      <c r="Y674" s="179" t="str">
        <f t="shared" si="280"/>
        <v>MR641.15</v>
      </c>
      <c r="Z674" s="4" t="str">
        <f t="shared" si="270"/>
        <v>Alw</v>
      </c>
    </row>
    <row r="675" spans="5:26">
      <c r="E675" s="57"/>
      <c r="G675" s="182">
        <f t="shared" si="281"/>
        <v>42</v>
      </c>
      <c r="H675" s="179">
        <f t="shared" si="282"/>
        <v>0</v>
      </c>
      <c r="I675" s="179" t="str">
        <f t="shared" si="271"/>
        <v>R42.0</v>
      </c>
      <c r="K675" s="179" t="str">
        <f t="shared" si="274"/>
        <v>R142.0</v>
      </c>
      <c r="L675" s="138" t="str">
        <f t="shared" ref="L675:L738" si="285">$E675&amp;L$2</f>
        <v>Sol</v>
      </c>
      <c r="M675" s="179" t="str">
        <f t="shared" si="275"/>
        <v>MR42.0</v>
      </c>
      <c r="N675" s="4" t="str">
        <f t="shared" si="276"/>
        <v>Flg</v>
      </c>
      <c r="O675" s="179" t="str">
        <f t="shared" si="277"/>
        <v>MR142.0</v>
      </c>
      <c r="P675" s="4" t="str">
        <f t="shared" si="267"/>
        <v>Pls</v>
      </c>
      <c r="Q675" s="179" t="str">
        <f t="shared" si="278"/>
        <v>MR242.0</v>
      </c>
      <c r="R675" s="4" t="str">
        <f t="shared" si="268"/>
        <v>[M]</v>
      </c>
      <c r="S675" s="179" t="str">
        <f t="shared" si="279"/>
        <v>MR342.0</v>
      </c>
      <c r="T675" s="4" t="str">
        <f t="shared" si="269"/>
        <v>[A]</v>
      </c>
      <c r="U675" s="179" t="str">
        <f t="shared" si="272"/>
        <v>MR442.0</v>
      </c>
      <c r="V675" s="4" t="str">
        <f t="shared" si="283"/>
        <v>Sw</v>
      </c>
      <c r="W675" s="179" t="str">
        <f t="shared" si="273"/>
        <v>MR542.0</v>
      </c>
      <c r="X675" s="4" t="str">
        <f t="shared" si="284"/>
        <v>Lamp</v>
      </c>
      <c r="Y675" s="179" t="str">
        <f t="shared" si="280"/>
        <v>MR642.0</v>
      </c>
      <c r="Z675" s="4" t="str">
        <f t="shared" si="270"/>
        <v>Alw</v>
      </c>
    </row>
    <row r="676" spans="5:26">
      <c r="E676" s="57"/>
      <c r="G676" s="182">
        <f t="shared" si="281"/>
        <v>42</v>
      </c>
      <c r="H676" s="179">
        <f t="shared" si="282"/>
        <v>1</v>
      </c>
      <c r="I676" s="179" t="str">
        <f t="shared" si="271"/>
        <v>R42.1</v>
      </c>
      <c r="K676" s="179" t="str">
        <f t="shared" si="274"/>
        <v>R142.1</v>
      </c>
      <c r="L676" s="138" t="str">
        <f t="shared" si="285"/>
        <v>Sol</v>
      </c>
      <c r="M676" s="179" t="str">
        <f t="shared" si="275"/>
        <v>MR42.1</v>
      </c>
      <c r="N676" s="4" t="str">
        <f t="shared" si="276"/>
        <v>Flg</v>
      </c>
      <c r="O676" s="179" t="str">
        <f t="shared" si="277"/>
        <v>MR142.1</v>
      </c>
      <c r="P676" s="4" t="str">
        <f t="shared" ref="P676:P739" si="286">$E676&amp;P$2</f>
        <v>Pls</v>
      </c>
      <c r="Q676" s="179" t="str">
        <f t="shared" si="278"/>
        <v>MR242.1</v>
      </c>
      <c r="R676" s="4" t="str">
        <f t="shared" ref="R676:R739" si="287">$E676&amp;R$2</f>
        <v>[M]</v>
      </c>
      <c r="S676" s="179" t="str">
        <f t="shared" si="279"/>
        <v>MR342.1</v>
      </c>
      <c r="T676" s="4" t="str">
        <f t="shared" ref="T676:T739" si="288">$E676&amp;T$2</f>
        <v>[A]</v>
      </c>
      <c r="U676" s="179" t="str">
        <f t="shared" si="272"/>
        <v>MR442.1</v>
      </c>
      <c r="V676" s="4" t="str">
        <f t="shared" si="283"/>
        <v>Sw</v>
      </c>
      <c r="W676" s="179" t="str">
        <f t="shared" si="273"/>
        <v>MR542.1</v>
      </c>
      <c r="X676" s="4" t="str">
        <f t="shared" si="284"/>
        <v>Lamp</v>
      </c>
      <c r="Y676" s="179" t="str">
        <f t="shared" si="280"/>
        <v>MR642.1</v>
      </c>
      <c r="Z676" s="4" t="str">
        <f t="shared" ref="Z676:Z739" si="289">$E676&amp;Z$2</f>
        <v>Alw</v>
      </c>
    </row>
    <row r="677" spans="5:26">
      <c r="E677" s="57"/>
      <c r="G677" s="182">
        <f t="shared" si="281"/>
        <v>42</v>
      </c>
      <c r="H677" s="179">
        <f t="shared" si="282"/>
        <v>2</v>
      </c>
      <c r="I677" s="179" t="str">
        <f t="shared" si="271"/>
        <v>R42.2</v>
      </c>
      <c r="K677" s="179" t="str">
        <f t="shared" si="274"/>
        <v>R142.2</v>
      </c>
      <c r="L677" s="138" t="str">
        <f t="shared" si="285"/>
        <v>Sol</v>
      </c>
      <c r="M677" s="179" t="str">
        <f t="shared" si="275"/>
        <v>MR42.2</v>
      </c>
      <c r="N677" s="4" t="str">
        <f t="shared" si="276"/>
        <v>Flg</v>
      </c>
      <c r="O677" s="179" t="str">
        <f t="shared" si="277"/>
        <v>MR142.2</v>
      </c>
      <c r="P677" s="4" t="str">
        <f t="shared" si="286"/>
        <v>Pls</v>
      </c>
      <c r="Q677" s="179" t="str">
        <f t="shared" si="278"/>
        <v>MR242.2</v>
      </c>
      <c r="R677" s="4" t="str">
        <f t="shared" si="287"/>
        <v>[M]</v>
      </c>
      <c r="S677" s="179" t="str">
        <f t="shared" si="279"/>
        <v>MR342.2</v>
      </c>
      <c r="T677" s="4" t="str">
        <f t="shared" si="288"/>
        <v>[A]</v>
      </c>
      <c r="U677" s="179" t="str">
        <f t="shared" si="272"/>
        <v>MR442.2</v>
      </c>
      <c r="V677" s="4" t="str">
        <f t="shared" si="283"/>
        <v>Sw</v>
      </c>
      <c r="W677" s="179" t="str">
        <f t="shared" si="273"/>
        <v>MR542.2</v>
      </c>
      <c r="X677" s="4" t="str">
        <f t="shared" si="284"/>
        <v>Lamp</v>
      </c>
      <c r="Y677" s="179" t="str">
        <f t="shared" si="280"/>
        <v>MR642.2</v>
      </c>
      <c r="Z677" s="4" t="str">
        <f t="shared" si="289"/>
        <v>Alw</v>
      </c>
    </row>
    <row r="678" spans="5:26">
      <c r="E678" s="57"/>
      <c r="G678" s="182">
        <f t="shared" si="281"/>
        <v>42</v>
      </c>
      <c r="H678" s="179">
        <f t="shared" si="282"/>
        <v>3</v>
      </c>
      <c r="I678" s="179" t="str">
        <f t="shared" si="271"/>
        <v>R42.3</v>
      </c>
      <c r="K678" s="179" t="str">
        <f t="shared" si="274"/>
        <v>R142.3</v>
      </c>
      <c r="L678" s="138" t="str">
        <f t="shared" si="285"/>
        <v>Sol</v>
      </c>
      <c r="M678" s="179" t="str">
        <f t="shared" si="275"/>
        <v>MR42.3</v>
      </c>
      <c r="N678" s="4" t="str">
        <f t="shared" si="276"/>
        <v>Flg</v>
      </c>
      <c r="O678" s="179" t="str">
        <f t="shared" si="277"/>
        <v>MR142.3</v>
      </c>
      <c r="P678" s="4" t="str">
        <f t="shared" si="286"/>
        <v>Pls</v>
      </c>
      <c r="Q678" s="179" t="str">
        <f t="shared" si="278"/>
        <v>MR242.3</v>
      </c>
      <c r="R678" s="4" t="str">
        <f t="shared" si="287"/>
        <v>[M]</v>
      </c>
      <c r="S678" s="179" t="str">
        <f t="shared" si="279"/>
        <v>MR342.3</v>
      </c>
      <c r="T678" s="4" t="str">
        <f t="shared" si="288"/>
        <v>[A]</v>
      </c>
      <c r="U678" s="179" t="str">
        <f t="shared" si="272"/>
        <v>MR442.3</v>
      </c>
      <c r="V678" s="4" t="str">
        <f t="shared" si="283"/>
        <v>Sw</v>
      </c>
      <c r="W678" s="179" t="str">
        <f t="shared" si="273"/>
        <v>MR542.3</v>
      </c>
      <c r="X678" s="4" t="str">
        <f t="shared" si="284"/>
        <v>Lamp</v>
      </c>
      <c r="Y678" s="179" t="str">
        <f t="shared" si="280"/>
        <v>MR642.3</v>
      </c>
      <c r="Z678" s="4" t="str">
        <f t="shared" si="289"/>
        <v>Alw</v>
      </c>
    </row>
    <row r="679" spans="5:26">
      <c r="E679" s="57"/>
      <c r="G679" s="182">
        <f t="shared" si="281"/>
        <v>42</v>
      </c>
      <c r="H679" s="179">
        <f t="shared" si="282"/>
        <v>4</v>
      </c>
      <c r="I679" s="179" t="str">
        <f t="shared" si="271"/>
        <v>R42.4</v>
      </c>
      <c r="K679" s="179" t="str">
        <f t="shared" si="274"/>
        <v>R142.4</v>
      </c>
      <c r="L679" s="138" t="str">
        <f t="shared" si="285"/>
        <v>Sol</v>
      </c>
      <c r="M679" s="179" t="str">
        <f t="shared" si="275"/>
        <v>MR42.4</v>
      </c>
      <c r="N679" s="4" t="str">
        <f t="shared" si="276"/>
        <v>Flg</v>
      </c>
      <c r="O679" s="179" t="str">
        <f t="shared" si="277"/>
        <v>MR142.4</v>
      </c>
      <c r="P679" s="4" t="str">
        <f t="shared" si="286"/>
        <v>Pls</v>
      </c>
      <c r="Q679" s="179" t="str">
        <f t="shared" si="278"/>
        <v>MR242.4</v>
      </c>
      <c r="R679" s="4" t="str">
        <f t="shared" si="287"/>
        <v>[M]</v>
      </c>
      <c r="S679" s="179" t="str">
        <f t="shared" si="279"/>
        <v>MR342.4</v>
      </c>
      <c r="T679" s="4" t="str">
        <f t="shared" si="288"/>
        <v>[A]</v>
      </c>
      <c r="U679" s="179" t="str">
        <f t="shared" si="272"/>
        <v>MR442.4</v>
      </c>
      <c r="V679" s="4" t="str">
        <f t="shared" si="283"/>
        <v>Sw</v>
      </c>
      <c r="W679" s="179" t="str">
        <f t="shared" si="273"/>
        <v>MR542.4</v>
      </c>
      <c r="X679" s="4" t="str">
        <f t="shared" si="284"/>
        <v>Lamp</v>
      </c>
      <c r="Y679" s="179" t="str">
        <f t="shared" si="280"/>
        <v>MR642.4</v>
      </c>
      <c r="Z679" s="4" t="str">
        <f t="shared" si="289"/>
        <v>Alw</v>
      </c>
    </row>
    <row r="680" spans="5:26">
      <c r="E680" s="57"/>
      <c r="G680" s="182">
        <f t="shared" si="281"/>
        <v>42</v>
      </c>
      <c r="H680" s="179">
        <f t="shared" si="282"/>
        <v>5</v>
      </c>
      <c r="I680" s="179" t="str">
        <f t="shared" si="271"/>
        <v>R42.5</v>
      </c>
      <c r="K680" s="179" t="str">
        <f t="shared" si="274"/>
        <v>R142.5</v>
      </c>
      <c r="L680" s="138" t="str">
        <f t="shared" si="285"/>
        <v>Sol</v>
      </c>
      <c r="M680" s="179" t="str">
        <f t="shared" si="275"/>
        <v>MR42.5</v>
      </c>
      <c r="N680" s="4" t="str">
        <f t="shared" si="276"/>
        <v>Flg</v>
      </c>
      <c r="O680" s="179" t="str">
        <f t="shared" si="277"/>
        <v>MR142.5</v>
      </c>
      <c r="P680" s="4" t="str">
        <f t="shared" si="286"/>
        <v>Pls</v>
      </c>
      <c r="Q680" s="179" t="str">
        <f t="shared" si="278"/>
        <v>MR242.5</v>
      </c>
      <c r="R680" s="4" t="str">
        <f t="shared" si="287"/>
        <v>[M]</v>
      </c>
      <c r="S680" s="179" t="str">
        <f t="shared" si="279"/>
        <v>MR342.5</v>
      </c>
      <c r="T680" s="4" t="str">
        <f t="shared" si="288"/>
        <v>[A]</v>
      </c>
      <c r="U680" s="179" t="str">
        <f t="shared" si="272"/>
        <v>MR442.5</v>
      </c>
      <c r="V680" s="4" t="str">
        <f t="shared" si="283"/>
        <v>Sw</v>
      </c>
      <c r="W680" s="179" t="str">
        <f t="shared" si="273"/>
        <v>MR542.5</v>
      </c>
      <c r="X680" s="4" t="str">
        <f t="shared" si="284"/>
        <v>Lamp</v>
      </c>
      <c r="Y680" s="179" t="str">
        <f t="shared" si="280"/>
        <v>MR642.5</v>
      </c>
      <c r="Z680" s="4" t="str">
        <f t="shared" si="289"/>
        <v>Alw</v>
      </c>
    </row>
    <row r="681" spans="5:26">
      <c r="E681" s="57"/>
      <c r="G681" s="182">
        <f t="shared" si="281"/>
        <v>42</v>
      </c>
      <c r="H681" s="179">
        <f t="shared" si="282"/>
        <v>6</v>
      </c>
      <c r="I681" s="179" t="str">
        <f t="shared" si="271"/>
        <v>R42.6</v>
      </c>
      <c r="K681" s="179" t="str">
        <f t="shared" si="274"/>
        <v>R142.6</v>
      </c>
      <c r="L681" s="138" t="str">
        <f t="shared" si="285"/>
        <v>Sol</v>
      </c>
      <c r="M681" s="179" t="str">
        <f t="shared" si="275"/>
        <v>MR42.6</v>
      </c>
      <c r="N681" s="4" t="str">
        <f t="shared" si="276"/>
        <v>Flg</v>
      </c>
      <c r="O681" s="179" t="str">
        <f t="shared" si="277"/>
        <v>MR142.6</v>
      </c>
      <c r="P681" s="4" t="str">
        <f t="shared" si="286"/>
        <v>Pls</v>
      </c>
      <c r="Q681" s="179" t="str">
        <f t="shared" si="278"/>
        <v>MR242.6</v>
      </c>
      <c r="R681" s="4" t="str">
        <f t="shared" si="287"/>
        <v>[M]</v>
      </c>
      <c r="S681" s="179" t="str">
        <f t="shared" si="279"/>
        <v>MR342.6</v>
      </c>
      <c r="T681" s="4" t="str">
        <f t="shared" si="288"/>
        <v>[A]</v>
      </c>
      <c r="U681" s="179" t="str">
        <f t="shared" si="272"/>
        <v>MR442.6</v>
      </c>
      <c r="V681" s="4" t="str">
        <f t="shared" si="283"/>
        <v>Sw</v>
      </c>
      <c r="W681" s="179" t="str">
        <f t="shared" si="273"/>
        <v>MR542.6</v>
      </c>
      <c r="X681" s="4" t="str">
        <f t="shared" si="284"/>
        <v>Lamp</v>
      </c>
      <c r="Y681" s="179" t="str">
        <f t="shared" si="280"/>
        <v>MR642.6</v>
      </c>
      <c r="Z681" s="4" t="str">
        <f t="shared" si="289"/>
        <v>Alw</v>
      </c>
    </row>
    <row r="682" spans="5:26">
      <c r="E682" s="57"/>
      <c r="G682" s="182">
        <f t="shared" si="281"/>
        <v>42</v>
      </c>
      <c r="H682" s="179">
        <f t="shared" si="282"/>
        <v>7</v>
      </c>
      <c r="I682" s="179" t="str">
        <f t="shared" si="271"/>
        <v>R42.7</v>
      </c>
      <c r="K682" s="179" t="str">
        <f t="shared" si="274"/>
        <v>R142.7</v>
      </c>
      <c r="L682" s="138" t="str">
        <f t="shared" si="285"/>
        <v>Sol</v>
      </c>
      <c r="M682" s="179" t="str">
        <f t="shared" si="275"/>
        <v>MR42.7</v>
      </c>
      <c r="N682" s="4" t="str">
        <f t="shared" si="276"/>
        <v>Flg</v>
      </c>
      <c r="O682" s="179" t="str">
        <f t="shared" si="277"/>
        <v>MR142.7</v>
      </c>
      <c r="P682" s="4" t="str">
        <f t="shared" si="286"/>
        <v>Pls</v>
      </c>
      <c r="Q682" s="179" t="str">
        <f t="shared" si="278"/>
        <v>MR242.7</v>
      </c>
      <c r="R682" s="4" t="str">
        <f t="shared" si="287"/>
        <v>[M]</v>
      </c>
      <c r="S682" s="179" t="str">
        <f t="shared" si="279"/>
        <v>MR342.7</v>
      </c>
      <c r="T682" s="4" t="str">
        <f t="shared" si="288"/>
        <v>[A]</v>
      </c>
      <c r="U682" s="179" t="str">
        <f t="shared" si="272"/>
        <v>MR442.7</v>
      </c>
      <c r="V682" s="4" t="str">
        <f t="shared" si="283"/>
        <v>Sw</v>
      </c>
      <c r="W682" s="179" t="str">
        <f t="shared" si="273"/>
        <v>MR542.7</v>
      </c>
      <c r="X682" s="4" t="str">
        <f t="shared" si="284"/>
        <v>Lamp</v>
      </c>
      <c r="Y682" s="179" t="str">
        <f t="shared" si="280"/>
        <v>MR642.7</v>
      </c>
      <c r="Z682" s="4" t="str">
        <f t="shared" si="289"/>
        <v>Alw</v>
      </c>
    </row>
    <row r="683" spans="5:26">
      <c r="E683" s="268"/>
      <c r="G683" s="182">
        <f t="shared" si="281"/>
        <v>42</v>
      </c>
      <c r="H683" s="179">
        <f t="shared" si="282"/>
        <v>8</v>
      </c>
      <c r="I683" s="179" t="str">
        <f t="shared" si="271"/>
        <v>R42.8</v>
      </c>
      <c r="K683" s="179" t="str">
        <f t="shared" si="274"/>
        <v>R142.8</v>
      </c>
      <c r="L683" s="138" t="str">
        <f t="shared" si="285"/>
        <v>Sol</v>
      </c>
      <c r="M683" s="179" t="str">
        <f t="shared" si="275"/>
        <v>MR42.8</v>
      </c>
      <c r="N683" s="4" t="str">
        <f t="shared" si="276"/>
        <v>Flg</v>
      </c>
      <c r="O683" s="179" t="str">
        <f t="shared" si="277"/>
        <v>MR142.8</v>
      </c>
      <c r="P683" s="4" t="str">
        <f t="shared" si="286"/>
        <v>Pls</v>
      </c>
      <c r="Q683" s="179" t="str">
        <f t="shared" si="278"/>
        <v>MR242.8</v>
      </c>
      <c r="R683" s="4" t="str">
        <f t="shared" si="287"/>
        <v>[M]</v>
      </c>
      <c r="S683" s="179" t="str">
        <f t="shared" si="279"/>
        <v>MR342.8</v>
      </c>
      <c r="T683" s="4" t="str">
        <f t="shared" si="288"/>
        <v>[A]</v>
      </c>
      <c r="U683" s="179" t="str">
        <f t="shared" si="272"/>
        <v>MR442.8</v>
      </c>
      <c r="V683" s="4" t="str">
        <f t="shared" si="283"/>
        <v>Sw</v>
      </c>
      <c r="W683" s="179" t="str">
        <f t="shared" si="273"/>
        <v>MR542.8</v>
      </c>
      <c r="X683" s="4" t="str">
        <f t="shared" si="284"/>
        <v>Lamp</v>
      </c>
      <c r="Y683" s="179" t="str">
        <f t="shared" si="280"/>
        <v>MR642.8</v>
      </c>
      <c r="Z683" s="4" t="str">
        <f t="shared" si="289"/>
        <v>Alw</v>
      </c>
    </row>
    <row r="684" spans="7:26">
      <c r="G684" s="182">
        <f t="shared" si="281"/>
        <v>42</v>
      </c>
      <c r="H684" s="179">
        <f t="shared" si="282"/>
        <v>9</v>
      </c>
      <c r="I684" s="179" t="str">
        <f t="shared" si="271"/>
        <v>R42.9</v>
      </c>
      <c r="K684" s="179" t="str">
        <f t="shared" si="274"/>
        <v>R142.9</v>
      </c>
      <c r="L684" s="138" t="str">
        <f t="shared" si="285"/>
        <v>Sol</v>
      </c>
      <c r="M684" s="179" t="str">
        <f t="shared" si="275"/>
        <v>MR42.9</v>
      </c>
      <c r="N684" s="4" t="str">
        <f t="shared" si="276"/>
        <v>Flg</v>
      </c>
      <c r="O684" s="179" t="str">
        <f t="shared" si="277"/>
        <v>MR142.9</v>
      </c>
      <c r="P684" s="4" t="str">
        <f t="shared" si="286"/>
        <v>Pls</v>
      </c>
      <c r="Q684" s="179" t="str">
        <f t="shared" si="278"/>
        <v>MR242.9</v>
      </c>
      <c r="R684" s="4" t="str">
        <f t="shared" si="287"/>
        <v>[M]</v>
      </c>
      <c r="S684" s="179" t="str">
        <f t="shared" si="279"/>
        <v>MR342.9</v>
      </c>
      <c r="T684" s="4" t="str">
        <f t="shared" si="288"/>
        <v>[A]</v>
      </c>
      <c r="U684" s="179" t="str">
        <f t="shared" si="272"/>
        <v>MR442.9</v>
      </c>
      <c r="V684" s="4" t="str">
        <f t="shared" si="283"/>
        <v>Sw</v>
      </c>
      <c r="W684" s="179" t="str">
        <f t="shared" si="273"/>
        <v>MR542.9</v>
      </c>
      <c r="X684" s="4" t="str">
        <f t="shared" si="284"/>
        <v>Lamp</v>
      </c>
      <c r="Y684" s="179" t="str">
        <f t="shared" si="280"/>
        <v>MR642.9</v>
      </c>
      <c r="Z684" s="4" t="str">
        <f t="shared" si="289"/>
        <v>Alw</v>
      </c>
    </row>
    <row r="685" spans="7:26">
      <c r="G685" s="182">
        <f t="shared" si="281"/>
        <v>42</v>
      </c>
      <c r="H685" s="179">
        <f t="shared" si="282"/>
        <v>10</v>
      </c>
      <c r="I685" s="179" t="str">
        <f t="shared" si="271"/>
        <v>R42.10</v>
      </c>
      <c r="K685" s="179" t="str">
        <f t="shared" si="274"/>
        <v>R142.10</v>
      </c>
      <c r="L685" s="138" t="str">
        <f t="shared" si="285"/>
        <v>Sol</v>
      </c>
      <c r="M685" s="179" t="str">
        <f t="shared" si="275"/>
        <v>MR42.10</v>
      </c>
      <c r="N685" s="4" t="str">
        <f t="shared" si="276"/>
        <v>Flg</v>
      </c>
      <c r="O685" s="179" t="str">
        <f t="shared" si="277"/>
        <v>MR142.10</v>
      </c>
      <c r="P685" s="4" t="str">
        <f t="shared" si="286"/>
        <v>Pls</v>
      </c>
      <c r="Q685" s="179" t="str">
        <f t="shared" si="278"/>
        <v>MR242.10</v>
      </c>
      <c r="R685" s="4" t="str">
        <f t="shared" si="287"/>
        <v>[M]</v>
      </c>
      <c r="S685" s="179" t="str">
        <f t="shared" si="279"/>
        <v>MR342.10</v>
      </c>
      <c r="T685" s="4" t="str">
        <f t="shared" si="288"/>
        <v>[A]</v>
      </c>
      <c r="U685" s="179" t="str">
        <f t="shared" si="272"/>
        <v>MR442.10</v>
      </c>
      <c r="V685" s="4" t="str">
        <f t="shared" si="283"/>
        <v>Sw</v>
      </c>
      <c r="W685" s="179" t="str">
        <f t="shared" si="273"/>
        <v>MR542.10</v>
      </c>
      <c r="X685" s="4" t="str">
        <f t="shared" si="284"/>
        <v>Lamp</v>
      </c>
      <c r="Y685" s="179" t="str">
        <f t="shared" si="280"/>
        <v>MR642.10</v>
      </c>
      <c r="Z685" s="4" t="str">
        <f t="shared" si="289"/>
        <v>Alw</v>
      </c>
    </row>
    <row r="686" spans="7:26">
      <c r="G686" s="182">
        <f t="shared" si="281"/>
        <v>42</v>
      </c>
      <c r="H686" s="179">
        <f t="shared" si="282"/>
        <v>11</v>
      </c>
      <c r="I686" s="179" t="str">
        <f t="shared" si="271"/>
        <v>R42.11</v>
      </c>
      <c r="K686" s="179" t="str">
        <f t="shared" si="274"/>
        <v>R142.11</v>
      </c>
      <c r="L686" s="138" t="str">
        <f t="shared" si="285"/>
        <v>Sol</v>
      </c>
      <c r="M686" s="179" t="str">
        <f t="shared" si="275"/>
        <v>MR42.11</v>
      </c>
      <c r="N686" s="4" t="str">
        <f t="shared" si="276"/>
        <v>Flg</v>
      </c>
      <c r="O686" s="179" t="str">
        <f t="shared" si="277"/>
        <v>MR142.11</v>
      </c>
      <c r="P686" s="4" t="str">
        <f t="shared" si="286"/>
        <v>Pls</v>
      </c>
      <c r="Q686" s="179" t="str">
        <f t="shared" si="278"/>
        <v>MR242.11</v>
      </c>
      <c r="R686" s="4" t="str">
        <f t="shared" si="287"/>
        <v>[M]</v>
      </c>
      <c r="S686" s="179" t="str">
        <f t="shared" si="279"/>
        <v>MR342.11</v>
      </c>
      <c r="T686" s="4" t="str">
        <f t="shared" si="288"/>
        <v>[A]</v>
      </c>
      <c r="U686" s="179" t="str">
        <f t="shared" si="272"/>
        <v>MR442.11</v>
      </c>
      <c r="V686" s="4" t="str">
        <f t="shared" si="283"/>
        <v>Sw</v>
      </c>
      <c r="W686" s="179" t="str">
        <f t="shared" si="273"/>
        <v>MR542.11</v>
      </c>
      <c r="X686" s="4" t="str">
        <f t="shared" si="284"/>
        <v>Lamp</v>
      </c>
      <c r="Y686" s="179" t="str">
        <f t="shared" si="280"/>
        <v>MR642.11</v>
      </c>
      <c r="Z686" s="4" t="str">
        <f t="shared" si="289"/>
        <v>Alw</v>
      </c>
    </row>
    <row r="687" spans="7:26">
      <c r="G687" s="182">
        <f t="shared" si="281"/>
        <v>42</v>
      </c>
      <c r="H687" s="179">
        <f t="shared" si="282"/>
        <v>12</v>
      </c>
      <c r="I687" s="179" t="str">
        <f t="shared" si="271"/>
        <v>R42.12</v>
      </c>
      <c r="K687" s="179" t="str">
        <f t="shared" si="274"/>
        <v>R142.12</v>
      </c>
      <c r="L687" s="138" t="str">
        <f t="shared" si="285"/>
        <v>Sol</v>
      </c>
      <c r="M687" s="179" t="str">
        <f t="shared" si="275"/>
        <v>MR42.12</v>
      </c>
      <c r="N687" s="4" t="str">
        <f t="shared" si="276"/>
        <v>Flg</v>
      </c>
      <c r="O687" s="179" t="str">
        <f t="shared" si="277"/>
        <v>MR142.12</v>
      </c>
      <c r="P687" s="4" t="str">
        <f t="shared" si="286"/>
        <v>Pls</v>
      </c>
      <c r="Q687" s="179" t="str">
        <f t="shared" si="278"/>
        <v>MR242.12</v>
      </c>
      <c r="R687" s="4" t="str">
        <f t="shared" si="287"/>
        <v>[M]</v>
      </c>
      <c r="S687" s="179" t="str">
        <f t="shared" si="279"/>
        <v>MR342.12</v>
      </c>
      <c r="T687" s="4" t="str">
        <f t="shared" si="288"/>
        <v>[A]</v>
      </c>
      <c r="U687" s="179" t="str">
        <f t="shared" si="272"/>
        <v>MR442.12</v>
      </c>
      <c r="V687" s="4" t="str">
        <f t="shared" si="283"/>
        <v>Sw</v>
      </c>
      <c r="W687" s="179" t="str">
        <f t="shared" si="273"/>
        <v>MR542.12</v>
      </c>
      <c r="X687" s="4" t="str">
        <f t="shared" si="284"/>
        <v>Lamp</v>
      </c>
      <c r="Y687" s="179" t="str">
        <f t="shared" si="280"/>
        <v>MR642.12</v>
      </c>
      <c r="Z687" s="4" t="str">
        <f t="shared" si="289"/>
        <v>Alw</v>
      </c>
    </row>
    <row r="688" spans="7:26">
      <c r="G688" s="182">
        <f t="shared" si="281"/>
        <v>42</v>
      </c>
      <c r="H688" s="179">
        <f t="shared" si="282"/>
        <v>13</v>
      </c>
      <c r="I688" s="179" t="str">
        <f t="shared" si="271"/>
        <v>R42.13</v>
      </c>
      <c r="K688" s="179" t="str">
        <f t="shared" si="274"/>
        <v>R142.13</v>
      </c>
      <c r="L688" s="138" t="str">
        <f t="shared" si="285"/>
        <v>Sol</v>
      </c>
      <c r="M688" s="179" t="str">
        <f t="shared" si="275"/>
        <v>MR42.13</v>
      </c>
      <c r="N688" s="4" t="str">
        <f t="shared" si="276"/>
        <v>Flg</v>
      </c>
      <c r="O688" s="179" t="str">
        <f t="shared" si="277"/>
        <v>MR142.13</v>
      </c>
      <c r="P688" s="4" t="str">
        <f t="shared" si="286"/>
        <v>Pls</v>
      </c>
      <c r="Q688" s="179" t="str">
        <f t="shared" si="278"/>
        <v>MR242.13</v>
      </c>
      <c r="R688" s="4" t="str">
        <f t="shared" si="287"/>
        <v>[M]</v>
      </c>
      <c r="S688" s="179" t="str">
        <f t="shared" si="279"/>
        <v>MR342.13</v>
      </c>
      <c r="T688" s="4" t="str">
        <f t="shared" si="288"/>
        <v>[A]</v>
      </c>
      <c r="U688" s="179" t="str">
        <f t="shared" si="272"/>
        <v>MR442.13</v>
      </c>
      <c r="V688" s="4" t="str">
        <f t="shared" si="283"/>
        <v>Sw</v>
      </c>
      <c r="W688" s="179" t="str">
        <f t="shared" si="273"/>
        <v>MR542.13</v>
      </c>
      <c r="X688" s="4" t="str">
        <f t="shared" si="284"/>
        <v>Lamp</v>
      </c>
      <c r="Y688" s="179" t="str">
        <f t="shared" si="280"/>
        <v>MR642.13</v>
      </c>
      <c r="Z688" s="4" t="str">
        <f t="shared" si="289"/>
        <v>Alw</v>
      </c>
    </row>
    <row r="689" spans="7:26">
      <c r="G689" s="182">
        <f t="shared" si="281"/>
        <v>42</v>
      </c>
      <c r="H689" s="179">
        <f t="shared" si="282"/>
        <v>14</v>
      </c>
      <c r="I689" s="179" t="str">
        <f t="shared" si="271"/>
        <v>R42.14</v>
      </c>
      <c r="K689" s="179" t="str">
        <f t="shared" si="274"/>
        <v>R142.14</v>
      </c>
      <c r="L689" s="138" t="str">
        <f t="shared" si="285"/>
        <v>Sol</v>
      </c>
      <c r="M689" s="179" t="str">
        <f t="shared" si="275"/>
        <v>MR42.14</v>
      </c>
      <c r="N689" s="4" t="str">
        <f t="shared" si="276"/>
        <v>Flg</v>
      </c>
      <c r="O689" s="179" t="str">
        <f t="shared" si="277"/>
        <v>MR142.14</v>
      </c>
      <c r="P689" s="4" t="str">
        <f t="shared" si="286"/>
        <v>Pls</v>
      </c>
      <c r="Q689" s="179" t="str">
        <f t="shared" si="278"/>
        <v>MR242.14</v>
      </c>
      <c r="R689" s="4" t="str">
        <f t="shared" si="287"/>
        <v>[M]</v>
      </c>
      <c r="S689" s="179" t="str">
        <f t="shared" si="279"/>
        <v>MR342.14</v>
      </c>
      <c r="T689" s="4" t="str">
        <f t="shared" si="288"/>
        <v>[A]</v>
      </c>
      <c r="U689" s="179" t="str">
        <f t="shared" si="272"/>
        <v>MR442.14</v>
      </c>
      <c r="V689" s="4" t="str">
        <f t="shared" si="283"/>
        <v>Sw</v>
      </c>
      <c r="W689" s="179" t="str">
        <f t="shared" si="273"/>
        <v>MR542.14</v>
      </c>
      <c r="X689" s="4" t="str">
        <f t="shared" si="284"/>
        <v>Lamp</v>
      </c>
      <c r="Y689" s="179" t="str">
        <f t="shared" si="280"/>
        <v>MR642.14</v>
      </c>
      <c r="Z689" s="4" t="str">
        <f t="shared" si="289"/>
        <v>Alw</v>
      </c>
    </row>
    <row r="690" spans="5:26">
      <c r="E690" s="276"/>
      <c r="G690" s="182">
        <f t="shared" si="281"/>
        <v>42</v>
      </c>
      <c r="H690" s="179">
        <f t="shared" si="282"/>
        <v>15</v>
      </c>
      <c r="I690" s="179" t="str">
        <f t="shared" si="271"/>
        <v>R42.15</v>
      </c>
      <c r="K690" s="179" t="str">
        <f t="shared" si="274"/>
        <v>R142.15</v>
      </c>
      <c r="L690" s="138" t="str">
        <f t="shared" si="285"/>
        <v>Sol</v>
      </c>
      <c r="M690" s="179" t="str">
        <f t="shared" si="275"/>
        <v>MR42.15</v>
      </c>
      <c r="N690" s="4" t="str">
        <f t="shared" si="276"/>
        <v>Flg</v>
      </c>
      <c r="O690" s="179" t="str">
        <f t="shared" si="277"/>
        <v>MR142.15</v>
      </c>
      <c r="P690" s="4" t="str">
        <f t="shared" si="286"/>
        <v>Pls</v>
      </c>
      <c r="Q690" s="179" t="str">
        <f t="shared" si="278"/>
        <v>MR242.15</v>
      </c>
      <c r="R690" s="4" t="str">
        <f t="shared" si="287"/>
        <v>[M]</v>
      </c>
      <c r="S690" s="179" t="str">
        <f t="shared" si="279"/>
        <v>MR342.15</v>
      </c>
      <c r="T690" s="4" t="str">
        <f t="shared" si="288"/>
        <v>[A]</v>
      </c>
      <c r="U690" s="179" t="str">
        <f t="shared" si="272"/>
        <v>MR442.15</v>
      </c>
      <c r="V690" s="4" t="str">
        <f t="shared" si="283"/>
        <v>Sw</v>
      </c>
      <c r="W690" s="179" t="str">
        <f t="shared" si="273"/>
        <v>MR542.15</v>
      </c>
      <c r="X690" s="4" t="str">
        <f t="shared" si="284"/>
        <v>Lamp</v>
      </c>
      <c r="Y690" s="179" t="str">
        <f t="shared" si="280"/>
        <v>MR642.15</v>
      </c>
      <c r="Z690" s="4" t="str">
        <f t="shared" si="289"/>
        <v>Alw</v>
      </c>
    </row>
    <row r="691" spans="7:26">
      <c r="G691" s="182">
        <f t="shared" si="281"/>
        <v>43</v>
      </c>
      <c r="H691" s="179">
        <f t="shared" si="282"/>
        <v>0</v>
      </c>
      <c r="I691" s="179" t="str">
        <f t="shared" si="271"/>
        <v>R43.0</v>
      </c>
      <c r="K691" s="179" t="str">
        <f t="shared" si="274"/>
        <v>R143.0</v>
      </c>
      <c r="L691" s="138" t="str">
        <f t="shared" si="285"/>
        <v>Sol</v>
      </c>
      <c r="M691" s="179" t="str">
        <f t="shared" si="275"/>
        <v>MR43.0</v>
      </c>
      <c r="N691" s="4" t="str">
        <f t="shared" si="276"/>
        <v>Flg</v>
      </c>
      <c r="O691" s="179" t="str">
        <f t="shared" si="277"/>
        <v>MR143.0</v>
      </c>
      <c r="P691" s="4" t="str">
        <f t="shared" si="286"/>
        <v>Pls</v>
      </c>
      <c r="Q691" s="179" t="str">
        <f t="shared" si="278"/>
        <v>MR243.0</v>
      </c>
      <c r="R691" s="4" t="str">
        <f t="shared" si="287"/>
        <v>[M]</v>
      </c>
      <c r="S691" s="179" t="str">
        <f t="shared" si="279"/>
        <v>MR343.0</v>
      </c>
      <c r="T691" s="4" t="str">
        <f t="shared" si="288"/>
        <v>[A]</v>
      </c>
      <c r="U691" s="179" t="str">
        <f t="shared" si="272"/>
        <v>MR443.0</v>
      </c>
      <c r="V691" s="4" t="str">
        <f t="shared" si="283"/>
        <v>Sw</v>
      </c>
      <c r="W691" s="179" t="str">
        <f t="shared" si="273"/>
        <v>MR543.0</v>
      </c>
      <c r="X691" s="4" t="str">
        <f t="shared" si="284"/>
        <v>Lamp</v>
      </c>
      <c r="Y691" s="179" t="str">
        <f t="shared" si="280"/>
        <v>MR643.0</v>
      </c>
      <c r="Z691" s="4" t="str">
        <f t="shared" si="289"/>
        <v>Alw</v>
      </c>
    </row>
    <row r="692" spans="7:26">
      <c r="G692" s="182">
        <f t="shared" si="281"/>
        <v>43</v>
      </c>
      <c r="H692" s="179">
        <f t="shared" si="282"/>
        <v>1</v>
      </c>
      <c r="I692" s="179" t="str">
        <f t="shared" si="271"/>
        <v>R43.1</v>
      </c>
      <c r="K692" s="179" t="str">
        <f t="shared" si="274"/>
        <v>R143.1</v>
      </c>
      <c r="L692" s="138" t="str">
        <f t="shared" si="285"/>
        <v>Sol</v>
      </c>
      <c r="M692" s="179" t="str">
        <f t="shared" si="275"/>
        <v>MR43.1</v>
      </c>
      <c r="N692" s="4" t="str">
        <f t="shared" si="276"/>
        <v>Flg</v>
      </c>
      <c r="O692" s="179" t="str">
        <f t="shared" si="277"/>
        <v>MR143.1</v>
      </c>
      <c r="P692" s="4" t="str">
        <f t="shared" si="286"/>
        <v>Pls</v>
      </c>
      <c r="Q692" s="179" t="str">
        <f t="shared" si="278"/>
        <v>MR243.1</v>
      </c>
      <c r="R692" s="4" t="str">
        <f t="shared" si="287"/>
        <v>[M]</v>
      </c>
      <c r="S692" s="179" t="str">
        <f t="shared" si="279"/>
        <v>MR343.1</v>
      </c>
      <c r="T692" s="4" t="str">
        <f t="shared" si="288"/>
        <v>[A]</v>
      </c>
      <c r="U692" s="179" t="str">
        <f t="shared" si="272"/>
        <v>MR443.1</v>
      </c>
      <c r="V692" s="4" t="str">
        <f t="shared" si="283"/>
        <v>Sw</v>
      </c>
      <c r="W692" s="179" t="str">
        <f t="shared" si="273"/>
        <v>MR543.1</v>
      </c>
      <c r="X692" s="4" t="str">
        <f t="shared" si="284"/>
        <v>Lamp</v>
      </c>
      <c r="Y692" s="179" t="str">
        <f t="shared" si="280"/>
        <v>MR643.1</v>
      </c>
      <c r="Z692" s="4" t="str">
        <f t="shared" si="289"/>
        <v>Alw</v>
      </c>
    </row>
    <row r="693" spans="7:26">
      <c r="G693" s="182">
        <f t="shared" si="281"/>
        <v>43</v>
      </c>
      <c r="H693" s="179">
        <f t="shared" si="282"/>
        <v>2</v>
      </c>
      <c r="I693" s="179" t="str">
        <f t="shared" si="271"/>
        <v>R43.2</v>
      </c>
      <c r="K693" s="179" t="str">
        <f t="shared" si="274"/>
        <v>R143.2</v>
      </c>
      <c r="L693" s="138" t="str">
        <f t="shared" si="285"/>
        <v>Sol</v>
      </c>
      <c r="M693" s="179" t="str">
        <f t="shared" si="275"/>
        <v>MR43.2</v>
      </c>
      <c r="N693" s="4" t="str">
        <f t="shared" si="276"/>
        <v>Flg</v>
      </c>
      <c r="O693" s="179" t="str">
        <f t="shared" si="277"/>
        <v>MR143.2</v>
      </c>
      <c r="P693" s="4" t="str">
        <f t="shared" si="286"/>
        <v>Pls</v>
      </c>
      <c r="Q693" s="179" t="str">
        <f t="shared" si="278"/>
        <v>MR243.2</v>
      </c>
      <c r="R693" s="4" t="str">
        <f t="shared" si="287"/>
        <v>[M]</v>
      </c>
      <c r="S693" s="179" t="str">
        <f t="shared" si="279"/>
        <v>MR343.2</v>
      </c>
      <c r="T693" s="4" t="str">
        <f t="shared" si="288"/>
        <v>[A]</v>
      </c>
      <c r="U693" s="179" t="str">
        <f t="shared" si="272"/>
        <v>MR443.2</v>
      </c>
      <c r="V693" s="4" t="str">
        <f t="shared" si="283"/>
        <v>Sw</v>
      </c>
      <c r="W693" s="179" t="str">
        <f t="shared" si="273"/>
        <v>MR543.2</v>
      </c>
      <c r="X693" s="4" t="str">
        <f t="shared" si="284"/>
        <v>Lamp</v>
      </c>
      <c r="Y693" s="179" t="str">
        <f t="shared" si="280"/>
        <v>MR643.2</v>
      </c>
      <c r="Z693" s="4" t="str">
        <f t="shared" si="289"/>
        <v>Alw</v>
      </c>
    </row>
    <row r="694" spans="7:26">
      <c r="G694" s="182">
        <f t="shared" si="281"/>
        <v>43</v>
      </c>
      <c r="H694" s="179">
        <f t="shared" si="282"/>
        <v>3</v>
      </c>
      <c r="I694" s="179" t="str">
        <f t="shared" si="271"/>
        <v>R43.3</v>
      </c>
      <c r="K694" s="179" t="str">
        <f t="shared" si="274"/>
        <v>R143.3</v>
      </c>
      <c r="L694" s="138" t="str">
        <f t="shared" si="285"/>
        <v>Sol</v>
      </c>
      <c r="M694" s="179" t="str">
        <f t="shared" si="275"/>
        <v>MR43.3</v>
      </c>
      <c r="N694" s="4" t="str">
        <f t="shared" si="276"/>
        <v>Flg</v>
      </c>
      <c r="O694" s="179" t="str">
        <f t="shared" si="277"/>
        <v>MR143.3</v>
      </c>
      <c r="P694" s="4" t="str">
        <f t="shared" si="286"/>
        <v>Pls</v>
      </c>
      <c r="Q694" s="179" t="str">
        <f t="shared" si="278"/>
        <v>MR243.3</v>
      </c>
      <c r="R694" s="4" t="str">
        <f t="shared" si="287"/>
        <v>[M]</v>
      </c>
      <c r="S694" s="179" t="str">
        <f t="shared" si="279"/>
        <v>MR343.3</v>
      </c>
      <c r="T694" s="4" t="str">
        <f t="shared" si="288"/>
        <v>[A]</v>
      </c>
      <c r="U694" s="179" t="str">
        <f t="shared" si="272"/>
        <v>MR443.3</v>
      </c>
      <c r="V694" s="4" t="str">
        <f t="shared" si="283"/>
        <v>Sw</v>
      </c>
      <c r="W694" s="179" t="str">
        <f t="shared" si="273"/>
        <v>MR543.3</v>
      </c>
      <c r="X694" s="4" t="str">
        <f t="shared" si="284"/>
        <v>Lamp</v>
      </c>
      <c r="Y694" s="179" t="str">
        <f t="shared" si="280"/>
        <v>MR643.3</v>
      </c>
      <c r="Z694" s="4" t="str">
        <f t="shared" si="289"/>
        <v>Alw</v>
      </c>
    </row>
    <row r="695" spans="7:26">
      <c r="G695" s="182">
        <f t="shared" si="281"/>
        <v>43</v>
      </c>
      <c r="H695" s="179">
        <f t="shared" si="282"/>
        <v>4</v>
      </c>
      <c r="I695" s="179" t="str">
        <f t="shared" si="271"/>
        <v>R43.4</v>
      </c>
      <c r="K695" s="179" t="str">
        <f t="shared" si="274"/>
        <v>R143.4</v>
      </c>
      <c r="L695" s="138" t="str">
        <f t="shared" si="285"/>
        <v>Sol</v>
      </c>
      <c r="M695" s="179" t="str">
        <f t="shared" si="275"/>
        <v>MR43.4</v>
      </c>
      <c r="N695" s="4" t="str">
        <f t="shared" si="276"/>
        <v>Flg</v>
      </c>
      <c r="O695" s="179" t="str">
        <f t="shared" si="277"/>
        <v>MR143.4</v>
      </c>
      <c r="P695" s="4" t="str">
        <f t="shared" si="286"/>
        <v>Pls</v>
      </c>
      <c r="Q695" s="179" t="str">
        <f t="shared" si="278"/>
        <v>MR243.4</v>
      </c>
      <c r="R695" s="4" t="str">
        <f t="shared" si="287"/>
        <v>[M]</v>
      </c>
      <c r="S695" s="179" t="str">
        <f t="shared" si="279"/>
        <v>MR343.4</v>
      </c>
      <c r="T695" s="4" t="str">
        <f t="shared" si="288"/>
        <v>[A]</v>
      </c>
      <c r="U695" s="179" t="str">
        <f t="shared" si="272"/>
        <v>MR443.4</v>
      </c>
      <c r="V695" s="4" t="str">
        <f t="shared" si="283"/>
        <v>Sw</v>
      </c>
      <c r="W695" s="179" t="str">
        <f t="shared" si="273"/>
        <v>MR543.4</v>
      </c>
      <c r="X695" s="4" t="str">
        <f t="shared" si="284"/>
        <v>Lamp</v>
      </c>
      <c r="Y695" s="179" t="str">
        <f t="shared" si="280"/>
        <v>MR643.4</v>
      </c>
      <c r="Z695" s="4" t="str">
        <f t="shared" si="289"/>
        <v>Alw</v>
      </c>
    </row>
    <row r="696" spans="7:26">
      <c r="G696" s="182">
        <f t="shared" si="281"/>
        <v>43</v>
      </c>
      <c r="H696" s="179">
        <f t="shared" si="282"/>
        <v>5</v>
      </c>
      <c r="I696" s="179" t="str">
        <f t="shared" si="271"/>
        <v>R43.5</v>
      </c>
      <c r="K696" s="179" t="str">
        <f t="shared" si="274"/>
        <v>R143.5</v>
      </c>
      <c r="L696" s="138" t="str">
        <f t="shared" si="285"/>
        <v>Sol</v>
      </c>
      <c r="M696" s="179" t="str">
        <f t="shared" si="275"/>
        <v>MR43.5</v>
      </c>
      <c r="N696" s="4" t="str">
        <f t="shared" si="276"/>
        <v>Flg</v>
      </c>
      <c r="O696" s="179" t="str">
        <f t="shared" si="277"/>
        <v>MR143.5</v>
      </c>
      <c r="P696" s="4" t="str">
        <f t="shared" si="286"/>
        <v>Pls</v>
      </c>
      <c r="Q696" s="179" t="str">
        <f t="shared" si="278"/>
        <v>MR243.5</v>
      </c>
      <c r="R696" s="4" t="str">
        <f t="shared" si="287"/>
        <v>[M]</v>
      </c>
      <c r="S696" s="179" t="str">
        <f t="shared" si="279"/>
        <v>MR343.5</v>
      </c>
      <c r="T696" s="4" t="str">
        <f t="shared" si="288"/>
        <v>[A]</v>
      </c>
      <c r="U696" s="179" t="str">
        <f t="shared" si="272"/>
        <v>MR443.5</v>
      </c>
      <c r="V696" s="4" t="str">
        <f t="shared" si="283"/>
        <v>Sw</v>
      </c>
      <c r="W696" s="179" t="str">
        <f t="shared" si="273"/>
        <v>MR543.5</v>
      </c>
      <c r="X696" s="4" t="str">
        <f t="shared" si="284"/>
        <v>Lamp</v>
      </c>
      <c r="Y696" s="179" t="str">
        <f t="shared" si="280"/>
        <v>MR643.5</v>
      </c>
      <c r="Z696" s="4" t="str">
        <f t="shared" si="289"/>
        <v>Alw</v>
      </c>
    </row>
    <row r="697" spans="7:26">
      <c r="G697" s="182">
        <f t="shared" si="281"/>
        <v>43</v>
      </c>
      <c r="H697" s="179">
        <f t="shared" si="282"/>
        <v>6</v>
      </c>
      <c r="I697" s="179" t="str">
        <f t="shared" si="271"/>
        <v>R43.6</v>
      </c>
      <c r="K697" s="179" t="str">
        <f t="shared" si="274"/>
        <v>R143.6</v>
      </c>
      <c r="L697" s="138" t="str">
        <f t="shared" si="285"/>
        <v>Sol</v>
      </c>
      <c r="M697" s="179" t="str">
        <f t="shared" si="275"/>
        <v>MR43.6</v>
      </c>
      <c r="N697" s="4" t="str">
        <f t="shared" si="276"/>
        <v>Flg</v>
      </c>
      <c r="O697" s="179" t="str">
        <f t="shared" si="277"/>
        <v>MR143.6</v>
      </c>
      <c r="P697" s="4" t="str">
        <f t="shared" si="286"/>
        <v>Pls</v>
      </c>
      <c r="Q697" s="179" t="str">
        <f t="shared" si="278"/>
        <v>MR243.6</v>
      </c>
      <c r="R697" s="4" t="str">
        <f t="shared" si="287"/>
        <v>[M]</v>
      </c>
      <c r="S697" s="179" t="str">
        <f t="shared" si="279"/>
        <v>MR343.6</v>
      </c>
      <c r="T697" s="4" t="str">
        <f t="shared" si="288"/>
        <v>[A]</v>
      </c>
      <c r="U697" s="179" t="str">
        <f t="shared" si="272"/>
        <v>MR443.6</v>
      </c>
      <c r="V697" s="4" t="str">
        <f t="shared" si="283"/>
        <v>Sw</v>
      </c>
      <c r="W697" s="179" t="str">
        <f t="shared" si="273"/>
        <v>MR543.6</v>
      </c>
      <c r="X697" s="4" t="str">
        <f t="shared" si="284"/>
        <v>Lamp</v>
      </c>
      <c r="Y697" s="179" t="str">
        <f t="shared" si="280"/>
        <v>MR643.6</v>
      </c>
      <c r="Z697" s="4" t="str">
        <f t="shared" si="289"/>
        <v>Alw</v>
      </c>
    </row>
    <row r="698" spans="7:26">
      <c r="G698" s="182">
        <f t="shared" si="281"/>
        <v>43</v>
      </c>
      <c r="H698" s="179">
        <f t="shared" si="282"/>
        <v>7</v>
      </c>
      <c r="I698" s="179" t="str">
        <f t="shared" si="271"/>
        <v>R43.7</v>
      </c>
      <c r="K698" s="179" t="str">
        <f t="shared" si="274"/>
        <v>R143.7</v>
      </c>
      <c r="L698" s="138" t="str">
        <f t="shared" si="285"/>
        <v>Sol</v>
      </c>
      <c r="M698" s="179" t="str">
        <f t="shared" si="275"/>
        <v>MR43.7</v>
      </c>
      <c r="N698" s="4" t="str">
        <f t="shared" si="276"/>
        <v>Flg</v>
      </c>
      <c r="O698" s="179" t="str">
        <f t="shared" si="277"/>
        <v>MR143.7</v>
      </c>
      <c r="P698" s="4" t="str">
        <f t="shared" si="286"/>
        <v>Pls</v>
      </c>
      <c r="Q698" s="179" t="str">
        <f t="shared" si="278"/>
        <v>MR243.7</v>
      </c>
      <c r="R698" s="4" t="str">
        <f t="shared" si="287"/>
        <v>[M]</v>
      </c>
      <c r="S698" s="179" t="str">
        <f t="shared" si="279"/>
        <v>MR343.7</v>
      </c>
      <c r="T698" s="4" t="str">
        <f t="shared" si="288"/>
        <v>[A]</v>
      </c>
      <c r="U698" s="179" t="str">
        <f t="shared" si="272"/>
        <v>MR443.7</v>
      </c>
      <c r="V698" s="4" t="str">
        <f t="shared" si="283"/>
        <v>Sw</v>
      </c>
      <c r="W698" s="179" t="str">
        <f t="shared" si="273"/>
        <v>MR543.7</v>
      </c>
      <c r="X698" s="4" t="str">
        <f t="shared" si="284"/>
        <v>Lamp</v>
      </c>
      <c r="Y698" s="179" t="str">
        <f t="shared" si="280"/>
        <v>MR643.7</v>
      </c>
      <c r="Z698" s="4" t="str">
        <f t="shared" si="289"/>
        <v>Alw</v>
      </c>
    </row>
    <row r="699" spans="7:26">
      <c r="G699" s="182">
        <f t="shared" si="281"/>
        <v>43</v>
      </c>
      <c r="H699" s="179">
        <f t="shared" si="282"/>
        <v>8</v>
      </c>
      <c r="I699" s="179" t="str">
        <f t="shared" si="271"/>
        <v>R43.8</v>
      </c>
      <c r="K699" s="179" t="str">
        <f t="shared" si="274"/>
        <v>R143.8</v>
      </c>
      <c r="L699" s="138" t="str">
        <f t="shared" si="285"/>
        <v>Sol</v>
      </c>
      <c r="M699" s="179" t="str">
        <f t="shared" si="275"/>
        <v>MR43.8</v>
      </c>
      <c r="N699" s="4" t="str">
        <f t="shared" si="276"/>
        <v>Flg</v>
      </c>
      <c r="O699" s="179" t="str">
        <f t="shared" si="277"/>
        <v>MR143.8</v>
      </c>
      <c r="P699" s="4" t="str">
        <f t="shared" si="286"/>
        <v>Pls</v>
      </c>
      <c r="Q699" s="179" t="str">
        <f t="shared" si="278"/>
        <v>MR243.8</v>
      </c>
      <c r="R699" s="4" t="str">
        <f t="shared" si="287"/>
        <v>[M]</v>
      </c>
      <c r="S699" s="179" t="str">
        <f t="shared" si="279"/>
        <v>MR343.8</v>
      </c>
      <c r="T699" s="4" t="str">
        <f t="shared" si="288"/>
        <v>[A]</v>
      </c>
      <c r="U699" s="179" t="str">
        <f t="shared" si="272"/>
        <v>MR443.8</v>
      </c>
      <c r="V699" s="4" t="str">
        <f t="shared" si="283"/>
        <v>Sw</v>
      </c>
      <c r="W699" s="179" t="str">
        <f t="shared" si="273"/>
        <v>MR543.8</v>
      </c>
      <c r="X699" s="4" t="str">
        <f t="shared" si="284"/>
        <v>Lamp</v>
      </c>
      <c r="Y699" s="179" t="str">
        <f t="shared" si="280"/>
        <v>MR643.8</v>
      </c>
      <c r="Z699" s="4" t="str">
        <f t="shared" si="289"/>
        <v>Alw</v>
      </c>
    </row>
    <row r="700" spans="7:26">
      <c r="G700" s="182">
        <f t="shared" si="281"/>
        <v>43</v>
      </c>
      <c r="H700" s="179">
        <f t="shared" si="282"/>
        <v>9</v>
      </c>
      <c r="I700" s="179" t="str">
        <f t="shared" si="271"/>
        <v>R43.9</v>
      </c>
      <c r="K700" s="179" t="str">
        <f t="shared" si="274"/>
        <v>R143.9</v>
      </c>
      <c r="L700" s="138" t="str">
        <f t="shared" si="285"/>
        <v>Sol</v>
      </c>
      <c r="M700" s="179" t="str">
        <f t="shared" si="275"/>
        <v>MR43.9</v>
      </c>
      <c r="N700" s="4" t="str">
        <f t="shared" si="276"/>
        <v>Flg</v>
      </c>
      <c r="O700" s="179" t="str">
        <f t="shared" si="277"/>
        <v>MR143.9</v>
      </c>
      <c r="P700" s="4" t="str">
        <f t="shared" si="286"/>
        <v>Pls</v>
      </c>
      <c r="Q700" s="179" t="str">
        <f t="shared" si="278"/>
        <v>MR243.9</v>
      </c>
      <c r="R700" s="4" t="str">
        <f t="shared" si="287"/>
        <v>[M]</v>
      </c>
      <c r="S700" s="179" t="str">
        <f t="shared" si="279"/>
        <v>MR343.9</v>
      </c>
      <c r="T700" s="4" t="str">
        <f t="shared" si="288"/>
        <v>[A]</v>
      </c>
      <c r="U700" s="179" t="str">
        <f t="shared" si="272"/>
        <v>MR443.9</v>
      </c>
      <c r="V700" s="4" t="str">
        <f t="shared" si="283"/>
        <v>Sw</v>
      </c>
      <c r="W700" s="179" t="str">
        <f t="shared" si="273"/>
        <v>MR543.9</v>
      </c>
      <c r="X700" s="4" t="str">
        <f t="shared" si="284"/>
        <v>Lamp</v>
      </c>
      <c r="Y700" s="179" t="str">
        <f t="shared" si="280"/>
        <v>MR643.9</v>
      </c>
      <c r="Z700" s="4" t="str">
        <f t="shared" si="289"/>
        <v>Alw</v>
      </c>
    </row>
    <row r="701" spans="7:26">
      <c r="G701" s="182">
        <f t="shared" si="281"/>
        <v>43</v>
      </c>
      <c r="H701" s="179">
        <f t="shared" si="282"/>
        <v>10</v>
      </c>
      <c r="I701" s="179" t="str">
        <f t="shared" si="271"/>
        <v>R43.10</v>
      </c>
      <c r="K701" s="179" t="str">
        <f t="shared" si="274"/>
        <v>R143.10</v>
      </c>
      <c r="L701" s="138" t="str">
        <f t="shared" si="285"/>
        <v>Sol</v>
      </c>
      <c r="M701" s="179" t="str">
        <f t="shared" si="275"/>
        <v>MR43.10</v>
      </c>
      <c r="N701" s="4" t="str">
        <f t="shared" si="276"/>
        <v>Flg</v>
      </c>
      <c r="O701" s="179" t="str">
        <f t="shared" si="277"/>
        <v>MR143.10</v>
      </c>
      <c r="P701" s="4" t="str">
        <f t="shared" si="286"/>
        <v>Pls</v>
      </c>
      <c r="Q701" s="179" t="str">
        <f t="shared" si="278"/>
        <v>MR243.10</v>
      </c>
      <c r="R701" s="4" t="str">
        <f t="shared" si="287"/>
        <v>[M]</v>
      </c>
      <c r="S701" s="179" t="str">
        <f t="shared" si="279"/>
        <v>MR343.10</v>
      </c>
      <c r="T701" s="4" t="str">
        <f t="shared" si="288"/>
        <v>[A]</v>
      </c>
      <c r="U701" s="179" t="str">
        <f t="shared" si="272"/>
        <v>MR443.10</v>
      </c>
      <c r="V701" s="4" t="str">
        <f t="shared" si="283"/>
        <v>Sw</v>
      </c>
      <c r="W701" s="179" t="str">
        <f t="shared" si="273"/>
        <v>MR543.10</v>
      </c>
      <c r="X701" s="4" t="str">
        <f t="shared" si="284"/>
        <v>Lamp</v>
      </c>
      <c r="Y701" s="179" t="str">
        <f t="shared" si="280"/>
        <v>MR643.10</v>
      </c>
      <c r="Z701" s="4" t="str">
        <f t="shared" si="289"/>
        <v>Alw</v>
      </c>
    </row>
    <row r="702" spans="7:26">
      <c r="G702" s="182">
        <f t="shared" si="281"/>
        <v>43</v>
      </c>
      <c r="H702" s="179">
        <f t="shared" si="282"/>
        <v>11</v>
      </c>
      <c r="I702" s="179" t="str">
        <f t="shared" si="271"/>
        <v>R43.11</v>
      </c>
      <c r="K702" s="179" t="str">
        <f t="shared" si="274"/>
        <v>R143.11</v>
      </c>
      <c r="L702" s="138" t="str">
        <f t="shared" si="285"/>
        <v>Sol</v>
      </c>
      <c r="M702" s="179" t="str">
        <f t="shared" si="275"/>
        <v>MR43.11</v>
      </c>
      <c r="N702" s="4" t="str">
        <f t="shared" si="276"/>
        <v>Flg</v>
      </c>
      <c r="O702" s="179" t="str">
        <f t="shared" si="277"/>
        <v>MR143.11</v>
      </c>
      <c r="P702" s="4" t="str">
        <f t="shared" si="286"/>
        <v>Pls</v>
      </c>
      <c r="Q702" s="179" t="str">
        <f t="shared" si="278"/>
        <v>MR243.11</v>
      </c>
      <c r="R702" s="4" t="str">
        <f t="shared" si="287"/>
        <v>[M]</v>
      </c>
      <c r="S702" s="179" t="str">
        <f t="shared" si="279"/>
        <v>MR343.11</v>
      </c>
      <c r="T702" s="4" t="str">
        <f t="shared" si="288"/>
        <v>[A]</v>
      </c>
      <c r="U702" s="179" t="str">
        <f t="shared" si="272"/>
        <v>MR443.11</v>
      </c>
      <c r="V702" s="4" t="str">
        <f t="shared" si="283"/>
        <v>Sw</v>
      </c>
      <c r="W702" s="179" t="str">
        <f t="shared" si="273"/>
        <v>MR543.11</v>
      </c>
      <c r="X702" s="4" t="str">
        <f t="shared" si="284"/>
        <v>Lamp</v>
      </c>
      <c r="Y702" s="179" t="str">
        <f t="shared" si="280"/>
        <v>MR643.11</v>
      </c>
      <c r="Z702" s="4" t="str">
        <f t="shared" si="289"/>
        <v>Alw</v>
      </c>
    </row>
    <row r="703" spans="7:26">
      <c r="G703" s="182">
        <f t="shared" si="281"/>
        <v>43</v>
      </c>
      <c r="H703" s="179">
        <f t="shared" si="282"/>
        <v>12</v>
      </c>
      <c r="I703" s="179" t="str">
        <f t="shared" si="271"/>
        <v>R43.12</v>
      </c>
      <c r="K703" s="179" t="str">
        <f t="shared" si="274"/>
        <v>R143.12</v>
      </c>
      <c r="L703" s="138" t="str">
        <f t="shared" si="285"/>
        <v>Sol</v>
      </c>
      <c r="M703" s="179" t="str">
        <f t="shared" si="275"/>
        <v>MR43.12</v>
      </c>
      <c r="N703" s="4" t="str">
        <f t="shared" si="276"/>
        <v>Flg</v>
      </c>
      <c r="O703" s="179" t="str">
        <f t="shared" si="277"/>
        <v>MR143.12</v>
      </c>
      <c r="P703" s="4" t="str">
        <f t="shared" si="286"/>
        <v>Pls</v>
      </c>
      <c r="Q703" s="179" t="str">
        <f t="shared" si="278"/>
        <v>MR243.12</v>
      </c>
      <c r="R703" s="4" t="str">
        <f t="shared" si="287"/>
        <v>[M]</v>
      </c>
      <c r="S703" s="179" t="str">
        <f t="shared" si="279"/>
        <v>MR343.12</v>
      </c>
      <c r="T703" s="4" t="str">
        <f t="shared" si="288"/>
        <v>[A]</v>
      </c>
      <c r="U703" s="179" t="str">
        <f t="shared" si="272"/>
        <v>MR443.12</v>
      </c>
      <c r="V703" s="4" t="str">
        <f t="shared" si="283"/>
        <v>Sw</v>
      </c>
      <c r="W703" s="179" t="str">
        <f t="shared" si="273"/>
        <v>MR543.12</v>
      </c>
      <c r="X703" s="4" t="str">
        <f t="shared" si="284"/>
        <v>Lamp</v>
      </c>
      <c r="Y703" s="179" t="str">
        <f t="shared" si="280"/>
        <v>MR643.12</v>
      </c>
      <c r="Z703" s="4" t="str">
        <f t="shared" si="289"/>
        <v>Alw</v>
      </c>
    </row>
    <row r="704" spans="7:26">
      <c r="G704" s="182">
        <f t="shared" si="281"/>
        <v>43</v>
      </c>
      <c r="H704" s="179">
        <f t="shared" si="282"/>
        <v>13</v>
      </c>
      <c r="I704" s="179" t="str">
        <f t="shared" si="271"/>
        <v>R43.13</v>
      </c>
      <c r="K704" s="179" t="str">
        <f t="shared" si="274"/>
        <v>R143.13</v>
      </c>
      <c r="L704" s="138" t="str">
        <f t="shared" si="285"/>
        <v>Sol</v>
      </c>
      <c r="M704" s="179" t="str">
        <f t="shared" si="275"/>
        <v>MR43.13</v>
      </c>
      <c r="N704" s="4" t="str">
        <f t="shared" si="276"/>
        <v>Flg</v>
      </c>
      <c r="O704" s="179" t="str">
        <f t="shared" si="277"/>
        <v>MR143.13</v>
      </c>
      <c r="P704" s="4" t="str">
        <f t="shared" si="286"/>
        <v>Pls</v>
      </c>
      <c r="Q704" s="179" t="str">
        <f t="shared" si="278"/>
        <v>MR243.13</v>
      </c>
      <c r="R704" s="4" t="str">
        <f t="shared" si="287"/>
        <v>[M]</v>
      </c>
      <c r="S704" s="179" t="str">
        <f t="shared" si="279"/>
        <v>MR343.13</v>
      </c>
      <c r="T704" s="4" t="str">
        <f t="shared" si="288"/>
        <v>[A]</v>
      </c>
      <c r="U704" s="179" t="str">
        <f t="shared" si="272"/>
        <v>MR443.13</v>
      </c>
      <c r="V704" s="4" t="str">
        <f t="shared" si="283"/>
        <v>Sw</v>
      </c>
      <c r="W704" s="179" t="str">
        <f t="shared" si="273"/>
        <v>MR543.13</v>
      </c>
      <c r="X704" s="4" t="str">
        <f t="shared" si="284"/>
        <v>Lamp</v>
      </c>
      <c r="Y704" s="179" t="str">
        <f t="shared" si="280"/>
        <v>MR643.13</v>
      </c>
      <c r="Z704" s="4" t="str">
        <f t="shared" si="289"/>
        <v>Alw</v>
      </c>
    </row>
    <row r="705" spans="7:26">
      <c r="G705" s="182">
        <f t="shared" si="281"/>
        <v>43</v>
      </c>
      <c r="H705" s="179">
        <f t="shared" si="282"/>
        <v>14</v>
      </c>
      <c r="I705" s="179" t="str">
        <f t="shared" si="271"/>
        <v>R43.14</v>
      </c>
      <c r="K705" s="179" t="str">
        <f t="shared" si="274"/>
        <v>R143.14</v>
      </c>
      <c r="L705" s="138" t="str">
        <f t="shared" si="285"/>
        <v>Sol</v>
      </c>
      <c r="M705" s="179" t="str">
        <f t="shared" si="275"/>
        <v>MR43.14</v>
      </c>
      <c r="N705" s="4" t="str">
        <f t="shared" si="276"/>
        <v>Flg</v>
      </c>
      <c r="O705" s="179" t="str">
        <f t="shared" si="277"/>
        <v>MR143.14</v>
      </c>
      <c r="P705" s="4" t="str">
        <f t="shared" si="286"/>
        <v>Pls</v>
      </c>
      <c r="Q705" s="179" t="str">
        <f t="shared" si="278"/>
        <v>MR243.14</v>
      </c>
      <c r="R705" s="4" t="str">
        <f t="shared" si="287"/>
        <v>[M]</v>
      </c>
      <c r="S705" s="179" t="str">
        <f t="shared" si="279"/>
        <v>MR343.14</v>
      </c>
      <c r="T705" s="4" t="str">
        <f t="shared" si="288"/>
        <v>[A]</v>
      </c>
      <c r="U705" s="179" t="str">
        <f t="shared" si="272"/>
        <v>MR443.14</v>
      </c>
      <c r="V705" s="4" t="str">
        <f t="shared" si="283"/>
        <v>Sw</v>
      </c>
      <c r="W705" s="179" t="str">
        <f t="shared" si="273"/>
        <v>MR543.14</v>
      </c>
      <c r="X705" s="4" t="str">
        <f t="shared" si="284"/>
        <v>Lamp</v>
      </c>
      <c r="Y705" s="179" t="str">
        <f t="shared" si="280"/>
        <v>MR643.14</v>
      </c>
      <c r="Z705" s="4" t="str">
        <f t="shared" si="289"/>
        <v>Alw</v>
      </c>
    </row>
    <row r="706" spans="7:26">
      <c r="G706" s="182">
        <f t="shared" si="281"/>
        <v>43</v>
      </c>
      <c r="H706" s="179">
        <f t="shared" si="282"/>
        <v>15</v>
      </c>
      <c r="I706" s="179" t="str">
        <f t="shared" si="271"/>
        <v>R43.15</v>
      </c>
      <c r="K706" s="179" t="str">
        <f t="shared" si="274"/>
        <v>R143.15</v>
      </c>
      <c r="L706" s="138" t="str">
        <f t="shared" si="285"/>
        <v>Sol</v>
      </c>
      <c r="M706" s="179" t="str">
        <f t="shared" si="275"/>
        <v>MR43.15</v>
      </c>
      <c r="N706" s="4" t="str">
        <f t="shared" si="276"/>
        <v>Flg</v>
      </c>
      <c r="O706" s="179" t="str">
        <f t="shared" si="277"/>
        <v>MR143.15</v>
      </c>
      <c r="P706" s="4" t="str">
        <f t="shared" si="286"/>
        <v>Pls</v>
      </c>
      <c r="Q706" s="179" t="str">
        <f t="shared" si="278"/>
        <v>MR243.15</v>
      </c>
      <c r="R706" s="4" t="str">
        <f t="shared" si="287"/>
        <v>[M]</v>
      </c>
      <c r="S706" s="179" t="str">
        <f t="shared" si="279"/>
        <v>MR343.15</v>
      </c>
      <c r="T706" s="4" t="str">
        <f t="shared" si="288"/>
        <v>[A]</v>
      </c>
      <c r="U706" s="179" t="str">
        <f t="shared" si="272"/>
        <v>MR443.15</v>
      </c>
      <c r="V706" s="4" t="str">
        <f t="shared" si="283"/>
        <v>Sw</v>
      </c>
      <c r="W706" s="179" t="str">
        <f t="shared" si="273"/>
        <v>MR543.15</v>
      </c>
      <c r="X706" s="4" t="str">
        <f t="shared" si="284"/>
        <v>Lamp</v>
      </c>
      <c r="Y706" s="179" t="str">
        <f t="shared" si="280"/>
        <v>MR643.15</v>
      </c>
      <c r="Z706" s="4" t="str">
        <f t="shared" si="289"/>
        <v>Alw</v>
      </c>
    </row>
    <row r="707" spans="7:26">
      <c r="G707" s="182">
        <f t="shared" si="281"/>
        <v>44</v>
      </c>
      <c r="H707" s="179">
        <f t="shared" si="282"/>
        <v>0</v>
      </c>
      <c r="I707" s="179" t="str">
        <f t="shared" ref="I707:I770" si="290">F$2&amp;G707&amp;"."&amp;H707</f>
        <v>R44.0</v>
      </c>
      <c r="K707" s="179" t="str">
        <f t="shared" si="274"/>
        <v>R144.0</v>
      </c>
      <c r="L707" s="138" t="str">
        <f t="shared" si="285"/>
        <v>Sol</v>
      </c>
      <c r="M707" s="179" t="str">
        <f t="shared" si="275"/>
        <v>MR44.0</v>
      </c>
      <c r="N707" s="4" t="str">
        <f t="shared" ref="N707:N770" si="291">$B707&amp;N$2</f>
        <v>Flg</v>
      </c>
      <c r="O707" s="179" t="str">
        <f t="shared" si="277"/>
        <v>MR144.0</v>
      </c>
      <c r="P707" s="4" t="str">
        <f t="shared" si="286"/>
        <v>Pls</v>
      </c>
      <c r="Q707" s="179" t="str">
        <f t="shared" si="278"/>
        <v>MR244.0</v>
      </c>
      <c r="R707" s="4" t="str">
        <f t="shared" si="287"/>
        <v>[M]</v>
      </c>
      <c r="S707" s="179" t="str">
        <f t="shared" si="279"/>
        <v>MR344.0</v>
      </c>
      <c r="T707" s="4" t="str">
        <f t="shared" si="288"/>
        <v>[A]</v>
      </c>
      <c r="U707" s="179" t="str">
        <f t="shared" ref="U707:U770" si="292">$U$2&amp;($G707+400)&amp;"."&amp;$H707</f>
        <v>MR444.0</v>
      </c>
      <c r="V707" s="4" t="str">
        <f t="shared" si="283"/>
        <v>Sw</v>
      </c>
      <c r="W707" s="179" t="str">
        <f t="shared" ref="W707:W770" si="293">$W$2&amp;($G707+500)&amp;"."&amp;$H707</f>
        <v>MR544.0</v>
      </c>
      <c r="X707" s="4" t="str">
        <f t="shared" si="284"/>
        <v>Lamp</v>
      </c>
      <c r="Y707" s="179" t="str">
        <f t="shared" si="280"/>
        <v>MR644.0</v>
      </c>
      <c r="Z707" s="4" t="str">
        <f t="shared" si="289"/>
        <v>Alw</v>
      </c>
    </row>
    <row r="708" spans="7:26">
      <c r="G708" s="182">
        <f t="shared" si="281"/>
        <v>44</v>
      </c>
      <c r="H708" s="179">
        <f t="shared" si="282"/>
        <v>1</v>
      </c>
      <c r="I708" s="179" t="str">
        <f t="shared" si="290"/>
        <v>R44.1</v>
      </c>
      <c r="K708" s="179" t="str">
        <f t="shared" ref="K708:K771" si="294">$F$2&amp;($G708+100)&amp;"."&amp;$H708</f>
        <v>R144.1</v>
      </c>
      <c r="L708" s="138" t="str">
        <f t="shared" si="285"/>
        <v>Sol</v>
      </c>
      <c r="M708" s="179" t="str">
        <f t="shared" ref="M708:M771" si="295">M$2&amp;($G708+0)&amp;"."&amp;$H708</f>
        <v>MR44.1</v>
      </c>
      <c r="N708" s="4" t="str">
        <f t="shared" si="291"/>
        <v>Flg</v>
      </c>
      <c r="O708" s="179" t="str">
        <f t="shared" ref="O708:O771" si="296">O$2&amp;($G708+100)&amp;"."&amp;$H708</f>
        <v>MR144.1</v>
      </c>
      <c r="P708" s="4" t="str">
        <f t="shared" si="286"/>
        <v>Pls</v>
      </c>
      <c r="Q708" s="179" t="str">
        <f t="shared" ref="Q708:Q771" si="297">Q$2&amp;($G708+200)&amp;"."&amp;$H708</f>
        <v>MR244.1</v>
      </c>
      <c r="R708" s="4" t="str">
        <f t="shared" si="287"/>
        <v>[M]</v>
      </c>
      <c r="S708" s="179" t="str">
        <f t="shared" ref="S708:S771" si="298">S$2&amp;($G708+300)&amp;"."&amp;$H708</f>
        <v>MR344.1</v>
      </c>
      <c r="T708" s="4" t="str">
        <f t="shared" si="288"/>
        <v>[A]</v>
      </c>
      <c r="U708" s="179" t="str">
        <f t="shared" si="292"/>
        <v>MR444.1</v>
      </c>
      <c r="V708" s="4" t="str">
        <f t="shared" si="283"/>
        <v>Sw</v>
      </c>
      <c r="W708" s="179" t="str">
        <f t="shared" si="293"/>
        <v>MR544.1</v>
      </c>
      <c r="X708" s="4" t="str">
        <f t="shared" si="284"/>
        <v>Lamp</v>
      </c>
      <c r="Y708" s="179" t="str">
        <f t="shared" ref="Y708:Y771" si="299">$W$2&amp;($G708+600)&amp;"."&amp;$H708</f>
        <v>MR644.1</v>
      </c>
      <c r="Z708" s="4" t="str">
        <f t="shared" si="289"/>
        <v>Alw</v>
      </c>
    </row>
    <row r="709" spans="7:26">
      <c r="G709" s="182">
        <f t="shared" si="281"/>
        <v>44</v>
      </c>
      <c r="H709" s="179">
        <f t="shared" si="282"/>
        <v>2</v>
      </c>
      <c r="I709" s="179" t="str">
        <f t="shared" si="290"/>
        <v>R44.2</v>
      </c>
      <c r="K709" s="179" t="str">
        <f t="shared" si="294"/>
        <v>R144.2</v>
      </c>
      <c r="L709" s="138" t="str">
        <f t="shared" si="285"/>
        <v>Sol</v>
      </c>
      <c r="M709" s="179" t="str">
        <f t="shared" si="295"/>
        <v>MR44.2</v>
      </c>
      <c r="N709" s="4" t="str">
        <f t="shared" si="291"/>
        <v>Flg</v>
      </c>
      <c r="O709" s="179" t="str">
        <f t="shared" si="296"/>
        <v>MR144.2</v>
      </c>
      <c r="P709" s="4" t="str">
        <f t="shared" si="286"/>
        <v>Pls</v>
      </c>
      <c r="Q709" s="179" t="str">
        <f t="shared" si="297"/>
        <v>MR244.2</v>
      </c>
      <c r="R709" s="4" t="str">
        <f t="shared" si="287"/>
        <v>[M]</v>
      </c>
      <c r="S709" s="179" t="str">
        <f t="shared" si="298"/>
        <v>MR344.2</v>
      </c>
      <c r="T709" s="4" t="str">
        <f t="shared" si="288"/>
        <v>[A]</v>
      </c>
      <c r="U709" s="179" t="str">
        <f t="shared" si="292"/>
        <v>MR444.2</v>
      </c>
      <c r="V709" s="4" t="str">
        <f t="shared" si="283"/>
        <v>Sw</v>
      </c>
      <c r="W709" s="179" t="str">
        <f t="shared" si="293"/>
        <v>MR544.2</v>
      </c>
      <c r="X709" s="4" t="str">
        <f t="shared" si="284"/>
        <v>Lamp</v>
      </c>
      <c r="Y709" s="179" t="str">
        <f t="shared" si="299"/>
        <v>MR644.2</v>
      </c>
      <c r="Z709" s="4" t="str">
        <f t="shared" si="289"/>
        <v>Alw</v>
      </c>
    </row>
    <row r="710" spans="7:26">
      <c r="G710" s="182">
        <f t="shared" si="281"/>
        <v>44</v>
      </c>
      <c r="H710" s="179">
        <f t="shared" si="282"/>
        <v>3</v>
      </c>
      <c r="I710" s="179" t="str">
        <f t="shared" si="290"/>
        <v>R44.3</v>
      </c>
      <c r="K710" s="179" t="str">
        <f t="shared" si="294"/>
        <v>R144.3</v>
      </c>
      <c r="L710" s="138" t="str">
        <f t="shared" si="285"/>
        <v>Sol</v>
      </c>
      <c r="M710" s="179" t="str">
        <f t="shared" si="295"/>
        <v>MR44.3</v>
      </c>
      <c r="N710" s="4" t="str">
        <f t="shared" si="291"/>
        <v>Flg</v>
      </c>
      <c r="O710" s="179" t="str">
        <f t="shared" si="296"/>
        <v>MR144.3</v>
      </c>
      <c r="P710" s="4" t="str">
        <f t="shared" si="286"/>
        <v>Pls</v>
      </c>
      <c r="Q710" s="179" t="str">
        <f t="shared" si="297"/>
        <v>MR244.3</v>
      </c>
      <c r="R710" s="4" t="str">
        <f t="shared" si="287"/>
        <v>[M]</v>
      </c>
      <c r="S710" s="179" t="str">
        <f t="shared" si="298"/>
        <v>MR344.3</v>
      </c>
      <c r="T710" s="4" t="str">
        <f t="shared" si="288"/>
        <v>[A]</v>
      </c>
      <c r="U710" s="179" t="str">
        <f t="shared" si="292"/>
        <v>MR444.3</v>
      </c>
      <c r="V710" s="4" t="str">
        <f t="shared" si="283"/>
        <v>Sw</v>
      </c>
      <c r="W710" s="179" t="str">
        <f t="shared" si="293"/>
        <v>MR544.3</v>
      </c>
      <c r="X710" s="4" t="str">
        <f t="shared" si="284"/>
        <v>Lamp</v>
      </c>
      <c r="Y710" s="179" t="str">
        <f t="shared" si="299"/>
        <v>MR644.3</v>
      </c>
      <c r="Z710" s="4" t="str">
        <f t="shared" si="289"/>
        <v>Alw</v>
      </c>
    </row>
    <row r="711" spans="7:26">
      <c r="G711" s="182">
        <f t="shared" si="281"/>
        <v>44</v>
      </c>
      <c r="H711" s="179">
        <f t="shared" si="282"/>
        <v>4</v>
      </c>
      <c r="I711" s="179" t="str">
        <f t="shared" si="290"/>
        <v>R44.4</v>
      </c>
      <c r="K711" s="179" t="str">
        <f t="shared" si="294"/>
        <v>R144.4</v>
      </c>
      <c r="L711" s="138" t="str">
        <f t="shared" si="285"/>
        <v>Sol</v>
      </c>
      <c r="M711" s="179" t="str">
        <f t="shared" si="295"/>
        <v>MR44.4</v>
      </c>
      <c r="N711" s="4" t="str">
        <f t="shared" si="291"/>
        <v>Flg</v>
      </c>
      <c r="O711" s="179" t="str">
        <f t="shared" si="296"/>
        <v>MR144.4</v>
      </c>
      <c r="P711" s="4" t="str">
        <f t="shared" si="286"/>
        <v>Pls</v>
      </c>
      <c r="Q711" s="179" t="str">
        <f t="shared" si="297"/>
        <v>MR244.4</v>
      </c>
      <c r="R711" s="4" t="str">
        <f t="shared" si="287"/>
        <v>[M]</v>
      </c>
      <c r="S711" s="179" t="str">
        <f t="shared" si="298"/>
        <v>MR344.4</v>
      </c>
      <c r="T711" s="4" t="str">
        <f t="shared" si="288"/>
        <v>[A]</v>
      </c>
      <c r="U711" s="179" t="str">
        <f t="shared" si="292"/>
        <v>MR444.4</v>
      </c>
      <c r="V711" s="4" t="str">
        <f t="shared" si="283"/>
        <v>Sw</v>
      </c>
      <c r="W711" s="179" t="str">
        <f t="shared" si="293"/>
        <v>MR544.4</v>
      </c>
      <c r="X711" s="4" t="str">
        <f t="shared" si="284"/>
        <v>Lamp</v>
      </c>
      <c r="Y711" s="179" t="str">
        <f t="shared" si="299"/>
        <v>MR644.4</v>
      </c>
      <c r="Z711" s="4" t="str">
        <f t="shared" si="289"/>
        <v>Alw</v>
      </c>
    </row>
    <row r="712" spans="7:26">
      <c r="G712" s="182">
        <f t="shared" ref="G712:G775" si="300">IF(H711&lt;&gt;15,G711,G711+1)</f>
        <v>44</v>
      </c>
      <c r="H712" s="179">
        <f t="shared" si="282"/>
        <v>5</v>
      </c>
      <c r="I712" s="179" t="str">
        <f t="shared" si="290"/>
        <v>R44.5</v>
      </c>
      <c r="K712" s="179" t="str">
        <f t="shared" si="294"/>
        <v>R144.5</v>
      </c>
      <c r="L712" s="138" t="str">
        <f t="shared" si="285"/>
        <v>Sol</v>
      </c>
      <c r="M712" s="179" t="str">
        <f t="shared" si="295"/>
        <v>MR44.5</v>
      </c>
      <c r="N712" s="4" t="str">
        <f t="shared" si="291"/>
        <v>Flg</v>
      </c>
      <c r="O712" s="179" t="str">
        <f t="shared" si="296"/>
        <v>MR144.5</v>
      </c>
      <c r="P712" s="4" t="str">
        <f t="shared" si="286"/>
        <v>Pls</v>
      </c>
      <c r="Q712" s="179" t="str">
        <f t="shared" si="297"/>
        <v>MR244.5</v>
      </c>
      <c r="R712" s="4" t="str">
        <f t="shared" si="287"/>
        <v>[M]</v>
      </c>
      <c r="S712" s="179" t="str">
        <f t="shared" si="298"/>
        <v>MR344.5</v>
      </c>
      <c r="T712" s="4" t="str">
        <f t="shared" si="288"/>
        <v>[A]</v>
      </c>
      <c r="U712" s="179" t="str">
        <f t="shared" si="292"/>
        <v>MR444.5</v>
      </c>
      <c r="V712" s="4" t="str">
        <f t="shared" si="283"/>
        <v>Sw</v>
      </c>
      <c r="W712" s="179" t="str">
        <f t="shared" si="293"/>
        <v>MR544.5</v>
      </c>
      <c r="X712" s="4" t="str">
        <f t="shared" si="284"/>
        <v>Lamp</v>
      </c>
      <c r="Y712" s="179" t="str">
        <f t="shared" si="299"/>
        <v>MR644.5</v>
      </c>
      <c r="Z712" s="4" t="str">
        <f t="shared" si="289"/>
        <v>Alw</v>
      </c>
    </row>
    <row r="713" spans="7:26">
      <c r="G713" s="182">
        <f t="shared" si="300"/>
        <v>44</v>
      </c>
      <c r="H713" s="179">
        <f t="shared" si="282"/>
        <v>6</v>
      </c>
      <c r="I713" s="179" t="str">
        <f t="shared" si="290"/>
        <v>R44.6</v>
      </c>
      <c r="K713" s="179" t="str">
        <f t="shared" si="294"/>
        <v>R144.6</v>
      </c>
      <c r="L713" s="138" t="str">
        <f t="shared" si="285"/>
        <v>Sol</v>
      </c>
      <c r="M713" s="179" t="str">
        <f t="shared" si="295"/>
        <v>MR44.6</v>
      </c>
      <c r="N713" s="4" t="str">
        <f t="shared" si="291"/>
        <v>Flg</v>
      </c>
      <c r="O713" s="179" t="str">
        <f t="shared" si="296"/>
        <v>MR144.6</v>
      </c>
      <c r="P713" s="4" t="str">
        <f t="shared" si="286"/>
        <v>Pls</v>
      </c>
      <c r="Q713" s="179" t="str">
        <f t="shared" si="297"/>
        <v>MR244.6</v>
      </c>
      <c r="R713" s="4" t="str">
        <f t="shared" si="287"/>
        <v>[M]</v>
      </c>
      <c r="S713" s="179" t="str">
        <f t="shared" si="298"/>
        <v>MR344.6</v>
      </c>
      <c r="T713" s="4" t="str">
        <f t="shared" si="288"/>
        <v>[A]</v>
      </c>
      <c r="U713" s="179" t="str">
        <f t="shared" si="292"/>
        <v>MR444.6</v>
      </c>
      <c r="V713" s="4" t="str">
        <f t="shared" si="283"/>
        <v>Sw</v>
      </c>
      <c r="W713" s="179" t="str">
        <f t="shared" si="293"/>
        <v>MR544.6</v>
      </c>
      <c r="X713" s="4" t="str">
        <f t="shared" si="284"/>
        <v>Lamp</v>
      </c>
      <c r="Y713" s="179" t="str">
        <f t="shared" si="299"/>
        <v>MR644.6</v>
      </c>
      <c r="Z713" s="4" t="str">
        <f t="shared" si="289"/>
        <v>Alw</v>
      </c>
    </row>
    <row r="714" spans="7:26">
      <c r="G714" s="182">
        <f t="shared" si="300"/>
        <v>44</v>
      </c>
      <c r="H714" s="179">
        <f t="shared" si="282"/>
        <v>7</v>
      </c>
      <c r="I714" s="179" t="str">
        <f t="shared" si="290"/>
        <v>R44.7</v>
      </c>
      <c r="K714" s="179" t="str">
        <f t="shared" si="294"/>
        <v>R144.7</v>
      </c>
      <c r="L714" s="138" t="str">
        <f t="shared" si="285"/>
        <v>Sol</v>
      </c>
      <c r="M714" s="179" t="str">
        <f t="shared" si="295"/>
        <v>MR44.7</v>
      </c>
      <c r="N714" s="4" t="str">
        <f t="shared" si="291"/>
        <v>Flg</v>
      </c>
      <c r="O714" s="179" t="str">
        <f t="shared" si="296"/>
        <v>MR144.7</v>
      </c>
      <c r="P714" s="4" t="str">
        <f t="shared" si="286"/>
        <v>Pls</v>
      </c>
      <c r="Q714" s="179" t="str">
        <f t="shared" si="297"/>
        <v>MR244.7</v>
      </c>
      <c r="R714" s="4" t="str">
        <f t="shared" si="287"/>
        <v>[M]</v>
      </c>
      <c r="S714" s="179" t="str">
        <f t="shared" si="298"/>
        <v>MR344.7</v>
      </c>
      <c r="T714" s="4" t="str">
        <f t="shared" si="288"/>
        <v>[A]</v>
      </c>
      <c r="U714" s="179" t="str">
        <f t="shared" si="292"/>
        <v>MR444.7</v>
      </c>
      <c r="V714" s="4" t="str">
        <f t="shared" si="283"/>
        <v>Sw</v>
      </c>
      <c r="W714" s="179" t="str">
        <f t="shared" si="293"/>
        <v>MR544.7</v>
      </c>
      <c r="X714" s="4" t="str">
        <f t="shared" si="284"/>
        <v>Lamp</v>
      </c>
      <c r="Y714" s="179" t="str">
        <f t="shared" si="299"/>
        <v>MR644.7</v>
      </c>
      <c r="Z714" s="4" t="str">
        <f t="shared" si="289"/>
        <v>Alw</v>
      </c>
    </row>
    <row r="715" spans="7:26">
      <c r="G715" s="182">
        <f t="shared" si="300"/>
        <v>44</v>
      </c>
      <c r="H715" s="179">
        <f t="shared" si="282"/>
        <v>8</v>
      </c>
      <c r="I715" s="179" t="str">
        <f t="shared" si="290"/>
        <v>R44.8</v>
      </c>
      <c r="K715" s="179" t="str">
        <f t="shared" si="294"/>
        <v>R144.8</v>
      </c>
      <c r="L715" s="138" t="str">
        <f t="shared" si="285"/>
        <v>Sol</v>
      </c>
      <c r="M715" s="179" t="str">
        <f t="shared" si="295"/>
        <v>MR44.8</v>
      </c>
      <c r="N715" s="4" t="str">
        <f t="shared" si="291"/>
        <v>Flg</v>
      </c>
      <c r="O715" s="179" t="str">
        <f t="shared" si="296"/>
        <v>MR144.8</v>
      </c>
      <c r="P715" s="4" t="str">
        <f t="shared" si="286"/>
        <v>Pls</v>
      </c>
      <c r="Q715" s="179" t="str">
        <f t="shared" si="297"/>
        <v>MR244.8</v>
      </c>
      <c r="R715" s="4" t="str">
        <f t="shared" si="287"/>
        <v>[M]</v>
      </c>
      <c r="S715" s="179" t="str">
        <f t="shared" si="298"/>
        <v>MR344.8</v>
      </c>
      <c r="T715" s="4" t="str">
        <f t="shared" si="288"/>
        <v>[A]</v>
      </c>
      <c r="U715" s="179" t="str">
        <f t="shared" si="292"/>
        <v>MR444.8</v>
      </c>
      <c r="V715" s="4" t="str">
        <f t="shared" si="283"/>
        <v>Sw</v>
      </c>
      <c r="W715" s="179" t="str">
        <f t="shared" si="293"/>
        <v>MR544.8</v>
      </c>
      <c r="X715" s="4" t="str">
        <f t="shared" si="284"/>
        <v>Lamp</v>
      </c>
      <c r="Y715" s="179" t="str">
        <f t="shared" si="299"/>
        <v>MR644.8</v>
      </c>
      <c r="Z715" s="4" t="str">
        <f t="shared" si="289"/>
        <v>Alw</v>
      </c>
    </row>
    <row r="716" spans="7:26">
      <c r="G716" s="182">
        <f t="shared" si="300"/>
        <v>44</v>
      </c>
      <c r="H716" s="179">
        <f t="shared" si="282"/>
        <v>9</v>
      </c>
      <c r="I716" s="179" t="str">
        <f t="shared" si="290"/>
        <v>R44.9</v>
      </c>
      <c r="K716" s="179" t="str">
        <f t="shared" si="294"/>
        <v>R144.9</v>
      </c>
      <c r="L716" s="138" t="str">
        <f t="shared" si="285"/>
        <v>Sol</v>
      </c>
      <c r="M716" s="179" t="str">
        <f t="shared" si="295"/>
        <v>MR44.9</v>
      </c>
      <c r="N716" s="4" t="str">
        <f t="shared" si="291"/>
        <v>Flg</v>
      </c>
      <c r="O716" s="179" t="str">
        <f t="shared" si="296"/>
        <v>MR144.9</v>
      </c>
      <c r="P716" s="4" t="str">
        <f t="shared" si="286"/>
        <v>Pls</v>
      </c>
      <c r="Q716" s="179" t="str">
        <f t="shared" si="297"/>
        <v>MR244.9</v>
      </c>
      <c r="R716" s="4" t="str">
        <f t="shared" si="287"/>
        <v>[M]</v>
      </c>
      <c r="S716" s="179" t="str">
        <f t="shared" si="298"/>
        <v>MR344.9</v>
      </c>
      <c r="T716" s="4" t="str">
        <f t="shared" si="288"/>
        <v>[A]</v>
      </c>
      <c r="U716" s="179" t="str">
        <f t="shared" si="292"/>
        <v>MR444.9</v>
      </c>
      <c r="V716" s="4" t="str">
        <f t="shared" si="283"/>
        <v>Sw</v>
      </c>
      <c r="W716" s="179" t="str">
        <f t="shared" si="293"/>
        <v>MR544.9</v>
      </c>
      <c r="X716" s="4" t="str">
        <f t="shared" si="284"/>
        <v>Lamp</v>
      </c>
      <c r="Y716" s="179" t="str">
        <f t="shared" si="299"/>
        <v>MR644.9</v>
      </c>
      <c r="Z716" s="4" t="str">
        <f t="shared" si="289"/>
        <v>Alw</v>
      </c>
    </row>
    <row r="717" spans="7:26">
      <c r="G717" s="182">
        <f t="shared" si="300"/>
        <v>44</v>
      </c>
      <c r="H717" s="179">
        <f t="shared" ref="H717:H780" si="301">IF(H716&lt;&gt;15,H716+1,0)</f>
        <v>10</v>
      </c>
      <c r="I717" s="179" t="str">
        <f t="shared" si="290"/>
        <v>R44.10</v>
      </c>
      <c r="K717" s="179" t="str">
        <f t="shared" si="294"/>
        <v>R144.10</v>
      </c>
      <c r="L717" s="138" t="str">
        <f t="shared" si="285"/>
        <v>Sol</v>
      </c>
      <c r="M717" s="179" t="str">
        <f t="shared" si="295"/>
        <v>MR44.10</v>
      </c>
      <c r="N717" s="4" t="str">
        <f t="shared" si="291"/>
        <v>Flg</v>
      </c>
      <c r="O717" s="179" t="str">
        <f t="shared" si="296"/>
        <v>MR144.10</v>
      </c>
      <c r="P717" s="4" t="str">
        <f t="shared" si="286"/>
        <v>Pls</v>
      </c>
      <c r="Q717" s="179" t="str">
        <f t="shared" si="297"/>
        <v>MR244.10</v>
      </c>
      <c r="R717" s="4" t="str">
        <f t="shared" si="287"/>
        <v>[M]</v>
      </c>
      <c r="S717" s="179" t="str">
        <f t="shared" si="298"/>
        <v>MR344.10</v>
      </c>
      <c r="T717" s="4" t="str">
        <f t="shared" si="288"/>
        <v>[A]</v>
      </c>
      <c r="U717" s="179" t="str">
        <f t="shared" si="292"/>
        <v>MR444.10</v>
      </c>
      <c r="V717" s="4" t="str">
        <f t="shared" si="283"/>
        <v>Sw</v>
      </c>
      <c r="W717" s="179" t="str">
        <f t="shared" si="293"/>
        <v>MR544.10</v>
      </c>
      <c r="X717" s="4" t="str">
        <f t="shared" si="284"/>
        <v>Lamp</v>
      </c>
      <c r="Y717" s="179" t="str">
        <f t="shared" si="299"/>
        <v>MR644.10</v>
      </c>
      <c r="Z717" s="4" t="str">
        <f t="shared" si="289"/>
        <v>Alw</v>
      </c>
    </row>
    <row r="718" spans="7:26">
      <c r="G718" s="182">
        <f t="shared" si="300"/>
        <v>44</v>
      </c>
      <c r="H718" s="179">
        <f t="shared" si="301"/>
        <v>11</v>
      </c>
      <c r="I718" s="179" t="str">
        <f t="shared" si="290"/>
        <v>R44.11</v>
      </c>
      <c r="K718" s="179" t="str">
        <f t="shared" si="294"/>
        <v>R144.11</v>
      </c>
      <c r="L718" s="138" t="str">
        <f t="shared" si="285"/>
        <v>Sol</v>
      </c>
      <c r="M718" s="179" t="str">
        <f t="shared" si="295"/>
        <v>MR44.11</v>
      </c>
      <c r="N718" s="4" t="str">
        <f t="shared" si="291"/>
        <v>Flg</v>
      </c>
      <c r="O718" s="179" t="str">
        <f t="shared" si="296"/>
        <v>MR144.11</v>
      </c>
      <c r="P718" s="4" t="str">
        <f t="shared" si="286"/>
        <v>Pls</v>
      </c>
      <c r="Q718" s="179" t="str">
        <f t="shared" si="297"/>
        <v>MR244.11</v>
      </c>
      <c r="R718" s="4" t="str">
        <f t="shared" si="287"/>
        <v>[M]</v>
      </c>
      <c r="S718" s="179" t="str">
        <f t="shared" si="298"/>
        <v>MR344.11</v>
      </c>
      <c r="T718" s="4" t="str">
        <f t="shared" si="288"/>
        <v>[A]</v>
      </c>
      <c r="U718" s="179" t="str">
        <f t="shared" si="292"/>
        <v>MR444.11</v>
      </c>
      <c r="V718" s="4" t="str">
        <f t="shared" si="283"/>
        <v>Sw</v>
      </c>
      <c r="W718" s="179" t="str">
        <f t="shared" si="293"/>
        <v>MR544.11</v>
      </c>
      <c r="X718" s="4" t="str">
        <f t="shared" si="284"/>
        <v>Lamp</v>
      </c>
      <c r="Y718" s="179" t="str">
        <f t="shared" si="299"/>
        <v>MR644.11</v>
      </c>
      <c r="Z718" s="4" t="str">
        <f t="shared" si="289"/>
        <v>Alw</v>
      </c>
    </row>
    <row r="719" spans="7:26">
      <c r="G719" s="182">
        <f t="shared" si="300"/>
        <v>44</v>
      </c>
      <c r="H719" s="179">
        <f t="shared" si="301"/>
        <v>12</v>
      </c>
      <c r="I719" s="179" t="str">
        <f t="shared" si="290"/>
        <v>R44.12</v>
      </c>
      <c r="K719" s="179" t="str">
        <f t="shared" si="294"/>
        <v>R144.12</v>
      </c>
      <c r="L719" s="138" t="str">
        <f t="shared" si="285"/>
        <v>Sol</v>
      </c>
      <c r="M719" s="179" t="str">
        <f t="shared" si="295"/>
        <v>MR44.12</v>
      </c>
      <c r="N719" s="4" t="str">
        <f t="shared" si="291"/>
        <v>Flg</v>
      </c>
      <c r="O719" s="179" t="str">
        <f t="shared" si="296"/>
        <v>MR144.12</v>
      </c>
      <c r="P719" s="4" t="str">
        <f t="shared" si="286"/>
        <v>Pls</v>
      </c>
      <c r="Q719" s="179" t="str">
        <f t="shared" si="297"/>
        <v>MR244.12</v>
      </c>
      <c r="R719" s="4" t="str">
        <f t="shared" si="287"/>
        <v>[M]</v>
      </c>
      <c r="S719" s="179" t="str">
        <f t="shared" si="298"/>
        <v>MR344.12</v>
      </c>
      <c r="T719" s="4" t="str">
        <f t="shared" si="288"/>
        <v>[A]</v>
      </c>
      <c r="U719" s="179" t="str">
        <f t="shared" si="292"/>
        <v>MR444.12</v>
      </c>
      <c r="V719" s="4" t="str">
        <f t="shared" si="283"/>
        <v>Sw</v>
      </c>
      <c r="W719" s="179" t="str">
        <f t="shared" si="293"/>
        <v>MR544.12</v>
      </c>
      <c r="X719" s="4" t="str">
        <f t="shared" si="284"/>
        <v>Lamp</v>
      </c>
      <c r="Y719" s="179" t="str">
        <f t="shared" si="299"/>
        <v>MR644.12</v>
      </c>
      <c r="Z719" s="4" t="str">
        <f t="shared" si="289"/>
        <v>Alw</v>
      </c>
    </row>
    <row r="720" spans="7:26">
      <c r="G720" s="182">
        <f t="shared" si="300"/>
        <v>44</v>
      </c>
      <c r="H720" s="179">
        <f t="shared" si="301"/>
        <v>13</v>
      </c>
      <c r="I720" s="179" t="str">
        <f t="shared" si="290"/>
        <v>R44.13</v>
      </c>
      <c r="K720" s="179" t="str">
        <f t="shared" si="294"/>
        <v>R144.13</v>
      </c>
      <c r="L720" s="138" t="str">
        <f t="shared" si="285"/>
        <v>Sol</v>
      </c>
      <c r="M720" s="179" t="str">
        <f t="shared" si="295"/>
        <v>MR44.13</v>
      </c>
      <c r="N720" s="4" t="str">
        <f t="shared" si="291"/>
        <v>Flg</v>
      </c>
      <c r="O720" s="179" t="str">
        <f t="shared" si="296"/>
        <v>MR144.13</v>
      </c>
      <c r="P720" s="4" t="str">
        <f t="shared" si="286"/>
        <v>Pls</v>
      </c>
      <c r="Q720" s="179" t="str">
        <f t="shared" si="297"/>
        <v>MR244.13</v>
      </c>
      <c r="R720" s="4" t="str">
        <f t="shared" si="287"/>
        <v>[M]</v>
      </c>
      <c r="S720" s="179" t="str">
        <f t="shared" si="298"/>
        <v>MR344.13</v>
      </c>
      <c r="T720" s="4" t="str">
        <f t="shared" si="288"/>
        <v>[A]</v>
      </c>
      <c r="U720" s="179" t="str">
        <f t="shared" si="292"/>
        <v>MR444.13</v>
      </c>
      <c r="V720" s="4" t="str">
        <f t="shared" si="283"/>
        <v>Sw</v>
      </c>
      <c r="W720" s="179" t="str">
        <f t="shared" si="293"/>
        <v>MR544.13</v>
      </c>
      <c r="X720" s="4" t="str">
        <f t="shared" si="284"/>
        <v>Lamp</v>
      </c>
      <c r="Y720" s="179" t="str">
        <f t="shared" si="299"/>
        <v>MR644.13</v>
      </c>
      <c r="Z720" s="4" t="str">
        <f t="shared" si="289"/>
        <v>Alw</v>
      </c>
    </row>
    <row r="721" spans="7:26">
      <c r="G721" s="182">
        <f t="shared" si="300"/>
        <v>44</v>
      </c>
      <c r="H721" s="179">
        <f t="shared" si="301"/>
        <v>14</v>
      </c>
      <c r="I721" s="179" t="str">
        <f t="shared" si="290"/>
        <v>R44.14</v>
      </c>
      <c r="K721" s="179" t="str">
        <f t="shared" si="294"/>
        <v>R144.14</v>
      </c>
      <c r="L721" s="138" t="str">
        <f t="shared" si="285"/>
        <v>Sol</v>
      </c>
      <c r="M721" s="179" t="str">
        <f t="shared" si="295"/>
        <v>MR44.14</v>
      </c>
      <c r="N721" s="4" t="str">
        <f t="shared" si="291"/>
        <v>Flg</v>
      </c>
      <c r="O721" s="179" t="str">
        <f t="shared" si="296"/>
        <v>MR144.14</v>
      </c>
      <c r="P721" s="4" t="str">
        <f t="shared" si="286"/>
        <v>Pls</v>
      </c>
      <c r="Q721" s="179" t="str">
        <f t="shared" si="297"/>
        <v>MR244.14</v>
      </c>
      <c r="R721" s="4" t="str">
        <f t="shared" si="287"/>
        <v>[M]</v>
      </c>
      <c r="S721" s="179" t="str">
        <f t="shared" si="298"/>
        <v>MR344.14</v>
      </c>
      <c r="T721" s="4" t="str">
        <f t="shared" si="288"/>
        <v>[A]</v>
      </c>
      <c r="U721" s="179" t="str">
        <f t="shared" si="292"/>
        <v>MR444.14</v>
      </c>
      <c r="V721" s="4" t="str">
        <f t="shared" si="283"/>
        <v>Sw</v>
      </c>
      <c r="W721" s="179" t="str">
        <f t="shared" si="293"/>
        <v>MR544.14</v>
      </c>
      <c r="X721" s="4" t="str">
        <f t="shared" si="284"/>
        <v>Lamp</v>
      </c>
      <c r="Y721" s="179" t="str">
        <f t="shared" si="299"/>
        <v>MR644.14</v>
      </c>
      <c r="Z721" s="4" t="str">
        <f t="shared" si="289"/>
        <v>Alw</v>
      </c>
    </row>
    <row r="722" spans="7:26">
      <c r="G722" s="182">
        <f t="shared" si="300"/>
        <v>44</v>
      </c>
      <c r="H722" s="179">
        <f t="shared" si="301"/>
        <v>15</v>
      </c>
      <c r="I722" s="179" t="str">
        <f t="shared" si="290"/>
        <v>R44.15</v>
      </c>
      <c r="K722" s="179" t="str">
        <f t="shared" si="294"/>
        <v>R144.15</v>
      </c>
      <c r="L722" s="138" t="str">
        <f t="shared" si="285"/>
        <v>Sol</v>
      </c>
      <c r="M722" s="179" t="str">
        <f t="shared" si="295"/>
        <v>MR44.15</v>
      </c>
      <c r="N722" s="4" t="str">
        <f t="shared" si="291"/>
        <v>Flg</v>
      </c>
      <c r="O722" s="179" t="str">
        <f t="shared" si="296"/>
        <v>MR144.15</v>
      </c>
      <c r="P722" s="4" t="str">
        <f t="shared" si="286"/>
        <v>Pls</v>
      </c>
      <c r="Q722" s="179" t="str">
        <f t="shared" si="297"/>
        <v>MR244.15</v>
      </c>
      <c r="R722" s="4" t="str">
        <f t="shared" si="287"/>
        <v>[M]</v>
      </c>
      <c r="S722" s="179" t="str">
        <f t="shared" si="298"/>
        <v>MR344.15</v>
      </c>
      <c r="T722" s="4" t="str">
        <f t="shared" si="288"/>
        <v>[A]</v>
      </c>
      <c r="U722" s="179" t="str">
        <f t="shared" si="292"/>
        <v>MR444.15</v>
      </c>
      <c r="V722" s="4" t="str">
        <f t="shared" si="283"/>
        <v>Sw</v>
      </c>
      <c r="W722" s="179" t="str">
        <f t="shared" si="293"/>
        <v>MR544.15</v>
      </c>
      <c r="X722" s="4" t="str">
        <f t="shared" si="284"/>
        <v>Lamp</v>
      </c>
      <c r="Y722" s="179" t="str">
        <f t="shared" si="299"/>
        <v>MR644.15</v>
      </c>
      <c r="Z722" s="4" t="str">
        <f t="shared" si="289"/>
        <v>Alw</v>
      </c>
    </row>
    <row r="723" spans="5:26">
      <c r="E723" s="23"/>
      <c r="G723" s="182">
        <f t="shared" si="300"/>
        <v>45</v>
      </c>
      <c r="H723" s="179">
        <f t="shared" si="301"/>
        <v>0</v>
      </c>
      <c r="I723" s="179" t="str">
        <f t="shared" si="290"/>
        <v>R45.0</v>
      </c>
      <c r="K723" s="179" t="str">
        <f t="shared" si="294"/>
        <v>R145.0</v>
      </c>
      <c r="L723" s="138" t="str">
        <f t="shared" si="285"/>
        <v>Sol</v>
      </c>
      <c r="M723" s="179" t="str">
        <f t="shared" si="295"/>
        <v>MR45.0</v>
      </c>
      <c r="N723" s="4" t="str">
        <f t="shared" si="291"/>
        <v>Flg</v>
      </c>
      <c r="O723" s="179" t="str">
        <f t="shared" si="296"/>
        <v>MR145.0</v>
      </c>
      <c r="P723" s="4" t="str">
        <f t="shared" si="286"/>
        <v>Pls</v>
      </c>
      <c r="Q723" s="179" t="str">
        <f t="shared" si="297"/>
        <v>MR245.0</v>
      </c>
      <c r="R723" s="4" t="str">
        <f t="shared" si="287"/>
        <v>[M]</v>
      </c>
      <c r="S723" s="179" t="str">
        <f t="shared" si="298"/>
        <v>MR345.0</v>
      </c>
      <c r="T723" s="4" t="str">
        <f t="shared" si="288"/>
        <v>[A]</v>
      </c>
      <c r="U723" s="179" t="str">
        <f t="shared" si="292"/>
        <v>MR445.0</v>
      </c>
      <c r="V723" s="4" t="str">
        <f t="shared" ref="V723:V786" si="302">$E723&amp;V$2</f>
        <v>Sw</v>
      </c>
      <c r="W723" s="179" t="str">
        <f t="shared" si="293"/>
        <v>MR545.0</v>
      </c>
      <c r="X723" s="4" t="str">
        <f t="shared" ref="X723:X786" si="303">$E723&amp;X$2</f>
        <v>Lamp</v>
      </c>
      <c r="Y723" s="179" t="str">
        <f t="shared" si="299"/>
        <v>MR645.0</v>
      </c>
      <c r="Z723" s="4" t="str">
        <f t="shared" si="289"/>
        <v>Alw</v>
      </c>
    </row>
    <row r="724" spans="7:26">
      <c r="G724" s="182">
        <f t="shared" si="300"/>
        <v>45</v>
      </c>
      <c r="H724" s="179">
        <f t="shared" si="301"/>
        <v>1</v>
      </c>
      <c r="I724" s="179" t="str">
        <f t="shared" si="290"/>
        <v>R45.1</v>
      </c>
      <c r="K724" s="179" t="str">
        <f t="shared" si="294"/>
        <v>R145.1</v>
      </c>
      <c r="L724" s="138" t="str">
        <f t="shared" si="285"/>
        <v>Sol</v>
      </c>
      <c r="M724" s="179" t="str">
        <f t="shared" si="295"/>
        <v>MR45.1</v>
      </c>
      <c r="N724" s="4" t="str">
        <f t="shared" si="291"/>
        <v>Flg</v>
      </c>
      <c r="O724" s="179" t="str">
        <f t="shared" si="296"/>
        <v>MR145.1</v>
      </c>
      <c r="P724" s="4" t="str">
        <f t="shared" si="286"/>
        <v>Pls</v>
      </c>
      <c r="Q724" s="179" t="str">
        <f t="shared" si="297"/>
        <v>MR245.1</v>
      </c>
      <c r="R724" s="4" t="str">
        <f t="shared" si="287"/>
        <v>[M]</v>
      </c>
      <c r="S724" s="179" t="str">
        <f t="shared" si="298"/>
        <v>MR345.1</v>
      </c>
      <c r="T724" s="4" t="str">
        <f t="shared" si="288"/>
        <v>[A]</v>
      </c>
      <c r="U724" s="179" t="str">
        <f t="shared" si="292"/>
        <v>MR445.1</v>
      </c>
      <c r="V724" s="4" t="str">
        <f t="shared" si="302"/>
        <v>Sw</v>
      </c>
      <c r="W724" s="179" t="str">
        <f t="shared" si="293"/>
        <v>MR545.1</v>
      </c>
      <c r="X724" s="4" t="str">
        <f t="shared" si="303"/>
        <v>Lamp</v>
      </c>
      <c r="Y724" s="179" t="str">
        <f t="shared" si="299"/>
        <v>MR645.1</v>
      </c>
      <c r="Z724" s="4" t="str">
        <f t="shared" si="289"/>
        <v>Alw</v>
      </c>
    </row>
    <row r="725" spans="7:26">
      <c r="G725" s="182">
        <f t="shared" si="300"/>
        <v>45</v>
      </c>
      <c r="H725" s="179">
        <f t="shared" si="301"/>
        <v>2</v>
      </c>
      <c r="I725" s="179" t="str">
        <f t="shared" si="290"/>
        <v>R45.2</v>
      </c>
      <c r="K725" s="179" t="str">
        <f t="shared" si="294"/>
        <v>R145.2</v>
      </c>
      <c r="L725" s="138" t="str">
        <f t="shared" si="285"/>
        <v>Sol</v>
      </c>
      <c r="M725" s="179" t="str">
        <f t="shared" si="295"/>
        <v>MR45.2</v>
      </c>
      <c r="N725" s="4" t="str">
        <f t="shared" si="291"/>
        <v>Flg</v>
      </c>
      <c r="O725" s="179" t="str">
        <f t="shared" si="296"/>
        <v>MR145.2</v>
      </c>
      <c r="P725" s="4" t="str">
        <f t="shared" si="286"/>
        <v>Pls</v>
      </c>
      <c r="Q725" s="179" t="str">
        <f t="shared" si="297"/>
        <v>MR245.2</v>
      </c>
      <c r="R725" s="4" t="str">
        <f t="shared" si="287"/>
        <v>[M]</v>
      </c>
      <c r="S725" s="179" t="str">
        <f t="shared" si="298"/>
        <v>MR345.2</v>
      </c>
      <c r="T725" s="4" t="str">
        <f t="shared" si="288"/>
        <v>[A]</v>
      </c>
      <c r="U725" s="179" t="str">
        <f t="shared" si="292"/>
        <v>MR445.2</v>
      </c>
      <c r="V725" s="4" t="str">
        <f t="shared" si="302"/>
        <v>Sw</v>
      </c>
      <c r="W725" s="179" t="str">
        <f t="shared" si="293"/>
        <v>MR545.2</v>
      </c>
      <c r="X725" s="4" t="str">
        <f t="shared" si="303"/>
        <v>Lamp</v>
      </c>
      <c r="Y725" s="179" t="str">
        <f t="shared" si="299"/>
        <v>MR645.2</v>
      </c>
      <c r="Z725" s="4" t="str">
        <f t="shared" si="289"/>
        <v>Alw</v>
      </c>
    </row>
    <row r="726" spans="7:26">
      <c r="G726" s="182">
        <f t="shared" si="300"/>
        <v>45</v>
      </c>
      <c r="H726" s="179">
        <f t="shared" si="301"/>
        <v>3</v>
      </c>
      <c r="I726" s="179" t="str">
        <f t="shared" si="290"/>
        <v>R45.3</v>
      </c>
      <c r="K726" s="179" t="str">
        <f t="shared" si="294"/>
        <v>R145.3</v>
      </c>
      <c r="L726" s="138" t="str">
        <f t="shared" si="285"/>
        <v>Sol</v>
      </c>
      <c r="M726" s="179" t="str">
        <f t="shared" si="295"/>
        <v>MR45.3</v>
      </c>
      <c r="N726" s="4" t="str">
        <f t="shared" si="291"/>
        <v>Flg</v>
      </c>
      <c r="O726" s="179" t="str">
        <f t="shared" si="296"/>
        <v>MR145.3</v>
      </c>
      <c r="P726" s="4" t="str">
        <f t="shared" si="286"/>
        <v>Pls</v>
      </c>
      <c r="Q726" s="179" t="str">
        <f t="shared" si="297"/>
        <v>MR245.3</v>
      </c>
      <c r="R726" s="4" t="str">
        <f t="shared" si="287"/>
        <v>[M]</v>
      </c>
      <c r="S726" s="179" t="str">
        <f t="shared" si="298"/>
        <v>MR345.3</v>
      </c>
      <c r="T726" s="4" t="str">
        <f t="shared" si="288"/>
        <v>[A]</v>
      </c>
      <c r="U726" s="179" t="str">
        <f t="shared" si="292"/>
        <v>MR445.3</v>
      </c>
      <c r="V726" s="4" t="str">
        <f t="shared" si="302"/>
        <v>Sw</v>
      </c>
      <c r="W726" s="179" t="str">
        <f t="shared" si="293"/>
        <v>MR545.3</v>
      </c>
      <c r="X726" s="4" t="str">
        <f t="shared" si="303"/>
        <v>Lamp</v>
      </c>
      <c r="Y726" s="179" t="str">
        <f t="shared" si="299"/>
        <v>MR645.3</v>
      </c>
      <c r="Z726" s="4" t="str">
        <f t="shared" si="289"/>
        <v>Alw</v>
      </c>
    </row>
    <row r="727" spans="7:26">
      <c r="G727" s="182">
        <f t="shared" si="300"/>
        <v>45</v>
      </c>
      <c r="H727" s="179">
        <f t="shared" si="301"/>
        <v>4</v>
      </c>
      <c r="I727" s="179" t="str">
        <f t="shared" si="290"/>
        <v>R45.4</v>
      </c>
      <c r="K727" s="179" t="str">
        <f t="shared" si="294"/>
        <v>R145.4</v>
      </c>
      <c r="L727" s="138" t="str">
        <f t="shared" si="285"/>
        <v>Sol</v>
      </c>
      <c r="M727" s="179" t="str">
        <f t="shared" si="295"/>
        <v>MR45.4</v>
      </c>
      <c r="N727" s="4" t="str">
        <f t="shared" si="291"/>
        <v>Flg</v>
      </c>
      <c r="O727" s="179" t="str">
        <f t="shared" si="296"/>
        <v>MR145.4</v>
      </c>
      <c r="P727" s="4" t="str">
        <f t="shared" si="286"/>
        <v>Pls</v>
      </c>
      <c r="Q727" s="179" t="str">
        <f t="shared" si="297"/>
        <v>MR245.4</v>
      </c>
      <c r="R727" s="4" t="str">
        <f t="shared" si="287"/>
        <v>[M]</v>
      </c>
      <c r="S727" s="179" t="str">
        <f t="shared" si="298"/>
        <v>MR345.4</v>
      </c>
      <c r="T727" s="4" t="str">
        <f t="shared" si="288"/>
        <v>[A]</v>
      </c>
      <c r="U727" s="179" t="str">
        <f t="shared" si="292"/>
        <v>MR445.4</v>
      </c>
      <c r="V727" s="4" t="str">
        <f t="shared" si="302"/>
        <v>Sw</v>
      </c>
      <c r="W727" s="179" t="str">
        <f t="shared" si="293"/>
        <v>MR545.4</v>
      </c>
      <c r="X727" s="4" t="str">
        <f t="shared" si="303"/>
        <v>Lamp</v>
      </c>
      <c r="Y727" s="179" t="str">
        <f t="shared" si="299"/>
        <v>MR645.4</v>
      </c>
      <c r="Z727" s="4" t="str">
        <f t="shared" si="289"/>
        <v>Alw</v>
      </c>
    </row>
    <row r="728" spans="7:26">
      <c r="G728" s="182">
        <f t="shared" si="300"/>
        <v>45</v>
      </c>
      <c r="H728" s="179">
        <f t="shared" si="301"/>
        <v>5</v>
      </c>
      <c r="I728" s="179" t="str">
        <f t="shared" si="290"/>
        <v>R45.5</v>
      </c>
      <c r="K728" s="179" t="str">
        <f t="shared" si="294"/>
        <v>R145.5</v>
      </c>
      <c r="L728" s="138" t="str">
        <f t="shared" si="285"/>
        <v>Sol</v>
      </c>
      <c r="M728" s="179" t="str">
        <f t="shared" si="295"/>
        <v>MR45.5</v>
      </c>
      <c r="N728" s="4" t="str">
        <f t="shared" si="291"/>
        <v>Flg</v>
      </c>
      <c r="O728" s="179" t="str">
        <f t="shared" si="296"/>
        <v>MR145.5</v>
      </c>
      <c r="P728" s="4" t="str">
        <f t="shared" si="286"/>
        <v>Pls</v>
      </c>
      <c r="Q728" s="179" t="str">
        <f t="shared" si="297"/>
        <v>MR245.5</v>
      </c>
      <c r="R728" s="4" t="str">
        <f t="shared" si="287"/>
        <v>[M]</v>
      </c>
      <c r="S728" s="179" t="str">
        <f t="shared" si="298"/>
        <v>MR345.5</v>
      </c>
      <c r="T728" s="4" t="str">
        <f t="shared" si="288"/>
        <v>[A]</v>
      </c>
      <c r="U728" s="179" t="str">
        <f t="shared" si="292"/>
        <v>MR445.5</v>
      </c>
      <c r="V728" s="4" t="str">
        <f t="shared" si="302"/>
        <v>Sw</v>
      </c>
      <c r="W728" s="179" t="str">
        <f t="shared" si="293"/>
        <v>MR545.5</v>
      </c>
      <c r="X728" s="4" t="str">
        <f t="shared" si="303"/>
        <v>Lamp</v>
      </c>
      <c r="Y728" s="179" t="str">
        <f t="shared" si="299"/>
        <v>MR645.5</v>
      </c>
      <c r="Z728" s="4" t="str">
        <f t="shared" si="289"/>
        <v>Alw</v>
      </c>
    </row>
    <row r="729" spans="7:26">
      <c r="G729" s="182">
        <f t="shared" si="300"/>
        <v>45</v>
      </c>
      <c r="H729" s="179">
        <f t="shared" si="301"/>
        <v>6</v>
      </c>
      <c r="I729" s="179" t="str">
        <f t="shared" si="290"/>
        <v>R45.6</v>
      </c>
      <c r="K729" s="179" t="str">
        <f t="shared" si="294"/>
        <v>R145.6</v>
      </c>
      <c r="L729" s="138" t="str">
        <f t="shared" si="285"/>
        <v>Sol</v>
      </c>
      <c r="M729" s="179" t="str">
        <f t="shared" si="295"/>
        <v>MR45.6</v>
      </c>
      <c r="N729" s="4" t="str">
        <f t="shared" si="291"/>
        <v>Flg</v>
      </c>
      <c r="O729" s="179" t="str">
        <f t="shared" si="296"/>
        <v>MR145.6</v>
      </c>
      <c r="P729" s="4" t="str">
        <f t="shared" si="286"/>
        <v>Pls</v>
      </c>
      <c r="Q729" s="179" t="str">
        <f t="shared" si="297"/>
        <v>MR245.6</v>
      </c>
      <c r="R729" s="4" t="str">
        <f t="shared" si="287"/>
        <v>[M]</v>
      </c>
      <c r="S729" s="179" t="str">
        <f t="shared" si="298"/>
        <v>MR345.6</v>
      </c>
      <c r="T729" s="4" t="str">
        <f t="shared" si="288"/>
        <v>[A]</v>
      </c>
      <c r="U729" s="179" t="str">
        <f t="shared" si="292"/>
        <v>MR445.6</v>
      </c>
      <c r="V729" s="4" t="str">
        <f t="shared" si="302"/>
        <v>Sw</v>
      </c>
      <c r="W729" s="179" t="str">
        <f t="shared" si="293"/>
        <v>MR545.6</v>
      </c>
      <c r="X729" s="4" t="str">
        <f t="shared" si="303"/>
        <v>Lamp</v>
      </c>
      <c r="Y729" s="179" t="str">
        <f t="shared" si="299"/>
        <v>MR645.6</v>
      </c>
      <c r="Z729" s="4" t="str">
        <f t="shared" si="289"/>
        <v>Alw</v>
      </c>
    </row>
    <row r="730" spans="7:26">
      <c r="G730" s="182">
        <f t="shared" si="300"/>
        <v>45</v>
      </c>
      <c r="H730" s="179">
        <f t="shared" si="301"/>
        <v>7</v>
      </c>
      <c r="I730" s="179" t="str">
        <f t="shared" si="290"/>
        <v>R45.7</v>
      </c>
      <c r="K730" s="179" t="str">
        <f t="shared" si="294"/>
        <v>R145.7</v>
      </c>
      <c r="L730" s="138" t="str">
        <f t="shared" si="285"/>
        <v>Sol</v>
      </c>
      <c r="M730" s="179" t="str">
        <f t="shared" si="295"/>
        <v>MR45.7</v>
      </c>
      <c r="N730" s="4" t="str">
        <f t="shared" si="291"/>
        <v>Flg</v>
      </c>
      <c r="O730" s="179" t="str">
        <f t="shared" si="296"/>
        <v>MR145.7</v>
      </c>
      <c r="P730" s="4" t="str">
        <f t="shared" si="286"/>
        <v>Pls</v>
      </c>
      <c r="Q730" s="179" t="str">
        <f t="shared" si="297"/>
        <v>MR245.7</v>
      </c>
      <c r="R730" s="4" t="str">
        <f t="shared" si="287"/>
        <v>[M]</v>
      </c>
      <c r="S730" s="179" t="str">
        <f t="shared" si="298"/>
        <v>MR345.7</v>
      </c>
      <c r="T730" s="4" t="str">
        <f t="shared" si="288"/>
        <v>[A]</v>
      </c>
      <c r="U730" s="179" t="str">
        <f t="shared" si="292"/>
        <v>MR445.7</v>
      </c>
      <c r="V730" s="4" t="str">
        <f t="shared" si="302"/>
        <v>Sw</v>
      </c>
      <c r="W730" s="179" t="str">
        <f t="shared" si="293"/>
        <v>MR545.7</v>
      </c>
      <c r="X730" s="4" t="str">
        <f t="shared" si="303"/>
        <v>Lamp</v>
      </c>
      <c r="Y730" s="179" t="str">
        <f t="shared" si="299"/>
        <v>MR645.7</v>
      </c>
      <c r="Z730" s="4" t="str">
        <f t="shared" si="289"/>
        <v>Alw</v>
      </c>
    </row>
    <row r="731" spans="7:26">
      <c r="G731" s="182">
        <f t="shared" si="300"/>
        <v>45</v>
      </c>
      <c r="H731" s="179">
        <f t="shared" si="301"/>
        <v>8</v>
      </c>
      <c r="I731" s="179" t="str">
        <f t="shared" si="290"/>
        <v>R45.8</v>
      </c>
      <c r="K731" s="179" t="str">
        <f t="shared" si="294"/>
        <v>R145.8</v>
      </c>
      <c r="L731" s="138" t="str">
        <f t="shared" si="285"/>
        <v>Sol</v>
      </c>
      <c r="M731" s="179" t="str">
        <f t="shared" si="295"/>
        <v>MR45.8</v>
      </c>
      <c r="N731" s="4" t="str">
        <f t="shared" si="291"/>
        <v>Flg</v>
      </c>
      <c r="O731" s="179" t="str">
        <f t="shared" si="296"/>
        <v>MR145.8</v>
      </c>
      <c r="P731" s="4" t="str">
        <f t="shared" si="286"/>
        <v>Pls</v>
      </c>
      <c r="Q731" s="179" t="str">
        <f t="shared" si="297"/>
        <v>MR245.8</v>
      </c>
      <c r="R731" s="4" t="str">
        <f t="shared" si="287"/>
        <v>[M]</v>
      </c>
      <c r="S731" s="179" t="str">
        <f t="shared" si="298"/>
        <v>MR345.8</v>
      </c>
      <c r="T731" s="4" t="str">
        <f t="shared" si="288"/>
        <v>[A]</v>
      </c>
      <c r="U731" s="179" t="str">
        <f t="shared" si="292"/>
        <v>MR445.8</v>
      </c>
      <c r="V731" s="4" t="str">
        <f t="shared" si="302"/>
        <v>Sw</v>
      </c>
      <c r="W731" s="179" t="str">
        <f t="shared" si="293"/>
        <v>MR545.8</v>
      </c>
      <c r="X731" s="4" t="str">
        <f t="shared" si="303"/>
        <v>Lamp</v>
      </c>
      <c r="Y731" s="179" t="str">
        <f t="shared" si="299"/>
        <v>MR645.8</v>
      </c>
      <c r="Z731" s="4" t="str">
        <f t="shared" si="289"/>
        <v>Alw</v>
      </c>
    </row>
    <row r="732" spans="7:26">
      <c r="G732" s="182">
        <f t="shared" si="300"/>
        <v>45</v>
      </c>
      <c r="H732" s="179">
        <f t="shared" si="301"/>
        <v>9</v>
      </c>
      <c r="I732" s="179" t="str">
        <f t="shared" si="290"/>
        <v>R45.9</v>
      </c>
      <c r="K732" s="179" t="str">
        <f t="shared" si="294"/>
        <v>R145.9</v>
      </c>
      <c r="L732" s="138" t="str">
        <f t="shared" si="285"/>
        <v>Sol</v>
      </c>
      <c r="M732" s="179" t="str">
        <f t="shared" si="295"/>
        <v>MR45.9</v>
      </c>
      <c r="N732" s="4" t="str">
        <f t="shared" si="291"/>
        <v>Flg</v>
      </c>
      <c r="O732" s="179" t="str">
        <f t="shared" si="296"/>
        <v>MR145.9</v>
      </c>
      <c r="P732" s="4" t="str">
        <f t="shared" si="286"/>
        <v>Pls</v>
      </c>
      <c r="Q732" s="179" t="str">
        <f t="shared" si="297"/>
        <v>MR245.9</v>
      </c>
      <c r="R732" s="4" t="str">
        <f t="shared" si="287"/>
        <v>[M]</v>
      </c>
      <c r="S732" s="179" t="str">
        <f t="shared" si="298"/>
        <v>MR345.9</v>
      </c>
      <c r="T732" s="4" t="str">
        <f t="shared" si="288"/>
        <v>[A]</v>
      </c>
      <c r="U732" s="179" t="str">
        <f t="shared" si="292"/>
        <v>MR445.9</v>
      </c>
      <c r="V732" s="4" t="str">
        <f t="shared" si="302"/>
        <v>Sw</v>
      </c>
      <c r="W732" s="179" t="str">
        <f t="shared" si="293"/>
        <v>MR545.9</v>
      </c>
      <c r="X732" s="4" t="str">
        <f t="shared" si="303"/>
        <v>Lamp</v>
      </c>
      <c r="Y732" s="179" t="str">
        <f t="shared" si="299"/>
        <v>MR645.9</v>
      </c>
      <c r="Z732" s="4" t="str">
        <f t="shared" si="289"/>
        <v>Alw</v>
      </c>
    </row>
    <row r="733" spans="7:26">
      <c r="G733" s="182">
        <f t="shared" si="300"/>
        <v>45</v>
      </c>
      <c r="H733" s="179">
        <f t="shared" si="301"/>
        <v>10</v>
      </c>
      <c r="I733" s="179" t="str">
        <f t="shared" si="290"/>
        <v>R45.10</v>
      </c>
      <c r="K733" s="179" t="str">
        <f t="shared" si="294"/>
        <v>R145.10</v>
      </c>
      <c r="L733" s="138" t="str">
        <f t="shared" si="285"/>
        <v>Sol</v>
      </c>
      <c r="M733" s="179" t="str">
        <f t="shared" si="295"/>
        <v>MR45.10</v>
      </c>
      <c r="N733" s="4" t="str">
        <f t="shared" si="291"/>
        <v>Flg</v>
      </c>
      <c r="O733" s="179" t="str">
        <f t="shared" si="296"/>
        <v>MR145.10</v>
      </c>
      <c r="P733" s="4" t="str">
        <f t="shared" si="286"/>
        <v>Pls</v>
      </c>
      <c r="Q733" s="179" t="str">
        <f t="shared" si="297"/>
        <v>MR245.10</v>
      </c>
      <c r="R733" s="4" t="str">
        <f t="shared" si="287"/>
        <v>[M]</v>
      </c>
      <c r="S733" s="179" t="str">
        <f t="shared" si="298"/>
        <v>MR345.10</v>
      </c>
      <c r="T733" s="4" t="str">
        <f t="shared" si="288"/>
        <v>[A]</v>
      </c>
      <c r="U733" s="179" t="str">
        <f t="shared" si="292"/>
        <v>MR445.10</v>
      </c>
      <c r="V733" s="4" t="str">
        <f t="shared" si="302"/>
        <v>Sw</v>
      </c>
      <c r="W733" s="179" t="str">
        <f t="shared" si="293"/>
        <v>MR545.10</v>
      </c>
      <c r="X733" s="4" t="str">
        <f t="shared" si="303"/>
        <v>Lamp</v>
      </c>
      <c r="Y733" s="179" t="str">
        <f t="shared" si="299"/>
        <v>MR645.10</v>
      </c>
      <c r="Z733" s="4" t="str">
        <f t="shared" si="289"/>
        <v>Alw</v>
      </c>
    </row>
    <row r="734" spans="7:26">
      <c r="G734" s="182">
        <f t="shared" si="300"/>
        <v>45</v>
      </c>
      <c r="H734" s="179">
        <f t="shared" si="301"/>
        <v>11</v>
      </c>
      <c r="I734" s="179" t="str">
        <f t="shared" si="290"/>
        <v>R45.11</v>
      </c>
      <c r="K734" s="179" t="str">
        <f t="shared" si="294"/>
        <v>R145.11</v>
      </c>
      <c r="L734" s="138" t="str">
        <f t="shared" si="285"/>
        <v>Sol</v>
      </c>
      <c r="M734" s="179" t="str">
        <f t="shared" si="295"/>
        <v>MR45.11</v>
      </c>
      <c r="N734" s="4" t="str">
        <f t="shared" si="291"/>
        <v>Flg</v>
      </c>
      <c r="O734" s="179" t="str">
        <f t="shared" si="296"/>
        <v>MR145.11</v>
      </c>
      <c r="P734" s="4" t="str">
        <f t="shared" si="286"/>
        <v>Pls</v>
      </c>
      <c r="Q734" s="179" t="str">
        <f t="shared" si="297"/>
        <v>MR245.11</v>
      </c>
      <c r="R734" s="4" t="str">
        <f t="shared" si="287"/>
        <v>[M]</v>
      </c>
      <c r="S734" s="179" t="str">
        <f t="shared" si="298"/>
        <v>MR345.11</v>
      </c>
      <c r="T734" s="4" t="str">
        <f t="shared" si="288"/>
        <v>[A]</v>
      </c>
      <c r="U734" s="179" t="str">
        <f t="shared" si="292"/>
        <v>MR445.11</v>
      </c>
      <c r="V734" s="4" t="str">
        <f t="shared" si="302"/>
        <v>Sw</v>
      </c>
      <c r="W734" s="179" t="str">
        <f t="shared" si="293"/>
        <v>MR545.11</v>
      </c>
      <c r="X734" s="4" t="str">
        <f t="shared" si="303"/>
        <v>Lamp</v>
      </c>
      <c r="Y734" s="179" t="str">
        <f t="shared" si="299"/>
        <v>MR645.11</v>
      </c>
      <c r="Z734" s="4" t="str">
        <f t="shared" si="289"/>
        <v>Alw</v>
      </c>
    </row>
    <row r="735" spans="7:26">
      <c r="G735" s="182">
        <f t="shared" si="300"/>
        <v>45</v>
      </c>
      <c r="H735" s="179">
        <f t="shared" si="301"/>
        <v>12</v>
      </c>
      <c r="I735" s="179" t="str">
        <f t="shared" si="290"/>
        <v>R45.12</v>
      </c>
      <c r="K735" s="179" t="str">
        <f t="shared" si="294"/>
        <v>R145.12</v>
      </c>
      <c r="L735" s="138" t="str">
        <f t="shared" si="285"/>
        <v>Sol</v>
      </c>
      <c r="M735" s="179" t="str">
        <f t="shared" si="295"/>
        <v>MR45.12</v>
      </c>
      <c r="N735" s="4" t="str">
        <f t="shared" si="291"/>
        <v>Flg</v>
      </c>
      <c r="O735" s="179" t="str">
        <f t="shared" si="296"/>
        <v>MR145.12</v>
      </c>
      <c r="P735" s="4" t="str">
        <f t="shared" si="286"/>
        <v>Pls</v>
      </c>
      <c r="Q735" s="179" t="str">
        <f t="shared" si="297"/>
        <v>MR245.12</v>
      </c>
      <c r="R735" s="4" t="str">
        <f t="shared" si="287"/>
        <v>[M]</v>
      </c>
      <c r="S735" s="179" t="str">
        <f t="shared" si="298"/>
        <v>MR345.12</v>
      </c>
      <c r="T735" s="4" t="str">
        <f t="shared" si="288"/>
        <v>[A]</v>
      </c>
      <c r="U735" s="179" t="str">
        <f t="shared" si="292"/>
        <v>MR445.12</v>
      </c>
      <c r="V735" s="4" t="str">
        <f t="shared" si="302"/>
        <v>Sw</v>
      </c>
      <c r="W735" s="179" t="str">
        <f t="shared" si="293"/>
        <v>MR545.12</v>
      </c>
      <c r="X735" s="4" t="str">
        <f t="shared" si="303"/>
        <v>Lamp</v>
      </c>
      <c r="Y735" s="179" t="str">
        <f t="shared" si="299"/>
        <v>MR645.12</v>
      </c>
      <c r="Z735" s="4" t="str">
        <f t="shared" si="289"/>
        <v>Alw</v>
      </c>
    </row>
    <row r="736" spans="7:26">
      <c r="G736" s="182">
        <f t="shared" si="300"/>
        <v>45</v>
      </c>
      <c r="H736" s="179">
        <f t="shared" si="301"/>
        <v>13</v>
      </c>
      <c r="I736" s="179" t="str">
        <f t="shared" si="290"/>
        <v>R45.13</v>
      </c>
      <c r="K736" s="179" t="str">
        <f t="shared" si="294"/>
        <v>R145.13</v>
      </c>
      <c r="L736" s="138" t="str">
        <f t="shared" si="285"/>
        <v>Sol</v>
      </c>
      <c r="M736" s="179" t="str">
        <f t="shared" si="295"/>
        <v>MR45.13</v>
      </c>
      <c r="N736" s="4" t="str">
        <f t="shared" si="291"/>
        <v>Flg</v>
      </c>
      <c r="O736" s="179" t="str">
        <f t="shared" si="296"/>
        <v>MR145.13</v>
      </c>
      <c r="P736" s="4" t="str">
        <f t="shared" si="286"/>
        <v>Pls</v>
      </c>
      <c r="Q736" s="179" t="str">
        <f t="shared" si="297"/>
        <v>MR245.13</v>
      </c>
      <c r="R736" s="4" t="str">
        <f t="shared" si="287"/>
        <v>[M]</v>
      </c>
      <c r="S736" s="179" t="str">
        <f t="shared" si="298"/>
        <v>MR345.13</v>
      </c>
      <c r="T736" s="4" t="str">
        <f t="shared" si="288"/>
        <v>[A]</v>
      </c>
      <c r="U736" s="179" t="str">
        <f t="shared" si="292"/>
        <v>MR445.13</v>
      </c>
      <c r="V736" s="4" t="str">
        <f t="shared" si="302"/>
        <v>Sw</v>
      </c>
      <c r="W736" s="179" t="str">
        <f t="shared" si="293"/>
        <v>MR545.13</v>
      </c>
      <c r="X736" s="4" t="str">
        <f t="shared" si="303"/>
        <v>Lamp</v>
      </c>
      <c r="Y736" s="179" t="str">
        <f t="shared" si="299"/>
        <v>MR645.13</v>
      </c>
      <c r="Z736" s="4" t="str">
        <f t="shared" si="289"/>
        <v>Alw</v>
      </c>
    </row>
    <row r="737" spans="7:26">
      <c r="G737" s="182">
        <f t="shared" si="300"/>
        <v>45</v>
      </c>
      <c r="H737" s="179">
        <f t="shared" si="301"/>
        <v>14</v>
      </c>
      <c r="I737" s="179" t="str">
        <f t="shared" si="290"/>
        <v>R45.14</v>
      </c>
      <c r="K737" s="179" t="str">
        <f t="shared" si="294"/>
        <v>R145.14</v>
      </c>
      <c r="L737" s="138" t="str">
        <f t="shared" si="285"/>
        <v>Sol</v>
      </c>
      <c r="M737" s="179" t="str">
        <f t="shared" si="295"/>
        <v>MR45.14</v>
      </c>
      <c r="N737" s="4" t="str">
        <f t="shared" si="291"/>
        <v>Flg</v>
      </c>
      <c r="O737" s="179" t="str">
        <f t="shared" si="296"/>
        <v>MR145.14</v>
      </c>
      <c r="P737" s="4" t="str">
        <f t="shared" si="286"/>
        <v>Pls</v>
      </c>
      <c r="Q737" s="179" t="str">
        <f t="shared" si="297"/>
        <v>MR245.14</v>
      </c>
      <c r="R737" s="4" t="str">
        <f t="shared" si="287"/>
        <v>[M]</v>
      </c>
      <c r="S737" s="179" t="str">
        <f t="shared" si="298"/>
        <v>MR345.14</v>
      </c>
      <c r="T737" s="4" t="str">
        <f t="shared" si="288"/>
        <v>[A]</v>
      </c>
      <c r="U737" s="179" t="str">
        <f t="shared" si="292"/>
        <v>MR445.14</v>
      </c>
      <c r="V737" s="4" t="str">
        <f t="shared" si="302"/>
        <v>Sw</v>
      </c>
      <c r="W737" s="179" t="str">
        <f t="shared" si="293"/>
        <v>MR545.14</v>
      </c>
      <c r="X737" s="4" t="str">
        <f t="shared" si="303"/>
        <v>Lamp</v>
      </c>
      <c r="Y737" s="179" t="str">
        <f t="shared" si="299"/>
        <v>MR645.14</v>
      </c>
      <c r="Z737" s="4" t="str">
        <f t="shared" si="289"/>
        <v>Alw</v>
      </c>
    </row>
    <row r="738" spans="7:26">
      <c r="G738" s="182">
        <f t="shared" si="300"/>
        <v>45</v>
      </c>
      <c r="H738" s="179">
        <f t="shared" si="301"/>
        <v>15</v>
      </c>
      <c r="I738" s="179" t="str">
        <f t="shared" si="290"/>
        <v>R45.15</v>
      </c>
      <c r="K738" s="179" t="str">
        <f t="shared" si="294"/>
        <v>R145.15</v>
      </c>
      <c r="L738" s="138" t="str">
        <f t="shared" si="285"/>
        <v>Sol</v>
      </c>
      <c r="M738" s="179" t="str">
        <f t="shared" si="295"/>
        <v>MR45.15</v>
      </c>
      <c r="N738" s="4" t="str">
        <f t="shared" si="291"/>
        <v>Flg</v>
      </c>
      <c r="O738" s="179" t="str">
        <f t="shared" si="296"/>
        <v>MR145.15</v>
      </c>
      <c r="P738" s="4" t="str">
        <f t="shared" si="286"/>
        <v>Pls</v>
      </c>
      <c r="Q738" s="179" t="str">
        <f t="shared" si="297"/>
        <v>MR245.15</v>
      </c>
      <c r="R738" s="4" t="str">
        <f t="shared" si="287"/>
        <v>[M]</v>
      </c>
      <c r="S738" s="179" t="str">
        <f t="shared" si="298"/>
        <v>MR345.15</v>
      </c>
      <c r="T738" s="4" t="str">
        <f t="shared" si="288"/>
        <v>[A]</v>
      </c>
      <c r="U738" s="179" t="str">
        <f t="shared" si="292"/>
        <v>MR445.15</v>
      </c>
      <c r="V738" s="4" t="str">
        <f t="shared" si="302"/>
        <v>Sw</v>
      </c>
      <c r="W738" s="179" t="str">
        <f t="shared" si="293"/>
        <v>MR545.15</v>
      </c>
      <c r="X738" s="4" t="str">
        <f t="shared" si="303"/>
        <v>Lamp</v>
      </c>
      <c r="Y738" s="179" t="str">
        <f t="shared" si="299"/>
        <v>MR645.15</v>
      </c>
      <c r="Z738" s="4" t="str">
        <f t="shared" si="289"/>
        <v>Alw</v>
      </c>
    </row>
    <row r="739" spans="7:26">
      <c r="G739" s="182">
        <f t="shared" si="300"/>
        <v>46</v>
      </c>
      <c r="H739" s="179">
        <f t="shared" si="301"/>
        <v>0</v>
      </c>
      <c r="I739" s="179" t="str">
        <f t="shared" si="290"/>
        <v>R46.0</v>
      </c>
      <c r="K739" s="179" t="str">
        <f t="shared" si="294"/>
        <v>R146.0</v>
      </c>
      <c r="L739" s="138" t="str">
        <f t="shared" ref="L739:L802" si="304">$E739&amp;L$2</f>
        <v>Sol</v>
      </c>
      <c r="M739" s="179" t="str">
        <f t="shared" si="295"/>
        <v>MR46.0</v>
      </c>
      <c r="N739" s="4" t="str">
        <f t="shared" si="291"/>
        <v>Flg</v>
      </c>
      <c r="O739" s="179" t="str">
        <f t="shared" si="296"/>
        <v>MR146.0</v>
      </c>
      <c r="P739" s="4" t="str">
        <f t="shared" si="286"/>
        <v>Pls</v>
      </c>
      <c r="Q739" s="179" t="str">
        <f t="shared" si="297"/>
        <v>MR246.0</v>
      </c>
      <c r="R739" s="4" t="str">
        <f t="shared" si="287"/>
        <v>[M]</v>
      </c>
      <c r="S739" s="179" t="str">
        <f t="shared" si="298"/>
        <v>MR346.0</v>
      </c>
      <c r="T739" s="4" t="str">
        <f t="shared" si="288"/>
        <v>[A]</v>
      </c>
      <c r="U739" s="179" t="str">
        <f t="shared" si="292"/>
        <v>MR446.0</v>
      </c>
      <c r="V739" s="4" t="str">
        <f t="shared" si="302"/>
        <v>Sw</v>
      </c>
      <c r="W739" s="179" t="str">
        <f t="shared" si="293"/>
        <v>MR546.0</v>
      </c>
      <c r="X739" s="4" t="str">
        <f t="shared" si="303"/>
        <v>Lamp</v>
      </c>
      <c r="Y739" s="179" t="str">
        <f t="shared" si="299"/>
        <v>MR646.0</v>
      </c>
      <c r="Z739" s="4" t="str">
        <f t="shared" si="289"/>
        <v>Alw</v>
      </c>
    </row>
    <row r="740" spans="7:26">
      <c r="G740" s="182">
        <f t="shared" si="300"/>
        <v>46</v>
      </c>
      <c r="H740" s="179">
        <f t="shared" si="301"/>
        <v>1</v>
      </c>
      <c r="I740" s="179" t="str">
        <f t="shared" si="290"/>
        <v>R46.1</v>
      </c>
      <c r="K740" s="179" t="str">
        <f t="shared" si="294"/>
        <v>R146.1</v>
      </c>
      <c r="L740" s="138" t="str">
        <f t="shared" si="304"/>
        <v>Sol</v>
      </c>
      <c r="M740" s="179" t="str">
        <f t="shared" si="295"/>
        <v>MR46.1</v>
      </c>
      <c r="N740" s="4" t="str">
        <f t="shared" si="291"/>
        <v>Flg</v>
      </c>
      <c r="O740" s="179" t="str">
        <f t="shared" si="296"/>
        <v>MR146.1</v>
      </c>
      <c r="P740" s="4" t="str">
        <f t="shared" ref="P740:P802" si="305">$E740&amp;P$2</f>
        <v>Pls</v>
      </c>
      <c r="Q740" s="179" t="str">
        <f t="shared" si="297"/>
        <v>MR246.1</v>
      </c>
      <c r="R740" s="4" t="str">
        <f t="shared" ref="R740:R802" si="306">$E740&amp;R$2</f>
        <v>[M]</v>
      </c>
      <c r="S740" s="179" t="str">
        <f t="shared" si="298"/>
        <v>MR346.1</v>
      </c>
      <c r="T740" s="4" t="str">
        <f t="shared" ref="T740:T802" si="307">$E740&amp;T$2</f>
        <v>[A]</v>
      </c>
      <c r="U740" s="179" t="str">
        <f t="shared" si="292"/>
        <v>MR446.1</v>
      </c>
      <c r="V740" s="4" t="str">
        <f t="shared" si="302"/>
        <v>Sw</v>
      </c>
      <c r="W740" s="179" t="str">
        <f t="shared" si="293"/>
        <v>MR546.1</v>
      </c>
      <c r="X740" s="4" t="str">
        <f t="shared" si="303"/>
        <v>Lamp</v>
      </c>
      <c r="Y740" s="179" t="str">
        <f t="shared" si="299"/>
        <v>MR646.1</v>
      </c>
      <c r="Z740" s="4" t="str">
        <f t="shared" ref="Z740:Z802" si="308">$E740&amp;Z$2</f>
        <v>Alw</v>
      </c>
    </row>
    <row r="741" spans="7:26">
      <c r="G741" s="182">
        <f t="shared" si="300"/>
        <v>46</v>
      </c>
      <c r="H741" s="179">
        <f t="shared" si="301"/>
        <v>2</v>
      </c>
      <c r="I741" s="179" t="str">
        <f t="shared" si="290"/>
        <v>R46.2</v>
      </c>
      <c r="K741" s="179" t="str">
        <f t="shared" si="294"/>
        <v>R146.2</v>
      </c>
      <c r="L741" s="138" t="str">
        <f t="shared" si="304"/>
        <v>Sol</v>
      </c>
      <c r="M741" s="179" t="str">
        <f t="shared" si="295"/>
        <v>MR46.2</v>
      </c>
      <c r="N741" s="4" t="str">
        <f t="shared" si="291"/>
        <v>Flg</v>
      </c>
      <c r="O741" s="179" t="str">
        <f t="shared" si="296"/>
        <v>MR146.2</v>
      </c>
      <c r="P741" s="4" t="str">
        <f t="shared" si="305"/>
        <v>Pls</v>
      </c>
      <c r="Q741" s="179" t="str">
        <f t="shared" si="297"/>
        <v>MR246.2</v>
      </c>
      <c r="R741" s="4" t="str">
        <f t="shared" si="306"/>
        <v>[M]</v>
      </c>
      <c r="S741" s="179" t="str">
        <f t="shared" si="298"/>
        <v>MR346.2</v>
      </c>
      <c r="T741" s="4" t="str">
        <f t="shared" si="307"/>
        <v>[A]</v>
      </c>
      <c r="U741" s="179" t="str">
        <f t="shared" si="292"/>
        <v>MR446.2</v>
      </c>
      <c r="V741" s="4" t="str">
        <f t="shared" si="302"/>
        <v>Sw</v>
      </c>
      <c r="W741" s="179" t="str">
        <f t="shared" si="293"/>
        <v>MR546.2</v>
      </c>
      <c r="X741" s="4" t="str">
        <f t="shared" si="303"/>
        <v>Lamp</v>
      </c>
      <c r="Y741" s="179" t="str">
        <f t="shared" si="299"/>
        <v>MR646.2</v>
      </c>
      <c r="Z741" s="4" t="str">
        <f t="shared" si="308"/>
        <v>Alw</v>
      </c>
    </row>
    <row r="742" spans="7:26">
      <c r="G742" s="182">
        <f t="shared" si="300"/>
        <v>46</v>
      </c>
      <c r="H742" s="179">
        <f t="shared" si="301"/>
        <v>3</v>
      </c>
      <c r="I742" s="179" t="str">
        <f t="shared" si="290"/>
        <v>R46.3</v>
      </c>
      <c r="K742" s="179" t="str">
        <f t="shared" si="294"/>
        <v>R146.3</v>
      </c>
      <c r="L742" s="138" t="str">
        <f t="shared" si="304"/>
        <v>Sol</v>
      </c>
      <c r="M742" s="179" t="str">
        <f t="shared" si="295"/>
        <v>MR46.3</v>
      </c>
      <c r="N742" s="4" t="str">
        <f t="shared" si="291"/>
        <v>Flg</v>
      </c>
      <c r="O742" s="179" t="str">
        <f t="shared" si="296"/>
        <v>MR146.3</v>
      </c>
      <c r="P742" s="4" t="str">
        <f t="shared" si="305"/>
        <v>Pls</v>
      </c>
      <c r="Q742" s="179" t="str">
        <f t="shared" si="297"/>
        <v>MR246.3</v>
      </c>
      <c r="R742" s="4" t="str">
        <f t="shared" si="306"/>
        <v>[M]</v>
      </c>
      <c r="S742" s="179" t="str">
        <f t="shared" si="298"/>
        <v>MR346.3</v>
      </c>
      <c r="T742" s="4" t="str">
        <f t="shared" si="307"/>
        <v>[A]</v>
      </c>
      <c r="U742" s="179" t="str">
        <f t="shared" si="292"/>
        <v>MR446.3</v>
      </c>
      <c r="V742" s="4" t="str">
        <f t="shared" si="302"/>
        <v>Sw</v>
      </c>
      <c r="W742" s="179" t="str">
        <f t="shared" si="293"/>
        <v>MR546.3</v>
      </c>
      <c r="X742" s="4" t="str">
        <f t="shared" si="303"/>
        <v>Lamp</v>
      </c>
      <c r="Y742" s="179" t="str">
        <f t="shared" si="299"/>
        <v>MR646.3</v>
      </c>
      <c r="Z742" s="4" t="str">
        <f t="shared" si="308"/>
        <v>Alw</v>
      </c>
    </row>
    <row r="743" spans="7:26">
      <c r="G743" s="182">
        <f t="shared" si="300"/>
        <v>46</v>
      </c>
      <c r="H743" s="179">
        <f t="shared" si="301"/>
        <v>4</v>
      </c>
      <c r="I743" s="179" t="str">
        <f t="shared" si="290"/>
        <v>R46.4</v>
      </c>
      <c r="K743" s="179" t="str">
        <f t="shared" si="294"/>
        <v>R146.4</v>
      </c>
      <c r="L743" s="138" t="str">
        <f t="shared" si="304"/>
        <v>Sol</v>
      </c>
      <c r="M743" s="179" t="str">
        <f t="shared" si="295"/>
        <v>MR46.4</v>
      </c>
      <c r="N743" s="4" t="str">
        <f t="shared" si="291"/>
        <v>Flg</v>
      </c>
      <c r="O743" s="179" t="str">
        <f t="shared" si="296"/>
        <v>MR146.4</v>
      </c>
      <c r="P743" s="4" t="str">
        <f t="shared" si="305"/>
        <v>Pls</v>
      </c>
      <c r="Q743" s="179" t="str">
        <f t="shared" si="297"/>
        <v>MR246.4</v>
      </c>
      <c r="R743" s="4" t="str">
        <f t="shared" si="306"/>
        <v>[M]</v>
      </c>
      <c r="S743" s="179" t="str">
        <f t="shared" si="298"/>
        <v>MR346.4</v>
      </c>
      <c r="T743" s="4" t="str">
        <f t="shared" si="307"/>
        <v>[A]</v>
      </c>
      <c r="U743" s="179" t="str">
        <f t="shared" si="292"/>
        <v>MR446.4</v>
      </c>
      <c r="V743" s="4" t="str">
        <f t="shared" si="302"/>
        <v>Sw</v>
      </c>
      <c r="W743" s="179" t="str">
        <f t="shared" si="293"/>
        <v>MR546.4</v>
      </c>
      <c r="X743" s="4" t="str">
        <f t="shared" si="303"/>
        <v>Lamp</v>
      </c>
      <c r="Y743" s="179" t="str">
        <f t="shared" si="299"/>
        <v>MR646.4</v>
      </c>
      <c r="Z743" s="4" t="str">
        <f t="shared" si="308"/>
        <v>Alw</v>
      </c>
    </row>
    <row r="744" spans="7:26">
      <c r="G744" s="182">
        <f t="shared" si="300"/>
        <v>46</v>
      </c>
      <c r="H744" s="179">
        <f t="shared" si="301"/>
        <v>5</v>
      </c>
      <c r="I744" s="179" t="str">
        <f t="shared" si="290"/>
        <v>R46.5</v>
      </c>
      <c r="K744" s="179" t="str">
        <f t="shared" si="294"/>
        <v>R146.5</v>
      </c>
      <c r="L744" s="138" t="str">
        <f t="shared" si="304"/>
        <v>Sol</v>
      </c>
      <c r="M744" s="179" t="str">
        <f t="shared" si="295"/>
        <v>MR46.5</v>
      </c>
      <c r="N744" s="4" t="str">
        <f t="shared" si="291"/>
        <v>Flg</v>
      </c>
      <c r="O744" s="179" t="str">
        <f t="shared" si="296"/>
        <v>MR146.5</v>
      </c>
      <c r="P744" s="4" t="str">
        <f t="shared" si="305"/>
        <v>Pls</v>
      </c>
      <c r="Q744" s="179" t="str">
        <f t="shared" si="297"/>
        <v>MR246.5</v>
      </c>
      <c r="R744" s="4" t="str">
        <f t="shared" si="306"/>
        <v>[M]</v>
      </c>
      <c r="S744" s="179" t="str">
        <f t="shared" si="298"/>
        <v>MR346.5</v>
      </c>
      <c r="T744" s="4" t="str">
        <f t="shared" si="307"/>
        <v>[A]</v>
      </c>
      <c r="U744" s="179" t="str">
        <f t="shared" si="292"/>
        <v>MR446.5</v>
      </c>
      <c r="V744" s="4" t="str">
        <f t="shared" si="302"/>
        <v>Sw</v>
      </c>
      <c r="W744" s="179" t="str">
        <f t="shared" si="293"/>
        <v>MR546.5</v>
      </c>
      <c r="X744" s="4" t="str">
        <f t="shared" si="303"/>
        <v>Lamp</v>
      </c>
      <c r="Y744" s="179" t="str">
        <f t="shared" si="299"/>
        <v>MR646.5</v>
      </c>
      <c r="Z744" s="4" t="str">
        <f t="shared" si="308"/>
        <v>Alw</v>
      </c>
    </row>
    <row r="745" spans="7:26">
      <c r="G745" s="182">
        <f t="shared" si="300"/>
        <v>46</v>
      </c>
      <c r="H745" s="179">
        <f t="shared" si="301"/>
        <v>6</v>
      </c>
      <c r="I745" s="179" t="str">
        <f t="shared" si="290"/>
        <v>R46.6</v>
      </c>
      <c r="K745" s="179" t="str">
        <f t="shared" si="294"/>
        <v>R146.6</v>
      </c>
      <c r="L745" s="138" t="str">
        <f t="shared" si="304"/>
        <v>Sol</v>
      </c>
      <c r="M745" s="179" t="str">
        <f t="shared" si="295"/>
        <v>MR46.6</v>
      </c>
      <c r="N745" s="4" t="str">
        <f t="shared" si="291"/>
        <v>Flg</v>
      </c>
      <c r="O745" s="179" t="str">
        <f t="shared" si="296"/>
        <v>MR146.6</v>
      </c>
      <c r="P745" s="4" t="str">
        <f t="shared" si="305"/>
        <v>Pls</v>
      </c>
      <c r="Q745" s="179" t="str">
        <f t="shared" si="297"/>
        <v>MR246.6</v>
      </c>
      <c r="R745" s="4" t="str">
        <f t="shared" si="306"/>
        <v>[M]</v>
      </c>
      <c r="S745" s="179" t="str">
        <f t="shared" si="298"/>
        <v>MR346.6</v>
      </c>
      <c r="T745" s="4" t="str">
        <f t="shared" si="307"/>
        <v>[A]</v>
      </c>
      <c r="U745" s="179" t="str">
        <f t="shared" si="292"/>
        <v>MR446.6</v>
      </c>
      <c r="V745" s="4" t="str">
        <f t="shared" si="302"/>
        <v>Sw</v>
      </c>
      <c r="W745" s="179" t="str">
        <f t="shared" si="293"/>
        <v>MR546.6</v>
      </c>
      <c r="X745" s="4" t="str">
        <f t="shared" si="303"/>
        <v>Lamp</v>
      </c>
      <c r="Y745" s="179" t="str">
        <f t="shared" si="299"/>
        <v>MR646.6</v>
      </c>
      <c r="Z745" s="4" t="str">
        <f t="shared" si="308"/>
        <v>Alw</v>
      </c>
    </row>
    <row r="746" spans="7:26">
      <c r="G746" s="182">
        <f t="shared" si="300"/>
        <v>46</v>
      </c>
      <c r="H746" s="179">
        <f t="shared" si="301"/>
        <v>7</v>
      </c>
      <c r="I746" s="179" t="str">
        <f t="shared" si="290"/>
        <v>R46.7</v>
      </c>
      <c r="K746" s="179" t="str">
        <f t="shared" si="294"/>
        <v>R146.7</v>
      </c>
      <c r="L746" s="138" t="str">
        <f t="shared" si="304"/>
        <v>Sol</v>
      </c>
      <c r="M746" s="179" t="str">
        <f t="shared" si="295"/>
        <v>MR46.7</v>
      </c>
      <c r="N746" s="4" t="str">
        <f t="shared" si="291"/>
        <v>Flg</v>
      </c>
      <c r="O746" s="179" t="str">
        <f t="shared" si="296"/>
        <v>MR146.7</v>
      </c>
      <c r="P746" s="4" t="str">
        <f t="shared" si="305"/>
        <v>Pls</v>
      </c>
      <c r="Q746" s="179" t="str">
        <f t="shared" si="297"/>
        <v>MR246.7</v>
      </c>
      <c r="R746" s="4" t="str">
        <f t="shared" si="306"/>
        <v>[M]</v>
      </c>
      <c r="S746" s="179" t="str">
        <f t="shared" si="298"/>
        <v>MR346.7</v>
      </c>
      <c r="T746" s="4" t="str">
        <f t="shared" si="307"/>
        <v>[A]</v>
      </c>
      <c r="U746" s="179" t="str">
        <f t="shared" si="292"/>
        <v>MR446.7</v>
      </c>
      <c r="V746" s="4" t="str">
        <f t="shared" si="302"/>
        <v>Sw</v>
      </c>
      <c r="W746" s="179" t="str">
        <f t="shared" si="293"/>
        <v>MR546.7</v>
      </c>
      <c r="X746" s="4" t="str">
        <f t="shared" si="303"/>
        <v>Lamp</v>
      </c>
      <c r="Y746" s="179" t="str">
        <f t="shared" si="299"/>
        <v>MR646.7</v>
      </c>
      <c r="Z746" s="4" t="str">
        <f t="shared" si="308"/>
        <v>Alw</v>
      </c>
    </row>
    <row r="747" spans="7:26">
      <c r="G747" s="182">
        <f t="shared" si="300"/>
        <v>46</v>
      </c>
      <c r="H747" s="179">
        <f t="shared" si="301"/>
        <v>8</v>
      </c>
      <c r="I747" s="179" t="str">
        <f t="shared" si="290"/>
        <v>R46.8</v>
      </c>
      <c r="K747" s="179" t="str">
        <f t="shared" si="294"/>
        <v>R146.8</v>
      </c>
      <c r="L747" s="138" t="str">
        <f t="shared" si="304"/>
        <v>Sol</v>
      </c>
      <c r="M747" s="179" t="str">
        <f t="shared" si="295"/>
        <v>MR46.8</v>
      </c>
      <c r="N747" s="4" t="str">
        <f t="shared" si="291"/>
        <v>Flg</v>
      </c>
      <c r="O747" s="179" t="str">
        <f t="shared" si="296"/>
        <v>MR146.8</v>
      </c>
      <c r="P747" s="4" t="str">
        <f t="shared" si="305"/>
        <v>Pls</v>
      </c>
      <c r="Q747" s="179" t="str">
        <f t="shared" si="297"/>
        <v>MR246.8</v>
      </c>
      <c r="R747" s="4" t="str">
        <f t="shared" si="306"/>
        <v>[M]</v>
      </c>
      <c r="S747" s="179" t="str">
        <f t="shared" si="298"/>
        <v>MR346.8</v>
      </c>
      <c r="T747" s="4" t="str">
        <f t="shared" si="307"/>
        <v>[A]</v>
      </c>
      <c r="U747" s="179" t="str">
        <f t="shared" si="292"/>
        <v>MR446.8</v>
      </c>
      <c r="V747" s="4" t="str">
        <f t="shared" si="302"/>
        <v>Sw</v>
      </c>
      <c r="W747" s="179" t="str">
        <f t="shared" si="293"/>
        <v>MR546.8</v>
      </c>
      <c r="X747" s="4" t="str">
        <f t="shared" si="303"/>
        <v>Lamp</v>
      </c>
      <c r="Y747" s="179" t="str">
        <f t="shared" si="299"/>
        <v>MR646.8</v>
      </c>
      <c r="Z747" s="4" t="str">
        <f t="shared" si="308"/>
        <v>Alw</v>
      </c>
    </row>
    <row r="748" spans="7:26">
      <c r="G748" s="182">
        <f t="shared" si="300"/>
        <v>46</v>
      </c>
      <c r="H748" s="179">
        <f t="shared" si="301"/>
        <v>9</v>
      </c>
      <c r="I748" s="179" t="str">
        <f t="shared" si="290"/>
        <v>R46.9</v>
      </c>
      <c r="K748" s="179" t="str">
        <f t="shared" si="294"/>
        <v>R146.9</v>
      </c>
      <c r="L748" s="138" t="str">
        <f t="shared" si="304"/>
        <v>Sol</v>
      </c>
      <c r="M748" s="179" t="str">
        <f t="shared" si="295"/>
        <v>MR46.9</v>
      </c>
      <c r="N748" s="4" t="str">
        <f t="shared" si="291"/>
        <v>Flg</v>
      </c>
      <c r="O748" s="179" t="str">
        <f t="shared" si="296"/>
        <v>MR146.9</v>
      </c>
      <c r="P748" s="4" t="str">
        <f t="shared" si="305"/>
        <v>Pls</v>
      </c>
      <c r="Q748" s="179" t="str">
        <f t="shared" si="297"/>
        <v>MR246.9</v>
      </c>
      <c r="R748" s="4" t="str">
        <f t="shared" si="306"/>
        <v>[M]</v>
      </c>
      <c r="S748" s="179" t="str">
        <f t="shared" si="298"/>
        <v>MR346.9</v>
      </c>
      <c r="T748" s="4" t="str">
        <f t="shared" si="307"/>
        <v>[A]</v>
      </c>
      <c r="U748" s="179" t="str">
        <f t="shared" si="292"/>
        <v>MR446.9</v>
      </c>
      <c r="V748" s="4" t="str">
        <f t="shared" si="302"/>
        <v>Sw</v>
      </c>
      <c r="W748" s="179" t="str">
        <f t="shared" si="293"/>
        <v>MR546.9</v>
      </c>
      <c r="X748" s="4" t="str">
        <f t="shared" si="303"/>
        <v>Lamp</v>
      </c>
      <c r="Y748" s="179" t="str">
        <f t="shared" si="299"/>
        <v>MR646.9</v>
      </c>
      <c r="Z748" s="4" t="str">
        <f t="shared" si="308"/>
        <v>Alw</v>
      </c>
    </row>
    <row r="749" spans="7:26">
      <c r="G749" s="182">
        <f t="shared" si="300"/>
        <v>46</v>
      </c>
      <c r="H749" s="179">
        <f t="shared" si="301"/>
        <v>10</v>
      </c>
      <c r="I749" s="179" t="str">
        <f t="shared" si="290"/>
        <v>R46.10</v>
      </c>
      <c r="K749" s="179" t="str">
        <f t="shared" si="294"/>
        <v>R146.10</v>
      </c>
      <c r="L749" s="138" t="str">
        <f t="shared" si="304"/>
        <v>Sol</v>
      </c>
      <c r="M749" s="179" t="str">
        <f t="shared" si="295"/>
        <v>MR46.10</v>
      </c>
      <c r="N749" s="4" t="str">
        <f t="shared" si="291"/>
        <v>Flg</v>
      </c>
      <c r="O749" s="179" t="str">
        <f t="shared" si="296"/>
        <v>MR146.10</v>
      </c>
      <c r="P749" s="4" t="str">
        <f t="shared" si="305"/>
        <v>Pls</v>
      </c>
      <c r="Q749" s="179" t="str">
        <f t="shared" si="297"/>
        <v>MR246.10</v>
      </c>
      <c r="R749" s="4" t="str">
        <f t="shared" si="306"/>
        <v>[M]</v>
      </c>
      <c r="S749" s="179" t="str">
        <f t="shared" si="298"/>
        <v>MR346.10</v>
      </c>
      <c r="T749" s="4" t="str">
        <f t="shared" si="307"/>
        <v>[A]</v>
      </c>
      <c r="U749" s="179" t="str">
        <f t="shared" si="292"/>
        <v>MR446.10</v>
      </c>
      <c r="V749" s="4" t="str">
        <f t="shared" si="302"/>
        <v>Sw</v>
      </c>
      <c r="W749" s="179" t="str">
        <f t="shared" si="293"/>
        <v>MR546.10</v>
      </c>
      <c r="X749" s="4" t="str">
        <f t="shared" si="303"/>
        <v>Lamp</v>
      </c>
      <c r="Y749" s="179" t="str">
        <f t="shared" si="299"/>
        <v>MR646.10</v>
      </c>
      <c r="Z749" s="4" t="str">
        <f t="shared" si="308"/>
        <v>Alw</v>
      </c>
    </row>
    <row r="750" spans="7:26">
      <c r="G750" s="182">
        <f t="shared" si="300"/>
        <v>46</v>
      </c>
      <c r="H750" s="179">
        <f t="shared" si="301"/>
        <v>11</v>
      </c>
      <c r="I750" s="179" t="str">
        <f t="shared" si="290"/>
        <v>R46.11</v>
      </c>
      <c r="K750" s="179" t="str">
        <f t="shared" si="294"/>
        <v>R146.11</v>
      </c>
      <c r="L750" s="138" t="str">
        <f t="shared" si="304"/>
        <v>Sol</v>
      </c>
      <c r="M750" s="179" t="str">
        <f t="shared" si="295"/>
        <v>MR46.11</v>
      </c>
      <c r="N750" s="4" t="str">
        <f t="shared" si="291"/>
        <v>Flg</v>
      </c>
      <c r="O750" s="179" t="str">
        <f t="shared" si="296"/>
        <v>MR146.11</v>
      </c>
      <c r="P750" s="4" t="str">
        <f t="shared" si="305"/>
        <v>Pls</v>
      </c>
      <c r="Q750" s="179" t="str">
        <f t="shared" si="297"/>
        <v>MR246.11</v>
      </c>
      <c r="R750" s="4" t="str">
        <f t="shared" si="306"/>
        <v>[M]</v>
      </c>
      <c r="S750" s="179" t="str">
        <f t="shared" si="298"/>
        <v>MR346.11</v>
      </c>
      <c r="T750" s="4" t="str">
        <f t="shared" si="307"/>
        <v>[A]</v>
      </c>
      <c r="U750" s="179" t="str">
        <f t="shared" si="292"/>
        <v>MR446.11</v>
      </c>
      <c r="V750" s="4" t="str">
        <f t="shared" si="302"/>
        <v>Sw</v>
      </c>
      <c r="W750" s="179" t="str">
        <f t="shared" si="293"/>
        <v>MR546.11</v>
      </c>
      <c r="X750" s="4" t="str">
        <f t="shared" si="303"/>
        <v>Lamp</v>
      </c>
      <c r="Y750" s="179" t="str">
        <f t="shared" si="299"/>
        <v>MR646.11</v>
      </c>
      <c r="Z750" s="4" t="str">
        <f t="shared" si="308"/>
        <v>Alw</v>
      </c>
    </row>
    <row r="751" spans="7:26">
      <c r="G751" s="182">
        <f t="shared" si="300"/>
        <v>46</v>
      </c>
      <c r="H751" s="179">
        <f t="shared" si="301"/>
        <v>12</v>
      </c>
      <c r="I751" s="179" t="str">
        <f t="shared" si="290"/>
        <v>R46.12</v>
      </c>
      <c r="K751" s="179" t="str">
        <f t="shared" si="294"/>
        <v>R146.12</v>
      </c>
      <c r="L751" s="138" t="str">
        <f t="shared" si="304"/>
        <v>Sol</v>
      </c>
      <c r="M751" s="179" t="str">
        <f t="shared" si="295"/>
        <v>MR46.12</v>
      </c>
      <c r="N751" s="4" t="str">
        <f t="shared" si="291"/>
        <v>Flg</v>
      </c>
      <c r="O751" s="179" t="str">
        <f t="shared" si="296"/>
        <v>MR146.12</v>
      </c>
      <c r="P751" s="4" t="str">
        <f t="shared" si="305"/>
        <v>Pls</v>
      </c>
      <c r="Q751" s="179" t="str">
        <f t="shared" si="297"/>
        <v>MR246.12</v>
      </c>
      <c r="R751" s="4" t="str">
        <f t="shared" si="306"/>
        <v>[M]</v>
      </c>
      <c r="S751" s="179" t="str">
        <f t="shared" si="298"/>
        <v>MR346.12</v>
      </c>
      <c r="T751" s="4" t="str">
        <f t="shared" si="307"/>
        <v>[A]</v>
      </c>
      <c r="U751" s="179" t="str">
        <f t="shared" si="292"/>
        <v>MR446.12</v>
      </c>
      <c r="V751" s="4" t="str">
        <f t="shared" si="302"/>
        <v>Sw</v>
      </c>
      <c r="W751" s="179" t="str">
        <f t="shared" si="293"/>
        <v>MR546.12</v>
      </c>
      <c r="X751" s="4" t="str">
        <f t="shared" si="303"/>
        <v>Lamp</v>
      </c>
      <c r="Y751" s="179" t="str">
        <f t="shared" si="299"/>
        <v>MR646.12</v>
      </c>
      <c r="Z751" s="4" t="str">
        <f t="shared" si="308"/>
        <v>Alw</v>
      </c>
    </row>
    <row r="752" spans="7:26">
      <c r="G752" s="182">
        <f t="shared" si="300"/>
        <v>46</v>
      </c>
      <c r="H752" s="179">
        <f t="shared" si="301"/>
        <v>13</v>
      </c>
      <c r="I752" s="179" t="str">
        <f t="shared" si="290"/>
        <v>R46.13</v>
      </c>
      <c r="K752" s="179" t="str">
        <f t="shared" si="294"/>
        <v>R146.13</v>
      </c>
      <c r="L752" s="138" t="str">
        <f t="shared" si="304"/>
        <v>Sol</v>
      </c>
      <c r="M752" s="179" t="str">
        <f t="shared" si="295"/>
        <v>MR46.13</v>
      </c>
      <c r="N752" s="4" t="str">
        <f t="shared" si="291"/>
        <v>Flg</v>
      </c>
      <c r="O752" s="179" t="str">
        <f t="shared" si="296"/>
        <v>MR146.13</v>
      </c>
      <c r="P752" s="4" t="str">
        <f t="shared" si="305"/>
        <v>Pls</v>
      </c>
      <c r="Q752" s="179" t="str">
        <f t="shared" si="297"/>
        <v>MR246.13</v>
      </c>
      <c r="R752" s="4" t="str">
        <f t="shared" si="306"/>
        <v>[M]</v>
      </c>
      <c r="S752" s="179" t="str">
        <f t="shared" si="298"/>
        <v>MR346.13</v>
      </c>
      <c r="T752" s="4" t="str">
        <f t="shared" si="307"/>
        <v>[A]</v>
      </c>
      <c r="U752" s="179" t="str">
        <f t="shared" si="292"/>
        <v>MR446.13</v>
      </c>
      <c r="V752" s="4" t="str">
        <f t="shared" si="302"/>
        <v>Sw</v>
      </c>
      <c r="W752" s="179" t="str">
        <f t="shared" si="293"/>
        <v>MR546.13</v>
      </c>
      <c r="X752" s="4" t="str">
        <f t="shared" si="303"/>
        <v>Lamp</v>
      </c>
      <c r="Y752" s="179" t="str">
        <f t="shared" si="299"/>
        <v>MR646.13</v>
      </c>
      <c r="Z752" s="4" t="str">
        <f t="shared" si="308"/>
        <v>Alw</v>
      </c>
    </row>
    <row r="753" spans="7:26">
      <c r="G753" s="182">
        <f t="shared" si="300"/>
        <v>46</v>
      </c>
      <c r="H753" s="179">
        <f t="shared" si="301"/>
        <v>14</v>
      </c>
      <c r="I753" s="179" t="str">
        <f t="shared" si="290"/>
        <v>R46.14</v>
      </c>
      <c r="K753" s="179" t="str">
        <f t="shared" si="294"/>
        <v>R146.14</v>
      </c>
      <c r="L753" s="138" t="str">
        <f t="shared" si="304"/>
        <v>Sol</v>
      </c>
      <c r="M753" s="179" t="str">
        <f t="shared" si="295"/>
        <v>MR46.14</v>
      </c>
      <c r="N753" s="4" t="str">
        <f t="shared" si="291"/>
        <v>Flg</v>
      </c>
      <c r="O753" s="179" t="str">
        <f t="shared" si="296"/>
        <v>MR146.14</v>
      </c>
      <c r="P753" s="4" t="str">
        <f t="shared" si="305"/>
        <v>Pls</v>
      </c>
      <c r="Q753" s="179" t="str">
        <f t="shared" si="297"/>
        <v>MR246.14</v>
      </c>
      <c r="R753" s="4" t="str">
        <f t="shared" si="306"/>
        <v>[M]</v>
      </c>
      <c r="S753" s="179" t="str">
        <f t="shared" si="298"/>
        <v>MR346.14</v>
      </c>
      <c r="T753" s="4" t="str">
        <f t="shared" si="307"/>
        <v>[A]</v>
      </c>
      <c r="U753" s="179" t="str">
        <f t="shared" si="292"/>
        <v>MR446.14</v>
      </c>
      <c r="V753" s="4" t="str">
        <f t="shared" si="302"/>
        <v>Sw</v>
      </c>
      <c r="W753" s="179" t="str">
        <f t="shared" si="293"/>
        <v>MR546.14</v>
      </c>
      <c r="X753" s="4" t="str">
        <f t="shared" si="303"/>
        <v>Lamp</v>
      </c>
      <c r="Y753" s="179" t="str">
        <f t="shared" si="299"/>
        <v>MR646.14</v>
      </c>
      <c r="Z753" s="4" t="str">
        <f t="shared" si="308"/>
        <v>Alw</v>
      </c>
    </row>
    <row r="754" spans="7:26">
      <c r="G754" s="182">
        <f t="shared" si="300"/>
        <v>46</v>
      </c>
      <c r="H754" s="179">
        <f t="shared" si="301"/>
        <v>15</v>
      </c>
      <c r="I754" s="179" t="str">
        <f t="shared" si="290"/>
        <v>R46.15</v>
      </c>
      <c r="K754" s="179" t="str">
        <f t="shared" si="294"/>
        <v>R146.15</v>
      </c>
      <c r="L754" s="138" t="str">
        <f t="shared" si="304"/>
        <v>Sol</v>
      </c>
      <c r="M754" s="179" t="str">
        <f t="shared" si="295"/>
        <v>MR46.15</v>
      </c>
      <c r="N754" s="4" t="str">
        <f t="shared" si="291"/>
        <v>Flg</v>
      </c>
      <c r="O754" s="179" t="str">
        <f t="shared" si="296"/>
        <v>MR146.15</v>
      </c>
      <c r="P754" s="4" t="str">
        <f t="shared" si="305"/>
        <v>Pls</v>
      </c>
      <c r="Q754" s="179" t="str">
        <f t="shared" si="297"/>
        <v>MR246.15</v>
      </c>
      <c r="R754" s="4" t="str">
        <f t="shared" si="306"/>
        <v>[M]</v>
      </c>
      <c r="S754" s="179" t="str">
        <f t="shared" si="298"/>
        <v>MR346.15</v>
      </c>
      <c r="T754" s="4" t="str">
        <f t="shared" si="307"/>
        <v>[A]</v>
      </c>
      <c r="U754" s="179" t="str">
        <f t="shared" si="292"/>
        <v>MR446.15</v>
      </c>
      <c r="V754" s="4" t="str">
        <f t="shared" si="302"/>
        <v>Sw</v>
      </c>
      <c r="W754" s="179" t="str">
        <f t="shared" si="293"/>
        <v>MR546.15</v>
      </c>
      <c r="X754" s="4" t="str">
        <f t="shared" si="303"/>
        <v>Lamp</v>
      </c>
      <c r="Y754" s="179" t="str">
        <f t="shared" si="299"/>
        <v>MR646.15</v>
      </c>
      <c r="Z754" s="4" t="str">
        <f t="shared" si="308"/>
        <v>Alw</v>
      </c>
    </row>
    <row r="755" spans="7:26">
      <c r="G755" s="182">
        <f t="shared" si="300"/>
        <v>47</v>
      </c>
      <c r="H755" s="179">
        <f t="shared" si="301"/>
        <v>0</v>
      </c>
      <c r="I755" s="179" t="str">
        <f t="shared" si="290"/>
        <v>R47.0</v>
      </c>
      <c r="K755" s="179" t="str">
        <f t="shared" si="294"/>
        <v>R147.0</v>
      </c>
      <c r="L755" s="138" t="str">
        <f t="shared" si="304"/>
        <v>Sol</v>
      </c>
      <c r="M755" s="179" t="str">
        <f t="shared" si="295"/>
        <v>MR47.0</v>
      </c>
      <c r="N755" s="4" t="str">
        <f t="shared" si="291"/>
        <v>Flg</v>
      </c>
      <c r="O755" s="179" t="str">
        <f t="shared" si="296"/>
        <v>MR147.0</v>
      </c>
      <c r="P755" s="4" t="str">
        <f t="shared" si="305"/>
        <v>Pls</v>
      </c>
      <c r="Q755" s="179" t="str">
        <f t="shared" si="297"/>
        <v>MR247.0</v>
      </c>
      <c r="R755" s="4" t="str">
        <f t="shared" si="306"/>
        <v>[M]</v>
      </c>
      <c r="S755" s="179" t="str">
        <f t="shared" si="298"/>
        <v>MR347.0</v>
      </c>
      <c r="T755" s="4" t="str">
        <f t="shared" si="307"/>
        <v>[A]</v>
      </c>
      <c r="U755" s="179" t="str">
        <f t="shared" si="292"/>
        <v>MR447.0</v>
      </c>
      <c r="V755" s="4" t="str">
        <f t="shared" si="302"/>
        <v>Sw</v>
      </c>
      <c r="W755" s="179" t="str">
        <f t="shared" si="293"/>
        <v>MR547.0</v>
      </c>
      <c r="X755" s="4" t="str">
        <f t="shared" si="303"/>
        <v>Lamp</v>
      </c>
      <c r="Y755" s="179" t="str">
        <f t="shared" si="299"/>
        <v>MR647.0</v>
      </c>
      <c r="Z755" s="4" t="str">
        <f t="shared" si="308"/>
        <v>Alw</v>
      </c>
    </row>
    <row r="756" spans="7:26">
      <c r="G756" s="182">
        <f t="shared" si="300"/>
        <v>47</v>
      </c>
      <c r="H756" s="179">
        <f t="shared" si="301"/>
        <v>1</v>
      </c>
      <c r="I756" s="179" t="str">
        <f t="shared" si="290"/>
        <v>R47.1</v>
      </c>
      <c r="K756" s="179" t="str">
        <f t="shared" si="294"/>
        <v>R147.1</v>
      </c>
      <c r="L756" s="138" t="str">
        <f t="shared" si="304"/>
        <v>Sol</v>
      </c>
      <c r="M756" s="179" t="str">
        <f t="shared" si="295"/>
        <v>MR47.1</v>
      </c>
      <c r="N756" s="4" t="str">
        <f t="shared" si="291"/>
        <v>Flg</v>
      </c>
      <c r="O756" s="179" t="str">
        <f t="shared" si="296"/>
        <v>MR147.1</v>
      </c>
      <c r="P756" s="4" t="str">
        <f t="shared" si="305"/>
        <v>Pls</v>
      </c>
      <c r="Q756" s="179" t="str">
        <f t="shared" si="297"/>
        <v>MR247.1</v>
      </c>
      <c r="R756" s="4" t="str">
        <f t="shared" si="306"/>
        <v>[M]</v>
      </c>
      <c r="S756" s="179" t="str">
        <f t="shared" si="298"/>
        <v>MR347.1</v>
      </c>
      <c r="T756" s="4" t="str">
        <f t="shared" si="307"/>
        <v>[A]</v>
      </c>
      <c r="U756" s="179" t="str">
        <f t="shared" si="292"/>
        <v>MR447.1</v>
      </c>
      <c r="V756" s="4" t="str">
        <f t="shared" si="302"/>
        <v>Sw</v>
      </c>
      <c r="W756" s="179" t="str">
        <f t="shared" si="293"/>
        <v>MR547.1</v>
      </c>
      <c r="X756" s="4" t="str">
        <f t="shared" si="303"/>
        <v>Lamp</v>
      </c>
      <c r="Y756" s="179" t="str">
        <f t="shared" si="299"/>
        <v>MR647.1</v>
      </c>
      <c r="Z756" s="4" t="str">
        <f t="shared" si="308"/>
        <v>Alw</v>
      </c>
    </row>
    <row r="757" spans="7:26">
      <c r="G757" s="182">
        <f t="shared" si="300"/>
        <v>47</v>
      </c>
      <c r="H757" s="179">
        <f t="shared" si="301"/>
        <v>2</v>
      </c>
      <c r="I757" s="179" t="str">
        <f t="shared" si="290"/>
        <v>R47.2</v>
      </c>
      <c r="K757" s="179" t="str">
        <f t="shared" si="294"/>
        <v>R147.2</v>
      </c>
      <c r="L757" s="138" t="str">
        <f t="shared" si="304"/>
        <v>Sol</v>
      </c>
      <c r="M757" s="179" t="str">
        <f t="shared" si="295"/>
        <v>MR47.2</v>
      </c>
      <c r="N757" s="4" t="str">
        <f t="shared" si="291"/>
        <v>Flg</v>
      </c>
      <c r="O757" s="179" t="str">
        <f t="shared" si="296"/>
        <v>MR147.2</v>
      </c>
      <c r="P757" s="4" t="str">
        <f t="shared" si="305"/>
        <v>Pls</v>
      </c>
      <c r="Q757" s="179" t="str">
        <f t="shared" si="297"/>
        <v>MR247.2</v>
      </c>
      <c r="R757" s="4" t="str">
        <f t="shared" si="306"/>
        <v>[M]</v>
      </c>
      <c r="S757" s="179" t="str">
        <f t="shared" si="298"/>
        <v>MR347.2</v>
      </c>
      <c r="T757" s="4" t="str">
        <f t="shared" si="307"/>
        <v>[A]</v>
      </c>
      <c r="U757" s="179" t="str">
        <f t="shared" si="292"/>
        <v>MR447.2</v>
      </c>
      <c r="V757" s="4" t="str">
        <f t="shared" si="302"/>
        <v>Sw</v>
      </c>
      <c r="W757" s="179" t="str">
        <f t="shared" si="293"/>
        <v>MR547.2</v>
      </c>
      <c r="X757" s="4" t="str">
        <f t="shared" si="303"/>
        <v>Lamp</v>
      </c>
      <c r="Y757" s="179" t="str">
        <f t="shared" si="299"/>
        <v>MR647.2</v>
      </c>
      <c r="Z757" s="4" t="str">
        <f t="shared" si="308"/>
        <v>Alw</v>
      </c>
    </row>
    <row r="758" spans="7:26">
      <c r="G758" s="182">
        <f t="shared" si="300"/>
        <v>47</v>
      </c>
      <c r="H758" s="179">
        <f t="shared" si="301"/>
        <v>3</v>
      </c>
      <c r="I758" s="179" t="str">
        <f t="shared" si="290"/>
        <v>R47.3</v>
      </c>
      <c r="K758" s="179" t="str">
        <f t="shared" si="294"/>
        <v>R147.3</v>
      </c>
      <c r="L758" s="138" t="str">
        <f t="shared" si="304"/>
        <v>Sol</v>
      </c>
      <c r="M758" s="179" t="str">
        <f t="shared" si="295"/>
        <v>MR47.3</v>
      </c>
      <c r="N758" s="4" t="str">
        <f t="shared" si="291"/>
        <v>Flg</v>
      </c>
      <c r="O758" s="179" t="str">
        <f t="shared" si="296"/>
        <v>MR147.3</v>
      </c>
      <c r="P758" s="4" t="str">
        <f t="shared" si="305"/>
        <v>Pls</v>
      </c>
      <c r="Q758" s="179" t="str">
        <f t="shared" si="297"/>
        <v>MR247.3</v>
      </c>
      <c r="R758" s="4" t="str">
        <f t="shared" si="306"/>
        <v>[M]</v>
      </c>
      <c r="S758" s="179" t="str">
        <f t="shared" si="298"/>
        <v>MR347.3</v>
      </c>
      <c r="T758" s="4" t="str">
        <f t="shared" si="307"/>
        <v>[A]</v>
      </c>
      <c r="U758" s="179" t="str">
        <f t="shared" si="292"/>
        <v>MR447.3</v>
      </c>
      <c r="V758" s="4" t="str">
        <f t="shared" si="302"/>
        <v>Sw</v>
      </c>
      <c r="W758" s="179" t="str">
        <f t="shared" si="293"/>
        <v>MR547.3</v>
      </c>
      <c r="X758" s="4" t="str">
        <f t="shared" si="303"/>
        <v>Lamp</v>
      </c>
      <c r="Y758" s="179" t="str">
        <f t="shared" si="299"/>
        <v>MR647.3</v>
      </c>
      <c r="Z758" s="4" t="str">
        <f t="shared" si="308"/>
        <v>Alw</v>
      </c>
    </row>
    <row r="759" spans="7:26">
      <c r="G759" s="182">
        <f t="shared" si="300"/>
        <v>47</v>
      </c>
      <c r="H759" s="179">
        <f t="shared" si="301"/>
        <v>4</v>
      </c>
      <c r="I759" s="179" t="str">
        <f t="shared" si="290"/>
        <v>R47.4</v>
      </c>
      <c r="K759" s="179" t="str">
        <f t="shared" si="294"/>
        <v>R147.4</v>
      </c>
      <c r="L759" s="138" t="str">
        <f t="shared" si="304"/>
        <v>Sol</v>
      </c>
      <c r="M759" s="179" t="str">
        <f t="shared" si="295"/>
        <v>MR47.4</v>
      </c>
      <c r="N759" s="4" t="str">
        <f t="shared" si="291"/>
        <v>Flg</v>
      </c>
      <c r="O759" s="179" t="str">
        <f t="shared" si="296"/>
        <v>MR147.4</v>
      </c>
      <c r="P759" s="4" t="str">
        <f t="shared" si="305"/>
        <v>Pls</v>
      </c>
      <c r="Q759" s="179" t="str">
        <f t="shared" si="297"/>
        <v>MR247.4</v>
      </c>
      <c r="R759" s="4" t="str">
        <f t="shared" si="306"/>
        <v>[M]</v>
      </c>
      <c r="S759" s="179" t="str">
        <f t="shared" si="298"/>
        <v>MR347.4</v>
      </c>
      <c r="T759" s="4" t="str">
        <f t="shared" si="307"/>
        <v>[A]</v>
      </c>
      <c r="U759" s="179" t="str">
        <f t="shared" si="292"/>
        <v>MR447.4</v>
      </c>
      <c r="V759" s="4" t="str">
        <f t="shared" si="302"/>
        <v>Sw</v>
      </c>
      <c r="W759" s="179" t="str">
        <f t="shared" si="293"/>
        <v>MR547.4</v>
      </c>
      <c r="X759" s="4" t="str">
        <f t="shared" si="303"/>
        <v>Lamp</v>
      </c>
      <c r="Y759" s="179" t="str">
        <f t="shared" si="299"/>
        <v>MR647.4</v>
      </c>
      <c r="Z759" s="4" t="str">
        <f t="shared" si="308"/>
        <v>Alw</v>
      </c>
    </row>
    <row r="760" spans="7:26">
      <c r="G760" s="182">
        <f t="shared" si="300"/>
        <v>47</v>
      </c>
      <c r="H760" s="179">
        <f t="shared" si="301"/>
        <v>5</v>
      </c>
      <c r="I760" s="179" t="str">
        <f t="shared" si="290"/>
        <v>R47.5</v>
      </c>
      <c r="K760" s="179" t="str">
        <f t="shared" si="294"/>
        <v>R147.5</v>
      </c>
      <c r="L760" s="138" t="str">
        <f t="shared" si="304"/>
        <v>Sol</v>
      </c>
      <c r="M760" s="179" t="str">
        <f t="shared" si="295"/>
        <v>MR47.5</v>
      </c>
      <c r="N760" s="4" t="str">
        <f t="shared" si="291"/>
        <v>Flg</v>
      </c>
      <c r="O760" s="179" t="str">
        <f t="shared" si="296"/>
        <v>MR147.5</v>
      </c>
      <c r="P760" s="4" t="str">
        <f t="shared" si="305"/>
        <v>Pls</v>
      </c>
      <c r="Q760" s="179" t="str">
        <f t="shared" si="297"/>
        <v>MR247.5</v>
      </c>
      <c r="R760" s="4" t="str">
        <f t="shared" si="306"/>
        <v>[M]</v>
      </c>
      <c r="S760" s="179" t="str">
        <f t="shared" si="298"/>
        <v>MR347.5</v>
      </c>
      <c r="T760" s="4" t="str">
        <f t="shared" si="307"/>
        <v>[A]</v>
      </c>
      <c r="U760" s="179" t="str">
        <f t="shared" si="292"/>
        <v>MR447.5</v>
      </c>
      <c r="V760" s="4" t="str">
        <f t="shared" si="302"/>
        <v>Sw</v>
      </c>
      <c r="W760" s="179" t="str">
        <f t="shared" si="293"/>
        <v>MR547.5</v>
      </c>
      <c r="X760" s="4" t="str">
        <f t="shared" si="303"/>
        <v>Lamp</v>
      </c>
      <c r="Y760" s="179" t="str">
        <f t="shared" si="299"/>
        <v>MR647.5</v>
      </c>
      <c r="Z760" s="4" t="str">
        <f t="shared" si="308"/>
        <v>Alw</v>
      </c>
    </row>
    <row r="761" spans="7:26">
      <c r="G761" s="182">
        <f t="shared" si="300"/>
        <v>47</v>
      </c>
      <c r="H761" s="179">
        <f t="shared" si="301"/>
        <v>6</v>
      </c>
      <c r="I761" s="179" t="str">
        <f t="shared" si="290"/>
        <v>R47.6</v>
      </c>
      <c r="K761" s="179" t="str">
        <f t="shared" si="294"/>
        <v>R147.6</v>
      </c>
      <c r="L761" s="138" t="str">
        <f t="shared" si="304"/>
        <v>Sol</v>
      </c>
      <c r="M761" s="179" t="str">
        <f t="shared" si="295"/>
        <v>MR47.6</v>
      </c>
      <c r="N761" s="4" t="str">
        <f t="shared" si="291"/>
        <v>Flg</v>
      </c>
      <c r="O761" s="179" t="str">
        <f t="shared" si="296"/>
        <v>MR147.6</v>
      </c>
      <c r="P761" s="4" t="str">
        <f t="shared" si="305"/>
        <v>Pls</v>
      </c>
      <c r="Q761" s="179" t="str">
        <f t="shared" si="297"/>
        <v>MR247.6</v>
      </c>
      <c r="R761" s="4" t="str">
        <f t="shared" si="306"/>
        <v>[M]</v>
      </c>
      <c r="S761" s="179" t="str">
        <f t="shared" si="298"/>
        <v>MR347.6</v>
      </c>
      <c r="T761" s="4" t="str">
        <f t="shared" si="307"/>
        <v>[A]</v>
      </c>
      <c r="U761" s="179" t="str">
        <f t="shared" si="292"/>
        <v>MR447.6</v>
      </c>
      <c r="V761" s="4" t="str">
        <f t="shared" si="302"/>
        <v>Sw</v>
      </c>
      <c r="W761" s="179" t="str">
        <f t="shared" si="293"/>
        <v>MR547.6</v>
      </c>
      <c r="X761" s="4" t="str">
        <f t="shared" si="303"/>
        <v>Lamp</v>
      </c>
      <c r="Y761" s="179" t="str">
        <f t="shared" si="299"/>
        <v>MR647.6</v>
      </c>
      <c r="Z761" s="4" t="str">
        <f t="shared" si="308"/>
        <v>Alw</v>
      </c>
    </row>
    <row r="762" spans="7:26">
      <c r="G762" s="182">
        <f t="shared" si="300"/>
        <v>47</v>
      </c>
      <c r="H762" s="179">
        <f t="shared" si="301"/>
        <v>7</v>
      </c>
      <c r="I762" s="179" t="str">
        <f t="shared" si="290"/>
        <v>R47.7</v>
      </c>
      <c r="K762" s="179" t="str">
        <f t="shared" si="294"/>
        <v>R147.7</v>
      </c>
      <c r="L762" s="138" t="str">
        <f t="shared" si="304"/>
        <v>Sol</v>
      </c>
      <c r="M762" s="179" t="str">
        <f t="shared" si="295"/>
        <v>MR47.7</v>
      </c>
      <c r="N762" s="4" t="str">
        <f t="shared" si="291"/>
        <v>Flg</v>
      </c>
      <c r="O762" s="179" t="str">
        <f t="shared" si="296"/>
        <v>MR147.7</v>
      </c>
      <c r="P762" s="4" t="str">
        <f t="shared" si="305"/>
        <v>Pls</v>
      </c>
      <c r="Q762" s="179" t="str">
        <f t="shared" si="297"/>
        <v>MR247.7</v>
      </c>
      <c r="R762" s="4" t="str">
        <f t="shared" si="306"/>
        <v>[M]</v>
      </c>
      <c r="S762" s="179" t="str">
        <f t="shared" si="298"/>
        <v>MR347.7</v>
      </c>
      <c r="T762" s="4" t="str">
        <f t="shared" si="307"/>
        <v>[A]</v>
      </c>
      <c r="U762" s="179" t="str">
        <f t="shared" si="292"/>
        <v>MR447.7</v>
      </c>
      <c r="V762" s="4" t="str">
        <f t="shared" si="302"/>
        <v>Sw</v>
      </c>
      <c r="W762" s="179" t="str">
        <f t="shared" si="293"/>
        <v>MR547.7</v>
      </c>
      <c r="X762" s="4" t="str">
        <f t="shared" si="303"/>
        <v>Lamp</v>
      </c>
      <c r="Y762" s="179" t="str">
        <f t="shared" si="299"/>
        <v>MR647.7</v>
      </c>
      <c r="Z762" s="4" t="str">
        <f t="shared" si="308"/>
        <v>Alw</v>
      </c>
    </row>
    <row r="763" spans="7:26">
      <c r="G763" s="182">
        <f t="shared" si="300"/>
        <v>47</v>
      </c>
      <c r="H763" s="179">
        <f t="shared" si="301"/>
        <v>8</v>
      </c>
      <c r="I763" s="179" t="str">
        <f t="shared" si="290"/>
        <v>R47.8</v>
      </c>
      <c r="K763" s="179" t="str">
        <f t="shared" si="294"/>
        <v>R147.8</v>
      </c>
      <c r="L763" s="138" t="str">
        <f t="shared" si="304"/>
        <v>Sol</v>
      </c>
      <c r="M763" s="179" t="str">
        <f t="shared" si="295"/>
        <v>MR47.8</v>
      </c>
      <c r="N763" s="4" t="str">
        <f t="shared" si="291"/>
        <v>Flg</v>
      </c>
      <c r="O763" s="179" t="str">
        <f t="shared" si="296"/>
        <v>MR147.8</v>
      </c>
      <c r="P763" s="4" t="str">
        <f t="shared" si="305"/>
        <v>Pls</v>
      </c>
      <c r="Q763" s="179" t="str">
        <f t="shared" si="297"/>
        <v>MR247.8</v>
      </c>
      <c r="R763" s="4" t="str">
        <f t="shared" si="306"/>
        <v>[M]</v>
      </c>
      <c r="S763" s="179" t="str">
        <f t="shared" si="298"/>
        <v>MR347.8</v>
      </c>
      <c r="T763" s="4" t="str">
        <f t="shared" si="307"/>
        <v>[A]</v>
      </c>
      <c r="U763" s="179" t="str">
        <f t="shared" si="292"/>
        <v>MR447.8</v>
      </c>
      <c r="V763" s="4" t="str">
        <f t="shared" si="302"/>
        <v>Sw</v>
      </c>
      <c r="W763" s="179" t="str">
        <f t="shared" si="293"/>
        <v>MR547.8</v>
      </c>
      <c r="X763" s="4" t="str">
        <f t="shared" si="303"/>
        <v>Lamp</v>
      </c>
      <c r="Y763" s="179" t="str">
        <f t="shared" si="299"/>
        <v>MR647.8</v>
      </c>
      <c r="Z763" s="4" t="str">
        <f t="shared" si="308"/>
        <v>Alw</v>
      </c>
    </row>
    <row r="764" spans="7:26">
      <c r="G764" s="182">
        <f t="shared" si="300"/>
        <v>47</v>
      </c>
      <c r="H764" s="179">
        <f t="shared" si="301"/>
        <v>9</v>
      </c>
      <c r="I764" s="179" t="str">
        <f t="shared" si="290"/>
        <v>R47.9</v>
      </c>
      <c r="K764" s="179" t="str">
        <f t="shared" si="294"/>
        <v>R147.9</v>
      </c>
      <c r="L764" s="138" t="str">
        <f t="shared" si="304"/>
        <v>Sol</v>
      </c>
      <c r="M764" s="179" t="str">
        <f t="shared" si="295"/>
        <v>MR47.9</v>
      </c>
      <c r="N764" s="4" t="str">
        <f t="shared" si="291"/>
        <v>Flg</v>
      </c>
      <c r="O764" s="179" t="str">
        <f t="shared" si="296"/>
        <v>MR147.9</v>
      </c>
      <c r="P764" s="4" t="str">
        <f t="shared" si="305"/>
        <v>Pls</v>
      </c>
      <c r="Q764" s="179" t="str">
        <f t="shared" si="297"/>
        <v>MR247.9</v>
      </c>
      <c r="R764" s="4" t="str">
        <f t="shared" si="306"/>
        <v>[M]</v>
      </c>
      <c r="S764" s="179" t="str">
        <f t="shared" si="298"/>
        <v>MR347.9</v>
      </c>
      <c r="T764" s="4" t="str">
        <f t="shared" si="307"/>
        <v>[A]</v>
      </c>
      <c r="U764" s="179" t="str">
        <f t="shared" si="292"/>
        <v>MR447.9</v>
      </c>
      <c r="V764" s="4" t="str">
        <f t="shared" si="302"/>
        <v>Sw</v>
      </c>
      <c r="W764" s="179" t="str">
        <f t="shared" si="293"/>
        <v>MR547.9</v>
      </c>
      <c r="X764" s="4" t="str">
        <f t="shared" si="303"/>
        <v>Lamp</v>
      </c>
      <c r="Y764" s="179" t="str">
        <f t="shared" si="299"/>
        <v>MR647.9</v>
      </c>
      <c r="Z764" s="4" t="str">
        <f t="shared" si="308"/>
        <v>Alw</v>
      </c>
    </row>
    <row r="765" spans="7:26">
      <c r="G765" s="182">
        <f t="shared" si="300"/>
        <v>47</v>
      </c>
      <c r="H765" s="179">
        <f t="shared" si="301"/>
        <v>10</v>
      </c>
      <c r="I765" s="179" t="str">
        <f t="shared" si="290"/>
        <v>R47.10</v>
      </c>
      <c r="K765" s="179" t="str">
        <f t="shared" si="294"/>
        <v>R147.10</v>
      </c>
      <c r="L765" s="138" t="str">
        <f t="shared" si="304"/>
        <v>Sol</v>
      </c>
      <c r="M765" s="179" t="str">
        <f t="shared" si="295"/>
        <v>MR47.10</v>
      </c>
      <c r="N765" s="4" t="str">
        <f t="shared" si="291"/>
        <v>Flg</v>
      </c>
      <c r="O765" s="179" t="str">
        <f t="shared" si="296"/>
        <v>MR147.10</v>
      </c>
      <c r="P765" s="4" t="str">
        <f t="shared" si="305"/>
        <v>Pls</v>
      </c>
      <c r="Q765" s="179" t="str">
        <f t="shared" si="297"/>
        <v>MR247.10</v>
      </c>
      <c r="R765" s="4" t="str">
        <f t="shared" si="306"/>
        <v>[M]</v>
      </c>
      <c r="S765" s="179" t="str">
        <f t="shared" si="298"/>
        <v>MR347.10</v>
      </c>
      <c r="T765" s="4" t="str">
        <f t="shared" si="307"/>
        <v>[A]</v>
      </c>
      <c r="U765" s="179" t="str">
        <f t="shared" si="292"/>
        <v>MR447.10</v>
      </c>
      <c r="V765" s="4" t="str">
        <f t="shared" si="302"/>
        <v>Sw</v>
      </c>
      <c r="W765" s="179" t="str">
        <f t="shared" si="293"/>
        <v>MR547.10</v>
      </c>
      <c r="X765" s="4" t="str">
        <f t="shared" si="303"/>
        <v>Lamp</v>
      </c>
      <c r="Y765" s="179" t="str">
        <f t="shared" si="299"/>
        <v>MR647.10</v>
      </c>
      <c r="Z765" s="4" t="str">
        <f t="shared" si="308"/>
        <v>Alw</v>
      </c>
    </row>
    <row r="766" spans="7:26">
      <c r="G766" s="182">
        <f t="shared" si="300"/>
        <v>47</v>
      </c>
      <c r="H766" s="179">
        <f t="shared" si="301"/>
        <v>11</v>
      </c>
      <c r="I766" s="179" t="str">
        <f t="shared" si="290"/>
        <v>R47.11</v>
      </c>
      <c r="K766" s="179" t="str">
        <f t="shared" si="294"/>
        <v>R147.11</v>
      </c>
      <c r="L766" s="138" t="str">
        <f t="shared" si="304"/>
        <v>Sol</v>
      </c>
      <c r="M766" s="179" t="str">
        <f t="shared" si="295"/>
        <v>MR47.11</v>
      </c>
      <c r="N766" s="4" t="str">
        <f t="shared" si="291"/>
        <v>Flg</v>
      </c>
      <c r="O766" s="179" t="str">
        <f t="shared" si="296"/>
        <v>MR147.11</v>
      </c>
      <c r="P766" s="4" t="str">
        <f t="shared" si="305"/>
        <v>Pls</v>
      </c>
      <c r="Q766" s="179" t="str">
        <f t="shared" si="297"/>
        <v>MR247.11</v>
      </c>
      <c r="R766" s="4" t="str">
        <f t="shared" si="306"/>
        <v>[M]</v>
      </c>
      <c r="S766" s="179" t="str">
        <f t="shared" si="298"/>
        <v>MR347.11</v>
      </c>
      <c r="T766" s="4" t="str">
        <f t="shared" si="307"/>
        <v>[A]</v>
      </c>
      <c r="U766" s="179" t="str">
        <f t="shared" si="292"/>
        <v>MR447.11</v>
      </c>
      <c r="V766" s="4" t="str">
        <f t="shared" si="302"/>
        <v>Sw</v>
      </c>
      <c r="W766" s="179" t="str">
        <f t="shared" si="293"/>
        <v>MR547.11</v>
      </c>
      <c r="X766" s="4" t="str">
        <f t="shared" si="303"/>
        <v>Lamp</v>
      </c>
      <c r="Y766" s="179" t="str">
        <f t="shared" si="299"/>
        <v>MR647.11</v>
      </c>
      <c r="Z766" s="4" t="str">
        <f t="shared" si="308"/>
        <v>Alw</v>
      </c>
    </row>
    <row r="767" spans="7:26">
      <c r="G767" s="182">
        <f t="shared" si="300"/>
        <v>47</v>
      </c>
      <c r="H767" s="179">
        <f t="shared" si="301"/>
        <v>12</v>
      </c>
      <c r="I767" s="179" t="str">
        <f t="shared" si="290"/>
        <v>R47.12</v>
      </c>
      <c r="K767" s="179" t="str">
        <f t="shared" si="294"/>
        <v>R147.12</v>
      </c>
      <c r="L767" s="138" t="str">
        <f t="shared" si="304"/>
        <v>Sol</v>
      </c>
      <c r="M767" s="179" t="str">
        <f t="shared" si="295"/>
        <v>MR47.12</v>
      </c>
      <c r="N767" s="4" t="str">
        <f t="shared" si="291"/>
        <v>Flg</v>
      </c>
      <c r="O767" s="179" t="str">
        <f t="shared" si="296"/>
        <v>MR147.12</v>
      </c>
      <c r="P767" s="4" t="str">
        <f t="shared" si="305"/>
        <v>Pls</v>
      </c>
      <c r="Q767" s="179" t="str">
        <f t="shared" si="297"/>
        <v>MR247.12</v>
      </c>
      <c r="R767" s="4" t="str">
        <f t="shared" si="306"/>
        <v>[M]</v>
      </c>
      <c r="S767" s="179" t="str">
        <f t="shared" si="298"/>
        <v>MR347.12</v>
      </c>
      <c r="T767" s="4" t="str">
        <f t="shared" si="307"/>
        <v>[A]</v>
      </c>
      <c r="U767" s="179" t="str">
        <f t="shared" si="292"/>
        <v>MR447.12</v>
      </c>
      <c r="V767" s="4" t="str">
        <f t="shared" si="302"/>
        <v>Sw</v>
      </c>
      <c r="W767" s="179" t="str">
        <f t="shared" si="293"/>
        <v>MR547.12</v>
      </c>
      <c r="X767" s="4" t="str">
        <f t="shared" si="303"/>
        <v>Lamp</v>
      </c>
      <c r="Y767" s="179" t="str">
        <f t="shared" si="299"/>
        <v>MR647.12</v>
      </c>
      <c r="Z767" s="4" t="str">
        <f t="shared" si="308"/>
        <v>Alw</v>
      </c>
    </row>
    <row r="768" spans="7:26">
      <c r="G768" s="182">
        <f t="shared" si="300"/>
        <v>47</v>
      </c>
      <c r="H768" s="179">
        <f t="shared" si="301"/>
        <v>13</v>
      </c>
      <c r="I768" s="179" t="str">
        <f t="shared" si="290"/>
        <v>R47.13</v>
      </c>
      <c r="K768" s="179" t="str">
        <f t="shared" si="294"/>
        <v>R147.13</v>
      </c>
      <c r="L768" s="138" t="str">
        <f t="shared" si="304"/>
        <v>Sol</v>
      </c>
      <c r="M768" s="179" t="str">
        <f t="shared" si="295"/>
        <v>MR47.13</v>
      </c>
      <c r="N768" s="4" t="str">
        <f t="shared" si="291"/>
        <v>Flg</v>
      </c>
      <c r="O768" s="179" t="str">
        <f t="shared" si="296"/>
        <v>MR147.13</v>
      </c>
      <c r="P768" s="4" t="str">
        <f t="shared" si="305"/>
        <v>Pls</v>
      </c>
      <c r="Q768" s="179" t="str">
        <f t="shared" si="297"/>
        <v>MR247.13</v>
      </c>
      <c r="R768" s="4" t="str">
        <f t="shared" si="306"/>
        <v>[M]</v>
      </c>
      <c r="S768" s="179" t="str">
        <f t="shared" si="298"/>
        <v>MR347.13</v>
      </c>
      <c r="T768" s="4" t="str">
        <f t="shared" si="307"/>
        <v>[A]</v>
      </c>
      <c r="U768" s="179" t="str">
        <f t="shared" si="292"/>
        <v>MR447.13</v>
      </c>
      <c r="V768" s="4" t="str">
        <f t="shared" si="302"/>
        <v>Sw</v>
      </c>
      <c r="W768" s="179" t="str">
        <f t="shared" si="293"/>
        <v>MR547.13</v>
      </c>
      <c r="X768" s="4" t="str">
        <f t="shared" si="303"/>
        <v>Lamp</v>
      </c>
      <c r="Y768" s="179" t="str">
        <f t="shared" si="299"/>
        <v>MR647.13</v>
      </c>
      <c r="Z768" s="4" t="str">
        <f t="shared" si="308"/>
        <v>Alw</v>
      </c>
    </row>
    <row r="769" spans="7:26">
      <c r="G769" s="182">
        <f t="shared" si="300"/>
        <v>47</v>
      </c>
      <c r="H769" s="179">
        <f t="shared" si="301"/>
        <v>14</v>
      </c>
      <c r="I769" s="179" t="str">
        <f t="shared" si="290"/>
        <v>R47.14</v>
      </c>
      <c r="K769" s="179" t="str">
        <f t="shared" si="294"/>
        <v>R147.14</v>
      </c>
      <c r="L769" s="138" t="str">
        <f t="shared" si="304"/>
        <v>Sol</v>
      </c>
      <c r="M769" s="179" t="str">
        <f t="shared" si="295"/>
        <v>MR47.14</v>
      </c>
      <c r="N769" s="4" t="str">
        <f t="shared" si="291"/>
        <v>Flg</v>
      </c>
      <c r="O769" s="179" t="str">
        <f t="shared" si="296"/>
        <v>MR147.14</v>
      </c>
      <c r="P769" s="4" t="str">
        <f t="shared" si="305"/>
        <v>Pls</v>
      </c>
      <c r="Q769" s="179" t="str">
        <f t="shared" si="297"/>
        <v>MR247.14</v>
      </c>
      <c r="R769" s="4" t="str">
        <f t="shared" si="306"/>
        <v>[M]</v>
      </c>
      <c r="S769" s="179" t="str">
        <f t="shared" si="298"/>
        <v>MR347.14</v>
      </c>
      <c r="T769" s="4" t="str">
        <f t="shared" si="307"/>
        <v>[A]</v>
      </c>
      <c r="U769" s="179" t="str">
        <f t="shared" si="292"/>
        <v>MR447.14</v>
      </c>
      <c r="V769" s="4" t="str">
        <f t="shared" si="302"/>
        <v>Sw</v>
      </c>
      <c r="W769" s="179" t="str">
        <f t="shared" si="293"/>
        <v>MR547.14</v>
      </c>
      <c r="X769" s="4" t="str">
        <f t="shared" si="303"/>
        <v>Lamp</v>
      </c>
      <c r="Y769" s="179" t="str">
        <f t="shared" si="299"/>
        <v>MR647.14</v>
      </c>
      <c r="Z769" s="4" t="str">
        <f t="shared" si="308"/>
        <v>Alw</v>
      </c>
    </row>
    <row r="770" spans="7:26">
      <c r="G770" s="182">
        <f t="shared" si="300"/>
        <v>47</v>
      </c>
      <c r="H770" s="179">
        <f t="shared" si="301"/>
        <v>15</v>
      </c>
      <c r="I770" s="179" t="str">
        <f t="shared" si="290"/>
        <v>R47.15</v>
      </c>
      <c r="K770" s="179" t="str">
        <f t="shared" si="294"/>
        <v>R147.15</v>
      </c>
      <c r="L770" s="138" t="str">
        <f t="shared" si="304"/>
        <v>Sol</v>
      </c>
      <c r="M770" s="179" t="str">
        <f t="shared" si="295"/>
        <v>MR47.15</v>
      </c>
      <c r="N770" s="4" t="str">
        <f t="shared" si="291"/>
        <v>Flg</v>
      </c>
      <c r="O770" s="179" t="str">
        <f t="shared" si="296"/>
        <v>MR147.15</v>
      </c>
      <c r="P770" s="4" t="str">
        <f t="shared" si="305"/>
        <v>Pls</v>
      </c>
      <c r="Q770" s="179" t="str">
        <f t="shared" si="297"/>
        <v>MR247.15</v>
      </c>
      <c r="R770" s="4" t="str">
        <f t="shared" si="306"/>
        <v>[M]</v>
      </c>
      <c r="S770" s="179" t="str">
        <f t="shared" si="298"/>
        <v>MR347.15</v>
      </c>
      <c r="T770" s="4" t="str">
        <f t="shared" si="307"/>
        <v>[A]</v>
      </c>
      <c r="U770" s="179" t="str">
        <f t="shared" si="292"/>
        <v>MR447.15</v>
      </c>
      <c r="V770" s="4" t="str">
        <f t="shared" si="302"/>
        <v>Sw</v>
      </c>
      <c r="W770" s="179" t="str">
        <f t="shared" si="293"/>
        <v>MR547.15</v>
      </c>
      <c r="X770" s="4" t="str">
        <f t="shared" si="303"/>
        <v>Lamp</v>
      </c>
      <c r="Y770" s="179" t="str">
        <f t="shared" si="299"/>
        <v>MR647.15</v>
      </c>
      <c r="Z770" s="4" t="str">
        <f t="shared" si="308"/>
        <v>Alw</v>
      </c>
    </row>
    <row r="771" spans="7:26">
      <c r="G771" s="182">
        <f t="shared" si="300"/>
        <v>48</v>
      </c>
      <c r="H771" s="179">
        <f t="shared" si="301"/>
        <v>0</v>
      </c>
      <c r="I771" s="179" t="str">
        <f t="shared" ref="I771:I834" si="309">F$2&amp;G771&amp;"."&amp;H771</f>
        <v>R48.0</v>
      </c>
      <c r="K771" s="179" t="str">
        <f t="shared" si="294"/>
        <v>R148.0</v>
      </c>
      <c r="L771" s="138" t="str">
        <f t="shared" si="304"/>
        <v>Sol</v>
      </c>
      <c r="M771" s="179" t="str">
        <f t="shared" si="295"/>
        <v>MR48.0</v>
      </c>
      <c r="N771" s="4" t="str">
        <f t="shared" ref="N771:N834" si="310">$B771&amp;N$2</f>
        <v>Flg</v>
      </c>
      <c r="O771" s="179" t="str">
        <f t="shared" si="296"/>
        <v>MR148.0</v>
      </c>
      <c r="P771" s="4" t="str">
        <f t="shared" si="305"/>
        <v>Pls</v>
      </c>
      <c r="Q771" s="179" t="str">
        <f t="shared" si="297"/>
        <v>MR248.0</v>
      </c>
      <c r="R771" s="4" t="str">
        <f t="shared" si="306"/>
        <v>[M]</v>
      </c>
      <c r="S771" s="179" t="str">
        <f t="shared" si="298"/>
        <v>MR348.0</v>
      </c>
      <c r="T771" s="4" t="str">
        <f t="shared" si="307"/>
        <v>[A]</v>
      </c>
      <c r="U771" s="179" t="str">
        <f t="shared" ref="U771:U834" si="311">$U$2&amp;($G771+400)&amp;"."&amp;$H771</f>
        <v>MR448.0</v>
      </c>
      <c r="V771" s="4" t="str">
        <f t="shared" si="302"/>
        <v>Sw</v>
      </c>
      <c r="W771" s="179" t="str">
        <f t="shared" ref="W771:W834" si="312">$W$2&amp;($G771+500)&amp;"."&amp;$H771</f>
        <v>MR548.0</v>
      </c>
      <c r="X771" s="4" t="str">
        <f t="shared" si="303"/>
        <v>Lamp</v>
      </c>
      <c r="Y771" s="179" t="str">
        <f t="shared" si="299"/>
        <v>MR648.0</v>
      </c>
      <c r="Z771" s="4" t="str">
        <f t="shared" si="308"/>
        <v>Alw</v>
      </c>
    </row>
    <row r="772" spans="7:26">
      <c r="G772" s="182">
        <f t="shared" si="300"/>
        <v>48</v>
      </c>
      <c r="H772" s="179">
        <f t="shared" si="301"/>
        <v>1</v>
      </c>
      <c r="I772" s="179" t="str">
        <f t="shared" si="309"/>
        <v>R48.1</v>
      </c>
      <c r="K772" s="179" t="str">
        <f t="shared" ref="K772:K835" si="313">$F$2&amp;($G772+100)&amp;"."&amp;$H772</f>
        <v>R148.1</v>
      </c>
      <c r="L772" s="138" t="str">
        <f t="shared" si="304"/>
        <v>Sol</v>
      </c>
      <c r="M772" s="179" t="str">
        <f t="shared" ref="M772:M835" si="314">M$2&amp;($G772+0)&amp;"."&amp;$H772</f>
        <v>MR48.1</v>
      </c>
      <c r="N772" s="4" t="str">
        <f t="shared" si="310"/>
        <v>Flg</v>
      </c>
      <c r="O772" s="179" t="str">
        <f t="shared" ref="O772:O835" si="315">O$2&amp;($G772+100)&amp;"."&amp;$H772</f>
        <v>MR148.1</v>
      </c>
      <c r="P772" s="4" t="str">
        <f t="shared" si="305"/>
        <v>Pls</v>
      </c>
      <c r="Q772" s="179" t="str">
        <f t="shared" ref="Q772:Q835" si="316">Q$2&amp;($G772+200)&amp;"."&amp;$H772</f>
        <v>MR248.1</v>
      </c>
      <c r="R772" s="4" t="str">
        <f t="shared" si="306"/>
        <v>[M]</v>
      </c>
      <c r="S772" s="179" t="str">
        <f t="shared" ref="S772:S835" si="317">S$2&amp;($G772+300)&amp;"."&amp;$H772</f>
        <v>MR348.1</v>
      </c>
      <c r="T772" s="4" t="str">
        <f t="shared" si="307"/>
        <v>[A]</v>
      </c>
      <c r="U772" s="179" t="str">
        <f t="shared" si="311"/>
        <v>MR448.1</v>
      </c>
      <c r="V772" s="4" t="str">
        <f t="shared" si="302"/>
        <v>Sw</v>
      </c>
      <c r="W772" s="179" t="str">
        <f t="shared" si="312"/>
        <v>MR548.1</v>
      </c>
      <c r="X772" s="4" t="str">
        <f t="shared" si="303"/>
        <v>Lamp</v>
      </c>
      <c r="Y772" s="179" t="str">
        <f t="shared" ref="Y772:Y835" si="318">$W$2&amp;($G772+600)&amp;"."&amp;$H772</f>
        <v>MR648.1</v>
      </c>
      <c r="Z772" s="4" t="str">
        <f t="shared" si="308"/>
        <v>Alw</v>
      </c>
    </row>
    <row r="773" spans="7:26">
      <c r="G773" s="182">
        <f t="shared" si="300"/>
        <v>48</v>
      </c>
      <c r="H773" s="179">
        <f t="shared" si="301"/>
        <v>2</v>
      </c>
      <c r="I773" s="179" t="str">
        <f t="shared" si="309"/>
        <v>R48.2</v>
      </c>
      <c r="K773" s="179" t="str">
        <f t="shared" si="313"/>
        <v>R148.2</v>
      </c>
      <c r="L773" s="138" t="str">
        <f t="shared" si="304"/>
        <v>Sol</v>
      </c>
      <c r="M773" s="179" t="str">
        <f t="shared" si="314"/>
        <v>MR48.2</v>
      </c>
      <c r="N773" s="4" t="str">
        <f t="shared" si="310"/>
        <v>Flg</v>
      </c>
      <c r="O773" s="179" t="str">
        <f t="shared" si="315"/>
        <v>MR148.2</v>
      </c>
      <c r="P773" s="4" t="str">
        <f t="shared" si="305"/>
        <v>Pls</v>
      </c>
      <c r="Q773" s="179" t="str">
        <f t="shared" si="316"/>
        <v>MR248.2</v>
      </c>
      <c r="R773" s="4" t="str">
        <f t="shared" si="306"/>
        <v>[M]</v>
      </c>
      <c r="S773" s="179" t="str">
        <f t="shared" si="317"/>
        <v>MR348.2</v>
      </c>
      <c r="T773" s="4" t="str">
        <f t="shared" si="307"/>
        <v>[A]</v>
      </c>
      <c r="U773" s="179" t="str">
        <f t="shared" si="311"/>
        <v>MR448.2</v>
      </c>
      <c r="V773" s="4" t="str">
        <f t="shared" si="302"/>
        <v>Sw</v>
      </c>
      <c r="W773" s="179" t="str">
        <f t="shared" si="312"/>
        <v>MR548.2</v>
      </c>
      <c r="X773" s="4" t="str">
        <f t="shared" si="303"/>
        <v>Lamp</v>
      </c>
      <c r="Y773" s="179" t="str">
        <f t="shared" si="318"/>
        <v>MR648.2</v>
      </c>
      <c r="Z773" s="4" t="str">
        <f t="shared" si="308"/>
        <v>Alw</v>
      </c>
    </row>
    <row r="774" spans="7:26">
      <c r="G774" s="182">
        <f t="shared" si="300"/>
        <v>48</v>
      </c>
      <c r="H774" s="179">
        <f t="shared" si="301"/>
        <v>3</v>
      </c>
      <c r="I774" s="179" t="str">
        <f t="shared" si="309"/>
        <v>R48.3</v>
      </c>
      <c r="K774" s="179" t="str">
        <f t="shared" si="313"/>
        <v>R148.3</v>
      </c>
      <c r="L774" s="138" t="str">
        <f t="shared" si="304"/>
        <v>Sol</v>
      </c>
      <c r="M774" s="179" t="str">
        <f t="shared" si="314"/>
        <v>MR48.3</v>
      </c>
      <c r="N774" s="4" t="str">
        <f t="shared" si="310"/>
        <v>Flg</v>
      </c>
      <c r="O774" s="179" t="str">
        <f t="shared" si="315"/>
        <v>MR148.3</v>
      </c>
      <c r="P774" s="4" t="str">
        <f t="shared" si="305"/>
        <v>Pls</v>
      </c>
      <c r="Q774" s="179" t="str">
        <f t="shared" si="316"/>
        <v>MR248.3</v>
      </c>
      <c r="R774" s="4" t="str">
        <f t="shared" si="306"/>
        <v>[M]</v>
      </c>
      <c r="S774" s="179" t="str">
        <f t="shared" si="317"/>
        <v>MR348.3</v>
      </c>
      <c r="T774" s="4" t="str">
        <f t="shared" si="307"/>
        <v>[A]</v>
      </c>
      <c r="U774" s="179" t="str">
        <f t="shared" si="311"/>
        <v>MR448.3</v>
      </c>
      <c r="V774" s="4" t="str">
        <f t="shared" si="302"/>
        <v>Sw</v>
      </c>
      <c r="W774" s="179" t="str">
        <f t="shared" si="312"/>
        <v>MR548.3</v>
      </c>
      <c r="X774" s="4" t="str">
        <f t="shared" si="303"/>
        <v>Lamp</v>
      </c>
      <c r="Y774" s="179" t="str">
        <f t="shared" si="318"/>
        <v>MR648.3</v>
      </c>
      <c r="Z774" s="4" t="str">
        <f t="shared" si="308"/>
        <v>Alw</v>
      </c>
    </row>
    <row r="775" spans="7:26">
      <c r="G775" s="182">
        <f t="shared" si="300"/>
        <v>48</v>
      </c>
      <c r="H775" s="179">
        <f t="shared" si="301"/>
        <v>4</v>
      </c>
      <c r="I775" s="179" t="str">
        <f t="shared" si="309"/>
        <v>R48.4</v>
      </c>
      <c r="K775" s="179" t="str">
        <f t="shared" si="313"/>
        <v>R148.4</v>
      </c>
      <c r="L775" s="138" t="str">
        <f t="shared" si="304"/>
        <v>Sol</v>
      </c>
      <c r="M775" s="179" t="str">
        <f t="shared" si="314"/>
        <v>MR48.4</v>
      </c>
      <c r="N775" s="4" t="str">
        <f t="shared" si="310"/>
        <v>Flg</v>
      </c>
      <c r="O775" s="179" t="str">
        <f t="shared" si="315"/>
        <v>MR148.4</v>
      </c>
      <c r="P775" s="4" t="str">
        <f t="shared" si="305"/>
        <v>Pls</v>
      </c>
      <c r="Q775" s="179" t="str">
        <f t="shared" si="316"/>
        <v>MR248.4</v>
      </c>
      <c r="R775" s="4" t="str">
        <f t="shared" si="306"/>
        <v>[M]</v>
      </c>
      <c r="S775" s="179" t="str">
        <f t="shared" si="317"/>
        <v>MR348.4</v>
      </c>
      <c r="T775" s="4" t="str">
        <f t="shared" si="307"/>
        <v>[A]</v>
      </c>
      <c r="U775" s="179" t="str">
        <f t="shared" si="311"/>
        <v>MR448.4</v>
      </c>
      <c r="V775" s="4" t="str">
        <f t="shared" si="302"/>
        <v>Sw</v>
      </c>
      <c r="W775" s="179" t="str">
        <f t="shared" si="312"/>
        <v>MR548.4</v>
      </c>
      <c r="X775" s="4" t="str">
        <f t="shared" si="303"/>
        <v>Lamp</v>
      </c>
      <c r="Y775" s="179" t="str">
        <f t="shared" si="318"/>
        <v>MR648.4</v>
      </c>
      <c r="Z775" s="4" t="str">
        <f t="shared" si="308"/>
        <v>Alw</v>
      </c>
    </row>
    <row r="776" spans="7:26">
      <c r="G776" s="182">
        <f t="shared" ref="G776:G839" si="319">IF(H775&lt;&gt;15,G775,G775+1)</f>
        <v>48</v>
      </c>
      <c r="H776" s="179">
        <f t="shared" si="301"/>
        <v>5</v>
      </c>
      <c r="I776" s="179" t="str">
        <f t="shared" si="309"/>
        <v>R48.5</v>
      </c>
      <c r="K776" s="179" t="str">
        <f t="shared" si="313"/>
        <v>R148.5</v>
      </c>
      <c r="L776" s="138" t="str">
        <f t="shared" si="304"/>
        <v>Sol</v>
      </c>
      <c r="M776" s="179" t="str">
        <f t="shared" si="314"/>
        <v>MR48.5</v>
      </c>
      <c r="N776" s="4" t="str">
        <f t="shared" si="310"/>
        <v>Flg</v>
      </c>
      <c r="O776" s="179" t="str">
        <f t="shared" si="315"/>
        <v>MR148.5</v>
      </c>
      <c r="P776" s="4" t="str">
        <f t="shared" si="305"/>
        <v>Pls</v>
      </c>
      <c r="Q776" s="179" t="str">
        <f t="shared" si="316"/>
        <v>MR248.5</v>
      </c>
      <c r="R776" s="4" t="str">
        <f t="shared" si="306"/>
        <v>[M]</v>
      </c>
      <c r="S776" s="179" t="str">
        <f t="shared" si="317"/>
        <v>MR348.5</v>
      </c>
      <c r="T776" s="4" t="str">
        <f t="shared" si="307"/>
        <v>[A]</v>
      </c>
      <c r="U776" s="179" t="str">
        <f t="shared" si="311"/>
        <v>MR448.5</v>
      </c>
      <c r="V776" s="4" t="str">
        <f t="shared" si="302"/>
        <v>Sw</v>
      </c>
      <c r="W776" s="179" t="str">
        <f t="shared" si="312"/>
        <v>MR548.5</v>
      </c>
      <c r="X776" s="4" t="str">
        <f t="shared" si="303"/>
        <v>Lamp</v>
      </c>
      <c r="Y776" s="179" t="str">
        <f t="shared" si="318"/>
        <v>MR648.5</v>
      </c>
      <c r="Z776" s="4" t="str">
        <f t="shared" si="308"/>
        <v>Alw</v>
      </c>
    </row>
    <row r="777" spans="7:26">
      <c r="G777" s="182">
        <f t="shared" si="319"/>
        <v>48</v>
      </c>
      <c r="H777" s="179">
        <f t="shared" si="301"/>
        <v>6</v>
      </c>
      <c r="I777" s="179" t="str">
        <f t="shared" si="309"/>
        <v>R48.6</v>
      </c>
      <c r="K777" s="179" t="str">
        <f t="shared" si="313"/>
        <v>R148.6</v>
      </c>
      <c r="L777" s="138" t="str">
        <f t="shared" si="304"/>
        <v>Sol</v>
      </c>
      <c r="M777" s="179" t="str">
        <f t="shared" si="314"/>
        <v>MR48.6</v>
      </c>
      <c r="N777" s="4" t="str">
        <f t="shared" si="310"/>
        <v>Flg</v>
      </c>
      <c r="O777" s="179" t="str">
        <f t="shared" si="315"/>
        <v>MR148.6</v>
      </c>
      <c r="P777" s="4" t="str">
        <f t="shared" si="305"/>
        <v>Pls</v>
      </c>
      <c r="Q777" s="179" t="str">
        <f t="shared" si="316"/>
        <v>MR248.6</v>
      </c>
      <c r="R777" s="4" t="str">
        <f t="shared" si="306"/>
        <v>[M]</v>
      </c>
      <c r="S777" s="179" t="str">
        <f t="shared" si="317"/>
        <v>MR348.6</v>
      </c>
      <c r="T777" s="4" t="str">
        <f t="shared" si="307"/>
        <v>[A]</v>
      </c>
      <c r="U777" s="179" t="str">
        <f t="shared" si="311"/>
        <v>MR448.6</v>
      </c>
      <c r="V777" s="4" t="str">
        <f t="shared" si="302"/>
        <v>Sw</v>
      </c>
      <c r="W777" s="179" t="str">
        <f t="shared" si="312"/>
        <v>MR548.6</v>
      </c>
      <c r="X777" s="4" t="str">
        <f t="shared" si="303"/>
        <v>Lamp</v>
      </c>
      <c r="Y777" s="179" t="str">
        <f t="shared" si="318"/>
        <v>MR648.6</v>
      </c>
      <c r="Z777" s="4" t="str">
        <f t="shared" si="308"/>
        <v>Alw</v>
      </c>
    </row>
    <row r="778" spans="7:26">
      <c r="G778" s="182">
        <f t="shared" si="319"/>
        <v>48</v>
      </c>
      <c r="H778" s="179">
        <f t="shared" si="301"/>
        <v>7</v>
      </c>
      <c r="I778" s="179" t="str">
        <f t="shared" si="309"/>
        <v>R48.7</v>
      </c>
      <c r="K778" s="179" t="str">
        <f t="shared" si="313"/>
        <v>R148.7</v>
      </c>
      <c r="L778" s="138" t="str">
        <f t="shared" si="304"/>
        <v>Sol</v>
      </c>
      <c r="M778" s="179" t="str">
        <f t="shared" si="314"/>
        <v>MR48.7</v>
      </c>
      <c r="N778" s="4" t="str">
        <f t="shared" si="310"/>
        <v>Flg</v>
      </c>
      <c r="O778" s="179" t="str">
        <f t="shared" si="315"/>
        <v>MR148.7</v>
      </c>
      <c r="P778" s="4" t="str">
        <f t="shared" si="305"/>
        <v>Pls</v>
      </c>
      <c r="Q778" s="179" t="str">
        <f t="shared" si="316"/>
        <v>MR248.7</v>
      </c>
      <c r="R778" s="4" t="str">
        <f t="shared" si="306"/>
        <v>[M]</v>
      </c>
      <c r="S778" s="179" t="str">
        <f t="shared" si="317"/>
        <v>MR348.7</v>
      </c>
      <c r="T778" s="4" t="str">
        <f t="shared" si="307"/>
        <v>[A]</v>
      </c>
      <c r="U778" s="179" t="str">
        <f t="shared" si="311"/>
        <v>MR448.7</v>
      </c>
      <c r="V778" s="4" t="str">
        <f t="shared" si="302"/>
        <v>Sw</v>
      </c>
      <c r="W778" s="179" t="str">
        <f t="shared" si="312"/>
        <v>MR548.7</v>
      </c>
      <c r="X778" s="4" t="str">
        <f t="shared" si="303"/>
        <v>Lamp</v>
      </c>
      <c r="Y778" s="179" t="str">
        <f t="shared" si="318"/>
        <v>MR648.7</v>
      </c>
      <c r="Z778" s="4" t="str">
        <f t="shared" si="308"/>
        <v>Alw</v>
      </c>
    </row>
    <row r="779" spans="7:26">
      <c r="G779" s="182">
        <f t="shared" si="319"/>
        <v>48</v>
      </c>
      <c r="H779" s="179">
        <f t="shared" si="301"/>
        <v>8</v>
      </c>
      <c r="I779" s="179" t="str">
        <f t="shared" si="309"/>
        <v>R48.8</v>
      </c>
      <c r="K779" s="179" t="str">
        <f t="shared" si="313"/>
        <v>R148.8</v>
      </c>
      <c r="L779" s="138" t="str">
        <f t="shared" si="304"/>
        <v>Sol</v>
      </c>
      <c r="M779" s="179" t="str">
        <f t="shared" si="314"/>
        <v>MR48.8</v>
      </c>
      <c r="N779" s="4" t="str">
        <f t="shared" si="310"/>
        <v>Flg</v>
      </c>
      <c r="O779" s="179" t="str">
        <f t="shared" si="315"/>
        <v>MR148.8</v>
      </c>
      <c r="P779" s="4" t="str">
        <f t="shared" si="305"/>
        <v>Pls</v>
      </c>
      <c r="Q779" s="179" t="str">
        <f t="shared" si="316"/>
        <v>MR248.8</v>
      </c>
      <c r="R779" s="4" t="str">
        <f t="shared" si="306"/>
        <v>[M]</v>
      </c>
      <c r="S779" s="179" t="str">
        <f t="shared" si="317"/>
        <v>MR348.8</v>
      </c>
      <c r="T779" s="4" t="str">
        <f t="shared" si="307"/>
        <v>[A]</v>
      </c>
      <c r="U779" s="179" t="str">
        <f t="shared" si="311"/>
        <v>MR448.8</v>
      </c>
      <c r="V779" s="4" t="str">
        <f t="shared" si="302"/>
        <v>Sw</v>
      </c>
      <c r="W779" s="179" t="str">
        <f t="shared" si="312"/>
        <v>MR548.8</v>
      </c>
      <c r="X779" s="4" t="str">
        <f t="shared" si="303"/>
        <v>Lamp</v>
      </c>
      <c r="Y779" s="179" t="str">
        <f t="shared" si="318"/>
        <v>MR648.8</v>
      </c>
      <c r="Z779" s="4" t="str">
        <f t="shared" si="308"/>
        <v>Alw</v>
      </c>
    </row>
    <row r="780" spans="7:26">
      <c r="G780" s="182">
        <f t="shared" si="319"/>
        <v>48</v>
      </c>
      <c r="H780" s="179">
        <f t="shared" si="301"/>
        <v>9</v>
      </c>
      <c r="I780" s="179" t="str">
        <f t="shared" si="309"/>
        <v>R48.9</v>
      </c>
      <c r="K780" s="179" t="str">
        <f t="shared" si="313"/>
        <v>R148.9</v>
      </c>
      <c r="L780" s="138" t="str">
        <f t="shared" si="304"/>
        <v>Sol</v>
      </c>
      <c r="M780" s="179" t="str">
        <f t="shared" si="314"/>
        <v>MR48.9</v>
      </c>
      <c r="N780" s="4" t="str">
        <f t="shared" si="310"/>
        <v>Flg</v>
      </c>
      <c r="O780" s="179" t="str">
        <f t="shared" si="315"/>
        <v>MR148.9</v>
      </c>
      <c r="P780" s="4" t="str">
        <f t="shared" si="305"/>
        <v>Pls</v>
      </c>
      <c r="Q780" s="179" t="str">
        <f t="shared" si="316"/>
        <v>MR248.9</v>
      </c>
      <c r="R780" s="4" t="str">
        <f t="shared" si="306"/>
        <v>[M]</v>
      </c>
      <c r="S780" s="179" t="str">
        <f t="shared" si="317"/>
        <v>MR348.9</v>
      </c>
      <c r="T780" s="4" t="str">
        <f t="shared" si="307"/>
        <v>[A]</v>
      </c>
      <c r="U780" s="179" t="str">
        <f t="shared" si="311"/>
        <v>MR448.9</v>
      </c>
      <c r="V780" s="4" t="str">
        <f t="shared" si="302"/>
        <v>Sw</v>
      </c>
      <c r="W780" s="179" t="str">
        <f t="shared" si="312"/>
        <v>MR548.9</v>
      </c>
      <c r="X780" s="4" t="str">
        <f t="shared" si="303"/>
        <v>Lamp</v>
      </c>
      <c r="Y780" s="179" t="str">
        <f t="shared" si="318"/>
        <v>MR648.9</v>
      </c>
      <c r="Z780" s="4" t="str">
        <f t="shared" si="308"/>
        <v>Alw</v>
      </c>
    </row>
    <row r="781" spans="7:26">
      <c r="G781" s="182">
        <f t="shared" si="319"/>
        <v>48</v>
      </c>
      <c r="H781" s="179">
        <f t="shared" ref="H781:H844" si="320">IF(H780&lt;&gt;15,H780+1,0)</f>
        <v>10</v>
      </c>
      <c r="I781" s="179" t="str">
        <f t="shared" si="309"/>
        <v>R48.10</v>
      </c>
      <c r="K781" s="179" t="str">
        <f t="shared" si="313"/>
        <v>R148.10</v>
      </c>
      <c r="L781" s="138" t="str">
        <f t="shared" si="304"/>
        <v>Sol</v>
      </c>
      <c r="M781" s="179" t="str">
        <f t="shared" si="314"/>
        <v>MR48.10</v>
      </c>
      <c r="N781" s="4" t="str">
        <f t="shared" si="310"/>
        <v>Flg</v>
      </c>
      <c r="O781" s="179" t="str">
        <f t="shared" si="315"/>
        <v>MR148.10</v>
      </c>
      <c r="P781" s="4" t="str">
        <f t="shared" si="305"/>
        <v>Pls</v>
      </c>
      <c r="Q781" s="179" t="str">
        <f t="shared" si="316"/>
        <v>MR248.10</v>
      </c>
      <c r="R781" s="4" t="str">
        <f t="shared" si="306"/>
        <v>[M]</v>
      </c>
      <c r="S781" s="179" t="str">
        <f t="shared" si="317"/>
        <v>MR348.10</v>
      </c>
      <c r="T781" s="4" t="str">
        <f t="shared" si="307"/>
        <v>[A]</v>
      </c>
      <c r="U781" s="179" t="str">
        <f t="shared" si="311"/>
        <v>MR448.10</v>
      </c>
      <c r="V781" s="4" t="str">
        <f t="shared" si="302"/>
        <v>Sw</v>
      </c>
      <c r="W781" s="179" t="str">
        <f t="shared" si="312"/>
        <v>MR548.10</v>
      </c>
      <c r="X781" s="4" t="str">
        <f t="shared" si="303"/>
        <v>Lamp</v>
      </c>
      <c r="Y781" s="179" t="str">
        <f t="shared" si="318"/>
        <v>MR648.10</v>
      </c>
      <c r="Z781" s="4" t="str">
        <f t="shared" si="308"/>
        <v>Alw</v>
      </c>
    </row>
    <row r="782" spans="7:26">
      <c r="G782" s="182">
        <f t="shared" si="319"/>
        <v>48</v>
      </c>
      <c r="H782" s="179">
        <f t="shared" si="320"/>
        <v>11</v>
      </c>
      <c r="I782" s="179" t="str">
        <f t="shared" si="309"/>
        <v>R48.11</v>
      </c>
      <c r="K782" s="179" t="str">
        <f t="shared" si="313"/>
        <v>R148.11</v>
      </c>
      <c r="L782" s="138" t="str">
        <f t="shared" si="304"/>
        <v>Sol</v>
      </c>
      <c r="M782" s="179" t="str">
        <f t="shared" si="314"/>
        <v>MR48.11</v>
      </c>
      <c r="N782" s="4" t="str">
        <f t="shared" si="310"/>
        <v>Flg</v>
      </c>
      <c r="O782" s="179" t="str">
        <f t="shared" si="315"/>
        <v>MR148.11</v>
      </c>
      <c r="P782" s="4" t="str">
        <f t="shared" si="305"/>
        <v>Pls</v>
      </c>
      <c r="Q782" s="179" t="str">
        <f t="shared" si="316"/>
        <v>MR248.11</v>
      </c>
      <c r="R782" s="4" t="str">
        <f t="shared" si="306"/>
        <v>[M]</v>
      </c>
      <c r="S782" s="179" t="str">
        <f t="shared" si="317"/>
        <v>MR348.11</v>
      </c>
      <c r="T782" s="4" t="str">
        <f t="shared" si="307"/>
        <v>[A]</v>
      </c>
      <c r="U782" s="179" t="str">
        <f t="shared" si="311"/>
        <v>MR448.11</v>
      </c>
      <c r="V782" s="4" t="str">
        <f t="shared" si="302"/>
        <v>Sw</v>
      </c>
      <c r="W782" s="179" t="str">
        <f t="shared" si="312"/>
        <v>MR548.11</v>
      </c>
      <c r="X782" s="4" t="str">
        <f t="shared" si="303"/>
        <v>Lamp</v>
      </c>
      <c r="Y782" s="179" t="str">
        <f t="shared" si="318"/>
        <v>MR648.11</v>
      </c>
      <c r="Z782" s="4" t="str">
        <f t="shared" si="308"/>
        <v>Alw</v>
      </c>
    </row>
    <row r="783" spans="7:26">
      <c r="G783" s="182">
        <f t="shared" si="319"/>
        <v>48</v>
      </c>
      <c r="H783" s="179">
        <f t="shared" si="320"/>
        <v>12</v>
      </c>
      <c r="I783" s="179" t="str">
        <f t="shared" si="309"/>
        <v>R48.12</v>
      </c>
      <c r="K783" s="179" t="str">
        <f t="shared" si="313"/>
        <v>R148.12</v>
      </c>
      <c r="L783" s="138" t="str">
        <f t="shared" si="304"/>
        <v>Sol</v>
      </c>
      <c r="M783" s="179" t="str">
        <f t="shared" si="314"/>
        <v>MR48.12</v>
      </c>
      <c r="N783" s="4" t="str">
        <f t="shared" si="310"/>
        <v>Flg</v>
      </c>
      <c r="O783" s="179" t="str">
        <f t="shared" si="315"/>
        <v>MR148.12</v>
      </c>
      <c r="P783" s="4" t="str">
        <f t="shared" si="305"/>
        <v>Pls</v>
      </c>
      <c r="Q783" s="179" t="str">
        <f t="shared" si="316"/>
        <v>MR248.12</v>
      </c>
      <c r="R783" s="4" t="str">
        <f t="shared" si="306"/>
        <v>[M]</v>
      </c>
      <c r="S783" s="179" t="str">
        <f t="shared" si="317"/>
        <v>MR348.12</v>
      </c>
      <c r="T783" s="4" t="str">
        <f t="shared" si="307"/>
        <v>[A]</v>
      </c>
      <c r="U783" s="179" t="str">
        <f t="shared" si="311"/>
        <v>MR448.12</v>
      </c>
      <c r="V783" s="4" t="str">
        <f t="shared" si="302"/>
        <v>Sw</v>
      </c>
      <c r="W783" s="179" t="str">
        <f t="shared" si="312"/>
        <v>MR548.12</v>
      </c>
      <c r="X783" s="4" t="str">
        <f t="shared" si="303"/>
        <v>Lamp</v>
      </c>
      <c r="Y783" s="179" t="str">
        <f t="shared" si="318"/>
        <v>MR648.12</v>
      </c>
      <c r="Z783" s="4" t="str">
        <f t="shared" si="308"/>
        <v>Alw</v>
      </c>
    </row>
    <row r="784" spans="7:26">
      <c r="G784" s="182">
        <f t="shared" si="319"/>
        <v>48</v>
      </c>
      <c r="H784" s="179">
        <f t="shared" si="320"/>
        <v>13</v>
      </c>
      <c r="I784" s="179" t="str">
        <f t="shared" si="309"/>
        <v>R48.13</v>
      </c>
      <c r="K784" s="179" t="str">
        <f t="shared" si="313"/>
        <v>R148.13</v>
      </c>
      <c r="L784" s="138" t="str">
        <f t="shared" si="304"/>
        <v>Sol</v>
      </c>
      <c r="M784" s="179" t="str">
        <f t="shared" si="314"/>
        <v>MR48.13</v>
      </c>
      <c r="N784" s="4" t="str">
        <f t="shared" si="310"/>
        <v>Flg</v>
      </c>
      <c r="O784" s="179" t="str">
        <f t="shared" si="315"/>
        <v>MR148.13</v>
      </c>
      <c r="P784" s="4" t="str">
        <f t="shared" si="305"/>
        <v>Pls</v>
      </c>
      <c r="Q784" s="179" t="str">
        <f t="shared" si="316"/>
        <v>MR248.13</v>
      </c>
      <c r="R784" s="4" t="str">
        <f t="shared" si="306"/>
        <v>[M]</v>
      </c>
      <c r="S784" s="179" t="str">
        <f t="shared" si="317"/>
        <v>MR348.13</v>
      </c>
      <c r="T784" s="4" t="str">
        <f t="shared" si="307"/>
        <v>[A]</v>
      </c>
      <c r="U784" s="179" t="str">
        <f t="shared" si="311"/>
        <v>MR448.13</v>
      </c>
      <c r="V784" s="4" t="str">
        <f t="shared" si="302"/>
        <v>Sw</v>
      </c>
      <c r="W784" s="179" t="str">
        <f t="shared" si="312"/>
        <v>MR548.13</v>
      </c>
      <c r="X784" s="4" t="str">
        <f t="shared" si="303"/>
        <v>Lamp</v>
      </c>
      <c r="Y784" s="179" t="str">
        <f t="shared" si="318"/>
        <v>MR648.13</v>
      </c>
      <c r="Z784" s="4" t="str">
        <f t="shared" si="308"/>
        <v>Alw</v>
      </c>
    </row>
    <row r="785" spans="7:26">
      <c r="G785" s="182">
        <f t="shared" si="319"/>
        <v>48</v>
      </c>
      <c r="H785" s="179">
        <f t="shared" si="320"/>
        <v>14</v>
      </c>
      <c r="I785" s="179" t="str">
        <f t="shared" si="309"/>
        <v>R48.14</v>
      </c>
      <c r="K785" s="179" t="str">
        <f t="shared" si="313"/>
        <v>R148.14</v>
      </c>
      <c r="L785" s="138" t="str">
        <f t="shared" si="304"/>
        <v>Sol</v>
      </c>
      <c r="M785" s="179" t="str">
        <f t="shared" si="314"/>
        <v>MR48.14</v>
      </c>
      <c r="N785" s="4" t="str">
        <f t="shared" si="310"/>
        <v>Flg</v>
      </c>
      <c r="O785" s="179" t="str">
        <f t="shared" si="315"/>
        <v>MR148.14</v>
      </c>
      <c r="P785" s="4" t="str">
        <f t="shared" si="305"/>
        <v>Pls</v>
      </c>
      <c r="Q785" s="179" t="str">
        <f t="shared" si="316"/>
        <v>MR248.14</v>
      </c>
      <c r="R785" s="4" t="str">
        <f t="shared" si="306"/>
        <v>[M]</v>
      </c>
      <c r="S785" s="179" t="str">
        <f t="shared" si="317"/>
        <v>MR348.14</v>
      </c>
      <c r="T785" s="4" t="str">
        <f t="shared" si="307"/>
        <v>[A]</v>
      </c>
      <c r="U785" s="179" t="str">
        <f t="shared" si="311"/>
        <v>MR448.14</v>
      </c>
      <c r="V785" s="4" t="str">
        <f t="shared" si="302"/>
        <v>Sw</v>
      </c>
      <c r="W785" s="179" t="str">
        <f t="shared" si="312"/>
        <v>MR548.14</v>
      </c>
      <c r="X785" s="4" t="str">
        <f t="shared" si="303"/>
        <v>Lamp</v>
      </c>
      <c r="Y785" s="179" t="str">
        <f t="shared" si="318"/>
        <v>MR648.14</v>
      </c>
      <c r="Z785" s="4" t="str">
        <f t="shared" si="308"/>
        <v>Alw</v>
      </c>
    </row>
    <row r="786" spans="7:26">
      <c r="G786" s="182">
        <f t="shared" si="319"/>
        <v>48</v>
      </c>
      <c r="H786" s="179">
        <f t="shared" si="320"/>
        <v>15</v>
      </c>
      <c r="I786" s="179" t="str">
        <f t="shared" si="309"/>
        <v>R48.15</v>
      </c>
      <c r="K786" s="179" t="str">
        <f t="shared" si="313"/>
        <v>R148.15</v>
      </c>
      <c r="L786" s="138" t="str">
        <f t="shared" si="304"/>
        <v>Sol</v>
      </c>
      <c r="M786" s="179" t="str">
        <f t="shared" si="314"/>
        <v>MR48.15</v>
      </c>
      <c r="N786" s="4" t="str">
        <f t="shared" si="310"/>
        <v>Flg</v>
      </c>
      <c r="O786" s="179" t="str">
        <f t="shared" si="315"/>
        <v>MR148.15</v>
      </c>
      <c r="P786" s="4" t="str">
        <f t="shared" si="305"/>
        <v>Pls</v>
      </c>
      <c r="Q786" s="179" t="str">
        <f t="shared" si="316"/>
        <v>MR248.15</v>
      </c>
      <c r="R786" s="4" t="str">
        <f t="shared" si="306"/>
        <v>[M]</v>
      </c>
      <c r="S786" s="179" t="str">
        <f t="shared" si="317"/>
        <v>MR348.15</v>
      </c>
      <c r="T786" s="4" t="str">
        <f t="shared" si="307"/>
        <v>[A]</v>
      </c>
      <c r="U786" s="179" t="str">
        <f t="shared" si="311"/>
        <v>MR448.15</v>
      </c>
      <c r="V786" s="4" t="str">
        <f t="shared" si="302"/>
        <v>Sw</v>
      </c>
      <c r="W786" s="179" t="str">
        <f t="shared" si="312"/>
        <v>MR548.15</v>
      </c>
      <c r="X786" s="4" t="str">
        <f t="shared" si="303"/>
        <v>Lamp</v>
      </c>
      <c r="Y786" s="179" t="str">
        <f t="shared" si="318"/>
        <v>MR648.15</v>
      </c>
      <c r="Z786" s="4" t="str">
        <f t="shared" si="308"/>
        <v>Alw</v>
      </c>
    </row>
    <row r="787" spans="7:26">
      <c r="G787" s="182">
        <f t="shared" si="319"/>
        <v>49</v>
      </c>
      <c r="H787" s="179">
        <f t="shared" si="320"/>
        <v>0</v>
      </c>
      <c r="I787" s="179" t="str">
        <f t="shared" si="309"/>
        <v>R49.0</v>
      </c>
      <c r="K787" s="179" t="str">
        <f t="shared" si="313"/>
        <v>R149.0</v>
      </c>
      <c r="L787" s="138" t="str">
        <f t="shared" si="304"/>
        <v>Sol</v>
      </c>
      <c r="M787" s="179" t="str">
        <f t="shared" si="314"/>
        <v>MR49.0</v>
      </c>
      <c r="N787" s="4" t="str">
        <f t="shared" si="310"/>
        <v>Flg</v>
      </c>
      <c r="O787" s="179" t="str">
        <f t="shared" si="315"/>
        <v>MR149.0</v>
      </c>
      <c r="P787" s="4" t="str">
        <f t="shared" si="305"/>
        <v>Pls</v>
      </c>
      <c r="Q787" s="179" t="str">
        <f t="shared" si="316"/>
        <v>MR249.0</v>
      </c>
      <c r="R787" s="4" t="str">
        <f t="shared" si="306"/>
        <v>[M]</v>
      </c>
      <c r="S787" s="179" t="str">
        <f t="shared" si="317"/>
        <v>MR349.0</v>
      </c>
      <c r="T787" s="4" t="str">
        <f t="shared" si="307"/>
        <v>[A]</v>
      </c>
      <c r="U787" s="179" t="str">
        <f t="shared" si="311"/>
        <v>MR449.0</v>
      </c>
      <c r="V787" s="4" t="str">
        <f t="shared" ref="V787:V802" si="321">$E787&amp;V$2</f>
        <v>Sw</v>
      </c>
      <c r="W787" s="179" t="str">
        <f t="shared" si="312"/>
        <v>MR549.0</v>
      </c>
      <c r="X787" s="4" t="str">
        <f t="shared" ref="X787:X802" si="322">$E787&amp;X$2</f>
        <v>Lamp</v>
      </c>
      <c r="Y787" s="179" t="str">
        <f t="shared" si="318"/>
        <v>MR649.0</v>
      </c>
      <c r="Z787" s="4" t="str">
        <f t="shared" si="308"/>
        <v>Alw</v>
      </c>
    </row>
    <row r="788" spans="7:26">
      <c r="G788" s="182">
        <f t="shared" si="319"/>
        <v>49</v>
      </c>
      <c r="H788" s="179">
        <f t="shared" si="320"/>
        <v>1</v>
      </c>
      <c r="I788" s="179" t="str">
        <f t="shared" si="309"/>
        <v>R49.1</v>
      </c>
      <c r="K788" s="179" t="str">
        <f t="shared" si="313"/>
        <v>R149.1</v>
      </c>
      <c r="L788" s="138" t="str">
        <f t="shared" si="304"/>
        <v>Sol</v>
      </c>
      <c r="M788" s="179" t="str">
        <f t="shared" si="314"/>
        <v>MR49.1</v>
      </c>
      <c r="N788" s="4" t="str">
        <f t="shared" si="310"/>
        <v>Flg</v>
      </c>
      <c r="O788" s="179" t="str">
        <f t="shared" si="315"/>
        <v>MR149.1</v>
      </c>
      <c r="P788" s="4" t="str">
        <f t="shared" si="305"/>
        <v>Pls</v>
      </c>
      <c r="Q788" s="179" t="str">
        <f t="shared" si="316"/>
        <v>MR249.1</v>
      </c>
      <c r="R788" s="4" t="str">
        <f t="shared" si="306"/>
        <v>[M]</v>
      </c>
      <c r="S788" s="179" t="str">
        <f t="shared" si="317"/>
        <v>MR349.1</v>
      </c>
      <c r="T788" s="4" t="str">
        <f t="shared" si="307"/>
        <v>[A]</v>
      </c>
      <c r="U788" s="179" t="str">
        <f t="shared" si="311"/>
        <v>MR449.1</v>
      </c>
      <c r="V788" s="4" t="str">
        <f t="shared" si="321"/>
        <v>Sw</v>
      </c>
      <c r="W788" s="179" t="str">
        <f t="shared" si="312"/>
        <v>MR549.1</v>
      </c>
      <c r="X788" s="4" t="str">
        <f t="shared" si="322"/>
        <v>Lamp</v>
      </c>
      <c r="Y788" s="179" t="str">
        <f t="shared" si="318"/>
        <v>MR649.1</v>
      </c>
      <c r="Z788" s="4" t="str">
        <f t="shared" si="308"/>
        <v>Alw</v>
      </c>
    </row>
    <row r="789" spans="7:26">
      <c r="G789" s="182">
        <f t="shared" si="319"/>
        <v>49</v>
      </c>
      <c r="H789" s="179">
        <f t="shared" si="320"/>
        <v>2</v>
      </c>
      <c r="I789" s="179" t="str">
        <f t="shared" si="309"/>
        <v>R49.2</v>
      </c>
      <c r="K789" s="179" t="str">
        <f t="shared" si="313"/>
        <v>R149.2</v>
      </c>
      <c r="L789" s="138" t="str">
        <f t="shared" si="304"/>
        <v>Sol</v>
      </c>
      <c r="M789" s="179" t="str">
        <f t="shared" si="314"/>
        <v>MR49.2</v>
      </c>
      <c r="N789" s="4" t="str">
        <f t="shared" si="310"/>
        <v>Flg</v>
      </c>
      <c r="O789" s="179" t="str">
        <f t="shared" si="315"/>
        <v>MR149.2</v>
      </c>
      <c r="P789" s="4" t="str">
        <f t="shared" si="305"/>
        <v>Pls</v>
      </c>
      <c r="Q789" s="179" t="str">
        <f t="shared" si="316"/>
        <v>MR249.2</v>
      </c>
      <c r="R789" s="4" t="str">
        <f t="shared" si="306"/>
        <v>[M]</v>
      </c>
      <c r="S789" s="179" t="str">
        <f t="shared" si="317"/>
        <v>MR349.2</v>
      </c>
      <c r="T789" s="4" t="str">
        <f t="shared" si="307"/>
        <v>[A]</v>
      </c>
      <c r="U789" s="179" t="str">
        <f t="shared" si="311"/>
        <v>MR449.2</v>
      </c>
      <c r="V789" s="4" t="str">
        <f t="shared" si="321"/>
        <v>Sw</v>
      </c>
      <c r="W789" s="179" t="str">
        <f t="shared" si="312"/>
        <v>MR549.2</v>
      </c>
      <c r="X789" s="4" t="str">
        <f t="shared" si="322"/>
        <v>Lamp</v>
      </c>
      <c r="Y789" s="179" t="str">
        <f t="shared" si="318"/>
        <v>MR649.2</v>
      </c>
      <c r="Z789" s="4" t="str">
        <f t="shared" si="308"/>
        <v>Alw</v>
      </c>
    </row>
    <row r="790" spans="7:26">
      <c r="G790" s="182">
        <f t="shared" si="319"/>
        <v>49</v>
      </c>
      <c r="H790" s="179">
        <f t="shared" si="320"/>
        <v>3</v>
      </c>
      <c r="I790" s="179" t="str">
        <f t="shared" si="309"/>
        <v>R49.3</v>
      </c>
      <c r="K790" s="179" t="str">
        <f t="shared" si="313"/>
        <v>R149.3</v>
      </c>
      <c r="L790" s="138" t="str">
        <f t="shared" si="304"/>
        <v>Sol</v>
      </c>
      <c r="M790" s="179" t="str">
        <f t="shared" si="314"/>
        <v>MR49.3</v>
      </c>
      <c r="N790" s="4" t="str">
        <f t="shared" si="310"/>
        <v>Flg</v>
      </c>
      <c r="O790" s="179" t="str">
        <f t="shared" si="315"/>
        <v>MR149.3</v>
      </c>
      <c r="P790" s="4" t="str">
        <f t="shared" si="305"/>
        <v>Pls</v>
      </c>
      <c r="Q790" s="179" t="str">
        <f t="shared" si="316"/>
        <v>MR249.3</v>
      </c>
      <c r="R790" s="4" t="str">
        <f t="shared" si="306"/>
        <v>[M]</v>
      </c>
      <c r="S790" s="179" t="str">
        <f t="shared" si="317"/>
        <v>MR349.3</v>
      </c>
      <c r="T790" s="4" t="str">
        <f t="shared" si="307"/>
        <v>[A]</v>
      </c>
      <c r="U790" s="179" t="str">
        <f t="shared" si="311"/>
        <v>MR449.3</v>
      </c>
      <c r="V790" s="4" t="str">
        <f t="shared" si="321"/>
        <v>Sw</v>
      </c>
      <c r="W790" s="179" t="str">
        <f t="shared" si="312"/>
        <v>MR549.3</v>
      </c>
      <c r="X790" s="4" t="str">
        <f t="shared" si="322"/>
        <v>Lamp</v>
      </c>
      <c r="Y790" s="179" t="str">
        <f t="shared" si="318"/>
        <v>MR649.3</v>
      </c>
      <c r="Z790" s="4" t="str">
        <f t="shared" si="308"/>
        <v>Alw</v>
      </c>
    </row>
    <row r="791" spans="7:26">
      <c r="G791" s="182">
        <f t="shared" si="319"/>
        <v>49</v>
      </c>
      <c r="H791" s="179">
        <f t="shared" si="320"/>
        <v>4</v>
      </c>
      <c r="I791" s="179" t="str">
        <f t="shared" si="309"/>
        <v>R49.4</v>
      </c>
      <c r="K791" s="179" t="str">
        <f t="shared" si="313"/>
        <v>R149.4</v>
      </c>
      <c r="L791" s="138" t="str">
        <f t="shared" si="304"/>
        <v>Sol</v>
      </c>
      <c r="M791" s="179" t="str">
        <f t="shared" si="314"/>
        <v>MR49.4</v>
      </c>
      <c r="N791" s="4" t="str">
        <f t="shared" si="310"/>
        <v>Flg</v>
      </c>
      <c r="O791" s="179" t="str">
        <f t="shared" si="315"/>
        <v>MR149.4</v>
      </c>
      <c r="P791" s="4" t="str">
        <f t="shared" si="305"/>
        <v>Pls</v>
      </c>
      <c r="Q791" s="179" t="str">
        <f t="shared" si="316"/>
        <v>MR249.4</v>
      </c>
      <c r="R791" s="4" t="str">
        <f t="shared" si="306"/>
        <v>[M]</v>
      </c>
      <c r="S791" s="179" t="str">
        <f t="shared" si="317"/>
        <v>MR349.4</v>
      </c>
      <c r="T791" s="4" t="str">
        <f t="shared" si="307"/>
        <v>[A]</v>
      </c>
      <c r="U791" s="179" t="str">
        <f t="shared" si="311"/>
        <v>MR449.4</v>
      </c>
      <c r="V791" s="4" t="str">
        <f t="shared" si="321"/>
        <v>Sw</v>
      </c>
      <c r="W791" s="179" t="str">
        <f t="shared" si="312"/>
        <v>MR549.4</v>
      </c>
      <c r="X791" s="4" t="str">
        <f t="shared" si="322"/>
        <v>Lamp</v>
      </c>
      <c r="Y791" s="179" t="str">
        <f t="shared" si="318"/>
        <v>MR649.4</v>
      </c>
      <c r="Z791" s="4" t="str">
        <f t="shared" si="308"/>
        <v>Alw</v>
      </c>
    </row>
    <row r="792" spans="7:26">
      <c r="G792" s="182">
        <f t="shared" si="319"/>
        <v>49</v>
      </c>
      <c r="H792" s="179">
        <f t="shared" si="320"/>
        <v>5</v>
      </c>
      <c r="I792" s="179" t="str">
        <f t="shared" si="309"/>
        <v>R49.5</v>
      </c>
      <c r="K792" s="179" t="str">
        <f t="shared" si="313"/>
        <v>R149.5</v>
      </c>
      <c r="L792" s="138" t="str">
        <f t="shared" si="304"/>
        <v>Sol</v>
      </c>
      <c r="M792" s="179" t="str">
        <f t="shared" si="314"/>
        <v>MR49.5</v>
      </c>
      <c r="N792" s="4" t="str">
        <f t="shared" si="310"/>
        <v>Flg</v>
      </c>
      <c r="O792" s="179" t="str">
        <f t="shared" si="315"/>
        <v>MR149.5</v>
      </c>
      <c r="P792" s="4" t="str">
        <f t="shared" si="305"/>
        <v>Pls</v>
      </c>
      <c r="Q792" s="179" t="str">
        <f t="shared" si="316"/>
        <v>MR249.5</v>
      </c>
      <c r="R792" s="4" t="str">
        <f t="shared" si="306"/>
        <v>[M]</v>
      </c>
      <c r="S792" s="179" t="str">
        <f t="shared" si="317"/>
        <v>MR349.5</v>
      </c>
      <c r="T792" s="4" t="str">
        <f t="shared" si="307"/>
        <v>[A]</v>
      </c>
      <c r="U792" s="179" t="str">
        <f t="shared" si="311"/>
        <v>MR449.5</v>
      </c>
      <c r="V792" s="4" t="str">
        <f t="shared" si="321"/>
        <v>Sw</v>
      </c>
      <c r="W792" s="179" t="str">
        <f t="shared" si="312"/>
        <v>MR549.5</v>
      </c>
      <c r="X792" s="4" t="str">
        <f t="shared" si="322"/>
        <v>Lamp</v>
      </c>
      <c r="Y792" s="179" t="str">
        <f t="shared" si="318"/>
        <v>MR649.5</v>
      </c>
      <c r="Z792" s="4" t="str">
        <f t="shared" si="308"/>
        <v>Alw</v>
      </c>
    </row>
    <row r="793" spans="7:26">
      <c r="G793" s="182">
        <f t="shared" si="319"/>
        <v>49</v>
      </c>
      <c r="H793" s="179">
        <f t="shared" si="320"/>
        <v>6</v>
      </c>
      <c r="I793" s="179" t="str">
        <f t="shared" si="309"/>
        <v>R49.6</v>
      </c>
      <c r="K793" s="179" t="str">
        <f t="shared" si="313"/>
        <v>R149.6</v>
      </c>
      <c r="L793" s="138" t="str">
        <f t="shared" si="304"/>
        <v>Sol</v>
      </c>
      <c r="M793" s="179" t="str">
        <f t="shared" si="314"/>
        <v>MR49.6</v>
      </c>
      <c r="N793" s="4" t="str">
        <f t="shared" si="310"/>
        <v>Flg</v>
      </c>
      <c r="O793" s="179" t="str">
        <f t="shared" si="315"/>
        <v>MR149.6</v>
      </c>
      <c r="P793" s="4" t="str">
        <f t="shared" si="305"/>
        <v>Pls</v>
      </c>
      <c r="Q793" s="179" t="str">
        <f t="shared" si="316"/>
        <v>MR249.6</v>
      </c>
      <c r="R793" s="4" t="str">
        <f t="shared" si="306"/>
        <v>[M]</v>
      </c>
      <c r="S793" s="179" t="str">
        <f t="shared" si="317"/>
        <v>MR349.6</v>
      </c>
      <c r="T793" s="4" t="str">
        <f t="shared" si="307"/>
        <v>[A]</v>
      </c>
      <c r="U793" s="179" t="str">
        <f t="shared" si="311"/>
        <v>MR449.6</v>
      </c>
      <c r="V793" s="4" t="str">
        <f t="shared" si="321"/>
        <v>Sw</v>
      </c>
      <c r="W793" s="179" t="str">
        <f t="shared" si="312"/>
        <v>MR549.6</v>
      </c>
      <c r="X793" s="4" t="str">
        <f t="shared" si="322"/>
        <v>Lamp</v>
      </c>
      <c r="Y793" s="179" t="str">
        <f t="shared" si="318"/>
        <v>MR649.6</v>
      </c>
      <c r="Z793" s="4" t="str">
        <f t="shared" si="308"/>
        <v>Alw</v>
      </c>
    </row>
    <row r="794" spans="7:26">
      <c r="G794" s="182">
        <f t="shared" si="319"/>
        <v>49</v>
      </c>
      <c r="H794" s="179">
        <f t="shared" si="320"/>
        <v>7</v>
      </c>
      <c r="I794" s="179" t="str">
        <f t="shared" si="309"/>
        <v>R49.7</v>
      </c>
      <c r="K794" s="179" t="str">
        <f t="shared" si="313"/>
        <v>R149.7</v>
      </c>
      <c r="L794" s="138" t="str">
        <f t="shared" si="304"/>
        <v>Sol</v>
      </c>
      <c r="M794" s="179" t="str">
        <f t="shared" si="314"/>
        <v>MR49.7</v>
      </c>
      <c r="N794" s="4" t="str">
        <f t="shared" si="310"/>
        <v>Flg</v>
      </c>
      <c r="O794" s="179" t="str">
        <f t="shared" si="315"/>
        <v>MR149.7</v>
      </c>
      <c r="P794" s="4" t="str">
        <f t="shared" si="305"/>
        <v>Pls</v>
      </c>
      <c r="Q794" s="179" t="str">
        <f t="shared" si="316"/>
        <v>MR249.7</v>
      </c>
      <c r="R794" s="4" t="str">
        <f t="shared" si="306"/>
        <v>[M]</v>
      </c>
      <c r="S794" s="179" t="str">
        <f t="shared" si="317"/>
        <v>MR349.7</v>
      </c>
      <c r="T794" s="4" t="str">
        <f t="shared" si="307"/>
        <v>[A]</v>
      </c>
      <c r="U794" s="179" t="str">
        <f t="shared" si="311"/>
        <v>MR449.7</v>
      </c>
      <c r="V794" s="4" t="str">
        <f t="shared" si="321"/>
        <v>Sw</v>
      </c>
      <c r="W794" s="179" t="str">
        <f t="shared" si="312"/>
        <v>MR549.7</v>
      </c>
      <c r="X794" s="4" t="str">
        <f t="shared" si="322"/>
        <v>Lamp</v>
      </c>
      <c r="Y794" s="179" t="str">
        <f t="shared" si="318"/>
        <v>MR649.7</v>
      </c>
      <c r="Z794" s="4" t="str">
        <f t="shared" si="308"/>
        <v>Alw</v>
      </c>
    </row>
    <row r="795" spans="7:26">
      <c r="G795" s="182">
        <f t="shared" si="319"/>
        <v>49</v>
      </c>
      <c r="H795" s="179">
        <f t="shared" si="320"/>
        <v>8</v>
      </c>
      <c r="I795" s="179" t="str">
        <f t="shared" si="309"/>
        <v>R49.8</v>
      </c>
      <c r="K795" s="179" t="str">
        <f t="shared" si="313"/>
        <v>R149.8</v>
      </c>
      <c r="L795" s="138" t="str">
        <f t="shared" si="304"/>
        <v>Sol</v>
      </c>
      <c r="M795" s="179" t="str">
        <f t="shared" si="314"/>
        <v>MR49.8</v>
      </c>
      <c r="N795" s="4" t="str">
        <f t="shared" si="310"/>
        <v>Flg</v>
      </c>
      <c r="O795" s="179" t="str">
        <f t="shared" si="315"/>
        <v>MR149.8</v>
      </c>
      <c r="P795" s="4" t="str">
        <f t="shared" si="305"/>
        <v>Pls</v>
      </c>
      <c r="Q795" s="179" t="str">
        <f t="shared" si="316"/>
        <v>MR249.8</v>
      </c>
      <c r="R795" s="4" t="str">
        <f t="shared" si="306"/>
        <v>[M]</v>
      </c>
      <c r="S795" s="179" t="str">
        <f t="shared" si="317"/>
        <v>MR349.8</v>
      </c>
      <c r="T795" s="4" t="str">
        <f t="shared" si="307"/>
        <v>[A]</v>
      </c>
      <c r="U795" s="179" t="str">
        <f t="shared" si="311"/>
        <v>MR449.8</v>
      </c>
      <c r="V795" s="4" t="str">
        <f t="shared" si="321"/>
        <v>Sw</v>
      </c>
      <c r="W795" s="179" t="str">
        <f t="shared" si="312"/>
        <v>MR549.8</v>
      </c>
      <c r="X795" s="4" t="str">
        <f t="shared" si="322"/>
        <v>Lamp</v>
      </c>
      <c r="Y795" s="179" t="str">
        <f t="shared" si="318"/>
        <v>MR649.8</v>
      </c>
      <c r="Z795" s="4" t="str">
        <f t="shared" si="308"/>
        <v>Alw</v>
      </c>
    </row>
    <row r="796" spans="7:26">
      <c r="G796" s="182">
        <f t="shared" si="319"/>
        <v>49</v>
      </c>
      <c r="H796" s="179">
        <f t="shared" si="320"/>
        <v>9</v>
      </c>
      <c r="I796" s="179" t="str">
        <f t="shared" si="309"/>
        <v>R49.9</v>
      </c>
      <c r="K796" s="179" t="str">
        <f t="shared" si="313"/>
        <v>R149.9</v>
      </c>
      <c r="L796" s="138" t="str">
        <f t="shared" si="304"/>
        <v>Sol</v>
      </c>
      <c r="M796" s="179" t="str">
        <f t="shared" si="314"/>
        <v>MR49.9</v>
      </c>
      <c r="N796" s="4" t="str">
        <f t="shared" si="310"/>
        <v>Flg</v>
      </c>
      <c r="O796" s="179" t="str">
        <f t="shared" si="315"/>
        <v>MR149.9</v>
      </c>
      <c r="P796" s="4" t="str">
        <f t="shared" si="305"/>
        <v>Pls</v>
      </c>
      <c r="Q796" s="179" t="str">
        <f t="shared" si="316"/>
        <v>MR249.9</v>
      </c>
      <c r="R796" s="4" t="str">
        <f t="shared" si="306"/>
        <v>[M]</v>
      </c>
      <c r="S796" s="179" t="str">
        <f t="shared" si="317"/>
        <v>MR349.9</v>
      </c>
      <c r="T796" s="4" t="str">
        <f t="shared" si="307"/>
        <v>[A]</v>
      </c>
      <c r="U796" s="179" t="str">
        <f t="shared" si="311"/>
        <v>MR449.9</v>
      </c>
      <c r="V796" s="4" t="str">
        <f t="shared" si="321"/>
        <v>Sw</v>
      </c>
      <c r="W796" s="179" t="str">
        <f t="shared" si="312"/>
        <v>MR549.9</v>
      </c>
      <c r="X796" s="4" t="str">
        <f t="shared" si="322"/>
        <v>Lamp</v>
      </c>
      <c r="Y796" s="179" t="str">
        <f t="shared" si="318"/>
        <v>MR649.9</v>
      </c>
      <c r="Z796" s="4" t="str">
        <f t="shared" si="308"/>
        <v>Alw</v>
      </c>
    </row>
    <row r="797" spans="7:26">
      <c r="G797" s="182">
        <f t="shared" si="319"/>
        <v>49</v>
      </c>
      <c r="H797" s="179">
        <f t="shared" si="320"/>
        <v>10</v>
      </c>
      <c r="I797" s="179" t="str">
        <f t="shared" si="309"/>
        <v>R49.10</v>
      </c>
      <c r="K797" s="179" t="str">
        <f t="shared" si="313"/>
        <v>R149.10</v>
      </c>
      <c r="L797" s="138" t="str">
        <f t="shared" si="304"/>
        <v>Sol</v>
      </c>
      <c r="M797" s="179" t="str">
        <f t="shared" si="314"/>
        <v>MR49.10</v>
      </c>
      <c r="N797" s="4" t="str">
        <f t="shared" si="310"/>
        <v>Flg</v>
      </c>
      <c r="O797" s="179" t="str">
        <f t="shared" si="315"/>
        <v>MR149.10</v>
      </c>
      <c r="P797" s="4" t="str">
        <f t="shared" si="305"/>
        <v>Pls</v>
      </c>
      <c r="Q797" s="179" t="str">
        <f t="shared" si="316"/>
        <v>MR249.10</v>
      </c>
      <c r="R797" s="4" t="str">
        <f t="shared" si="306"/>
        <v>[M]</v>
      </c>
      <c r="S797" s="179" t="str">
        <f t="shared" si="317"/>
        <v>MR349.10</v>
      </c>
      <c r="T797" s="4" t="str">
        <f t="shared" si="307"/>
        <v>[A]</v>
      </c>
      <c r="U797" s="179" t="str">
        <f t="shared" si="311"/>
        <v>MR449.10</v>
      </c>
      <c r="V797" s="4" t="str">
        <f t="shared" si="321"/>
        <v>Sw</v>
      </c>
      <c r="W797" s="179" t="str">
        <f t="shared" si="312"/>
        <v>MR549.10</v>
      </c>
      <c r="X797" s="4" t="str">
        <f t="shared" si="322"/>
        <v>Lamp</v>
      </c>
      <c r="Y797" s="179" t="str">
        <f t="shared" si="318"/>
        <v>MR649.10</v>
      </c>
      <c r="Z797" s="4" t="str">
        <f t="shared" si="308"/>
        <v>Alw</v>
      </c>
    </row>
    <row r="798" spans="7:26">
      <c r="G798" s="182">
        <f t="shared" si="319"/>
        <v>49</v>
      </c>
      <c r="H798" s="179">
        <f t="shared" si="320"/>
        <v>11</v>
      </c>
      <c r="I798" s="179" t="str">
        <f t="shared" si="309"/>
        <v>R49.11</v>
      </c>
      <c r="K798" s="179" t="str">
        <f t="shared" si="313"/>
        <v>R149.11</v>
      </c>
      <c r="L798" s="138" t="str">
        <f t="shared" si="304"/>
        <v>Sol</v>
      </c>
      <c r="M798" s="179" t="str">
        <f t="shared" si="314"/>
        <v>MR49.11</v>
      </c>
      <c r="N798" s="4" t="str">
        <f t="shared" si="310"/>
        <v>Flg</v>
      </c>
      <c r="O798" s="179" t="str">
        <f t="shared" si="315"/>
        <v>MR149.11</v>
      </c>
      <c r="P798" s="4" t="str">
        <f t="shared" si="305"/>
        <v>Pls</v>
      </c>
      <c r="Q798" s="179" t="str">
        <f t="shared" si="316"/>
        <v>MR249.11</v>
      </c>
      <c r="R798" s="4" t="str">
        <f t="shared" si="306"/>
        <v>[M]</v>
      </c>
      <c r="S798" s="179" t="str">
        <f t="shared" si="317"/>
        <v>MR349.11</v>
      </c>
      <c r="T798" s="4" t="str">
        <f t="shared" si="307"/>
        <v>[A]</v>
      </c>
      <c r="U798" s="179" t="str">
        <f t="shared" si="311"/>
        <v>MR449.11</v>
      </c>
      <c r="V798" s="4" t="str">
        <f t="shared" si="321"/>
        <v>Sw</v>
      </c>
      <c r="W798" s="179" t="str">
        <f t="shared" si="312"/>
        <v>MR549.11</v>
      </c>
      <c r="X798" s="4" t="str">
        <f t="shared" si="322"/>
        <v>Lamp</v>
      </c>
      <c r="Y798" s="179" t="str">
        <f t="shared" si="318"/>
        <v>MR649.11</v>
      </c>
      <c r="Z798" s="4" t="str">
        <f t="shared" si="308"/>
        <v>Alw</v>
      </c>
    </row>
    <row r="799" spans="7:26">
      <c r="G799" s="182">
        <f t="shared" si="319"/>
        <v>49</v>
      </c>
      <c r="H799" s="179">
        <f t="shared" si="320"/>
        <v>12</v>
      </c>
      <c r="I799" s="179" t="str">
        <f t="shared" si="309"/>
        <v>R49.12</v>
      </c>
      <c r="K799" s="179" t="str">
        <f t="shared" si="313"/>
        <v>R149.12</v>
      </c>
      <c r="L799" s="138" t="str">
        <f t="shared" si="304"/>
        <v>Sol</v>
      </c>
      <c r="M799" s="179" t="str">
        <f t="shared" si="314"/>
        <v>MR49.12</v>
      </c>
      <c r="N799" s="4" t="str">
        <f t="shared" si="310"/>
        <v>Flg</v>
      </c>
      <c r="O799" s="179" t="str">
        <f t="shared" si="315"/>
        <v>MR149.12</v>
      </c>
      <c r="P799" s="4" t="str">
        <f t="shared" si="305"/>
        <v>Pls</v>
      </c>
      <c r="Q799" s="179" t="str">
        <f t="shared" si="316"/>
        <v>MR249.12</v>
      </c>
      <c r="R799" s="4" t="str">
        <f t="shared" si="306"/>
        <v>[M]</v>
      </c>
      <c r="S799" s="179" t="str">
        <f t="shared" si="317"/>
        <v>MR349.12</v>
      </c>
      <c r="T799" s="4" t="str">
        <f t="shared" si="307"/>
        <v>[A]</v>
      </c>
      <c r="U799" s="179" t="str">
        <f t="shared" si="311"/>
        <v>MR449.12</v>
      </c>
      <c r="V799" s="4" t="str">
        <f t="shared" si="321"/>
        <v>Sw</v>
      </c>
      <c r="W799" s="179" t="str">
        <f t="shared" si="312"/>
        <v>MR549.12</v>
      </c>
      <c r="X799" s="4" t="str">
        <f t="shared" si="322"/>
        <v>Lamp</v>
      </c>
      <c r="Y799" s="179" t="str">
        <f t="shared" si="318"/>
        <v>MR649.12</v>
      </c>
      <c r="Z799" s="4" t="str">
        <f t="shared" si="308"/>
        <v>Alw</v>
      </c>
    </row>
    <row r="800" spans="7:26">
      <c r="G800" s="182">
        <f t="shared" si="319"/>
        <v>49</v>
      </c>
      <c r="H800" s="179">
        <f t="shared" si="320"/>
        <v>13</v>
      </c>
      <c r="I800" s="179" t="str">
        <f t="shared" si="309"/>
        <v>R49.13</v>
      </c>
      <c r="K800" s="179" t="str">
        <f t="shared" si="313"/>
        <v>R149.13</v>
      </c>
      <c r="L800" s="138" t="str">
        <f t="shared" si="304"/>
        <v>Sol</v>
      </c>
      <c r="M800" s="179" t="str">
        <f t="shared" si="314"/>
        <v>MR49.13</v>
      </c>
      <c r="N800" s="4" t="str">
        <f t="shared" si="310"/>
        <v>Flg</v>
      </c>
      <c r="O800" s="179" t="str">
        <f t="shared" si="315"/>
        <v>MR149.13</v>
      </c>
      <c r="P800" s="4" t="str">
        <f t="shared" si="305"/>
        <v>Pls</v>
      </c>
      <c r="Q800" s="179" t="str">
        <f t="shared" si="316"/>
        <v>MR249.13</v>
      </c>
      <c r="R800" s="4" t="str">
        <f t="shared" si="306"/>
        <v>[M]</v>
      </c>
      <c r="S800" s="179" t="str">
        <f t="shared" si="317"/>
        <v>MR349.13</v>
      </c>
      <c r="T800" s="4" t="str">
        <f t="shared" si="307"/>
        <v>[A]</v>
      </c>
      <c r="U800" s="179" t="str">
        <f t="shared" si="311"/>
        <v>MR449.13</v>
      </c>
      <c r="V800" s="4" t="str">
        <f t="shared" si="321"/>
        <v>Sw</v>
      </c>
      <c r="W800" s="179" t="str">
        <f t="shared" si="312"/>
        <v>MR549.13</v>
      </c>
      <c r="X800" s="4" t="str">
        <f t="shared" si="322"/>
        <v>Lamp</v>
      </c>
      <c r="Y800" s="179" t="str">
        <f t="shared" si="318"/>
        <v>MR649.13</v>
      </c>
      <c r="Z800" s="4" t="str">
        <f t="shared" si="308"/>
        <v>Alw</v>
      </c>
    </row>
    <row r="801" spans="7:26">
      <c r="G801" s="182">
        <f t="shared" si="319"/>
        <v>49</v>
      </c>
      <c r="H801" s="179">
        <f t="shared" si="320"/>
        <v>14</v>
      </c>
      <c r="I801" s="179" t="str">
        <f t="shared" si="309"/>
        <v>R49.14</v>
      </c>
      <c r="K801" s="179" t="str">
        <f t="shared" si="313"/>
        <v>R149.14</v>
      </c>
      <c r="L801" s="138" t="str">
        <f t="shared" si="304"/>
        <v>Sol</v>
      </c>
      <c r="M801" s="179" t="str">
        <f t="shared" si="314"/>
        <v>MR49.14</v>
      </c>
      <c r="N801" s="4" t="str">
        <f t="shared" si="310"/>
        <v>Flg</v>
      </c>
      <c r="O801" s="179" t="str">
        <f t="shared" si="315"/>
        <v>MR149.14</v>
      </c>
      <c r="P801" s="4" t="str">
        <f t="shared" si="305"/>
        <v>Pls</v>
      </c>
      <c r="Q801" s="179" t="str">
        <f t="shared" si="316"/>
        <v>MR249.14</v>
      </c>
      <c r="R801" s="4" t="str">
        <f t="shared" si="306"/>
        <v>[M]</v>
      </c>
      <c r="S801" s="179" t="str">
        <f t="shared" si="317"/>
        <v>MR349.14</v>
      </c>
      <c r="T801" s="4" t="str">
        <f t="shared" si="307"/>
        <v>[A]</v>
      </c>
      <c r="U801" s="179" t="str">
        <f t="shared" si="311"/>
        <v>MR449.14</v>
      </c>
      <c r="V801" s="4" t="str">
        <f t="shared" si="321"/>
        <v>Sw</v>
      </c>
      <c r="W801" s="179" t="str">
        <f t="shared" si="312"/>
        <v>MR549.14</v>
      </c>
      <c r="X801" s="4" t="str">
        <f t="shared" si="322"/>
        <v>Lamp</v>
      </c>
      <c r="Y801" s="179" t="str">
        <f t="shared" si="318"/>
        <v>MR649.14</v>
      </c>
      <c r="Z801" s="4" t="str">
        <f t="shared" si="308"/>
        <v>Alw</v>
      </c>
    </row>
    <row r="802" spans="7:26">
      <c r="G802" s="182">
        <f t="shared" si="319"/>
        <v>49</v>
      </c>
      <c r="H802" s="179">
        <f t="shared" si="320"/>
        <v>15</v>
      </c>
      <c r="I802" s="179" t="str">
        <f t="shared" si="309"/>
        <v>R49.15</v>
      </c>
      <c r="K802" s="179" t="str">
        <f t="shared" si="313"/>
        <v>R149.15</v>
      </c>
      <c r="L802" s="138" t="str">
        <f t="shared" si="304"/>
        <v>Sol</v>
      </c>
      <c r="M802" s="179" t="str">
        <f t="shared" si="314"/>
        <v>MR49.15</v>
      </c>
      <c r="N802" s="4" t="str">
        <f t="shared" si="310"/>
        <v>Flg</v>
      </c>
      <c r="O802" s="179" t="str">
        <f t="shared" si="315"/>
        <v>MR149.15</v>
      </c>
      <c r="P802" s="4" t="str">
        <f t="shared" si="305"/>
        <v>Pls</v>
      </c>
      <c r="Q802" s="179" t="str">
        <f t="shared" si="316"/>
        <v>MR249.15</v>
      </c>
      <c r="R802" s="4" t="str">
        <f t="shared" si="306"/>
        <v>[M]</v>
      </c>
      <c r="S802" s="179" t="str">
        <f t="shared" si="317"/>
        <v>MR349.15</v>
      </c>
      <c r="T802" s="4" t="str">
        <f t="shared" si="307"/>
        <v>[A]</v>
      </c>
      <c r="U802" s="179" t="str">
        <f t="shared" si="311"/>
        <v>MR449.15</v>
      </c>
      <c r="V802" s="4" t="str">
        <f t="shared" si="321"/>
        <v>Sw</v>
      </c>
      <c r="W802" s="179" t="str">
        <f t="shared" si="312"/>
        <v>MR549.15</v>
      </c>
      <c r="X802" s="4" t="str">
        <f t="shared" si="322"/>
        <v>Lamp</v>
      </c>
      <c r="Y802" s="179" t="str">
        <f t="shared" si="318"/>
        <v>MR649.15</v>
      </c>
      <c r="Z802" s="4" t="str">
        <f t="shared" si="308"/>
        <v>Alw</v>
      </c>
    </row>
    <row r="803" spans="2:26">
      <c r="B803" s="256"/>
      <c r="G803" s="182">
        <f t="shared" si="319"/>
        <v>50</v>
      </c>
      <c r="H803" s="179">
        <f t="shared" si="320"/>
        <v>0</v>
      </c>
      <c r="I803" s="185" t="str">
        <f t="shared" si="309"/>
        <v>R50.0</v>
      </c>
      <c r="K803" s="179" t="str">
        <f t="shared" si="313"/>
        <v>R150.0</v>
      </c>
      <c r="L803" s="138" t="str">
        <f t="shared" ref="L803:L834" si="323">$B803&amp;L$2</f>
        <v>Sol</v>
      </c>
      <c r="M803" s="179" t="str">
        <f t="shared" si="314"/>
        <v>MR50.0</v>
      </c>
      <c r="N803" s="4" t="str">
        <f t="shared" si="310"/>
        <v>Flg</v>
      </c>
      <c r="O803" s="179" t="str">
        <f t="shared" si="315"/>
        <v>MR150.0</v>
      </c>
      <c r="P803" s="4" t="str">
        <f t="shared" ref="P803:P850" si="324">$B803&amp;P$2</f>
        <v>Pls</v>
      </c>
      <c r="Q803" s="179" t="str">
        <f t="shared" si="316"/>
        <v>MR250.0</v>
      </c>
      <c r="R803" s="4" t="str">
        <f t="shared" ref="R803:R850" si="325">$B803&amp;R$2</f>
        <v>[M]</v>
      </c>
      <c r="S803" s="179" t="str">
        <f t="shared" si="317"/>
        <v>MR350.0</v>
      </c>
      <c r="T803" s="4" t="str">
        <f t="shared" ref="T803:T850" si="326">$B803&amp;T$2</f>
        <v>[A]</v>
      </c>
      <c r="U803" s="179" t="str">
        <f t="shared" si="311"/>
        <v>MR450.0</v>
      </c>
      <c r="V803" s="4" t="str">
        <f t="shared" ref="V803:V866" si="327">$B803&amp;V$2</f>
        <v>Sw</v>
      </c>
      <c r="W803" s="179" t="str">
        <f t="shared" si="312"/>
        <v>MR550.0</v>
      </c>
      <c r="X803" s="4" t="str">
        <f t="shared" ref="X803:X866" si="328">$B803&amp;X$2</f>
        <v>Lamp</v>
      </c>
      <c r="Y803" s="179" t="str">
        <f t="shared" si="318"/>
        <v>MR650.0</v>
      </c>
      <c r="Z803" s="4" t="str">
        <f t="shared" ref="Z803:Z808" si="329">$B803&amp;Z$2</f>
        <v>Alw</v>
      </c>
    </row>
    <row r="804" spans="2:26">
      <c r="B804" s="256"/>
      <c r="G804" s="182">
        <f t="shared" si="319"/>
        <v>50</v>
      </c>
      <c r="H804" s="179">
        <f t="shared" si="320"/>
        <v>1</v>
      </c>
      <c r="I804" s="185" t="str">
        <f t="shared" si="309"/>
        <v>R50.1</v>
      </c>
      <c r="K804" s="179" t="str">
        <f t="shared" si="313"/>
        <v>R150.1</v>
      </c>
      <c r="L804" s="138" t="str">
        <f t="shared" si="323"/>
        <v>Sol</v>
      </c>
      <c r="M804" s="179" t="str">
        <f t="shared" si="314"/>
        <v>MR50.1</v>
      </c>
      <c r="N804" s="6" t="str">
        <f t="shared" si="310"/>
        <v>Flg</v>
      </c>
      <c r="O804" s="179" t="str">
        <f t="shared" si="315"/>
        <v>MR150.1</v>
      </c>
      <c r="P804" s="4" t="str">
        <f t="shared" si="324"/>
        <v>Pls</v>
      </c>
      <c r="Q804" s="179" t="str">
        <f t="shared" si="316"/>
        <v>MR250.1</v>
      </c>
      <c r="R804" s="4" t="str">
        <f t="shared" si="325"/>
        <v>[M]</v>
      </c>
      <c r="S804" s="179" t="str">
        <f t="shared" si="317"/>
        <v>MR350.1</v>
      </c>
      <c r="T804" s="4" t="str">
        <f t="shared" si="326"/>
        <v>[A]</v>
      </c>
      <c r="U804" s="179" t="str">
        <f t="shared" si="311"/>
        <v>MR450.1</v>
      </c>
      <c r="V804" s="4" t="str">
        <f t="shared" si="327"/>
        <v>Sw</v>
      </c>
      <c r="W804" s="179" t="str">
        <f t="shared" si="312"/>
        <v>MR550.1</v>
      </c>
      <c r="X804" s="4" t="str">
        <f t="shared" si="328"/>
        <v>Lamp</v>
      </c>
      <c r="Y804" s="179" t="str">
        <f t="shared" si="318"/>
        <v>MR650.1</v>
      </c>
      <c r="Z804" s="4" t="str">
        <f t="shared" si="329"/>
        <v>Alw</v>
      </c>
    </row>
    <row r="805" spans="2:26">
      <c r="B805" s="256"/>
      <c r="G805" s="182">
        <f t="shared" si="319"/>
        <v>50</v>
      </c>
      <c r="H805" s="179">
        <f t="shared" si="320"/>
        <v>2</v>
      </c>
      <c r="I805" s="185" t="str">
        <f t="shared" si="309"/>
        <v>R50.2</v>
      </c>
      <c r="J805" s="6" t="str">
        <f>$B805&amp;"Done"</f>
        <v>Done</v>
      </c>
      <c r="K805" s="183" t="str">
        <f t="shared" si="313"/>
        <v>R150.2</v>
      </c>
      <c r="L805" s="6" t="str">
        <f t="shared" si="323"/>
        <v>Sol</v>
      </c>
      <c r="M805" s="179" t="str">
        <f t="shared" si="314"/>
        <v>MR50.2</v>
      </c>
      <c r="N805" s="4" t="str">
        <f t="shared" si="310"/>
        <v>Flg</v>
      </c>
      <c r="O805" s="179" t="str">
        <f t="shared" si="315"/>
        <v>MR150.2</v>
      </c>
      <c r="P805" s="4" t="str">
        <f t="shared" si="324"/>
        <v>Pls</v>
      </c>
      <c r="Q805" s="179" t="str">
        <f t="shared" si="316"/>
        <v>MR250.2</v>
      </c>
      <c r="R805" s="4" t="str">
        <f t="shared" si="325"/>
        <v>[M]</v>
      </c>
      <c r="S805" s="179" t="str">
        <f t="shared" si="317"/>
        <v>MR350.2</v>
      </c>
      <c r="T805" s="4" t="str">
        <f t="shared" si="326"/>
        <v>[A]</v>
      </c>
      <c r="U805" s="179" t="str">
        <f t="shared" si="311"/>
        <v>MR450.2</v>
      </c>
      <c r="V805" s="4" t="str">
        <f t="shared" si="327"/>
        <v>Sw</v>
      </c>
      <c r="W805" s="179" t="str">
        <f t="shared" si="312"/>
        <v>MR550.2</v>
      </c>
      <c r="X805" s="4" t="str">
        <f t="shared" si="328"/>
        <v>Lamp</v>
      </c>
      <c r="Y805" s="179" t="str">
        <f t="shared" si="318"/>
        <v>MR650.2</v>
      </c>
      <c r="Z805" s="4" t="str">
        <f t="shared" si="329"/>
        <v>Alw</v>
      </c>
    </row>
    <row r="806" spans="2:26">
      <c r="B806" s="256"/>
      <c r="G806" s="182">
        <f t="shared" si="319"/>
        <v>50</v>
      </c>
      <c r="H806" s="179">
        <f t="shared" si="320"/>
        <v>3</v>
      </c>
      <c r="I806" s="185" t="str">
        <f t="shared" si="309"/>
        <v>R50.3</v>
      </c>
      <c r="K806" s="179" t="str">
        <f t="shared" si="313"/>
        <v>R150.3</v>
      </c>
      <c r="L806" s="138" t="str">
        <f t="shared" si="323"/>
        <v>Sol</v>
      </c>
      <c r="M806" s="183" t="str">
        <f t="shared" si="314"/>
        <v>MR50.3</v>
      </c>
      <c r="N806" s="6" t="str">
        <f t="shared" si="310"/>
        <v>Flg</v>
      </c>
      <c r="O806" s="179" t="str">
        <f t="shared" si="315"/>
        <v>MR150.3</v>
      </c>
      <c r="P806" s="4" t="str">
        <f t="shared" si="324"/>
        <v>Pls</v>
      </c>
      <c r="Q806" s="179" t="str">
        <f t="shared" si="316"/>
        <v>MR250.3</v>
      </c>
      <c r="R806" s="4" t="str">
        <f t="shared" si="325"/>
        <v>[M]</v>
      </c>
      <c r="S806" s="179" t="str">
        <f t="shared" si="317"/>
        <v>MR350.3</v>
      </c>
      <c r="T806" s="4" t="str">
        <f t="shared" si="326"/>
        <v>[A]</v>
      </c>
      <c r="U806" s="179" t="str">
        <f t="shared" si="311"/>
        <v>MR450.3</v>
      </c>
      <c r="V806" s="4" t="str">
        <f t="shared" si="327"/>
        <v>Sw</v>
      </c>
      <c r="W806" s="179" t="str">
        <f t="shared" si="312"/>
        <v>MR550.3</v>
      </c>
      <c r="X806" s="4" t="str">
        <f t="shared" si="328"/>
        <v>Lamp</v>
      </c>
      <c r="Y806" s="179" t="str">
        <f t="shared" si="318"/>
        <v>MR650.3</v>
      </c>
      <c r="Z806" s="4" t="str">
        <f t="shared" si="329"/>
        <v>Alw</v>
      </c>
    </row>
    <row r="807" spans="2:26">
      <c r="B807" s="256"/>
      <c r="G807" s="182">
        <f t="shared" si="319"/>
        <v>50</v>
      </c>
      <c r="H807" s="179">
        <f t="shared" si="320"/>
        <v>4</v>
      </c>
      <c r="I807" s="185" t="str">
        <f t="shared" si="309"/>
        <v>R50.4</v>
      </c>
      <c r="K807" s="179" t="str">
        <f t="shared" si="313"/>
        <v>R150.4</v>
      </c>
      <c r="L807" s="138" t="str">
        <f t="shared" si="323"/>
        <v>Sol</v>
      </c>
      <c r="M807" s="183" t="str">
        <f t="shared" si="314"/>
        <v>MR50.4</v>
      </c>
      <c r="N807" s="6" t="str">
        <f t="shared" si="310"/>
        <v>Flg</v>
      </c>
      <c r="O807" s="179" t="str">
        <f t="shared" si="315"/>
        <v>MR150.4</v>
      </c>
      <c r="P807" s="4" t="str">
        <f t="shared" si="324"/>
        <v>Pls</v>
      </c>
      <c r="Q807" s="179" t="str">
        <f t="shared" si="316"/>
        <v>MR250.4</v>
      </c>
      <c r="R807" s="4" t="str">
        <f t="shared" si="325"/>
        <v>[M]</v>
      </c>
      <c r="S807" s="179" t="str">
        <f t="shared" si="317"/>
        <v>MR350.4</v>
      </c>
      <c r="T807" s="4" t="str">
        <f t="shared" si="326"/>
        <v>[A]</v>
      </c>
      <c r="U807" s="183" t="str">
        <f t="shared" si="311"/>
        <v>MR450.4</v>
      </c>
      <c r="V807" s="6" t="str">
        <f t="shared" si="327"/>
        <v>Sw</v>
      </c>
      <c r="W807" s="179" t="str">
        <f t="shared" si="312"/>
        <v>MR550.4</v>
      </c>
      <c r="X807" s="4" t="str">
        <f t="shared" si="328"/>
        <v>Lamp</v>
      </c>
      <c r="Y807" s="179" t="str">
        <f t="shared" si="318"/>
        <v>MR650.4</v>
      </c>
      <c r="Z807" s="4" t="str">
        <f t="shared" si="329"/>
        <v>Alw</v>
      </c>
    </row>
    <row r="808" spans="2:26">
      <c r="B808" s="256"/>
      <c r="G808" s="182">
        <f t="shared" si="319"/>
        <v>50</v>
      </c>
      <c r="H808" s="179">
        <f t="shared" si="320"/>
        <v>5</v>
      </c>
      <c r="I808" s="185" t="str">
        <f t="shared" si="309"/>
        <v>R50.5</v>
      </c>
      <c r="K808" s="179" t="str">
        <f t="shared" si="313"/>
        <v>R150.5</v>
      </c>
      <c r="L808" s="138" t="str">
        <f t="shared" si="323"/>
        <v>Sol</v>
      </c>
      <c r="M808" s="183" t="str">
        <f t="shared" si="314"/>
        <v>MR50.5</v>
      </c>
      <c r="N808" s="6" t="str">
        <f t="shared" si="310"/>
        <v>Flg</v>
      </c>
      <c r="O808" s="179" t="str">
        <f t="shared" si="315"/>
        <v>MR150.5</v>
      </c>
      <c r="P808" s="4" t="str">
        <f t="shared" si="324"/>
        <v>Pls</v>
      </c>
      <c r="Q808" s="179" t="str">
        <f t="shared" si="316"/>
        <v>MR250.5</v>
      </c>
      <c r="R808" s="4" t="str">
        <f t="shared" si="325"/>
        <v>[M]</v>
      </c>
      <c r="S808" s="179" t="str">
        <f t="shared" si="317"/>
        <v>MR350.5</v>
      </c>
      <c r="T808" s="4" t="str">
        <f t="shared" si="326"/>
        <v>[A]</v>
      </c>
      <c r="U808" s="183" t="str">
        <f t="shared" si="311"/>
        <v>MR450.5</v>
      </c>
      <c r="V808" s="6" t="str">
        <f t="shared" si="327"/>
        <v>Sw</v>
      </c>
      <c r="W808" s="179" t="str">
        <f t="shared" si="312"/>
        <v>MR550.5</v>
      </c>
      <c r="X808" s="4" t="str">
        <f t="shared" si="328"/>
        <v>Lamp</v>
      </c>
      <c r="Y808" s="179" t="str">
        <f t="shared" si="318"/>
        <v>MR650.5</v>
      </c>
      <c r="Z808" s="4" t="str">
        <f t="shared" si="329"/>
        <v>Alw</v>
      </c>
    </row>
    <row r="809" spans="2:26">
      <c r="B809" s="256"/>
      <c r="G809" s="182">
        <f t="shared" si="319"/>
        <v>50</v>
      </c>
      <c r="H809" s="179">
        <f t="shared" si="320"/>
        <v>6</v>
      </c>
      <c r="I809" s="185" t="str">
        <f t="shared" si="309"/>
        <v>R50.6</v>
      </c>
      <c r="K809" s="179" t="str">
        <f t="shared" si="313"/>
        <v>R150.6</v>
      </c>
      <c r="L809" s="138" t="str">
        <f t="shared" si="323"/>
        <v>Sol</v>
      </c>
      <c r="M809" s="179" t="str">
        <f t="shared" si="314"/>
        <v>MR50.6</v>
      </c>
      <c r="N809" s="4" t="str">
        <f t="shared" si="310"/>
        <v>Flg</v>
      </c>
      <c r="O809" s="179" t="str">
        <f t="shared" si="315"/>
        <v>MR150.6</v>
      </c>
      <c r="P809" s="4" t="str">
        <f t="shared" si="324"/>
        <v>Pls</v>
      </c>
      <c r="Q809" s="179" t="str">
        <f t="shared" si="316"/>
        <v>MR250.6</v>
      </c>
      <c r="R809" s="4" t="str">
        <f t="shared" si="325"/>
        <v>[M]</v>
      </c>
      <c r="S809" s="179" t="str">
        <f t="shared" si="317"/>
        <v>MR350.6</v>
      </c>
      <c r="T809" s="4" t="str">
        <f t="shared" si="326"/>
        <v>[A]</v>
      </c>
      <c r="U809" s="179" t="str">
        <f t="shared" si="311"/>
        <v>MR450.6</v>
      </c>
      <c r="V809" s="4" t="str">
        <f t="shared" si="327"/>
        <v>Sw</v>
      </c>
      <c r="W809" s="179" t="str">
        <f t="shared" si="312"/>
        <v>MR550.6</v>
      </c>
      <c r="X809" s="4" t="str">
        <f t="shared" si="328"/>
        <v>Lamp</v>
      </c>
      <c r="Y809" s="179" t="str">
        <f t="shared" si="318"/>
        <v>MR650.6</v>
      </c>
      <c r="Z809" s="4" t="str">
        <f t="shared" ref="Z809:Z872" si="330">$B809&amp;Z$2</f>
        <v>Alw</v>
      </c>
    </row>
    <row r="810" spans="2:26">
      <c r="B810" s="256"/>
      <c r="G810" s="182">
        <f t="shared" si="319"/>
        <v>50</v>
      </c>
      <c r="H810" s="179">
        <f t="shared" si="320"/>
        <v>7</v>
      </c>
      <c r="I810" s="185" t="str">
        <f t="shared" si="309"/>
        <v>R50.7</v>
      </c>
      <c r="K810" s="179" t="str">
        <f t="shared" si="313"/>
        <v>R150.7</v>
      </c>
      <c r="L810" s="138" t="str">
        <f t="shared" si="323"/>
        <v>Sol</v>
      </c>
      <c r="M810" s="179" t="str">
        <f t="shared" si="314"/>
        <v>MR50.7</v>
      </c>
      <c r="N810" s="4" t="str">
        <f t="shared" si="310"/>
        <v>Flg</v>
      </c>
      <c r="O810" s="179" t="str">
        <f t="shared" si="315"/>
        <v>MR150.7</v>
      </c>
      <c r="P810" s="4" t="str">
        <f t="shared" si="324"/>
        <v>Pls</v>
      </c>
      <c r="Q810" s="179" t="str">
        <f t="shared" si="316"/>
        <v>MR250.7</v>
      </c>
      <c r="R810" s="4" t="str">
        <f t="shared" si="325"/>
        <v>[M]</v>
      </c>
      <c r="S810" s="179" t="str">
        <f t="shared" si="317"/>
        <v>MR350.7</v>
      </c>
      <c r="T810" s="4" t="str">
        <f t="shared" si="326"/>
        <v>[A]</v>
      </c>
      <c r="U810" s="179" t="str">
        <f t="shared" si="311"/>
        <v>MR450.7</v>
      </c>
      <c r="V810" s="4" t="str">
        <f t="shared" si="327"/>
        <v>Sw</v>
      </c>
      <c r="W810" s="179" t="str">
        <f t="shared" si="312"/>
        <v>MR550.7</v>
      </c>
      <c r="X810" s="4" t="str">
        <f t="shared" si="328"/>
        <v>Lamp</v>
      </c>
      <c r="Y810" s="179" t="str">
        <f t="shared" si="318"/>
        <v>MR650.7</v>
      </c>
      <c r="Z810" s="4" t="str">
        <f t="shared" si="330"/>
        <v>Alw</v>
      </c>
    </row>
    <row r="811" spans="2:26">
      <c r="B811" s="256"/>
      <c r="G811" s="182">
        <f t="shared" si="319"/>
        <v>50</v>
      </c>
      <c r="H811" s="179">
        <f t="shared" si="320"/>
        <v>8</v>
      </c>
      <c r="I811" s="185" t="str">
        <f t="shared" si="309"/>
        <v>R50.8</v>
      </c>
      <c r="K811" s="179" t="str">
        <f t="shared" si="313"/>
        <v>R150.8</v>
      </c>
      <c r="L811" s="138" t="str">
        <f t="shared" si="323"/>
        <v>Sol</v>
      </c>
      <c r="M811" s="183" t="str">
        <f t="shared" si="314"/>
        <v>MR50.8</v>
      </c>
      <c r="N811" s="6" t="str">
        <f t="shared" si="310"/>
        <v>Flg</v>
      </c>
      <c r="O811" s="179" t="str">
        <f t="shared" si="315"/>
        <v>MR150.8</v>
      </c>
      <c r="P811" s="4" t="str">
        <f t="shared" si="324"/>
        <v>Pls</v>
      </c>
      <c r="Q811" s="179" t="str">
        <f t="shared" si="316"/>
        <v>MR250.8</v>
      </c>
      <c r="R811" s="4" t="str">
        <f t="shared" si="325"/>
        <v>[M]</v>
      </c>
      <c r="S811" s="179" t="str">
        <f t="shared" si="317"/>
        <v>MR350.8</v>
      </c>
      <c r="T811" s="4" t="str">
        <f t="shared" si="326"/>
        <v>[A]</v>
      </c>
      <c r="U811" s="179" t="str">
        <f t="shared" si="311"/>
        <v>MR450.8</v>
      </c>
      <c r="V811" s="4" t="str">
        <f t="shared" si="327"/>
        <v>Sw</v>
      </c>
      <c r="W811" s="179" t="str">
        <f t="shared" si="312"/>
        <v>MR550.8</v>
      </c>
      <c r="X811" s="4" t="str">
        <f t="shared" si="328"/>
        <v>Lamp</v>
      </c>
      <c r="Y811" s="179" t="str">
        <f t="shared" si="318"/>
        <v>MR650.8</v>
      </c>
      <c r="Z811" s="4" t="str">
        <f t="shared" si="330"/>
        <v>Alw</v>
      </c>
    </row>
    <row r="812" spans="2:26">
      <c r="B812" s="256"/>
      <c r="G812" s="182">
        <f t="shared" si="319"/>
        <v>50</v>
      </c>
      <c r="H812" s="179">
        <f t="shared" si="320"/>
        <v>9</v>
      </c>
      <c r="I812" s="185" t="str">
        <f t="shared" si="309"/>
        <v>R50.9</v>
      </c>
      <c r="K812" s="179" t="str">
        <f t="shared" si="313"/>
        <v>R150.9</v>
      </c>
      <c r="L812" s="138" t="str">
        <f t="shared" si="323"/>
        <v>Sol</v>
      </c>
      <c r="M812" s="183" t="str">
        <f t="shared" si="314"/>
        <v>MR50.9</v>
      </c>
      <c r="N812" s="6" t="str">
        <f t="shared" si="310"/>
        <v>Flg</v>
      </c>
      <c r="O812" s="179" t="str">
        <f t="shared" si="315"/>
        <v>MR150.9</v>
      </c>
      <c r="P812" s="4" t="str">
        <f t="shared" si="324"/>
        <v>Pls</v>
      </c>
      <c r="Q812" s="179" t="str">
        <f t="shared" si="316"/>
        <v>MR250.9</v>
      </c>
      <c r="R812" s="4" t="str">
        <f t="shared" si="325"/>
        <v>[M]</v>
      </c>
      <c r="S812" s="179" t="str">
        <f t="shared" si="317"/>
        <v>MR350.9</v>
      </c>
      <c r="T812" s="4" t="str">
        <f t="shared" si="326"/>
        <v>[A]</v>
      </c>
      <c r="U812" s="179" t="str">
        <f t="shared" si="311"/>
        <v>MR450.9</v>
      </c>
      <c r="V812" s="4" t="str">
        <f t="shared" si="327"/>
        <v>Sw</v>
      </c>
      <c r="W812" s="179" t="str">
        <f t="shared" si="312"/>
        <v>MR550.9</v>
      </c>
      <c r="X812" s="4" t="str">
        <f t="shared" si="328"/>
        <v>Lamp</v>
      </c>
      <c r="Y812" s="179" t="str">
        <f t="shared" si="318"/>
        <v>MR650.9</v>
      </c>
      <c r="Z812" s="4" t="str">
        <f t="shared" si="330"/>
        <v>Alw</v>
      </c>
    </row>
    <row r="813" spans="2:26">
      <c r="B813" s="256"/>
      <c r="G813" s="182">
        <f t="shared" si="319"/>
        <v>50</v>
      </c>
      <c r="H813" s="179">
        <f t="shared" si="320"/>
        <v>10</v>
      </c>
      <c r="I813" s="185" t="str">
        <f t="shared" si="309"/>
        <v>R50.10</v>
      </c>
      <c r="K813" s="179" t="str">
        <f t="shared" si="313"/>
        <v>R150.10</v>
      </c>
      <c r="L813" s="138" t="str">
        <f t="shared" si="323"/>
        <v>Sol</v>
      </c>
      <c r="M813" s="183" t="str">
        <f t="shared" si="314"/>
        <v>MR50.10</v>
      </c>
      <c r="N813" s="6" t="str">
        <f t="shared" si="310"/>
        <v>Flg</v>
      </c>
      <c r="O813" s="179" t="str">
        <f t="shared" si="315"/>
        <v>MR150.10</v>
      </c>
      <c r="P813" s="4" t="str">
        <f t="shared" si="324"/>
        <v>Pls</v>
      </c>
      <c r="Q813" s="179" t="str">
        <f t="shared" si="316"/>
        <v>MR250.10</v>
      </c>
      <c r="R813" s="4" t="str">
        <f t="shared" si="325"/>
        <v>[M]</v>
      </c>
      <c r="S813" s="179" t="str">
        <f t="shared" si="317"/>
        <v>MR350.10</v>
      </c>
      <c r="T813" s="4" t="str">
        <f t="shared" si="326"/>
        <v>[A]</v>
      </c>
      <c r="U813" s="179" t="str">
        <f t="shared" si="311"/>
        <v>MR450.10</v>
      </c>
      <c r="V813" s="4" t="str">
        <f t="shared" si="327"/>
        <v>Sw</v>
      </c>
      <c r="W813" s="179" t="str">
        <f t="shared" si="312"/>
        <v>MR550.10</v>
      </c>
      <c r="X813" s="4" t="str">
        <f t="shared" si="328"/>
        <v>Lamp</v>
      </c>
      <c r="Y813" s="179" t="str">
        <f t="shared" si="318"/>
        <v>MR650.10</v>
      </c>
      <c r="Z813" s="4" t="str">
        <f t="shared" si="330"/>
        <v>Alw</v>
      </c>
    </row>
    <row r="814" spans="2:26">
      <c r="B814" s="256"/>
      <c r="G814" s="182">
        <f t="shared" si="319"/>
        <v>50</v>
      </c>
      <c r="H814" s="179">
        <f t="shared" si="320"/>
        <v>11</v>
      </c>
      <c r="I814" s="185" t="str">
        <f t="shared" si="309"/>
        <v>R50.11</v>
      </c>
      <c r="K814" s="179" t="str">
        <f t="shared" si="313"/>
        <v>R150.11</v>
      </c>
      <c r="L814" s="138" t="str">
        <f t="shared" si="323"/>
        <v>Sol</v>
      </c>
      <c r="M814" s="183" t="str">
        <f t="shared" si="314"/>
        <v>MR50.11</v>
      </c>
      <c r="N814" s="6" t="str">
        <f t="shared" si="310"/>
        <v>Flg</v>
      </c>
      <c r="O814" s="179" t="str">
        <f t="shared" si="315"/>
        <v>MR150.11</v>
      </c>
      <c r="P814" s="4" t="str">
        <f t="shared" si="324"/>
        <v>Pls</v>
      </c>
      <c r="Q814" s="179" t="str">
        <f t="shared" si="316"/>
        <v>MR250.11</v>
      </c>
      <c r="R814" s="4" t="str">
        <f t="shared" si="325"/>
        <v>[M]</v>
      </c>
      <c r="S814" s="179" t="str">
        <f t="shared" si="317"/>
        <v>MR350.11</v>
      </c>
      <c r="T814" s="4" t="str">
        <f t="shared" si="326"/>
        <v>[A]</v>
      </c>
      <c r="U814" s="179" t="str">
        <f t="shared" si="311"/>
        <v>MR450.11</v>
      </c>
      <c r="V814" s="4" t="str">
        <f t="shared" si="327"/>
        <v>Sw</v>
      </c>
      <c r="W814" s="179" t="str">
        <f t="shared" si="312"/>
        <v>MR550.11</v>
      </c>
      <c r="X814" s="4" t="str">
        <f t="shared" si="328"/>
        <v>Lamp</v>
      </c>
      <c r="Y814" s="179" t="str">
        <f t="shared" si="318"/>
        <v>MR650.11</v>
      </c>
      <c r="Z814" s="4" t="str">
        <f t="shared" si="330"/>
        <v>Alw</v>
      </c>
    </row>
    <row r="815" spans="2:26">
      <c r="B815" s="256"/>
      <c r="G815" s="182">
        <f t="shared" si="319"/>
        <v>50</v>
      </c>
      <c r="H815" s="179">
        <f t="shared" si="320"/>
        <v>12</v>
      </c>
      <c r="I815" s="185" t="str">
        <f t="shared" si="309"/>
        <v>R50.12</v>
      </c>
      <c r="K815" s="179" t="str">
        <f t="shared" si="313"/>
        <v>R150.12</v>
      </c>
      <c r="L815" s="138" t="str">
        <f t="shared" si="323"/>
        <v>Sol</v>
      </c>
      <c r="M815" s="183" t="str">
        <f t="shared" si="314"/>
        <v>MR50.12</v>
      </c>
      <c r="N815" s="6" t="str">
        <f t="shared" si="310"/>
        <v>Flg</v>
      </c>
      <c r="O815" s="179" t="str">
        <f t="shared" si="315"/>
        <v>MR150.12</v>
      </c>
      <c r="P815" s="4" t="str">
        <f t="shared" si="324"/>
        <v>Pls</v>
      </c>
      <c r="Q815" s="179" t="str">
        <f t="shared" si="316"/>
        <v>MR250.12</v>
      </c>
      <c r="R815" s="4" t="str">
        <f t="shared" si="325"/>
        <v>[M]</v>
      </c>
      <c r="S815" s="179" t="str">
        <f t="shared" si="317"/>
        <v>MR350.12</v>
      </c>
      <c r="T815" s="4" t="str">
        <f t="shared" si="326"/>
        <v>[A]</v>
      </c>
      <c r="U815" s="179" t="str">
        <f t="shared" si="311"/>
        <v>MR450.12</v>
      </c>
      <c r="V815" s="4" t="str">
        <f t="shared" si="327"/>
        <v>Sw</v>
      </c>
      <c r="W815" s="179" t="str">
        <f t="shared" si="312"/>
        <v>MR550.12</v>
      </c>
      <c r="X815" s="4" t="str">
        <f t="shared" si="328"/>
        <v>Lamp</v>
      </c>
      <c r="Y815" s="179" t="str">
        <f t="shared" si="318"/>
        <v>MR650.12</v>
      </c>
      <c r="Z815" s="4" t="str">
        <f t="shared" si="330"/>
        <v>Alw</v>
      </c>
    </row>
    <row r="816" spans="2:26">
      <c r="B816" s="256"/>
      <c r="G816" s="182">
        <f t="shared" si="319"/>
        <v>50</v>
      </c>
      <c r="H816" s="179">
        <f t="shared" si="320"/>
        <v>13</v>
      </c>
      <c r="I816" s="185" t="str">
        <f t="shared" si="309"/>
        <v>R50.13</v>
      </c>
      <c r="K816" s="179" t="str">
        <f t="shared" si="313"/>
        <v>R150.13</v>
      </c>
      <c r="L816" s="138" t="str">
        <f t="shared" si="323"/>
        <v>Sol</v>
      </c>
      <c r="M816" s="183" t="str">
        <f t="shared" si="314"/>
        <v>MR50.13</v>
      </c>
      <c r="N816" s="6" t="str">
        <f t="shared" si="310"/>
        <v>Flg</v>
      </c>
      <c r="O816" s="179" t="str">
        <f t="shared" si="315"/>
        <v>MR150.13</v>
      </c>
      <c r="P816" s="4" t="str">
        <f t="shared" si="324"/>
        <v>Pls</v>
      </c>
      <c r="Q816" s="179" t="str">
        <f t="shared" si="316"/>
        <v>MR250.13</v>
      </c>
      <c r="R816" s="4" t="str">
        <f t="shared" si="325"/>
        <v>[M]</v>
      </c>
      <c r="S816" s="179" t="str">
        <f t="shared" si="317"/>
        <v>MR350.13</v>
      </c>
      <c r="T816" s="4" t="str">
        <f t="shared" si="326"/>
        <v>[A]</v>
      </c>
      <c r="U816" s="179" t="str">
        <f t="shared" si="311"/>
        <v>MR450.13</v>
      </c>
      <c r="V816" s="4" t="str">
        <f t="shared" si="327"/>
        <v>Sw</v>
      </c>
      <c r="W816" s="179" t="str">
        <f t="shared" si="312"/>
        <v>MR550.13</v>
      </c>
      <c r="X816" s="4" t="str">
        <f t="shared" si="328"/>
        <v>Lamp</v>
      </c>
      <c r="Y816" s="179" t="str">
        <f t="shared" si="318"/>
        <v>MR650.13</v>
      </c>
      <c r="Z816" s="4" t="str">
        <f t="shared" si="330"/>
        <v>Alw</v>
      </c>
    </row>
    <row r="817" spans="2:26">
      <c r="B817" s="256"/>
      <c r="G817" s="182">
        <f t="shared" si="319"/>
        <v>50</v>
      </c>
      <c r="H817" s="179">
        <f t="shared" si="320"/>
        <v>14</v>
      </c>
      <c r="I817" s="185" t="str">
        <f t="shared" si="309"/>
        <v>R50.14</v>
      </c>
      <c r="K817" s="179" t="str">
        <f t="shared" si="313"/>
        <v>R150.14</v>
      </c>
      <c r="L817" s="138" t="str">
        <f t="shared" si="323"/>
        <v>Sol</v>
      </c>
      <c r="M817" s="179" t="str">
        <f t="shared" si="314"/>
        <v>MR50.14</v>
      </c>
      <c r="N817" s="4" t="str">
        <f t="shared" si="310"/>
        <v>Flg</v>
      </c>
      <c r="O817" s="179" t="str">
        <f t="shared" si="315"/>
        <v>MR150.14</v>
      </c>
      <c r="P817" s="4" t="str">
        <f t="shared" si="324"/>
        <v>Pls</v>
      </c>
      <c r="Q817" s="179" t="str">
        <f t="shared" si="316"/>
        <v>MR250.14</v>
      </c>
      <c r="R817" s="4" t="str">
        <f t="shared" si="325"/>
        <v>[M]</v>
      </c>
      <c r="S817" s="179" t="str">
        <f t="shared" si="317"/>
        <v>MR350.14</v>
      </c>
      <c r="T817" s="4" t="str">
        <f t="shared" si="326"/>
        <v>[A]</v>
      </c>
      <c r="U817" s="179" t="str">
        <f t="shared" si="311"/>
        <v>MR450.14</v>
      </c>
      <c r="V817" s="4" t="str">
        <f t="shared" si="327"/>
        <v>Sw</v>
      </c>
      <c r="W817" s="179" t="str">
        <f t="shared" si="312"/>
        <v>MR550.14</v>
      </c>
      <c r="X817" s="4" t="str">
        <f t="shared" si="328"/>
        <v>Lamp</v>
      </c>
      <c r="Y817" s="179" t="str">
        <f t="shared" si="318"/>
        <v>MR650.14</v>
      </c>
      <c r="Z817" s="4" t="str">
        <f t="shared" si="330"/>
        <v>Alw</v>
      </c>
    </row>
    <row r="818" spans="2:26">
      <c r="B818" s="256"/>
      <c r="G818" s="182">
        <f t="shared" si="319"/>
        <v>50</v>
      </c>
      <c r="H818" s="179">
        <f t="shared" si="320"/>
        <v>15</v>
      </c>
      <c r="I818" s="185" t="str">
        <f t="shared" si="309"/>
        <v>R50.15</v>
      </c>
      <c r="K818" s="179" t="str">
        <f t="shared" si="313"/>
        <v>R150.15</v>
      </c>
      <c r="L818" s="138" t="str">
        <f t="shared" si="323"/>
        <v>Sol</v>
      </c>
      <c r="M818" s="179" t="str">
        <f t="shared" si="314"/>
        <v>MR50.15</v>
      </c>
      <c r="N818" s="4" t="str">
        <f t="shared" si="310"/>
        <v>Flg</v>
      </c>
      <c r="O818" s="179" t="str">
        <f t="shared" si="315"/>
        <v>MR150.15</v>
      </c>
      <c r="P818" s="4" t="str">
        <f t="shared" si="324"/>
        <v>Pls</v>
      </c>
      <c r="Q818" s="179" t="str">
        <f t="shared" si="316"/>
        <v>MR250.15</v>
      </c>
      <c r="R818" s="4" t="str">
        <f t="shared" si="325"/>
        <v>[M]</v>
      </c>
      <c r="S818" s="179" t="str">
        <f t="shared" si="317"/>
        <v>MR350.15</v>
      </c>
      <c r="T818" s="4" t="str">
        <f t="shared" si="326"/>
        <v>[A]</v>
      </c>
      <c r="U818" s="179" t="str">
        <f t="shared" si="311"/>
        <v>MR450.15</v>
      </c>
      <c r="V818" s="4" t="str">
        <f t="shared" si="327"/>
        <v>Sw</v>
      </c>
      <c r="W818" s="179" t="str">
        <f t="shared" si="312"/>
        <v>MR550.15</v>
      </c>
      <c r="X818" s="4" t="str">
        <f t="shared" si="328"/>
        <v>Lamp</v>
      </c>
      <c r="Y818" s="179" t="str">
        <f t="shared" si="318"/>
        <v>MR650.15</v>
      </c>
      <c r="Z818" s="4" t="str">
        <f t="shared" si="330"/>
        <v>Alw</v>
      </c>
    </row>
    <row r="819" spans="2:26">
      <c r="B819" s="256"/>
      <c r="G819" s="182">
        <f t="shared" si="319"/>
        <v>51</v>
      </c>
      <c r="H819" s="179">
        <f t="shared" si="320"/>
        <v>0</v>
      </c>
      <c r="I819" s="185" t="str">
        <f t="shared" si="309"/>
        <v>R51.0</v>
      </c>
      <c r="K819" s="179" t="str">
        <f t="shared" si="313"/>
        <v>R151.0</v>
      </c>
      <c r="L819" s="138" t="str">
        <f t="shared" si="323"/>
        <v>Sol</v>
      </c>
      <c r="M819" s="179" t="str">
        <f t="shared" si="314"/>
        <v>MR51.0</v>
      </c>
      <c r="N819" s="4" t="str">
        <f t="shared" si="310"/>
        <v>Flg</v>
      </c>
      <c r="O819" s="179" t="str">
        <f t="shared" si="315"/>
        <v>MR151.0</v>
      </c>
      <c r="P819" s="4" t="str">
        <f t="shared" si="324"/>
        <v>Pls</v>
      </c>
      <c r="Q819" s="179" t="str">
        <f t="shared" si="316"/>
        <v>MR251.0</v>
      </c>
      <c r="R819" s="4" t="str">
        <f t="shared" si="325"/>
        <v>[M]</v>
      </c>
      <c r="S819" s="179" t="str">
        <f t="shared" si="317"/>
        <v>MR351.0</v>
      </c>
      <c r="T819" s="4" t="str">
        <f t="shared" si="326"/>
        <v>[A]</v>
      </c>
      <c r="U819" s="179" t="str">
        <f t="shared" si="311"/>
        <v>MR451.0</v>
      </c>
      <c r="V819" s="4" t="str">
        <f t="shared" si="327"/>
        <v>Sw</v>
      </c>
      <c r="W819" s="179" t="str">
        <f t="shared" si="312"/>
        <v>MR551.0</v>
      </c>
      <c r="X819" s="4" t="str">
        <f t="shared" si="328"/>
        <v>Lamp</v>
      </c>
      <c r="Y819" s="179" t="str">
        <f t="shared" si="318"/>
        <v>MR651.0</v>
      </c>
      <c r="Z819" s="4" t="str">
        <f t="shared" si="330"/>
        <v>Alw</v>
      </c>
    </row>
    <row r="820" spans="2:26">
      <c r="B820" s="256"/>
      <c r="G820" s="182">
        <f t="shared" si="319"/>
        <v>51</v>
      </c>
      <c r="H820" s="179">
        <f t="shared" si="320"/>
        <v>1</v>
      </c>
      <c r="I820" s="179" t="str">
        <f t="shared" si="309"/>
        <v>R51.1</v>
      </c>
      <c r="K820" s="179" t="str">
        <f t="shared" si="313"/>
        <v>R151.1</v>
      </c>
      <c r="L820" s="138" t="str">
        <f t="shared" si="323"/>
        <v>Sol</v>
      </c>
      <c r="M820" s="179" t="str">
        <f t="shared" si="314"/>
        <v>MR51.1</v>
      </c>
      <c r="N820" s="4" t="str">
        <f t="shared" si="310"/>
        <v>Flg</v>
      </c>
      <c r="O820" s="179" t="str">
        <f t="shared" si="315"/>
        <v>MR151.1</v>
      </c>
      <c r="P820" s="4" t="str">
        <f t="shared" si="324"/>
        <v>Pls</v>
      </c>
      <c r="Q820" s="179" t="str">
        <f t="shared" si="316"/>
        <v>MR251.1</v>
      </c>
      <c r="R820" s="4" t="str">
        <f t="shared" si="325"/>
        <v>[M]</v>
      </c>
      <c r="S820" s="179" t="str">
        <f t="shared" si="317"/>
        <v>MR351.1</v>
      </c>
      <c r="T820" s="4" t="str">
        <f t="shared" si="326"/>
        <v>[A]</v>
      </c>
      <c r="U820" s="179" t="str">
        <f t="shared" si="311"/>
        <v>MR451.1</v>
      </c>
      <c r="V820" s="4" t="str">
        <f t="shared" si="327"/>
        <v>Sw</v>
      </c>
      <c r="W820" s="179" t="str">
        <f t="shared" si="312"/>
        <v>MR551.1</v>
      </c>
      <c r="X820" s="4" t="str">
        <f t="shared" si="328"/>
        <v>Lamp</v>
      </c>
      <c r="Y820" s="179" t="str">
        <f t="shared" si="318"/>
        <v>MR651.1</v>
      </c>
      <c r="Z820" s="4" t="str">
        <f t="shared" si="330"/>
        <v>Alw</v>
      </c>
    </row>
    <row r="821" spans="2:26">
      <c r="B821" s="256"/>
      <c r="G821" s="182">
        <f t="shared" si="319"/>
        <v>51</v>
      </c>
      <c r="H821" s="179">
        <f t="shared" si="320"/>
        <v>2</v>
      </c>
      <c r="I821" s="179" t="str">
        <f t="shared" si="309"/>
        <v>R51.2</v>
      </c>
      <c r="K821" s="179" t="str">
        <f t="shared" si="313"/>
        <v>R151.2</v>
      </c>
      <c r="L821" s="138" t="str">
        <f t="shared" si="323"/>
        <v>Sol</v>
      </c>
      <c r="M821" s="179" t="str">
        <f t="shared" si="314"/>
        <v>MR51.2</v>
      </c>
      <c r="N821" s="4" t="str">
        <f t="shared" si="310"/>
        <v>Flg</v>
      </c>
      <c r="O821" s="179" t="str">
        <f t="shared" si="315"/>
        <v>MR151.2</v>
      </c>
      <c r="P821" s="4" t="str">
        <f t="shared" si="324"/>
        <v>Pls</v>
      </c>
      <c r="Q821" s="179" t="str">
        <f t="shared" si="316"/>
        <v>MR251.2</v>
      </c>
      <c r="R821" s="4" t="str">
        <f t="shared" si="325"/>
        <v>[M]</v>
      </c>
      <c r="S821" s="179" t="str">
        <f t="shared" si="317"/>
        <v>MR351.2</v>
      </c>
      <c r="T821" s="4" t="str">
        <f t="shared" si="326"/>
        <v>[A]</v>
      </c>
      <c r="U821" s="179" t="str">
        <f t="shared" si="311"/>
        <v>MR451.2</v>
      </c>
      <c r="V821" s="4" t="str">
        <f t="shared" si="327"/>
        <v>Sw</v>
      </c>
      <c r="W821" s="179" t="str">
        <f t="shared" si="312"/>
        <v>MR551.2</v>
      </c>
      <c r="X821" s="4" t="str">
        <f t="shared" si="328"/>
        <v>Lamp</v>
      </c>
      <c r="Y821" s="179" t="str">
        <f t="shared" si="318"/>
        <v>MR651.2</v>
      </c>
      <c r="Z821" s="4" t="str">
        <f t="shared" si="330"/>
        <v>Alw</v>
      </c>
    </row>
    <row r="822" spans="2:26">
      <c r="B822" s="256"/>
      <c r="G822" s="182">
        <f t="shared" si="319"/>
        <v>51</v>
      </c>
      <c r="H822" s="179">
        <f t="shared" si="320"/>
        <v>3</v>
      </c>
      <c r="I822" s="179" t="str">
        <f t="shared" si="309"/>
        <v>R51.3</v>
      </c>
      <c r="K822" s="179" t="str">
        <f t="shared" si="313"/>
        <v>R151.3</v>
      </c>
      <c r="L822" s="138" t="str">
        <f t="shared" si="323"/>
        <v>Sol</v>
      </c>
      <c r="M822" s="179" t="str">
        <f t="shared" si="314"/>
        <v>MR51.3</v>
      </c>
      <c r="N822" s="4" t="str">
        <f t="shared" si="310"/>
        <v>Flg</v>
      </c>
      <c r="O822" s="179" t="str">
        <f t="shared" si="315"/>
        <v>MR151.3</v>
      </c>
      <c r="P822" s="4" t="str">
        <f t="shared" si="324"/>
        <v>Pls</v>
      </c>
      <c r="Q822" s="179" t="str">
        <f t="shared" si="316"/>
        <v>MR251.3</v>
      </c>
      <c r="R822" s="4" t="str">
        <f t="shared" si="325"/>
        <v>[M]</v>
      </c>
      <c r="S822" s="179" t="str">
        <f t="shared" si="317"/>
        <v>MR351.3</v>
      </c>
      <c r="T822" s="4" t="str">
        <f t="shared" si="326"/>
        <v>[A]</v>
      </c>
      <c r="U822" s="179" t="str">
        <f t="shared" si="311"/>
        <v>MR451.3</v>
      </c>
      <c r="V822" s="4" t="str">
        <f t="shared" si="327"/>
        <v>Sw</v>
      </c>
      <c r="W822" s="179" t="str">
        <f t="shared" si="312"/>
        <v>MR551.3</v>
      </c>
      <c r="X822" s="4" t="str">
        <f t="shared" si="328"/>
        <v>Lamp</v>
      </c>
      <c r="Y822" s="179" t="str">
        <f t="shared" si="318"/>
        <v>MR651.3</v>
      </c>
      <c r="Z822" s="4" t="str">
        <f t="shared" si="330"/>
        <v>Alw</v>
      </c>
    </row>
    <row r="823" spans="2:26">
      <c r="B823" s="256"/>
      <c r="G823" s="182">
        <f t="shared" si="319"/>
        <v>51</v>
      </c>
      <c r="H823" s="179">
        <f t="shared" si="320"/>
        <v>4</v>
      </c>
      <c r="I823" s="179" t="str">
        <f t="shared" si="309"/>
        <v>R51.4</v>
      </c>
      <c r="K823" s="179" t="str">
        <f t="shared" si="313"/>
        <v>R151.4</v>
      </c>
      <c r="L823" s="138" t="str">
        <f t="shared" si="323"/>
        <v>Sol</v>
      </c>
      <c r="M823" s="179" t="str">
        <f t="shared" si="314"/>
        <v>MR51.4</v>
      </c>
      <c r="N823" s="4" t="str">
        <f t="shared" si="310"/>
        <v>Flg</v>
      </c>
      <c r="O823" s="179" t="str">
        <f t="shared" si="315"/>
        <v>MR151.4</v>
      </c>
      <c r="P823" s="4" t="str">
        <f t="shared" si="324"/>
        <v>Pls</v>
      </c>
      <c r="Q823" s="179" t="str">
        <f t="shared" si="316"/>
        <v>MR251.4</v>
      </c>
      <c r="R823" s="4" t="str">
        <f t="shared" si="325"/>
        <v>[M]</v>
      </c>
      <c r="S823" s="179" t="str">
        <f t="shared" si="317"/>
        <v>MR351.4</v>
      </c>
      <c r="T823" s="4" t="str">
        <f t="shared" si="326"/>
        <v>[A]</v>
      </c>
      <c r="U823" s="179" t="str">
        <f t="shared" si="311"/>
        <v>MR451.4</v>
      </c>
      <c r="V823" s="4" t="str">
        <f t="shared" si="327"/>
        <v>Sw</v>
      </c>
      <c r="W823" s="179" t="str">
        <f t="shared" si="312"/>
        <v>MR551.4</v>
      </c>
      <c r="X823" s="4" t="str">
        <f t="shared" si="328"/>
        <v>Lamp</v>
      </c>
      <c r="Y823" s="179" t="str">
        <f t="shared" si="318"/>
        <v>MR651.4</v>
      </c>
      <c r="Z823" s="4" t="str">
        <f t="shared" si="330"/>
        <v>Alw</v>
      </c>
    </row>
    <row r="824" spans="2:26">
      <c r="B824" s="256"/>
      <c r="G824" s="182">
        <f t="shared" si="319"/>
        <v>51</v>
      </c>
      <c r="H824" s="179">
        <f t="shared" si="320"/>
        <v>5</v>
      </c>
      <c r="I824" s="179" t="str">
        <f t="shared" si="309"/>
        <v>R51.5</v>
      </c>
      <c r="K824" s="179" t="str">
        <f t="shared" si="313"/>
        <v>R151.5</v>
      </c>
      <c r="L824" s="138" t="str">
        <f t="shared" si="323"/>
        <v>Sol</v>
      </c>
      <c r="M824" s="179" t="str">
        <f t="shared" si="314"/>
        <v>MR51.5</v>
      </c>
      <c r="N824" s="4" t="str">
        <f t="shared" si="310"/>
        <v>Flg</v>
      </c>
      <c r="O824" s="179" t="str">
        <f t="shared" si="315"/>
        <v>MR151.5</v>
      </c>
      <c r="P824" s="4" t="str">
        <f t="shared" si="324"/>
        <v>Pls</v>
      </c>
      <c r="Q824" s="179" t="str">
        <f t="shared" si="316"/>
        <v>MR251.5</v>
      </c>
      <c r="R824" s="4" t="str">
        <f t="shared" si="325"/>
        <v>[M]</v>
      </c>
      <c r="S824" s="179" t="str">
        <f t="shared" si="317"/>
        <v>MR351.5</v>
      </c>
      <c r="T824" s="4" t="str">
        <f t="shared" si="326"/>
        <v>[A]</v>
      </c>
      <c r="U824" s="179" t="str">
        <f t="shared" si="311"/>
        <v>MR451.5</v>
      </c>
      <c r="V824" s="4" t="str">
        <f t="shared" si="327"/>
        <v>Sw</v>
      </c>
      <c r="W824" s="179" t="str">
        <f t="shared" si="312"/>
        <v>MR551.5</v>
      </c>
      <c r="X824" s="4" t="str">
        <f t="shared" si="328"/>
        <v>Lamp</v>
      </c>
      <c r="Y824" s="179" t="str">
        <f t="shared" si="318"/>
        <v>MR651.5</v>
      </c>
      <c r="Z824" s="4" t="str">
        <f t="shared" si="330"/>
        <v>Alw</v>
      </c>
    </row>
    <row r="825" spans="2:26">
      <c r="B825" s="256"/>
      <c r="G825" s="182">
        <f t="shared" si="319"/>
        <v>51</v>
      </c>
      <c r="H825" s="179">
        <f t="shared" si="320"/>
        <v>6</v>
      </c>
      <c r="I825" s="179" t="str">
        <f t="shared" si="309"/>
        <v>R51.6</v>
      </c>
      <c r="K825" s="179" t="str">
        <f t="shared" si="313"/>
        <v>R151.6</v>
      </c>
      <c r="L825" s="138" t="str">
        <f t="shared" si="323"/>
        <v>Sol</v>
      </c>
      <c r="M825" s="179" t="str">
        <f t="shared" si="314"/>
        <v>MR51.6</v>
      </c>
      <c r="N825" s="4" t="str">
        <f t="shared" si="310"/>
        <v>Flg</v>
      </c>
      <c r="O825" s="179" t="str">
        <f t="shared" si="315"/>
        <v>MR151.6</v>
      </c>
      <c r="P825" s="4" t="str">
        <f t="shared" si="324"/>
        <v>Pls</v>
      </c>
      <c r="Q825" s="179" t="str">
        <f t="shared" si="316"/>
        <v>MR251.6</v>
      </c>
      <c r="R825" s="4" t="str">
        <f t="shared" si="325"/>
        <v>[M]</v>
      </c>
      <c r="S825" s="179" t="str">
        <f t="shared" si="317"/>
        <v>MR351.6</v>
      </c>
      <c r="T825" s="4" t="str">
        <f t="shared" si="326"/>
        <v>[A]</v>
      </c>
      <c r="U825" s="179" t="str">
        <f t="shared" si="311"/>
        <v>MR451.6</v>
      </c>
      <c r="V825" s="4" t="str">
        <f t="shared" si="327"/>
        <v>Sw</v>
      </c>
      <c r="W825" s="179" t="str">
        <f t="shared" si="312"/>
        <v>MR551.6</v>
      </c>
      <c r="X825" s="4" t="str">
        <f t="shared" si="328"/>
        <v>Lamp</v>
      </c>
      <c r="Y825" s="179" t="str">
        <f t="shared" si="318"/>
        <v>MR651.6</v>
      </c>
      <c r="Z825" s="4" t="str">
        <f t="shared" si="330"/>
        <v>Alw</v>
      </c>
    </row>
    <row r="826" spans="2:26">
      <c r="B826" s="256"/>
      <c r="G826" s="182">
        <f t="shared" si="319"/>
        <v>51</v>
      </c>
      <c r="H826" s="179">
        <f t="shared" si="320"/>
        <v>7</v>
      </c>
      <c r="I826" s="179" t="str">
        <f t="shared" si="309"/>
        <v>R51.7</v>
      </c>
      <c r="K826" s="179" t="str">
        <f t="shared" si="313"/>
        <v>R151.7</v>
      </c>
      <c r="L826" s="138" t="str">
        <f t="shared" si="323"/>
        <v>Sol</v>
      </c>
      <c r="M826" s="179" t="str">
        <f t="shared" si="314"/>
        <v>MR51.7</v>
      </c>
      <c r="N826" s="4" t="str">
        <f t="shared" si="310"/>
        <v>Flg</v>
      </c>
      <c r="O826" s="179" t="str">
        <f t="shared" si="315"/>
        <v>MR151.7</v>
      </c>
      <c r="P826" s="4" t="str">
        <f t="shared" si="324"/>
        <v>Pls</v>
      </c>
      <c r="Q826" s="179" t="str">
        <f t="shared" si="316"/>
        <v>MR251.7</v>
      </c>
      <c r="R826" s="4" t="str">
        <f t="shared" si="325"/>
        <v>[M]</v>
      </c>
      <c r="S826" s="179" t="str">
        <f t="shared" si="317"/>
        <v>MR351.7</v>
      </c>
      <c r="T826" s="4" t="str">
        <f t="shared" si="326"/>
        <v>[A]</v>
      </c>
      <c r="U826" s="179" t="str">
        <f t="shared" si="311"/>
        <v>MR451.7</v>
      </c>
      <c r="V826" s="4" t="str">
        <f t="shared" si="327"/>
        <v>Sw</v>
      </c>
      <c r="W826" s="179" t="str">
        <f t="shared" si="312"/>
        <v>MR551.7</v>
      </c>
      <c r="X826" s="4" t="str">
        <f t="shared" si="328"/>
        <v>Lamp</v>
      </c>
      <c r="Y826" s="179" t="str">
        <f t="shared" si="318"/>
        <v>MR651.7</v>
      </c>
      <c r="Z826" s="4" t="str">
        <f t="shared" si="330"/>
        <v>Alw</v>
      </c>
    </row>
    <row r="827" spans="2:26">
      <c r="B827" s="256"/>
      <c r="G827" s="182">
        <f t="shared" si="319"/>
        <v>51</v>
      </c>
      <c r="H827" s="179">
        <f t="shared" si="320"/>
        <v>8</v>
      </c>
      <c r="I827" s="179" t="str">
        <f t="shared" si="309"/>
        <v>R51.8</v>
      </c>
      <c r="K827" s="179" t="str">
        <f t="shared" si="313"/>
        <v>R151.8</v>
      </c>
      <c r="L827" s="138" t="str">
        <f t="shared" si="323"/>
        <v>Sol</v>
      </c>
      <c r="M827" s="179" t="str">
        <f t="shared" si="314"/>
        <v>MR51.8</v>
      </c>
      <c r="N827" s="4" t="str">
        <f t="shared" si="310"/>
        <v>Flg</v>
      </c>
      <c r="O827" s="179" t="str">
        <f t="shared" si="315"/>
        <v>MR151.8</v>
      </c>
      <c r="P827" s="4" t="str">
        <f t="shared" si="324"/>
        <v>Pls</v>
      </c>
      <c r="Q827" s="179" t="str">
        <f t="shared" si="316"/>
        <v>MR251.8</v>
      </c>
      <c r="R827" s="4" t="str">
        <f t="shared" si="325"/>
        <v>[M]</v>
      </c>
      <c r="S827" s="179" t="str">
        <f t="shared" si="317"/>
        <v>MR351.8</v>
      </c>
      <c r="T827" s="4" t="str">
        <f t="shared" si="326"/>
        <v>[A]</v>
      </c>
      <c r="U827" s="179" t="str">
        <f t="shared" si="311"/>
        <v>MR451.8</v>
      </c>
      <c r="V827" s="4" t="str">
        <f t="shared" si="327"/>
        <v>Sw</v>
      </c>
      <c r="W827" s="179" t="str">
        <f t="shared" si="312"/>
        <v>MR551.8</v>
      </c>
      <c r="X827" s="4" t="str">
        <f t="shared" si="328"/>
        <v>Lamp</v>
      </c>
      <c r="Y827" s="179" t="str">
        <f t="shared" si="318"/>
        <v>MR651.8</v>
      </c>
      <c r="Z827" s="4" t="str">
        <f t="shared" si="330"/>
        <v>Alw</v>
      </c>
    </row>
    <row r="828" spans="2:26">
      <c r="B828" s="256"/>
      <c r="G828" s="182">
        <f t="shared" si="319"/>
        <v>51</v>
      </c>
      <c r="H828" s="179">
        <f t="shared" si="320"/>
        <v>9</v>
      </c>
      <c r="I828" s="179" t="str">
        <f t="shared" si="309"/>
        <v>R51.9</v>
      </c>
      <c r="K828" s="179" t="str">
        <f t="shared" si="313"/>
        <v>R151.9</v>
      </c>
      <c r="L828" s="138" t="str">
        <f t="shared" si="323"/>
        <v>Sol</v>
      </c>
      <c r="M828" s="179" t="str">
        <f t="shared" si="314"/>
        <v>MR51.9</v>
      </c>
      <c r="N828" s="4" t="str">
        <f t="shared" si="310"/>
        <v>Flg</v>
      </c>
      <c r="O828" s="179" t="str">
        <f t="shared" si="315"/>
        <v>MR151.9</v>
      </c>
      <c r="P828" s="4" t="str">
        <f t="shared" si="324"/>
        <v>Pls</v>
      </c>
      <c r="Q828" s="179" t="str">
        <f t="shared" si="316"/>
        <v>MR251.9</v>
      </c>
      <c r="R828" s="4" t="str">
        <f t="shared" si="325"/>
        <v>[M]</v>
      </c>
      <c r="S828" s="179" t="str">
        <f t="shared" si="317"/>
        <v>MR351.9</v>
      </c>
      <c r="T828" s="4" t="str">
        <f t="shared" si="326"/>
        <v>[A]</v>
      </c>
      <c r="U828" s="179" t="str">
        <f t="shared" si="311"/>
        <v>MR451.9</v>
      </c>
      <c r="V828" s="4" t="str">
        <f t="shared" si="327"/>
        <v>Sw</v>
      </c>
      <c r="W828" s="179" t="str">
        <f t="shared" si="312"/>
        <v>MR551.9</v>
      </c>
      <c r="X828" s="4" t="str">
        <f t="shared" si="328"/>
        <v>Lamp</v>
      </c>
      <c r="Y828" s="179" t="str">
        <f t="shared" si="318"/>
        <v>MR651.9</v>
      </c>
      <c r="Z828" s="4" t="str">
        <f t="shared" si="330"/>
        <v>Alw</v>
      </c>
    </row>
    <row r="829" spans="2:26">
      <c r="B829" s="256"/>
      <c r="G829" s="182">
        <f t="shared" si="319"/>
        <v>51</v>
      </c>
      <c r="H829" s="179">
        <f t="shared" si="320"/>
        <v>10</v>
      </c>
      <c r="I829" s="179" t="str">
        <f t="shared" si="309"/>
        <v>R51.10</v>
      </c>
      <c r="K829" s="179" t="str">
        <f t="shared" si="313"/>
        <v>R151.10</v>
      </c>
      <c r="L829" s="138" t="str">
        <f t="shared" si="323"/>
        <v>Sol</v>
      </c>
      <c r="M829" s="179" t="str">
        <f t="shared" si="314"/>
        <v>MR51.10</v>
      </c>
      <c r="N829" s="4" t="str">
        <f t="shared" si="310"/>
        <v>Flg</v>
      </c>
      <c r="O829" s="179" t="str">
        <f t="shared" si="315"/>
        <v>MR151.10</v>
      </c>
      <c r="P829" s="4" t="str">
        <f t="shared" si="324"/>
        <v>Pls</v>
      </c>
      <c r="Q829" s="179" t="str">
        <f t="shared" si="316"/>
        <v>MR251.10</v>
      </c>
      <c r="R829" s="4" t="str">
        <f t="shared" si="325"/>
        <v>[M]</v>
      </c>
      <c r="S829" s="179" t="str">
        <f t="shared" si="317"/>
        <v>MR351.10</v>
      </c>
      <c r="T829" s="4" t="str">
        <f t="shared" si="326"/>
        <v>[A]</v>
      </c>
      <c r="U829" s="179" t="str">
        <f t="shared" si="311"/>
        <v>MR451.10</v>
      </c>
      <c r="V829" s="4" t="str">
        <f t="shared" si="327"/>
        <v>Sw</v>
      </c>
      <c r="W829" s="179" t="str">
        <f t="shared" si="312"/>
        <v>MR551.10</v>
      </c>
      <c r="X829" s="4" t="str">
        <f t="shared" si="328"/>
        <v>Lamp</v>
      </c>
      <c r="Y829" s="179" t="str">
        <f t="shared" si="318"/>
        <v>MR651.10</v>
      </c>
      <c r="Z829" s="4" t="str">
        <f t="shared" si="330"/>
        <v>Alw</v>
      </c>
    </row>
    <row r="830" spans="2:26">
      <c r="B830" s="256"/>
      <c r="G830" s="182">
        <f t="shared" si="319"/>
        <v>51</v>
      </c>
      <c r="H830" s="179">
        <f t="shared" si="320"/>
        <v>11</v>
      </c>
      <c r="I830" s="179" t="str">
        <f t="shared" si="309"/>
        <v>R51.11</v>
      </c>
      <c r="K830" s="179" t="str">
        <f t="shared" si="313"/>
        <v>R151.11</v>
      </c>
      <c r="L830" s="138" t="str">
        <f t="shared" si="323"/>
        <v>Sol</v>
      </c>
      <c r="M830" s="179" t="str">
        <f t="shared" si="314"/>
        <v>MR51.11</v>
      </c>
      <c r="N830" s="4" t="str">
        <f t="shared" si="310"/>
        <v>Flg</v>
      </c>
      <c r="O830" s="179" t="str">
        <f t="shared" si="315"/>
        <v>MR151.11</v>
      </c>
      <c r="P830" s="4" t="str">
        <f t="shared" si="324"/>
        <v>Pls</v>
      </c>
      <c r="Q830" s="179" t="str">
        <f t="shared" si="316"/>
        <v>MR251.11</v>
      </c>
      <c r="R830" s="4" t="str">
        <f t="shared" si="325"/>
        <v>[M]</v>
      </c>
      <c r="S830" s="179" t="str">
        <f t="shared" si="317"/>
        <v>MR351.11</v>
      </c>
      <c r="T830" s="4" t="str">
        <f t="shared" si="326"/>
        <v>[A]</v>
      </c>
      <c r="U830" s="179" t="str">
        <f t="shared" si="311"/>
        <v>MR451.11</v>
      </c>
      <c r="V830" s="4" t="str">
        <f t="shared" si="327"/>
        <v>Sw</v>
      </c>
      <c r="W830" s="179" t="str">
        <f t="shared" si="312"/>
        <v>MR551.11</v>
      </c>
      <c r="X830" s="4" t="str">
        <f t="shared" si="328"/>
        <v>Lamp</v>
      </c>
      <c r="Y830" s="179" t="str">
        <f t="shared" si="318"/>
        <v>MR651.11</v>
      </c>
      <c r="Z830" s="4" t="str">
        <f t="shared" si="330"/>
        <v>Alw</v>
      </c>
    </row>
    <row r="831" spans="2:26">
      <c r="B831" s="256"/>
      <c r="G831" s="182">
        <f t="shared" si="319"/>
        <v>51</v>
      </c>
      <c r="H831" s="179">
        <f t="shared" si="320"/>
        <v>12</v>
      </c>
      <c r="I831" s="179" t="str">
        <f t="shared" si="309"/>
        <v>R51.12</v>
      </c>
      <c r="K831" s="179" t="str">
        <f t="shared" si="313"/>
        <v>R151.12</v>
      </c>
      <c r="L831" s="138" t="str">
        <f t="shared" si="323"/>
        <v>Sol</v>
      </c>
      <c r="M831" s="179" t="str">
        <f t="shared" si="314"/>
        <v>MR51.12</v>
      </c>
      <c r="N831" s="4" t="str">
        <f t="shared" si="310"/>
        <v>Flg</v>
      </c>
      <c r="O831" s="179" t="str">
        <f t="shared" si="315"/>
        <v>MR151.12</v>
      </c>
      <c r="P831" s="4" t="str">
        <f t="shared" si="324"/>
        <v>Pls</v>
      </c>
      <c r="Q831" s="179" t="str">
        <f t="shared" si="316"/>
        <v>MR251.12</v>
      </c>
      <c r="R831" s="4" t="str">
        <f t="shared" si="325"/>
        <v>[M]</v>
      </c>
      <c r="S831" s="179" t="str">
        <f t="shared" si="317"/>
        <v>MR351.12</v>
      </c>
      <c r="T831" s="4" t="str">
        <f t="shared" si="326"/>
        <v>[A]</v>
      </c>
      <c r="U831" s="179" t="str">
        <f t="shared" si="311"/>
        <v>MR451.12</v>
      </c>
      <c r="V831" s="4" t="str">
        <f t="shared" si="327"/>
        <v>Sw</v>
      </c>
      <c r="W831" s="179" t="str">
        <f t="shared" si="312"/>
        <v>MR551.12</v>
      </c>
      <c r="X831" s="4" t="str">
        <f t="shared" si="328"/>
        <v>Lamp</v>
      </c>
      <c r="Y831" s="179" t="str">
        <f t="shared" si="318"/>
        <v>MR651.12</v>
      </c>
      <c r="Z831" s="4" t="str">
        <f t="shared" si="330"/>
        <v>Alw</v>
      </c>
    </row>
    <row r="832" spans="2:26">
      <c r="B832" s="256"/>
      <c r="G832" s="182">
        <f t="shared" si="319"/>
        <v>51</v>
      </c>
      <c r="H832" s="179">
        <f t="shared" si="320"/>
        <v>13</v>
      </c>
      <c r="I832" s="179" t="str">
        <f t="shared" si="309"/>
        <v>R51.13</v>
      </c>
      <c r="K832" s="179" t="str">
        <f t="shared" si="313"/>
        <v>R151.13</v>
      </c>
      <c r="L832" s="138" t="str">
        <f t="shared" si="323"/>
        <v>Sol</v>
      </c>
      <c r="M832" s="179" t="str">
        <f t="shared" si="314"/>
        <v>MR51.13</v>
      </c>
      <c r="N832" s="4" t="str">
        <f t="shared" si="310"/>
        <v>Flg</v>
      </c>
      <c r="O832" s="179" t="str">
        <f t="shared" si="315"/>
        <v>MR151.13</v>
      </c>
      <c r="P832" s="4" t="str">
        <f t="shared" si="324"/>
        <v>Pls</v>
      </c>
      <c r="Q832" s="179" t="str">
        <f t="shared" si="316"/>
        <v>MR251.13</v>
      </c>
      <c r="R832" s="4" t="str">
        <f t="shared" si="325"/>
        <v>[M]</v>
      </c>
      <c r="S832" s="179" t="str">
        <f t="shared" si="317"/>
        <v>MR351.13</v>
      </c>
      <c r="T832" s="4" t="str">
        <f t="shared" si="326"/>
        <v>[A]</v>
      </c>
      <c r="U832" s="179" t="str">
        <f t="shared" si="311"/>
        <v>MR451.13</v>
      </c>
      <c r="V832" s="4" t="str">
        <f t="shared" si="327"/>
        <v>Sw</v>
      </c>
      <c r="W832" s="179" t="str">
        <f t="shared" si="312"/>
        <v>MR551.13</v>
      </c>
      <c r="X832" s="4" t="str">
        <f t="shared" si="328"/>
        <v>Lamp</v>
      </c>
      <c r="Y832" s="179" t="str">
        <f t="shared" si="318"/>
        <v>MR651.13</v>
      </c>
      <c r="Z832" s="4" t="str">
        <f t="shared" si="330"/>
        <v>Alw</v>
      </c>
    </row>
    <row r="833" spans="2:26">
      <c r="B833" s="256"/>
      <c r="G833" s="182">
        <f t="shared" si="319"/>
        <v>51</v>
      </c>
      <c r="H833" s="179">
        <f t="shared" si="320"/>
        <v>14</v>
      </c>
      <c r="I833" s="179" t="str">
        <f t="shared" si="309"/>
        <v>R51.14</v>
      </c>
      <c r="K833" s="179" t="str">
        <f t="shared" si="313"/>
        <v>R151.14</v>
      </c>
      <c r="L833" s="138" t="str">
        <f t="shared" si="323"/>
        <v>Sol</v>
      </c>
      <c r="M833" s="179" t="str">
        <f t="shared" si="314"/>
        <v>MR51.14</v>
      </c>
      <c r="N833" s="4" t="str">
        <f t="shared" si="310"/>
        <v>Flg</v>
      </c>
      <c r="O833" s="179" t="str">
        <f t="shared" si="315"/>
        <v>MR151.14</v>
      </c>
      <c r="P833" s="4" t="str">
        <f t="shared" si="324"/>
        <v>Pls</v>
      </c>
      <c r="Q833" s="179" t="str">
        <f t="shared" si="316"/>
        <v>MR251.14</v>
      </c>
      <c r="R833" s="4" t="str">
        <f t="shared" si="325"/>
        <v>[M]</v>
      </c>
      <c r="S833" s="179" t="str">
        <f t="shared" si="317"/>
        <v>MR351.14</v>
      </c>
      <c r="T833" s="4" t="str">
        <f t="shared" si="326"/>
        <v>[A]</v>
      </c>
      <c r="U833" s="179" t="str">
        <f t="shared" si="311"/>
        <v>MR451.14</v>
      </c>
      <c r="V833" s="4" t="str">
        <f t="shared" si="327"/>
        <v>Sw</v>
      </c>
      <c r="W833" s="179" t="str">
        <f t="shared" si="312"/>
        <v>MR551.14</v>
      </c>
      <c r="X833" s="4" t="str">
        <f t="shared" si="328"/>
        <v>Lamp</v>
      </c>
      <c r="Y833" s="179" t="str">
        <f t="shared" si="318"/>
        <v>MR651.14</v>
      </c>
      <c r="Z833" s="4" t="str">
        <f t="shared" si="330"/>
        <v>Alw</v>
      </c>
    </row>
    <row r="834" spans="2:28">
      <c r="B834" s="256"/>
      <c r="G834" s="182">
        <f t="shared" si="319"/>
        <v>51</v>
      </c>
      <c r="H834" s="179">
        <f t="shared" si="320"/>
        <v>15</v>
      </c>
      <c r="I834" s="179" t="str">
        <f t="shared" si="309"/>
        <v>R51.15</v>
      </c>
      <c r="K834" s="183" t="str">
        <f t="shared" si="313"/>
        <v>R151.15</v>
      </c>
      <c r="L834" s="6" t="str">
        <f t="shared" si="323"/>
        <v>Sol</v>
      </c>
      <c r="M834" s="183" t="str">
        <f t="shared" si="314"/>
        <v>MR51.15</v>
      </c>
      <c r="N834" s="6" t="str">
        <f t="shared" si="310"/>
        <v>Flg</v>
      </c>
      <c r="O834" s="179" t="str">
        <f t="shared" si="315"/>
        <v>MR151.15</v>
      </c>
      <c r="P834" s="4" t="str">
        <f t="shared" si="324"/>
        <v>Pls</v>
      </c>
      <c r="Q834" s="179" t="str">
        <f t="shared" si="316"/>
        <v>MR251.15</v>
      </c>
      <c r="R834" s="4" t="str">
        <f t="shared" si="325"/>
        <v>[M]</v>
      </c>
      <c r="S834" s="179" t="str">
        <f t="shared" si="317"/>
        <v>MR351.15</v>
      </c>
      <c r="T834" s="4" t="str">
        <f t="shared" si="326"/>
        <v>[A]</v>
      </c>
      <c r="U834" s="179" t="str">
        <f t="shared" si="311"/>
        <v>MR451.15</v>
      </c>
      <c r="V834" s="4" t="str">
        <f t="shared" si="327"/>
        <v>Sw</v>
      </c>
      <c r="W834" s="179" t="str">
        <f t="shared" si="312"/>
        <v>MR551.15</v>
      </c>
      <c r="X834" s="4" t="str">
        <f t="shared" si="328"/>
        <v>Lamp</v>
      </c>
      <c r="Y834" s="183" t="str">
        <f t="shared" si="318"/>
        <v>MR651.15</v>
      </c>
      <c r="Z834" s="6" t="str">
        <f>$B834&amp;"_Busy"</f>
        <v>_Busy</v>
      </c>
      <c r="AA834" s="6"/>
      <c r="AB834" s="6"/>
    </row>
    <row r="835" spans="2:26">
      <c r="B835" s="256"/>
      <c r="G835" s="182">
        <f t="shared" si="319"/>
        <v>52</v>
      </c>
      <c r="H835" s="179">
        <f t="shared" si="320"/>
        <v>0</v>
      </c>
      <c r="I835" s="179" t="str">
        <f t="shared" ref="I835:I898" si="331">F$2&amp;G835&amp;"."&amp;H835</f>
        <v>R52.0</v>
      </c>
      <c r="K835" s="179" t="str">
        <f t="shared" si="313"/>
        <v>R152.0</v>
      </c>
      <c r="L835" s="138" t="str">
        <f t="shared" ref="L835:L866" si="332">$B835&amp;L$2</f>
        <v>Sol</v>
      </c>
      <c r="M835" s="179" t="str">
        <f t="shared" si="314"/>
        <v>MR52.0</v>
      </c>
      <c r="N835" s="4" t="str">
        <f t="shared" ref="N835:N898" si="333">$B835&amp;N$2</f>
        <v>Flg</v>
      </c>
      <c r="O835" s="179" t="str">
        <f t="shared" si="315"/>
        <v>MR152.0</v>
      </c>
      <c r="P835" s="4" t="str">
        <f t="shared" si="324"/>
        <v>Pls</v>
      </c>
      <c r="Q835" s="179" t="str">
        <f t="shared" si="316"/>
        <v>MR252.0</v>
      </c>
      <c r="R835" s="4" t="str">
        <f t="shared" si="325"/>
        <v>[M]</v>
      </c>
      <c r="S835" s="179" t="str">
        <f t="shared" si="317"/>
        <v>MR352.0</v>
      </c>
      <c r="T835" s="4" t="str">
        <f t="shared" si="326"/>
        <v>[A]</v>
      </c>
      <c r="U835" s="179" t="str">
        <f t="shared" ref="U835:U898" si="334">$U$2&amp;($G835+400)&amp;"."&amp;$H835</f>
        <v>MR452.0</v>
      </c>
      <c r="V835" s="4" t="str">
        <f t="shared" si="327"/>
        <v>Sw</v>
      </c>
      <c r="W835" s="179" t="str">
        <f t="shared" ref="W835:W898" si="335">$W$2&amp;($G835+500)&amp;"."&amp;$H835</f>
        <v>MR552.0</v>
      </c>
      <c r="X835" s="4" t="str">
        <f t="shared" si="328"/>
        <v>Lamp</v>
      </c>
      <c r="Y835" s="179" t="str">
        <f t="shared" si="318"/>
        <v>MR652.0</v>
      </c>
      <c r="Z835" s="4" t="str">
        <f t="shared" si="330"/>
        <v>Alw</v>
      </c>
    </row>
    <row r="836" spans="2:26">
      <c r="B836" s="256"/>
      <c r="G836" s="182">
        <f t="shared" si="319"/>
        <v>52</v>
      </c>
      <c r="H836" s="179">
        <f t="shared" si="320"/>
        <v>1</v>
      </c>
      <c r="I836" s="179" t="str">
        <f t="shared" si="331"/>
        <v>R52.1</v>
      </c>
      <c r="K836" s="179" t="str">
        <f t="shared" ref="K836:K899" si="336">$F$2&amp;($G836+100)&amp;"."&amp;$H836</f>
        <v>R152.1</v>
      </c>
      <c r="L836" s="138" t="str">
        <f t="shared" si="332"/>
        <v>Sol</v>
      </c>
      <c r="M836" s="179" t="str">
        <f t="shared" ref="M836:M899" si="337">M$2&amp;($G836+0)&amp;"."&amp;$H836</f>
        <v>MR52.1</v>
      </c>
      <c r="N836" s="4" t="str">
        <f t="shared" si="333"/>
        <v>Flg</v>
      </c>
      <c r="O836" s="179" t="str">
        <f t="shared" ref="O836:O899" si="338">O$2&amp;($G836+100)&amp;"."&amp;$H836</f>
        <v>MR152.1</v>
      </c>
      <c r="P836" s="4" t="str">
        <f t="shared" si="324"/>
        <v>Pls</v>
      </c>
      <c r="Q836" s="179" t="str">
        <f t="shared" ref="Q836:Q899" si="339">Q$2&amp;($G836+200)&amp;"."&amp;$H836</f>
        <v>MR252.1</v>
      </c>
      <c r="R836" s="4" t="str">
        <f t="shared" si="325"/>
        <v>[M]</v>
      </c>
      <c r="S836" s="179" t="str">
        <f t="shared" ref="S836:S899" si="340">S$2&amp;($G836+300)&amp;"."&amp;$H836</f>
        <v>MR352.1</v>
      </c>
      <c r="T836" s="4" t="str">
        <f t="shared" si="326"/>
        <v>[A]</v>
      </c>
      <c r="U836" s="179" t="str">
        <f t="shared" si="334"/>
        <v>MR452.1</v>
      </c>
      <c r="V836" s="4" t="str">
        <f t="shared" si="327"/>
        <v>Sw</v>
      </c>
      <c r="W836" s="179" t="str">
        <f t="shared" si="335"/>
        <v>MR552.1</v>
      </c>
      <c r="X836" s="4" t="str">
        <f t="shared" si="328"/>
        <v>Lamp</v>
      </c>
      <c r="Y836" s="179" t="str">
        <f t="shared" ref="Y836:Y899" si="341">$W$2&amp;($G836+600)&amp;"."&amp;$H836</f>
        <v>MR652.1</v>
      </c>
      <c r="Z836" s="4" t="str">
        <f t="shared" si="330"/>
        <v>Alw</v>
      </c>
    </row>
    <row r="837" spans="2:26">
      <c r="B837" s="256"/>
      <c r="G837" s="182">
        <f t="shared" si="319"/>
        <v>52</v>
      </c>
      <c r="H837" s="179">
        <f t="shared" si="320"/>
        <v>2</v>
      </c>
      <c r="I837" s="179" t="str">
        <f t="shared" si="331"/>
        <v>R52.2</v>
      </c>
      <c r="J837" s="6" t="str">
        <f>$B837&amp;"Done"</f>
        <v>Done</v>
      </c>
      <c r="K837" s="179" t="str">
        <f t="shared" si="336"/>
        <v>R152.2</v>
      </c>
      <c r="L837" s="138" t="str">
        <f t="shared" si="332"/>
        <v>Sol</v>
      </c>
      <c r="M837" s="179" t="str">
        <f t="shared" si="337"/>
        <v>MR52.2</v>
      </c>
      <c r="N837" s="4" t="str">
        <f t="shared" si="333"/>
        <v>Flg</v>
      </c>
      <c r="O837" s="179" t="str">
        <f t="shared" si="338"/>
        <v>MR152.2</v>
      </c>
      <c r="P837" s="4" t="str">
        <f t="shared" si="324"/>
        <v>Pls</v>
      </c>
      <c r="Q837" s="179" t="str">
        <f t="shared" si="339"/>
        <v>MR252.2</v>
      </c>
      <c r="R837" s="4" t="str">
        <f t="shared" si="325"/>
        <v>[M]</v>
      </c>
      <c r="S837" s="179" t="str">
        <f t="shared" si="340"/>
        <v>MR352.2</v>
      </c>
      <c r="T837" s="4" t="str">
        <f t="shared" si="326"/>
        <v>[A]</v>
      </c>
      <c r="U837" s="179" t="str">
        <f t="shared" si="334"/>
        <v>MR452.2</v>
      </c>
      <c r="V837" s="4" t="str">
        <f t="shared" si="327"/>
        <v>Sw</v>
      </c>
      <c r="W837" s="179" t="str">
        <f t="shared" si="335"/>
        <v>MR552.2</v>
      </c>
      <c r="X837" s="4" t="str">
        <f t="shared" si="328"/>
        <v>Lamp</v>
      </c>
      <c r="Y837" s="179" t="str">
        <f t="shared" si="341"/>
        <v>MR652.2</v>
      </c>
      <c r="Z837" s="4" t="str">
        <f t="shared" si="330"/>
        <v>Alw</v>
      </c>
    </row>
    <row r="838" spans="2:26">
      <c r="B838" s="256"/>
      <c r="G838" s="182">
        <f t="shared" si="319"/>
        <v>52</v>
      </c>
      <c r="H838" s="179">
        <f t="shared" si="320"/>
        <v>3</v>
      </c>
      <c r="I838" s="179" t="str">
        <f t="shared" si="331"/>
        <v>R52.3</v>
      </c>
      <c r="K838" s="179" t="str">
        <f t="shared" si="336"/>
        <v>R152.3</v>
      </c>
      <c r="L838" s="138" t="str">
        <f t="shared" si="332"/>
        <v>Sol</v>
      </c>
      <c r="M838" s="179" t="str">
        <f t="shared" si="337"/>
        <v>MR52.3</v>
      </c>
      <c r="N838" s="4" t="str">
        <f t="shared" si="333"/>
        <v>Flg</v>
      </c>
      <c r="O838" s="179" t="str">
        <f t="shared" si="338"/>
        <v>MR152.3</v>
      </c>
      <c r="P838" s="4" t="str">
        <f t="shared" si="324"/>
        <v>Pls</v>
      </c>
      <c r="Q838" s="179" t="str">
        <f t="shared" si="339"/>
        <v>MR252.3</v>
      </c>
      <c r="R838" s="4" t="str">
        <f t="shared" si="325"/>
        <v>[M]</v>
      </c>
      <c r="S838" s="179" t="str">
        <f t="shared" si="340"/>
        <v>MR352.3</v>
      </c>
      <c r="T838" s="4" t="str">
        <f t="shared" si="326"/>
        <v>[A]</v>
      </c>
      <c r="U838" s="179" t="str">
        <f t="shared" si="334"/>
        <v>MR452.3</v>
      </c>
      <c r="V838" s="4" t="str">
        <f t="shared" si="327"/>
        <v>Sw</v>
      </c>
      <c r="W838" s="179" t="str">
        <f t="shared" si="335"/>
        <v>MR552.3</v>
      </c>
      <c r="X838" s="4" t="str">
        <f t="shared" si="328"/>
        <v>Lamp</v>
      </c>
      <c r="Y838" s="179" t="str">
        <f t="shared" si="341"/>
        <v>MR652.3</v>
      </c>
      <c r="Z838" s="4" t="str">
        <f t="shared" si="330"/>
        <v>Alw</v>
      </c>
    </row>
    <row r="839" spans="2:26">
      <c r="B839" s="256"/>
      <c r="G839" s="182">
        <f t="shared" si="319"/>
        <v>52</v>
      </c>
      <c r="H839" s="179">
        <f t="shared" si="320"/>
        <v>4</v>
      </c>
      <c r="I839" s="179" t="str">
        <f t="shared" si="331"/>
        <v>R52.4</v>
      </c>
      <c r="K839" s="179" t="str">
        <f t="shared" si="336"/>
        <v>R152.4</v>
      </c>
      <c r="L839" s="138" t="str">
        <f t="shared" si="332"/>
        <v>Sol</v>
      </c>
      <c r="M839" s="179" t="str">
        <f t="shared" si="337"/>
        <v>MR52.4</v>
      </c>
      <c r="N839" s="4" t="str">
        <f t="shared" si="333"/>
        <v>Flg</v>
      </c>
      <c r="O839" s="179" t="str">
        <f t="shared" si="338"/>
        <v>MR152.4</v>
      </c>
      <c r="P839" s="4" t="str">
        <f t="shared" si="324"/>
        <v>Pls</v>
      </c>
      <c r="Q839" s="179" t="str">
        <f t="shared" si="339"/>
        <v>MR252.4</v>
      </c>
      <c r="R839" s="4" t="str">
        <f t="shared" si="325"/>
        <v>[M]</v>
      </c>
      <c r="S839" s="179" t="str">
        <f t="shared" si="340"/>
        <v>MR352.4</v>
      </c>
      <c r="T839" s="4" t="str">
        <f t="shared" si="326"/>
        <v>[A]</v>
      </c>
      <c r="U839" s="179" t="str">
        <f t="shared" si="334"/>
        <v>MR452.4</v>
      </c>
      <c r="V839" s="4" t="str">
        <f t="shared" si="327"/>
        <v>Sw</v>
      </c>
      <c r="W839" s="179" t="str">
        <f t="shared" si="335"/>
        <v>MR552.4</v>
      </c>
      <c r="X839" s="4" t="str">
        <f t="shared" si="328"/>
        <v>Lamp</v>
      </c>
      <c r="Y839" s="179" t="str">
        <f t="shared" si="341"/>
        <v>MR652.4</v>
      </c>
      <c r="Z839" s="4" t="str">
        <f t="shared" si="330"/>
        <v>Alw</v>
      </c>
    </row>
    <row r="840" spans="2:26">
      <c r="B840" s="256"/>
      <c r="G840" s="182">
        <f t="shared" ref="G840:G903" si="342">IF(H839&lt;&gt;15,G839,G839+1)</f>
        <v>52</v>
      </c>
      <c r="H840" s="179">
        <f t="shared" si="320"/>
        <v>5</v>
      </c>
      <c r="I840" s="179" t="str">
        <f t="shared" si="331"/>
        <v>R52.5</v>
      </c>
      <c r="K840" s="179" t="str">
        <f t="shared" si="336"/>
        <v>R152.5</v>
      </c>
      <c r="L840" s="138" t="str">
        <f t="shared" si="332"/>
        <v>Sol</v>
      </c>
      <c r="M840" s="179" t="str">
        <f t="shared" si="337"/>
        <v>MR52.5</v>
      </c>
      <c r="N840" s="4" t="str">
        <f t="shared" si="333"/>
        <v>Flg</v>
      </c>
      <c r="O840" s="179" t="str">
        <f t="shared" si="338"/>
        <v>MR152.5</v>
      </c>
      <c r="P840" s="4" t="str">
        <f t="shared" si="324"/>
        <v>Pls</v>
      </c>
      <c r="Q840" s="179" t="str">
        <f t="shared" si="339"/>
        <v>MR252.5</v>
      </c>
      <c r="R840" s="4" t="str">
        <f t="shared" si="325"/>
        <v>[M]</v>
      </c>
      <c r="S840" s="179" t="str">
        <f t="shared" si="340"/>
        <v>MR352.5</v>
      </c>
      <c r="T840" s="4" t="str">
        <f t="shared" si="326"/>
        <v>[A]</v>
      </c>
      <c r="U840" s="179" t="str">
        <f t="shared" si="334"/>
        <v>MR452.5</v>
      </c>
      <c r="V840" s="4" t="str">
        <f t="shared" si="327"/>
        <v>Sw</v>
      </c>
      <c r="W840" s="179" t="str">
        <f t="shared" si="335"/>
        <v>MR552.5</v>
      </c>
      <c r="X840" s="4" t="str">
        <f t="shared" si="328"/>
        <v>Lamp</v>
      </c>
      <c r="Y840" s="179" t="str">
        <f t="shared" si="341"/>
        <v>MR652.5</v>
      </c>
      <c r="Z840" s="4" t="str">
        <f t="shared" si="330"/>
        <v>Alw</v>
      </c>
    </row>
    <row r="841" spans="2:26">
      <c r="B841" s="256"/>
      <c r="G841" s="182">
        <f t="shared" si="342"/>
        <v>52</v>
      </c>
      <c r="H841" s="179">
        <f t="shared" si="320"/>
        <v>6</v>
      </c>
      <c r="I841" s="179" t="str">
        <f t="shared" si="331"/>
        <v>R52.6</v>
      </c>
      <c r="K841" s="179" t="str">
        <f t="shared" si="336"/>
        <v>R152.6</v>
      </c>
      <c r="L841" s="138" t="str">
        <f t="shared" si="332"/>
        <v>Sol</v>
      </c>
      <c r="M841" s="179" t="str">
        <f t="shared" si="337"/>
        <v>MR52.6</v>
      </c>
      <c r="N841" s="4" t="str">
        <f t="shared" si="333"/>
        <v>Flg</v>
      </c>
      <c r="O841" s="179" t="str">
        <f t="shared" si="338"/>
        <v>MR152.6</v>
      </c>
      <c r="P841" s="4" t="str">
        <f t="shared" si="324"/>
        <v>Pls</v>
      </c>
      <c r="Q841" s="179" t="str">
        <f t="shared" si="339"/>
        <v>MR252.6</v>
      </c>
      <c r="R841" s="4" t="str">
        <f t="shared" si="325"/>
        <v>[M]</v>
      </c>
      <c r="S841" s="179" t="str">
        <f t="shared" si="340"/>
        <v>MR352.6</v>
      </c>
      <c r="T841" s="4" t="str">
        <f t="shared" si="326"/>
        <v>[A]</v>
      </c>
      <c r="U841" s="179" t="str">
        <f t="shared" si="334"/>
        <v>MR452.6</v>
      </c>
      <c r="V841" s="4" t="str">
        <f t="shared" si="327"/>
        <v>Sw</v>
      </c>
      <c r="W841" s="179" t="str">
        <f t="shared" si="335"/>
        <v>MR552.6</v>
      </c>
      <c r="X841" s="4" t="str">
        <f t="shared" si="328"/>
        <v>Lamp</v>
      </c>
      <c r="Y841" s="179" t="str">
        <f t="shared" si="341"/>
        <v>MR652.6</v>
      </c>
      <c r="Z841" s="4" t="str">
        <f t="shared" si="330"/>
        <v>Alw</v>
      </c>
    </row>
    <row r="842" spans="2:26">
      <c r="B842" s="256"/>
      <c r="G842" s="182">
        <f t="shared" si="342"/>
        <v>52</v>
      </c>
      <c r="H842" s="179">
        <f t="shared" si="320"/>
        <v>7</v>
      </c>
      <c r="I842" s="179" t="str">
        <f t="shared" si="331"/>
        <v>R52.7</v>
      </c>
      <c r="K842" s="179" t="str">
        <f t="shared" si="336"/>
        <v>R152.7</v>
      </c>
      <c r="L842" s="138" t="str">
        <f t="shared" si="332"/>
        <v>Sol</v>
      </c>
      <c r="M842" s="179" t="str">
        <f t="shared" si="337"/>
        <v>MR52.7</v>
      </c>
      <c r="N842" s="4" t="str">
        <f t="shared" si="333"/>
        <v>Flg</v>
      </c>
      <c r="O842" s="179" t="str">
        <f t="shared" si="338"/>
        <v>MR152.7</v>
      </c>
      <c r="P842" s="4" t="str">
        <f t="shared" si="324"/>
        <v>Pls</v>
      </c>
      <c r="Q842" s="179" t="str">
        <f t="shared" si="339"/>
        <v>MR252.7</v>
      </c>
      <c r="R842" s="4" t="str">
        <f t="shared" si="325"/>
        <v>[M]</v>
      </c>
      <c r="S842" s="179" t="str">
        <f t="shared" si="340"/>
        <v>MR352.7</v>
      </c>
      <c r="T842" s="4" t="str">
        <f t="shared" si="326"/>
        <v>[A]</v>
      </c>
      <c r="U842" s="179" t="str">
        <f t="shared" si="334"/>
        <v>MR452.7</v>
      </c>
      <c r="V842" s="4" t="str">
        <f t="shared" si="327"/>
        <v>Sw</v>
      </c>
      <c r="W842" s="179" t="str">
        <f t="shared" si="335"/>
        <v>MR552.7</v>
      </c>
      <c r="X842" s="4" t="str">
        <f t="shared" si="328"/>
        <v>Lamp</v>
      </c>
      <c r="Y842" s="179" t="str">
        <f t="shared" si="341"/>
        <v>MR652.7</v>
      </c>
      <c r="Z842" s="4" t="str">
        <f t="shared" si="330"/>
        <v>Alw</v>
      </c>
    </row>
    <row r="843" spans="2:26">
      <c r="B843" s="256"/>
      <c r="G843" s="182">
        <f t="shared" si="342"/>
        <v>52</v>
      </c>
      <c r="H843" s="179">
        <f t="shared" si="320"/>
        <v>8</v>
      </c>
      <c r="I843" s="179" t="str">
        <f t="shared" si="331"/>
        <v>R52.8</v>
      </c>
      <c r="K843" s="179" t="str">
        <f t="shared" si="336"/>
        <v>R152.8</v>
      </c>
      <c r="L843" s="138" t="str">
        <f t="shared" si="332"/>
        <v>Sol</v>
      </c>
      <c r="M843" s="179" t="str">
        <f t="shared" si="337"/>
        <v>MR52.8</v>
      </c>
      <c r="N843" s="4" t="str">
        <f t="shared" si="333"/>
        <v>Flg</v>
      </c>
      <c r="O843" s="179" t="str">
        <f t="shared" si="338"/>
        <v>MR152.8</v>
      </c>
      <c r="P843" s="4" t="str">
        <f t="shared" si="324"/>
        <v>Pls</v>
      </c>
      <c r="Q843" s="179" t="str">
        <f t="shared" si="339"/>
        <v>MR252.8</v>
      </c>
      <c r="R843" s="4" t="str">
        <f t="shared" si="325"/>
        <v>[M]</v>
      </c>
      <c r="S843" s="179" t="str">
        <f t="shared" si="340"/>
        <v>MR352.8</v>
      </c>
      <c r="T843" s="4" t="str">
        <f t="shared" si="326"/>
        <v>[A]</v>
      </c>
      <c r="U843" s="179" t="str">
        <f t="shared" si="334"/>
        <v>MR452.8</v>
      </c>
      <c r="V843" s="4" t="str">
        <f t="shared" si="327"/>
        <v>Sw</v>
      </c>
      <c r="W843" s="179" t="str">
        <f t="shared" si="335"/>
        <v>MR552.8</v>
      </c>
      <c r="X843" s="4" t="str">
        <f t="shared" si="328"/>
        <v>Lamp</v>
      </c>
      <c r="Y843" s="179" t="str">
        <f t="shared" si="341"/>
        <v>MR652.8</v>
      </c>
      <c r="Z843" s="4" t="str">
        <f t="shared" si="330"/>
        <v>Alw</v>
      </c>
    </row>
    <row r="844" spans="2:26">
      <c r="B844" s="256"/>
      <c r="G844" s="182">
        <f t="shared" si="342"/>
        <v>52</v>
      </c>
      <c r="H844" s="179">
        <f t="shared" si="320"/>
        <v>9</v>
      </c>
      <c r="I844" s="179" t="str">
        <f t="shared" si="331"/>
        <v>R52.9</v>
      </c>
      <c r="K844" s="179" t="str">
        <f t="shared" si="336"/>
        <v>R152.9</v>
      </c>
      <c r="L844" s="138" t="str">
        <f t="shared" si="332"/>
        <v>Sol</v>
      </c>
      <c r="M844" s="179" t="str">
        <f t="shared" si="337"/>
        <v>MR52.9</v>
      </c>
      <c r="N844" s="4" t="str">
        <f t="shared" si="333"/>
        <v>Flg</v>
      </c>
      <c r="O844" s="179" t="str">
        <f t="shared" si="338"/>
        <v>MR152.9</v>
      </c>
      <c r="P844" s="4" t="str">
        <f t="shared" si="324"/>
        <v>Pls</v>
      </c>
      <c r="Q844" s="179" t="str">
        <f t="shared" si="339"/>
        <v>MR252.9</v>
      </c>
      <c r="R844" s="4" t="str">
        <f t="shared" si="325"/>
        <v>[M]</v>
      </c>
      <c r="S844" s="179" t="str">
        <f t="shared" si="340"/>
        <v>MR352.9</v>
      </c>
      <c r="T844" s="4" t="str">
        <f t="shared" si="326"/>
        <v>[A]</v>
      </c>
      <c r="U844" s="179" t="str">
        <f t="shared" si="334"/>
        <v>MR452.9</v>
      </c>
      <c r="V844" s="4" t="str">
        <f t="shared" si="327"/>
        <v>Sw</v>
      </c>
      <c r="W844" s="179" t="str">
        <f t="shared" si="335"/>
        <v>MR552.9</v>
      </c>
      <c r="X844" s="4" t="str">
        <f t="shared" si="328"/>
        <v>Lamp</v>
      </c>
      <c r="Y844" s="179" t="str">
        <f t="shared" si="341"/>
        <v>MR652.9</v>
      </c>
      <c r="Z844" s="4" t="str">
        <f t="shared" si="330"/>
        <v>Alw</v>
      </c>
    </row>
    <row r="845" spans="2:26">
      <c r="B845" s="256"/>
      <c r="G845" s="182">
        <f t="shared" si="342"/>
        <v>52</v>
      </c>
      <c r="H845" s="179">
        <f t="shared" ref="H845:H908" si="343">IF(H844&lt;&gt;15,H844+1,0)</f>
        <v>10</v>
      </c>
      <c r="I845" s="179" t="str">
        <f t="shared" si="331"/>
        <v>R52.10</v>
      </c>
      <c r="K845" s="179" t="str">
        <f t="shared" si="336"/>
        <v>R152.10</v>
      </c>
      <c r="L845" s="138" t="str">
        <f t="shared" si="332"/>
        <v>Sol</v>
      </c>
      <c r="M845" s="179" t="str">
        <f t="shared" si="337"/>
        <v>MR52.10</v>
      </c>
      <c r="N845" s="4" t="str">
        <f t="shared" si="333"/>
        <v>Flg</v>
      </c>
      <c r="O845" s="179" t="str">
        <f t="shared" si="338"/>
        <v>MR152.10</v>
      </c>
      <c r="P845" s="4" t="str">
        <f t="shared" si="324"/>
        <v>Pls</v>
      </c>
      <c r="Q845" s="179" t="str">
        <f t="shared" si="339"/>
        <v>MR252.10</v>
      </c>
      <c r="R845" s="4" t="str">
        <f t="shared" si="325"/>
        <v>[M]</v>
      </c>
      <c r="S845" s="179" t="str">
        <f t="shared" si="340"/>
        <v>MR352.10</v>
      </c>
      <c r="T845" s="4" t="str">
        <f t="shared" si="326"/>
        <v>[A]</v>
      </c>
      <c r="U845" s="179" t="str">
        <f t="shared" si="334"/>
        <v>MR452.10</v>
      </c>
      <c r="V845" s="4" t="str">
        <f t="shared" si="327"/>
        <v>Sw</v>
      </c>
      <c r="W845" s="179" t="str">
        <f t="shared" si="335"/>
        <v>MR552.10</v>
      </c>
      <c r="X845" s="4" t="str">
        <f t="shared" si="328"/>
        <v>Lamp</v>
      </c>
      <c r="Y845" s="179" t="str">
        <f t="shared" si="341"/>
        <v>MR652.10</v>
      </c>
      <c r="Z845" s="4" t="str">
        <f t="shared" si="330"/>
        <v>Alw</v>
      </c>
    </row>
    <row r="846" spans="2:26">
      <c r="B846" s="256"/>
      <c r="G846" s="182">
        <f t="shared" si="342"/>
        <v>52</v>
      </c>
      <c r="H846" s="179">
        <f t="shared" si="343"/>
        <v>11</v>
      </c>
      <c r="I846" s="179" t="str">
        <f t="shared" si="331"/>
        <v>R52.11</v>
      </c>
      <c r="K846" s="179" t="str">
        <f t="shared" si="336"/>
        <v>R152.11</v>
      </c>
      <c r="L846" s="138" t="str">
        <f t="shared" si="332"/>
        <v>Sol</v>
      </c>
      <c r="M846" s="179" t="str">
        <f t="shared" si="337"/>
        <v>MR52.11</v>
      </c>
      <c r="N846" s="4" t="str">
        <f t="shared" si="333"/>
        <v>Flg</v>
      </c>
      <c r="O846" s="179" t="str">
        <f t="shared" si="338"/>
        <v>MR152.11</v>
      </c>
      <c r="P846" s="4" t="str">
        <f t="shared" si="324"/>
        <v>Pls</v>
      </c>
      <c r="Q846" s="179" t="str">
        <f t="shared" si="339"/>
        <v>MR252.11</v>
      </c>
      <c r="R846" s="4" t="str">
        <f t="shared" si="325"/>
        <v>[M]</v>
      </c>
      <c r="S846" s="179" t="str">
        <f t="shared" si="340"/>
        <v>MR352.11</v>
      </c>
      <c r="T846" s="4" t="str">
        <f t="shared" si="326"/>
        <v>[A]</v>
      </c>
      <c r="U846" s="179" t="str">
        <f t="shared" si="334"/>
        <v>MR452.11</v>
      </c>
      <c r="V846" s="4" t="str">
        <f t="shared" si="327"/>
        <v>Sw</v>
      </c>
      <c r="W846" s="179" t="str">
        <f t="shared" si="335"/>
        <v>MR552.11</v>
      </c>
      <c r="X846" s="4" t="str">
        <f t="shared" si="328"/>
        <v>Lamp</v>
      </c>
      <c r="Y846" s="179" t="str">
        <f t="shared" si="341"/>
        <v>MR652.11</v>
      </c>
      <c r="Z846" s="4" t="str">
        <f t="shared" si="330"/>
        <v>Alw</v>
      </c>
    </row>
    <row r="847" spans="2:26">
      <c r="B847" s="256"/>
      <c r="G847" s="182">
        <f t="shared" si="342"/>
        <v>52</v>
      </c>
      <c r="H847" s="179">
        <f t="shared" si="343"/>
        <v>12</v>
      </c>
      <c r="I847" s="179" t="str">
        <f t="shared" si="331"/>
        <v>R52.12</v>
      </c>
      <c r="K847" s="179" t="str">
        <f t="shared" si="336"/>
        <v>R152.12</v>
      </c>
      <c r="L847" s="138" t="str">
        <f t="shared" si="332"/>
        <v>Sol</v>
      </c>
      <c r="M847" s="179" t="str">
        <f t="shared" si="337"/>
        <v>MR52.12</v>
      </c>
      <c r="N847" s="4" t="str">
        <f t="shared" si="333"/>
        <v>Flg</v>
      </c>
      <c r="O847" s="179" t="str">
        <f t="shared" si="338"/>
        <v>MR152.12</v>
      </c>
      <c r="P847" s="4" t="str">
        <f t="shared" si="324"/>
        <v>Pls</v>
      </c>
      <c r="Q847" s="179" t="str">
        <f t="shared" si="339"/>
        <v>MR252.12</v>
      </c>
      <c r="R847" s="4" t="str">
        <f t="shared" si="325"/>
        <v>[M]</v>
      </c>
      <c r="S847" s="179" t="str">
        <f t="shared" si="340"/>
        <v>MR352.12</v>
      </c>
      <c r="T847" s="4" t="str">
        <f t="shared" si="326"/>
        <v>[A]</v>
      </c>
      <c r="U847" s="179" t="str">
        <f t="shared" si="334"/>
        <v>MR452.12</v>
      </c>
      <c r="V847" s="4" t="str">
        <f t="shared" si="327"/>
        <v>Sw</v>
      </c>
      <c r="W847" s="179" t="str">
        <f t="shared" si="335"/>
        <v>MR552.12</v>
      </c>
      <c r="X847" s="4" t="str">
        <f t="shared" si="328"/>
        <v>Lamp</v>
      </c>
      <c r="Y847" s="179" t="str">
        <f t="shared" si="341"/>
        <v>MR652.12</v>
      </c>
      <c r="Z847" s="4" t="str">
        <f t="shared" si="330"/>
        <v>Alw</v>
      </c>
    </row>
    <row r="848" spans="2:26">
      <c r="B848" s="256"/>
      <c r="G848" s="182">
        <f t="shared" si="342"/>
        <v>52</v>
      </c>
      <c r="H848" s="179">
        <f t="shared" si="343"/>
        <v>13</v>
      </c>
      <c r="I848" s="179" t="str">
        <f t="shared" si="331"/>
        <v>R52.13</v>
      </c>
      <c r="K848" s="179" t="str">
        <f t="shared" si="336"/>
        <v>R152.13</v>
      </c>
      <c r="L848" s="138" t="str">
        <f t="shared" si="332"/>
        <v>Sol</v>
      </c>
      <c r="M848" s="179" t="str">
        <f t="shared" si="337"/>
        <v>MR52.13</v>
      </c>
      <c r="N848" s="4" t="str">
        <f t="shared" si="333"/>
        <v>Flg</v>
      </c>
      <c r="O848" s="179" t="str">
        <f t="shared" si="338"/>
        <v>MR152.13</v>
      </c>
      <c r="P848" s="4" t="str">
        <f t="shared" si="324"/>
        <v>Pls</v>
      </c>
      <c r="Q848" s="179" t="str">
        <f t="shared" si="339"/>
        <v>MR252.13</v>
      </c>
      <c r="R848" s="4" t="str">
        <f t="shared" si="325"/>
        <v>[M]</v>
      </c>
      <c r="S848" s="179" t="str">
        <f t="shared" si="340"/>
        <v>MR352.13</v>
      </c>
      <c r="T848" s="4" t="str">
        <f t="shared" si="326"/>
        <v>[A]</v>
      </c>
      <c r="U848" s="179" t="str">
        <f t="shared" si="334"/>
        <v>MR452.13</v>
      </c>
      <c r="V848" s="4" t="str">
        <f t="shared" si="327"/>
        <v>Sw</v>
      </c>
      <c r="W848" s="179" t="str">
        <f t="shared" si="335"/>
        <v>MR552.13</v>
      </c>
      <c r="X848" s="4" t="str">
        <f t="shared" si="328"/>
        <v>Lamp</v>
      </c>
      <c r="Y848" s="179" t="str">
        <f t="shared" si="341"/>
        <v>MR652.13</v>
      </c>
      <c r="Z848" s="4" t="str">
        <f t="shared" si="330"/>
        <v>Alw</v>
      </c>
    </row>
    <row r="849" spans="2:26">
      <c r="B849" s="256"/>
      <c r="G849" s="182">
        <f t="shared" si="342"/>
        <v>52</v>
      </c>
      <c r="H849" s="179">
        <f t="shared" si="343"/>
        <v>14</v>
      </c>
      <c r="I849" s="179" t="str">
        <f t="shared" si="331"/>
        <v>R52.14</v>
      </c>
      <c r="K849" s="179" t="str">
        <f t="shared" si="336"/>
        <v>R152.14</v>
      </c>
      <c r="L849" s="138" t="str">
        <f t="shared" si="332"/>
        <v>Sol</v>
      </c>
      <c r="M849" s="179" t="str">
        <f t="shared" si="337"/>
        <v>MR52.14</v>
      </c>
      <c r="N849" s="4" t="str">
        <f t="shared" si="333"/>
        <v>Flg</v>
      </c>
      <c r="O849" s="179" t="str">
        <f t="shared" si="338"/>
        <v>MR152.14</v>
      </c>
      <c r="P849" s="4" t="str">
        <f t="shared" si="324"/>
        <v>Pls</v>
      </c>
      <c r="Q849" s="179" t="str">
        <f t="shared" si="339"/>
        <v>MR252.14</v>
      </c>
      <c r="R849" s="4" t="str">
        <f t="shared" si="325"/>
        <v>[M]</v>
      </c>
      <c r="S849" s="179" t="str">
        <f t="shared" si="340"/>
        <v>MR352.14</v>
      </c>
      <c r="T849" s="4" t="str">
        <f t="shared" si="326"/>
        <v>[A]</v>
      </c>
      <c r="U849" s="179" t="str">
        <f t="shared" si="334"/>
        <v>MR452.14</v>
      </c>
      <c r="V849" s="4" t="str">
        <f t="shared" si="327"/>
        <v>Sw</v>
      </c>
      <c r="W849" s="179" t="str">
        <f t="shared" si="335"/>
        <v>MR552.14</v>
      </c>
      <c r="X849" s="4" t="str">
        <f t="shared" si="328"/>
        <v>Lamp</v>
      </c>
      <c r="Y849" s="179" t="str">
        <f t="shared" si="341"/>
        <v>MR652.14</v>
      </c>
      <c r="Z849" s="4" t="str">
        <f t="shared" si="330"/>
        <v>Alw</v>
      </c>
    </row>
    <row r="850" spans="2:26">
      <c r="B850" s="256"/>
      <c r="G850" s="182">
        <f t="shared" si="342"/>
        <v>52</v>
      </c>
      <c r="H850" s="179">
        <f t="shared" si="343"/>
        <v>15</v>
      </c>
      <c r="I850" s="179" t="str">
        <f t="shared" si="331"/>
        <v>R52.15</v>
      </c>
      <c r="K850" s="179" t="str">
        <f t="shared" si="336"/>
        <v>R152.15</v>
      </c>
      <c r="L850" s="138" t="str">
        <f t="shared" si="332"/>
        <v>Sol</v>
      </c>
      <c r="M850" s="179" t="str">
        <f t="shared" si="337"/>
        <v>MR52.15</v>
      </c>
      <c r="N850" s="4" t="str">
        <f t="shared" si="333"/>
        <v>Flg</v>
      </c>
      <c r="O850" s="179" t="str">
        <f t="shared" si="338"/>
        <v>MR152.15</v>
      </c>
      <c r="P850" s="4" t="str">
        <f t="shared" si="324"/>
        <v>Pls</v>
      </c>
      <c r="Q850" s="179" t="str">
        <f t="shared" si="339"/>
        <v>MR252.15</v>
      </c>
      <c r="R850" s="4" t="str">
        <f t="shared" si="325"/>
        <v>[M]</v>
      </c>
      <c r="S850" s="179" t="str">
        <f t="shared" si="340"/>
        <v>MR352.15</v>
      </c>
      <c r="T850" s="4" t="str">
        <f t="shared" si="326"/>
        <v>[A]</v>
      </c>
      <c r="U850" s="179" t="str">
        <f t="shared" si="334"/>
        <v>MR452.15</v>
      </c>
      <c r="V850" s="4" t="str">
        <f t="shared" si="327"/>
        <v>Sw</v>
      </c>
      <c r="W850" s="179" t="str">
        <f t="shared" si="335"/>
        <v>MR552.15</v>
      </c>
      <c r="X850" s="4" t="str">
        <f t="shared" si="328"/>
        <v>Lamp</v>
      </c>
      <c r="Y850" s="179" t="str">
        <f t="shared" si="341"/>
        <v>MR652.15</v>
      </c>
      <c r="Z850" s="4" t="str">
        <f t="shared" si="330"/>
        <v>Alw</v>
      </c>
    </row>
    <row r="851" spans="2:26">
      <c r="B851" s="256"/>
      <c r="G851" s="182">
        <f t="shared" si="342"/>
        <v>53</v>
      </c>
      <c r="H851" s="179">
        <f t="shared" si="343"/>
        <v>0</v>
      </c>
      <c r="I851" s="179" t="str">
        <f t="shared" si="331"/>
        <v>R53.0</v>
      </c>
      <c r="K851" s="179" t="str">
        <f t="shared" si="336"/>
        <v>R153.0</v>
      </c>
      <c r="L851" s="138" t="str">
        <f t="shared" si="332"/>
        <v>Sol</v>
      </c>
      <c r="M851" s="179" t="str">
        <f t="shared" si="337"/>
        <v>MR53.0</v>
      </c>
      <c r="N851" s="4" t="str">
        <f t="shared" si="333"/>
        <v>Flg</v>
      </c>
      <c r="O851" s="179" t="str">
        <f t="shared" si="338"/>
        <v>MR153.0</v>
      </c>
      <c r="P851" s="4" t="str">
        <f t="shared" ref="P851:P914" si="344">$B851&amp;P$2</f>
        <v>Pls</v>
      </c>
      <c r="Q851" s="179" t="str">
        <f t="shared" si="339"/>
        <v>MR253.0</v>
      </c>
      <c r="R851" s="4" t="str">
        <f t="shared" ref="R851:R914" si="345">$B851&amp;R$2</f>
        <v>[M]</v>
      </c>
      <c r="S851" s="179" t="str">
        <f t="shared" si="340"/>
        <v>MR353.0</v>
      </c>
      <c r="T851" s="4" t="str">
        <f t="shared" ref="T851:T914" si="346">$B851&amp;T$2</f>
        <v>[A]</v>
      </c>
      <c r="U851" s="179" t="str">
        <f t="shared" si="334"/>
        <v>MR453.0</v>
      </c>
      <c r="V851" s="4" t="str">
        <f t="shared" si="327"/>
        <v>Sw</v>
      </c>
      <c r="W851" s="179" t="str">
        <f t="shared" si="335"/>
        <v>MR553.0</v>
      </c>
      <c r="X851" s="4" t="str">
        <f t="shared" si="328"/>
        <v>Lamp</v>
      </c>
      <c r="Y851" s="179" t="str">
        <f t="shared" si="341"/>
        <v>MR653.0</v>
      </c>
      <c r="Z851" s="4" t="str">
        <f t="shared" si="330"/>
        <v>Alw</v>
      </c>
    </row>
    <row r="852" spans="2:26">
      <c r="B852" s="256"/>
      <c r="G852" s="182">
        <f t="shared" si="342"/>
        <v>53</v>
      </c>
      <c r="H852" s="179">
        <f t="shared" si="343"/>
        <v>1</v>
      </c>
      <c r="I852" s="179" t="str">
        <f t="shared" si="331"/>
        <v>R53.1</v>
      </c>
      <c r="K852" s="179" t="str">
        <f t="shared" si="336"/>
        <v>R153.1</v>
      </c>
      <c r="L852" s="138" t="str">
        <f t="shared" si="332"/>
        <v>Sol</v>
      </c>
      <c r="M852" s="179" t="str">
        <f t="shared" si="337"/>
        <v>MR53.1</v>
      </c>
      <c r="N852" s="4" t="str">
        <f t="shared" si="333"/>
        <v>Flg</v>
      </c>
      <c r="O852" s="179" t="str">
        <f t="shared" si="338"/>
        <v>MR153.1</v>
      </c>
      <c r="P852" s="4" t="str">
        <f t="shared" si="344"/>
        <v>Pls</v>
      </c>
      <c r="Q852" s="179" t="str">
        <f t="shared" si="339"/>
        <v>MR253.1</v>
      </c>
      <c r="R852" s="4" t="str">
        <f t="shared" si="345"/>
        <v>[M]</v>
      </c>
      <c r="S852" s="179" t="str">
        <f t="shared" si="340"/>
        <v>MR353.1</v>
      </c>
      <c r="T852" s="4" t="str">
        <f t="shared" si="346"/>
        <v>[A]</v>
      </c>
      <c r="U852" s="179" t="str">
        <f t="shared" si="334"/>
        <v>MR453.1</v>
      </c>
      <c r="V852" s="4" t="str">
        <f t="shared" si="327"/>
        <v>Sw</v>
      </c>
      <c r="W852" s="179" t="str">
        <f t="shared" si="335"/>
        <v>MR553.1</v>
      </c>
      <c r="X852" s="4" t="str">
        <f t="shared" si="328"/>
        <v>Lamp</v>
      </c>
      <c r="Y852" s="179" t="str">
        <f t="shared" si="341"/>
        <v>MR653.1</v>
      </c>
      <c r="Z852" s="4" t="str">
        <f t="shared" si="330"/>
        <v>Alw</v>
      </c>
    </row>
    <row r="853" spans="2:26">
      <c r="B853" s="256"/>
      <c r="G853" s="182">
        <f t="shared" si="342"/>
        <v>53</v>
      </c>
      <c r="H853" s="179">
        <f t="shared" si="343"/>
        <v>2</v>
      </c>
      <c r="I853" s="179" t="str">
        <f t="shared" si="331"/>
        <v>R53.2</v>
      </c>
      <c r="K853" s="179" t="str">
        <f t="shared" si="336"/>
        <v>R153.2</v>
      </c>
      <c r="L853" s="138" t="str">
        <f t="shared" si="332"/>
        <v>Sol</v>
      </c>
      <c r="M853" s="179" t="str">
        <f t="shared" si="337"/>
        <v>MR53.2</v>
      </c>
      <c r="N853" s="4" t="str">
        <f t="shared" si="333"/>
        <v>Flg</v>
      </c>
      <c r="O853" s="179" t="str">
        <f t="shared" si="338"/>
        <v>MR153.2</v>
      </c>
      <c r="P853" s="4" t="str">
        <f t="shared" si="344"/>
        <v>Pls</v>
      </c>
      <c r="Q853" s="179" t="str">
        <f t="shared" si="339"/>
        <v>MR253.2</v>
      </c>
      <c r="R853" s="4" t="str">
        <f t="shared" si="345"/>
        <v>[M]</v>
      </c>
      <c r="S853" s="179" t="str">
        <f t="shared" si="340"/>
        <v>MR353.2</v>
      </c>
      <c r="T853" s="4" t="str">
        <f t="shared" si="346"/>
        <v>[A]</v>
      </c>
      <c r="U853" s="179" t="str">
        <f t="shared" si="334"/>
        <v>MR453.2</v>
      </c>
      <c r="V853" s="4" t="str">
        <f t="shared" si="327"/>
        <v>Sw</v>
      </c>
      <c r="W853" s="179" t="str">
        <f t="shared" si="335"/>
        <v>MR553.2</v>
      </c>
      <c r="X853" s="4" t="str">
        <f t="shared" si="328"/>
        <v>Lamp</v>
      </c>
      <c r="Y853" s="179" t="str">
        <f t="shared" si="341"/>
        <v>MR653.2</v>
      </c>
      <c r="Z853" s="4" t="str">
        <f t="shared" si="330"/>
        <v>Alw</v>
      </c>
    </row>
    <row r="854" spans="2:26">
      <c r="B854" s="256"/>
      <c r="G854" s="182">
        <f t="shared" si="342"/>
        <v>53</v>
      </c>
      <c r="H854" s="179">
        <f t="shared" si="343"/>
        <v>3</v>
      </c>
      <c r="I854" s="179" t="str">
        <f t="shared" si="331"/>
        <v>R53.3</v>
      </c>
      <c r="K854" s="179" t="str">
        <f t="shared" si="336"/>
        <v>R153.3</v>
      </c>
      <c r="L854" s="138" t="str">
        <f t="shared" si="332"/>
        <v>Sol</v>
      </c>
      <c r="M854" s="179" t="str">
        <f t="shared" si="337"/>
        <v>MR53.3</v>
      </c>
      <c r="N854" s="4" t="str">
        <f t="shared" si="333"/>
        <v>Flg</v>
      </c>
      <c r="O854" s="179" t="str">
        <f t="shared" si="338"/>
        <v>MR153.3</v>
      </c>
      <c r="P854" s="4" t="str">
        <f t="shared" si="344"/>
        <v>Pls</v>
      </c>
      <c r="Q854" s="179" t="str">
        <f t="shared" si="339"/>
        <v>MR253.3</v>
      </c>
      <c r="R854" s="4" t="str">
        <f t="shared" si="345"/>
        <v>[M]</v>
      </c>
      <c r="S854" s="179" t="str">
        <f t="shared" si="340"/>
        <v>MR353.3</v>
      </c>
      <c r="T854" s="4" t="str">
        <f t="shared" si="346"/>
        <v>[A]</v>
      </c>
      <c r="U854" s="179" t="str">
        <f t="shared" si="334"/>
        <v>MR453.3</v>
      </c>
      <c r="V854" s="4" t="str">
        <f t="shared" si="327"/>
        <v>Sw</v>
      </c>
      <c r="W854" s="179" t="str">
        <f t="shared" si="335"/>
        <v>MR553.3</v>
      </c>
      <c r="X854" s="4" t="str">
        <f t="shared" si="328"/>
        <v>Lamp</v>
      </c>
      <c r="Y854" s="179" t="str">
        <f t="shared" si="341"/>
        <v>MR653.3</v>
      </c>
      <c r="Z854" s="4" t="str">
        <f t="shared" si="330"/>
        <v>Alw</v>
      </c>
    </row>
    <row r="855" spans="2:26">
      <c r="B855" s="256"/>
      <c r="G855" s="182">
        <f t="shared" si="342"/>
        <v>53</v>
      </c>
      <c r="H855" s="179">
        <f t="shared" si="343"/>
        <v>4</v>
      </c>
      <c r="I855" s="179" t="str">
        <f t="shared" si="331"/>
        <v>R53.4</v>
      </c>
      <c r="K855" s="179" t="str">
        <f t="shared" si="336"/>
        <v>R153.4</v>
      </c>
      <c r="L855" s="138" t="str">
        <f t="shared" si="332"/>
        <v>Sol</v>
      </c>
      <c r="M855" s="179" t="str">
        <f t="shared" si="337"/>
        <v>MR53.4</v>
      </c>
      <c r="N855" s="4" t="str">
        <f t="shared" si="333"/>
        <v>Flg</v>
      </c>
      <c r="O855" s="179" t="str">
        <f t="shared" si="338"/>
        <v>MR153.4</v>
      </c>
      <c r="P855" s="4" t="str">
        <f t="shared" si="344"/>
        <v>Pls</v>
      </c>
      <c r="Q855" s="179" t="str">
        <f t="shared" si="339"/>
        <v>MR253.4</v>
      </c>
      <c r="R855" s="4" t="str">
        <f t="shared" si="345"/>
        <v>[M]</v>
      </c>
      <c r="S855" s="179" t="str">
        <f t="shared" si="340"/>
        <v>MR353.4</v>
      </c>
      <c r="T855" s="4" t="str">
        <f t="shared" si="346"/>
        <v>[A]</v>
      </c>
      <c r="U855" s="179" t="str">
        <f t="shared" si="334"/>
        <v>MR453.4</v>
      </c>
      <c r="V855" s="4" t="str">
        <f t="shared" si="327"/>
        <v>Sw</v>
      </c>
      <c r="W855" s="179" t="str">
        <f t="shared" si="335"/>
        <v>MR553.4</v>
      </c>
      <c r="X855" s="4" t="str">
        <f t="shared" si="328"/>
        <v>Lamp</v>
      </c>
      <c r="Y855" s="179" t="str">
        <f t="shared" si="341"/>
        <v>MR653.4</v>
      </c>
      <c r="Z855" s="4" t="str">
        <f t="shared" si="330"/>
        <v>Alw</v>
      </c>
    </row>
    <row r="856" spans="2:26">
      <c r="B856" s="256"/>
      <c r="G856" s="182">
        <f t="shared" si="342"/>
        <v>53</v>
      </c>
      <c r="H856" s="179">
        <f t="shared" si="343"/>
        <v>5</v>
      </c>
      <c r="I856" s="179" t="str">
        <f t="shared" si="331"/>
        <v>R53.5</v>
      </c>
      <c r="K856" s="179" t="str">
        <f t="shared" si="336"/>
        <v>R153.5</v>
      </c>
      <c r="L856" s="138" t="str">
        <f t="shared" si="332"/>
        <v>Sol</v>
      </c>
      <c r="M856" s="179" t="str">
        <f t="shared" si="337"/>
        <v>MR53.5</v>
      </c>
      <c r="N856" s="4" t="str">
        <f t="shared" si="333"/>
        <v>Flg</v>
      </c>
      <c r="O856" s="179" t="str">
        <f t="shared" si="338"/>
        <v>MR153.5</v>
      </c>
      <c r="P856" s="4" t="str">
        <f t="shared" si="344"/>
        <v>Pls</v>
      </c>
      <c r="Q856" s="179" t="str">
        <f t="shared" si="339"/>
        <v>MR253.5</v>
      </c>
      <c r="R856" s="4" t="str">
        <f t="shared" si="345"/>
        <v>[M]</v>
      </c>
      <c r="S856" s="179" t="str">
        <f t="shared" si="340"/>
        <v>MR353.5</v>
      </c>
      <c r="T856" s="4" t="str">
        <f t="shared" si="346"/>
        <v>[A]</v>
      </c>
      <c r="U856" s="179" t="str">
        <f t="shared" si="334"/>
        <v>MR453.5</v>
      </c>
      <c r="V856" s="4" t="str">
        <f t="shared" si="327"/>
        <v>Sw</v>
      </c>
      <c r="W856" s="179" t="str">
        <f t="shared" si="335"/>
        <v>MR553.5</v>
      </c>
      <c r="X856" s="4" t="str">
        <f t="shared" si="328"/>
        <v>Lamp</v>
      </c>
      <c r="Y856" s="179" t="str">
        <f t="shared" si="341"/>
        <v>MR653.5</v>
      </c>
      <c r="Z856" s="4" t="str">
        <f t="shared" si="330"/>
        <v>Alw</v>
      </c>
    </row>
    <row r="857" spans="2:26">
      <c r="B857" s="256"/>
      <c r="G857" s="182">
        <f t="shared" si="342"/>
        <v>53</v>
      </c>
      <c r="H857" s="179">
        <f t="shared" si="343"/>
        <v>6</v>
      </c>
      <c r="I857" s="179" t="str">
        <f t="shared" si="331"/>
        <v>R53.6</v>
      </c>
      <c r="K857" s="179" t="str">
        <f t="shared" si="336"/>
        <v>R153.6</v>
      </c>
      <c r="L857" s="138" t="str">
        <f t="shared" si="332"/>
        <v>Sol</v>
      </c>
      <c r="M857" s="179" t="str">
        <f t="shared" si="337"/>
        <v>MR53.6</v>
      </c>
      <c r="N857" s="4" t="str">
        <f t="shared" si="333"/>
        <v>Flg</v>
      </c>
      <c r="O857" s="179" t="str">
        <f t="shared" si="338"/>
        <v>MR153.6</v>
      </c>
      <c r="P857" s="4" t="str">
        <f t="shared" si="344"/>
        <v>Pls</v>
      </c>
      <c r="Q857" s="179" t="str">
        <f t="shared" si="339"/>
        <v>MR253.6</v>
      </c>
      <c r="R857" s="4" t="str">
        <f t="shared" si="345"/>
        <v>[M]</v>
      </c>
      <c r="S857" s="179" t="str">
        <f t="shared" si="340"/>
        <v>MR353.6</v>
      </c>
      <c r="T857" s="4" t="str">
        <f t="shared" si="346"/>
        <v>[A]</v>
      </c>
      <c r="U857" s="179" t="str">
        <f t="shared" si="334"/>
        <v>MR453.6</v>
      </c>
      <c r="V857" s="4" t="str">
        <f t="shared" si="327"/>
        <v>Sw</v>
      </c>
      <c r="W857" s="179" t="str">
        <f t="shared" si="335"/>
        <v>MR553.6</v>
      </c>
      <c r="X857" s="4" t="str">
        <f t="shared" si="328"/>
        <v>Lamp</v>
      </c>
      <c r="Y857" s="179" t="str">
        <f t="shared" si="341"/>
        <v>MR653.6</v>
      </c>
      <c r="Z857" s="4" t="str">
        <f t="shared" si="330"/>
        <v>Alw</v>
      </c>
    </row>
    <row r="858" spans="2:26">
      <c r="B858" s="256"/>
      <c r="G858" s="182">
        <f t="shared" si="342"/>
        <v>53</v>
      </c>
      <c r="H858" s="179">
        <f t="shared" si="343"/>
        <v>7</v>
      </c>
      <c r="I858" s="179" t="str">
        <f t="shared" si="331"/>
        <v>R53.7</v>
      </c>
      <c r="K858" s="179" t="str">
        <f t="shared" si="336"/>
        <v>R153.7</v>
      </c>
      <c r="L858" s="138" t="str">
        <f t="shared" si="332"/>
        <v>Sol</v>
      </c>
      <c r="M858" s="179" t="str">
        <f t="shared" si="337"/>
        <v>MR53.7</v>
      </c>
      <c r="N858" s="4" t="str">
        <f t="shared" si="333"/>
        <v>Flg</v>
      </c>
      <c r="O858" s="179" t="str">
        <f t="shared" si="338"/>
        <v>MR153.7</v>
      </c>
      <c r="P858" s="4" t="str">
        <f t="shared" si="344"/>
        <v>Pls</v>
      </c>
      <c r="Q858" s="179" t="str">
        <f t="shared" si="339"/>
        <v>MR253.7</v>
      </c>
      <c r="R858" s="4" t="str">
        <f t="shared" si="345"/>
        <v>[M]</v>
      </c>
      <c r="S858" s="179" t="str">
        <f t="shared" si="340"/>
        <v>MR353.7</v>
      </c>
      <c r="T858" s="4" t="str">
        <f t="shared" si="346"/>
        <v>[A]</v>
      </c>
      <c r="U858" s="179" t="str">
        <f t="shared" si="334"/>
        <v>MR453.7</v>
      </c>
      <c r="V858" s="4" t="str">
        <f t="shared" si="327"/>
        <v>Sw</v>
      </c>
      <c r="W858" s="179" t="str">
        <f t="shared" si="335"/>
        <v>MR553.7</v>
      </c>
      <c r="X858" s="4" t="str">
        <f t="shared" si="328"/>
        <v>Lamp</v>
      </c>
      <c r="Y858" s="179" t="str">
        <f t="shared" si="341"/>
        <v>MR653.7</v>
      </c>
      <c r="Z858" s="4" t="str">
        <f t="shared" si="330"/>
        <v>Alw</v>
      </c>
    </row>
    <row r="859" spans="2:26">
      <c r="B859" s="256"/>
      <c r="G859" s="182">
        <f t="shared" si="342"/>
        <v>53</v>
      </c>
      <c r="H859" s="179">
        <f t="shared" si="343"/>
        <v>8</v>
      </c>
      <c r="I859" s="179" t="str">
        <f t="shared" si="331"/>
        <v>R53.8</v>
      </c>
      <c r="K859" s="179" t="str">
        <f t="shared" si="336"/>
        <v>R153.8</v>
      </c>
      <c r="L859" s="138" t="str">
        <f t="shared" si="332"/>
        <v>Sol</v>
      </c>
      <c r="M859" s="179" t="str">
        <f t="shared" si="337"/>
        <v>MR53.8</v>
      </c>
      <c r="N859" s="4" t="str">
        <f t="shared" si="333"/>
        <v>Flg</v>
      </c>
      <c r="O859" s="179" t="str">
        <f t="shared" si="338"/>
        <v>MR153.8</v>
      </c>
      <c r="P859" s="4" t="str">
        <f t="shared" si="344"/>
        <v>Pls</v>
      </c>
      <c r="Q859" s="179" t="str">
        <f t="shared" si="339"/>
        <v>MR253.8</v>
      </c>
      <c r="R859" s="4" t="str">
        <f t="shared" si="345"/>
        <v>[M]</v>
      </c>
      <c r="S859" s="179" t="str">
        <f t="shared" si="340"/>
        <v>MR353.8</v>
      </c>
      <c r="T859" s="4" t="str">
        <f t="shared" si="346"/>
        <v>[A]</v>
      </c>
      <c r="U859" s="179" t="str">
        <f t="shared" si="334"/>
        <v>MR453.8</v>
      </c>
      <c r="V859" s="4" t="str">
        <f t="shared" si="327"/>
        <v>Sw</v>
      </c>
      <c r="W859" s="179" t="str">
        <f t="shared" si="335"/>
        <v>MR553.8</v>
      </c>
      <c r="X859" s="4" t="str">
        <f t="shared" si="328"/>
        <v>Lamp</v>
      </c>
      <c r="Y859" s="179" t="str">
        <f t="shared" si="341"/>
        <v>MR653.8</v>
      </c>
      <c r="Z859" s="4" t="str">
        <f t="shared" si="330"/>
        <v>Alw</v>
      </c>
    </row>
    <row r="860" spans="2:26">
      <c r="B860" s="256"/>
      <c r="G860" s="182">
        <f t="shared" si="342"/>
        <v>53</v>
      </c>
      <c r="H860" s="179">
        <f t="shared" si="343"/>
        <v>9</v>
      </c>
      <c r="I860" s="179" t="str">
        <f t="shared" si="331"/>
        <v>R53.9</v>
      </c>
      <c r="K860" s="179" t="str">
        <f t="shared" si="336"/>
        <v>R153.9</v>
      </c>
      <c r="L860" s="138" t="str">
        <f t="shared" si="332"/>
        <v>Sol</v>
      </c>
      <c r="M860" s="179" t="str">
        <f t="shared" si="337"/>
        <v>MR53.9</v>
      </c>
      <c r="N860" s="4" t="str">
        <f t="shared" si="333"/>
        <v>Flg</v>
      </c>
      <c r="O860" s="179" t="str">
        <f t="shared" si="338"/>
        <v>MR153.9</v>
      </c>
      <c r="P860" s="4" t="str">
        <f t="shared" si="344"/>
        <v>Pls</v>
      </c>
      <c r="Q860" s="179" t="str">
        <f t="shared" si="339"/>
        <v>MR253.9</v>
      </c>
      <c r="R860" s="4" t="str">
        <f t="shared" si="345"/>
        <v>[M]</v>
      </c>
      <c r="S860" s="179" t="str">
        <f t="shared" si="340"/>
        <v>MR353.9</v>
      </c>
      <c r="T860" s="4" t="str">
        <f t="shared" si="346"/>
        <v>[A]</v>
      </c>
      <c r="U860" s="179" t="str">
        <f t="shared" si="334"/>
        <v>MR453.9</v>
      </c>
      <c r="V860" s="4" t="str">
        <f t="shared" si="327"/>
        <v>Sw</v>
      </c>
      <c r="W860" s="179" t="str">
        <f t="shared" si="335"/>
        <v>MR553.9</v>
      </c>
      <c r="X860" s="4" t="str">
        <f t="shared" si="328"/>
        <v>Lamp</v>
      </c>
      <c r="Y860" s="179" t="str">
        <f t="shared" si="341"/>
        <v>MR653.9</v>
      </c>
      <c r="Z860" s="4" t="str">
        <f t="shared" si="330"/>
        <v>Alw</v>
      </c>
    </row>
    <row r="861" spans="2:26">
      <c r="B861" s="256"/>
      <c r="G861" s="182">
        <f t="shared" si="342"/>
        <v>53</v>
      </c>
      <c r="H861" s="179">
        <f t="shared" si="343"/>
        <v>10</v>
      </c>
      <c r="I861" s="179" t="str">
        <f t="shared" si="331"/>
        <v>R53.10</v>
      </c>
      <c r="K861" s="179" t="str">
        <f t="shared" si="336"/>
        <v>R153.10</v>
      </c>
      <c r="L861" s="138" t="str">
        <f t="shared" si="332"/>
        <v>Sol</v>
      </c>
      <c r="M861" s="179" t="str">
        <f t="shared" si="337"/>
        <v>MR53.10</v>
      </c>
      <c r="N861" s="4" t="str">
        <f t="shared" si="333"/>
        <v>Flg</v>
      </c>
      <c r="O861" s="179" t="str">
        <f t="shared" si="338"/>
        <v>MR153.10</v>
      </c>
      <c r="P861" s="4" t="str">
        <f t="shared" si="344"/>
        <v>Pls</v>
      </c>
      <c r="Q861" s="179" t="str">
        <f t="shared" si="339"/>
        <v>MR253.10</v>
      </c>
      <c r="R861" s="4" t="str">
        <f t="shared" si="345"/>
        <v>[M]</v>
      </c>
      <c r="S861" s="179" t="str">
        <f t="shared" si="340"/>
        <v>MR353.10</v>
      </c>
      <c r="T861" s="4" t="str">
        <f t="shared" si="346"/>
        <v>[A]</v>
      </c>
      <c r="U861" s="179" t="str">
        <f t="shared" si="334"/>
        <v>MR453.10</v>
      </c>
      <c r="V861" s="4" t="str">
        <f t="shared" si="327"/>
        <v>Sw</v>
      </c>
      <c r="W861" s="179" t="str">
        <f t="shared" si="335"/>
        <v>MR553.10</v>
      </c>
      <c r="X861" s="4" t="str">
        <f t="shared" si="328"/>
        <v>Lamp</v>
      </c>
      <c r="Y861" s="179" t="str">
        <f t="shared" si="341"/>
        <v>MR653.10</v>
      </c>
      <c r="Z861" s="4" t="str">
        <f t="shared" si="330"/>
        <v>Alw</v>
      </c>
    </row>
    <row r="862" spans="2:26">
      <c r="B862" s="256"/>
      <c r="G862" s="182">
        <f t="shared" si="342"/>
        <v>53</v>
      </c>
      <c r="H862" s="179">
        <f t="shared" si="343"/>
        <v>11</v>
      </c>
      <c r="I862" s="179" t="str">
        <f t="shared" si="331"/>
        <v>R53.11</v>
      </c>
      <c r="K862" s="179" t="str">
        <f t="shared" si="336"/>
        <v>R153.11</v>
      </c>
      <c r="L862" s="138" t="str">
        <f t="shared" si="332"/>
        <v>Sol</v>
      </c>
      <c r="M862" s="179" t="str">
        <f t="shared" si="337"/>
        <v>MR53.11</v>
      </c>
      <c r="N862" s="4" t="str">
        <f t="shared" si="333"/>
        <v>Flg</v>
      </c>
      <c r="O862" s="179" t="str">
        <f t="shared" si="338"/>
        <v>MR153.11</v>
      </c>
      <c r="P862" s="4" t="str">
        <f t="shared" si="344"/>
        <v>Pls</v>
      </c>
      <c r="Q862" s="179" t="str">
        <f t="shared" si="339"/>
        <v>MR253.11</v>
      </c>
      <c r="R862" s="4" t="str">
        <f t="shared" si="345"/>
        <v>[M]</v>
      </c>
      <c r="S862" s="179" t="str">
        <f t="shared" si="340"/>
        <v>MR353.11</v>
      </c>
      <c r="T862" s="4" t="str">
        <f t="shared" si="346"/>
        <v>[A]</v>
      </c>
      <c r="U862" s="179" t="str">
        <f t="shared" si="334"/>
        <v>MR453.11</v>
      </c>
      <c r="V862" s="4" t="str">
        <f t="shared" si="327"/>
        <v>Sw</v>
      </c>
      <c r="W862" s="179" t="str">
        <f t="shared" si="335"/>
        <v>MR553.11</v>
      </c>
      <c r="X862" s="4" t="str">
        <f t="shared" si="328"/>
        <v>Lamp</v>
      </c>
      <c r="Y862" s="179" t="str">
        <f t="shared" si="341"/>
        <v>MR653.11</v>
      </c>
      <c r="Z862" s="4" t="str">
        <f t="shared" si="330"/>
        <v>Alw</v>
      </c>
    </row>
    <row r="863" spans="2:26">
      <c r="B863" s="256"/>
      <c r="G863" s="182">
        <f t="shared" si="342"/>
        <v>53</v>
      </c>
      <c r="H863" s="179">
        <f t="shared" si="343"/>
        <v>12</v>
      </c>
      <c r="I863" s="179" t="str">
        <f t="shared" si="331"/>
        <v>R53.12</v>
      </c>
      <c r="K863" s="179" t="str">
        <f t="shared" si="336"/>
        <v>R153.12</v>
      </c>
      <c r="L863" s="138" t="str">
        <f t="shared" si="332"/>
        <v>Sol</v>
      </c>
      <c r="M863" s="179" t="str">
        <f t="shared" si="337"/>
        <v>MR53.12</v>
      </c>
      <c r="N863" s="4" t="str">
        <f t="shared" si="333"/>
        <v>Flg</v>
      </c>
      <c r="O863" s="179" t="str">
        <f t="shared" si="338"/>
        <v>MR153.12</v>
      </c>
      <c r="P863" s="4" t="str">
        <f t="shared" si="344"/>
        <v>Pls</v>
      </c>
      <c r="Q863" s="179" t="str">
        <f t="shared" si="339"/>
        <v>MR253.12</v>
      </c>
      <c r="R863" s="4" t="str">
        <f t="shared" si="345"/>
        <v>[M]</v>
      </c>
      <c r="S863" s="179" t="str">
        <f t="shared" si="340"/>
        <v>MR353.12</v>
      </c>
      <c r="T863" s="4" t="str">
        <f t="shared" si="346"/>
        <v>[A]</v>
      </c>
      <c r="U863" s="179" t="str">
        <f t="shared" si="334"/>
        <v>MR453.12</v>
      </c>
      <c r="V863" s="4" t="str">
        <f t="shared" si="327"/>
        <v>Sw</v>
      </c>
      <c r="W863" s="179" t="str">
        <f t="shared" si="335"/>
        <v>MR553.12</v>
      </c>
      <c r="X863" s="4" t="str">
        <f t="shared" si="328"/>
        <v>Lamp</v>
      </c>
      <c r="Y863" s="179" t="str">
        <f t="shared" si="341"/>
        <v>MR653.12</v>
      </c>
      <c r="Z863" s="4" t="str">
        <f t="shared" si="330"/>
        <v>Alw</v>
      </c>
    </row>
    <row r="864" spans="2:26">
      <c r="B864" s="256"/>
      <c r="G864" s="182">
        <f t="shared" si="342"/>
        <v>53</v>
      </c>
      <c r="H864" s="179">
        <f t="shared" si="343"/>
        <v>13</v>
      </c>
      <c r="I864" s="179" t="str">
        <f t="shared" si="331"/>
        <v>R53.13</v>
      </c>
      <c r="K864" s="179" t="str">
        <f t="shared" si="336"/>
        <v>R153.13</v>
      </c>
      <c r="L864" s="138" t="str">
        <f t="shared" si="332"/>
        <v>Sol</v>
      </c>
      <c r="M864" s="179" t="str">
        <f t="shared" si="337"/>
        <v>MR53.13</v>
      </c>
      <c r="N864" s="4" t="str">
        <f t="shared" si="333"/>
        <v>Flg</v>
      </c>
      <c r="O864" s="179" t="str">
        <f t="shared" si="338"/>
        <v>MR153.13</v>
      </c>
      <c r="P864" s="4" t="str">
        <f t="shared" si="344"/>
        <v>Pls</v>
      </c>
      <c r="Q864" s="179" t="str">
        <f t="shared" si="339"/>
        <v>MR253.13</v>
      </c>
      <c r="R864" s="4" t="str">
        <f t="shared" si="345"/>
        <v>[M]</v>
      </c>
      <c r="S864" s="179" t="str">
        <f t="shared" si="340"/>
        <v>MR353.13</v>
      </c>
      <c r="T864" s="4" t="str">
        <f t="shared" si="346"/>
        <v>[A]</v>
      </c>
      <c r="U864" s="179" t="str">
        <f t="shared" si="334"/>
        <v>MR453.13</v>
      </c>
      <c r="V864" s="4" t="str">
        <f t="shared" si="327"/>
        <v>Sw</v>
      </c>
      <c r="W864" s="179" t="str">
        <f t="shared" si="335"/>
        <v>MR553.13</v>
      </c>
      <c r="X864" s="4" t="str">
        <f t="shared" si="328"/>
        <v>Lamp</v>
      </c>
      <c r="Y864" s="179" t="str">
        <f t="shared" si="341"/>
        <v>MR653.13</v>
      </c>
      <c r="Z864" s="4" t="str">
        <f t="shared" si="330"/>
        <v>Alw</v>
      </c>
    </row>
    <row r="865" spans="2:26">
      <c r="B865" s="256"/>
      <c r="G865" s="182">
        <f t="shared" si="342"/>
        <v>53</v>
      </c>
      <c r="H865" s="179">
        <f t="shared" si="343"/>
        <v>14</v>
      </c>
      <c r="I865" s="179" t="str">
        <f t="shared" si="331"/>
        <v>R53.14</v>
      </c>
      <c r="K865" s="179" t="str">
        <f t="shared" si="336"/>
        <v>R153.14</v>
      </c>
      <c r="L865" s="138" t="str">
        <f t="shared" si="332"/>
        <v>Sol</v>
      </c>
      <c r="M865" s="179" t="str">
        <f t="shared" si="337"/>
        <v>MR53.14</v>
      </c>
      <c r="N865" s="4" t="str">
        <f t="shared" si="333"/>
        <v>Flg</v>
      </c>
      <c r="O865" s="179" t="str">
        <f t="shared" si="338"/>
        <v>MR153.14</v>
      </c>
      <c r="P865" s="4" t="str">
        <f t="shared" si="344"/>
        <v>Pls</v>
      </c>
      <c r="Q865" s="179" t="str">
        <f t="shared" si="339"/>
        <v>MR253.14</v>
      </c>
      <c r="R865" s="4" t="str">
        <f t="shared" si="345"/>
        <v>[M]</v>
      </c>
      <c r="S865" s="179" t="str">
        <f t="shared" si="340"/>
        <v>MR353.14</v>
      </c>
      <c r="T865" s="4" t="str">
        <f t="shared" si="346"/>
        <v>[A]</v>
      </c>
      <c r="U865" s="179" t="str">
        <f t="shared" si="334"/>
        <v>MR453.14</v>
      </c>
      <c r="V865" s="4" t="str">
        <f t="shared" si="327"/>
        <v>Sw</v>
      </c>
      <c r="W865" s="179" t="str">
        <f t="shared" si="335"/>
        <v>MR553.14</v>
      </c>
      <c r="X865" s="4" t="str">
        <f t="shared" si="328"/>
        <v>Lamp</v>
      </c>
      <c r="Y865" s="179" t="str">
        <f t="shared" si="341"/>
        <v>MR653.14</v>
      </c>
      <c r="Z865" s="4" t="str">
        <f t="shared" si="330"/>
        <v>Alw</v>
      </c>
    </row>
    <row r="866" spans="2:26">
      <c r="B866" s="256"/>
      <c r="G866" s="182">
        <f t="shared" si="342"/>
        <v>53</v>
      </c>
      <c r="H866" s="179">
        <f t="shared" si="343"/>
        <v>15</v>
      </c>
      <c r="I866" s="179" t="str">
        <f t="shared" si="331"/>
        <v>R53.15</v>
      </c>
      <c r="K866" s="179" t="str">
        <f t="shared" si="336"/>
        <v>R153.15</v>
      </c>
      <c r="L866" s="138" t="str">
        <f t="shared" si="332"/>
        <v>Sol</v>
      </c>
      <c r="M866" s="179" t="str">
        <f t="shared" si="337"/>
        <v>MR53.15</v>
      </c>
      <c r="N866" s="4" t="str">
        <f t="shared" si="333"/>
        <v>Flg</v>
      </c>
      <c r="O866" s="179" t="str">
        <f t="shared" si="338"/>
        <v>MR153.15</v>
      </c>
      <c r="P866" s="4" t="str">
        <f t="shared" si="344"/>
        <v>Pls</v>
      </c>
      <c r="Q866" s="179" t="str">
        <f t="shared" si="339"/>
        <v>MR253.15</v>
      </c>
      <c r="R866" s="4" t="str">
        <f t="shared" si="345"/>
        <v>[M]</v>
      </c>
      <c r="S866" s="179" t="str">
        <f t="shared" si="340"/>
        <v>MR353.15</v>
      </c>
      <c r="T866" s="4" t="str">
        <f t="shared" si="346"/>
        <v>[A]</v>
      </c>
      <c r="U866" s="179" t="str">
        <f t="shared" si="334"/>
        <v>MR453.15</v>
      </c>
      <c r="V866" s="4" t="str">
        <f t="shared" si="327"/>
        <v>Sw</v>
      </c>
      <c r="W866" s="179" t="str">
        <f t="shared" si="335"/>
        <v>MR553.15</v>
      </c>
      <c r="X866" s="4" t="str">
        <f t="shared" si="328"/>
        <v>Lamp</v>
      </c>
      <c r="Y866" s="179" t="str">
        <f t="shared" si="341"/>
        <v>MR653.15</v>
      </c>
      <c r="Z866" s="4" t="str">
        <f t="shared" si="330"/>
        <v>Alw</v>
      </c>
    </row>
    <row r="867" spans="2:26">
      <c r="B867" s="256"/>
      <c r="G867" s="182">
        <f t="shared" si="342"/>
        <v>54</v>
      </c>
      <c r="H867" s="179">
        <f t="shared" si="343"/>
        <v>0</v>
      </c>
      <c r="I867" s="179" t="str">
        <f t="shared" si="331"/>
        <v>R54.0</v>
      </c>
      <c r="K867" s="179" t="str">
        <f t="shared" si="336"/>
        <v>R154.0</v>
      </c>
      <c r="L867" s="138" t="str">
        <f t="shared" ref="L867:L930" si="347">$B867&amp;L$2</f>
        <v>Sol</v>
      </c>
      <c r="M867" s="179" t="str">
        <f t="shared" si="337"/>
        <v>MR54.0</v>
      </c>
      <c r="N867" s="4" t="str">
        <f t="shared" si="333"/>
        <v>Flg</v>
      </c>
      <c r="O867" s="179" t="str">
        <f t="shared" si="338"/>
        <v>MR154.0</v>
      </c>
      <c r="P867" s="4" t="str">
        <f t="shared" si="344"/>
        <v>Pls</v>
      </c>
      <c r="Q867" s="179" t="str">
        <f t="shared" si="339"/>
        <v>MR254.0</v>
      </c>
      <c r="R867" s="4" t="str">
        <f t="shared" si="345"/>
        <v>[M]</v>
      </c>
      <c r="S867" s="179" t="str">
        <f t="shared" si="340"/>
        <v>MR354.0</v>
      </c>
      <c r="T867" s="4" t="str">
        <f t="shared" si="346"/>
        <v>[A]</v>
      </c>
      <c r="U867" s="179" t="str">
        <f t="shared" si="334"/>
        <v>MR454.0</v>
      </c>
      <c r="V867" s="4" t="str">
        <f t="shared" ref="V867:V930" si="348">$B867&amp;V$2</f>
        <v>Sw</v>
      </c>
      <c r="W867" s="179" t="str">
        <f t="shared" si="335"/>
        <v>MR554.0</v>
      </c>
      <c r="X867" s="4" t="str">
        <f t="shared" ref="X867:X930" si="349">$B867&amp;X$2</f>
        <v>Lamp</v>
      </c>
      <c r="Y867" s="179" t="str">
        <f t="shared" si="341"/>
        <v>MR654.0</v>
      </c>
      <c r="Z867" s="4" t="str">
        <f t="shared" si="330"/>
        <v>Alw</v>
      </c>
    </row>
    <row r="868" spans="2:26">
      <c r="B868" s="256"/>
      <c r="G868" s="182">
        <f t="shared" si="342"/>
        <v>54</v>
      </c>
      <c r="H868" s="179">
        <f t="shared" si="343"/>
        <v>1</v>
      </c>
      <c r="I868" s="179" t="str">
        <f t="shared" si="331"/>
        <v>R54.1</v>
      </c>
      <c r="K868" s="179" t="str">
        <f t="shared" si="336"/>
        <v>R154.1</v>
      </c>
      <c r="L868" s="138" t="str">
        <f t="shared" si="347"/>
        <v>Sol</v>
      </c>
      <c r="M868" s="179" t="str">
        <f t="shared" si="337"/>
        <v>MR54.1</v>
      </c>
      <c r="N868" s="4" t="str">
        <f t="shared" si="333"/>
        <v>Flg</v>
      </c>
      <c r="O868" s="179" t="str">
        <f t="shared" si="338"/>
        <v>MR154.1</v>
      </c>
      <c r="P868" s="4" t="str">
        <f t="shared" si="344"/>
        <v>Pls</v>
      </c>
      <c r="Q868" s="179" t="str">
        <f t="shared" si="339"/>
        <v>MR254.1</v>
      </c>
      <c r="R868" s="4" t="str">
        <f t="shared" si="345"/>
        <v>[M]</v>
      </c>
      <c r="S868" s="179" t="str">
        <f t="shared" si="340"/>
        <v>MR354.1</v>
      </c>
      <c r="T868" s="4" t="str">
        <f t="shared" si="346"/>
        <v>[A]</v>
      </c>
      <c r="U868" s="179" t="str">
        <f t="shared" si="334"/>
        <v>MR454.1</v>
      </c>
      <c r="V868" s="4" t="str">
        <f t="shared" si="348"/>
        <v>Sw</v>
      </c>
      <c r="W868" s="179" t="str">
        <f t="shared" si="335"/>
        <v>MR554.1</v>
      </c>
      <c r="X868" s="4" t="str">
        <f t="shared" si="349"/>
        <v>Lamp</v>
      </c>
      <c r="Y868" s="179" t="str">
        <f t="shared" si="341"/>
        <v>MR654.1</v>
      </c>
      <c r="Z868" s="4" t="str">
        <f t="shared" si="330"/>
        <v>Alw</v>
      </c>
    </row>
    <row r="869" spans="2:26">
      <c r="B869" s="256"/>
      <c r="G869" s="182">
        <f t="shared" si="342"/>
        <v>54</v>
      </c>
      <c r="H869" s="179">
        <f t="shared" si="343"/>
        <v>2</v>
      </c>
      <c r="I869" s="179" t="str">
        <f t="shared" si="331"/>
        <v>R54.2</v>
      </c>
      <c r="J869" s="6" t="str">
        <f>$B869&amp;"Done"</f>
        <v>Done</v>
      </c>
      <c r="K869" s="179" t="str">
        <f t="shared" si="336"/>
        <v>R154.2</v>
      </c>
      <c r="L869" s="138" t="str">
        <f t="shared" si="347"/>
        <v>Sol</v>
      </c>
      <c r="M869" s="179" t="str">
        <f t="shared" si="337"/>
        <v>MR54.2</v>
      </c>
      <c r="N869" s="4" t="str">
        <f t="shared" si="333"/>
        <v>Flg</v>
      </c>
      <c r="O869" s="179" t="str">
        <f t="shared" si="338"/>
        <v>MR154.2</v>
      </c>
      <c r="P869" s="4" t="str">
        <f t="shared" si="344"/>
        <v>Pls</v>
      </c>
      <c r="Q869" s="179" t="str">
        <f t="shared" si="339"/>
        <v>MR254.2</v>
      </c>
      <c r="R869" s="4" t="str">
        <f t="shared" si="345"/>
        <v>[M]</v>
      </c>
      <c r="S869" s="179" t="str">
        <f t="shared" si="340"/>
        <v>MR354.2</v>
      </c>
      <c r="T869" s="4" t="str">
        <f t="shared" si="346"/>
        <v>[A]</v>
      </c>
      <c r="U869" s="179" t="str">
        <f t="shared" si="334"/>
        <v>MR454.2</v>
      </c>
      <c r="V869" s="4" t="str">
        <f t="shared" si="348"/>
        <v>Sw</v>
      </c>
      <c r="W869" s="179" t="str">
        <f t="shared" si="335"/>
        <v>MR554.2</v>
      </c>
      <c r="X869" s="4" t="str">
        <f t="shared" si="349"/>
        <v>Lamp</v>
      </c>
      <c r="Y869" s="179" t="str">
        <f t="shared" si="341"/>
        <v>MR654.2</v>
      </c>
      <c r="Z869" s="4" t="str">
        <f t="shared" si="330"/>
        <v>Alw</v>
      </c>
    </row>
    <row r="870" spans="2:26">
      <c r="B870" s="256"/>
      <c r="G870" s="182">
        <f t="shared" si="342"/>
        <v>54</v>
      </c>
      <c r="H870" s="179">
        <f t="shared" si="343"/>
        <v>3</v>
      </c>
      <c r="I870" s="179" t="str">
        <f t="shared" si="331"/>
        <v>R54.3</v>
      </c>
      <c r="K870" s="179" t="str">
        <f t="shared" si="336"/>
        <v>R154.3</v>
      </c>
      <c r="L870" s="138" t="str">
        <f t="shared" si="347"/>
        <v>Sol</v>
      </c>
      <c r="M870" s="179" t="str">
        <f t="shared" si="337"/>
        <v>MR54.3</v>
      </c>
      <c r="N870" s="4" t="str">
        <f t="shared" si="333"/>
        <v>Flg</v>
      </c>
      <c r="O870" s="179" t="str">
        <f t="shared" si="338"/>
        <v>MR154.3</v>
      </c>
      <c r="P870" s="4" t="str">
        <f t="shared" si="344"/>
        <v>Pls</v>
      </c>
      <c r="Q870" s="179" t="str">
        <f t="shared" si="339"/>
        <v>MR254.3</v>
      </c>
      <c r="R870" s="4" t="str">
        <f t="shared" si="345"/>
        <v>[M]</v>
      </c>
      <c r="S870" s="179" t="str">
        <f t="shared" si="340"/>
        <v>MR354.3</v>
      </c>
      <c r="T870" s="4" t="str">
        <f t="shared" si="346"/>
        <v>[A]</v>
      </c>
      <c r="U870" s="179" t="str">
        <f t="shared" si="334"/>
        <v>MR454.3</v>
      </c>
      <c r="V870" s="4" t="str">
        <f t="shared" si="348"/>
        <v>Sw</v>
      </c>
      <c r="W870" s="179" t="str">
        <f t="shared" si="335"/>
        <v>MR554.3</v>
      </c>
      <c r="X870" s="4" t="str">
        <f t="shared" si="349"/>
        <v>Lamp</v>
      </c>
      <c r="Y870" s="179" t="str">
        <f t="shared" si="341"/>
        <v>MR654.3</v>
      </c>
      <c r="Z870" s="4" t="str">
        <f t="shared" si="330"/>
        <v>Alw</v>
      </c>
    </row>
    <row r="871" spans="2:26">
      <c r="B871" s="256"/>
      <c r="G871" s="182">
        <f t="shared" si="342"/>
        <v>54</v>
      </c>
      <c r="H871" s="179">
        <f t="shared" si="343"/>
        <v>4</v>
      </c>
      <c r="I871" s="179" t="str">
        <f t="shared" si="331"/>
        <v>R54.4</v>
      </c>
      <c r="K871" s="179" t="str">
        <f t="shared" si="336"/>
        <v>R154.4</v>
      </c>
      <c r="L871" s="138" t="str">
        <f t="shared" si="347"/>
        <v>Sol</v>
      </c>
      <c r="M871" s="179" t="str">
        <f t="shared" si="337"/>
        <v>MR54.4</v>
      </c>
      <c r="N871" s="4" t="str">
        <f t="shared" si="333"/>
        <v>Flg</v>
      </c>
      <c r="O871" s="179" t="str">
        <f t="shared" si="338"/>
        <v>MR154.4</v>
      </c>
      <c r="P871" s="4" t="str">
        <f t="shared" si="344"/>
        <v>Pls</v>
      </c>
      <c r="Q871" s="179" t="str">
        <f t="shared" si="339"/>
        <v>MR254.4</v>
      </c>
      <c r="R871" s="4" t="str">
        <f t="shared" si="345"/>
        <v>[M]</v>
      </c>
      <c r="S871" s="179" t="str">
        <f t="shared" si="340"/>
        <v>MR354.4</v>
      </c>
      <c r="T871" s="4" t="str">
        <f t="shared" si="346"/>
        <v>[A]</v>
      </c>
      <c r="U871" s="179" t="str">
        <f t="shared" si="334"/>
        <v>MR454.4</v>
      </c>
      <c r="V871" s="4" t="str">
        <f t="shared" si="348"/>
        <v>Sw</v>
      </c>
      <c r="W871" s="179" t="str">
        <f t="shared" si="335"/>
        <v>MR554.4</v>
      </c>
      <c r="X871" s="4" t="str">
        <f t="shared" si="349"/>
        <v>Lamp</v>
      </c>
      <c r="Y871" s="179" t="str">
        <f t="shared" si="341"/>
        <v>MR654.4</v>
      </c>
      <c r="Z871" s="4" t="str">
        <f t="shared" si="330"/>
        <v>Alw</v>
      </c>
    </row>
    <row r="872" spans="2:26">
      <c r="B872" s="256"/>
      <c r="G872" s="182">
        <f t="shared" si="342"/>
        <v>54</v>
      </c>
      <c r="H872" s="179">
        <f t="shared" si="343"/>
        <v>5</v>
      </c>
      <c r="I872" s="179" t="str">
        <f t="shared" si="331"/>
        <v>R54.5</v>
      </c>
      <c r="K872" s="179" t="str">
        <f t="shared" si="336"/>
        <v>R154.5</v>
      </c>
      <c r="L872" s="138" t="str">
        <f t="shared" si="347"/>
        <v>Sol</v>
      </c>
      <c r="M872" s="179" t="str">
        <f t="shared" si="337"/>
        <v>MR54.5</v>
      </c>
      <c r="N872" s="4" t="str">
        <f t="shared" si="333"/>
        <v>Flg</v>
      </c>
      <c r="O872" s="179" t="str">
        <f t="shared" si="338"/>
        <v>MR154.5</v>
      </c>
      <c r="P872" s="4" t="str">
        <f t="shared" si="344"/>
        <v>Pls</v>
      </c>
      <c r="Q872" s="179" t="str">
        <f t="shared" si="339"/>
        <v>MR254.5</v>
      </c>
      <c r="R872" s="4" t="str">
        <f t="shared" si="345"/>
        <v>[M]</v>
      </c>
      <c r="S872" s="179" t="str">
        <f t="shared" si="340"/>
        <v>MR354.5</v>
      </c>
      <c r="T872" s="4" t="str">
        <f t="shared" si="346"/>
        <v>[A]</v>
      </c>
      <c r="U872" s="179" t="str">
        <f t="shared" si="334"/>
        <v>MR454.5</v>
      </c>
      <c r="V872" s="4" t="str">
        <f t="shared" si="348"/>
        <v>Sw</v>
      </c>
      <c r="W872" s="179" t="str">
        <f t="shared" si="335"/>
        <v>MR554.5</v>
      </c>
      <c r="X872" s="4" t="str">
        <f t="shared" si="349"/>
        <v>Lamp</v>
      </c>
      <c r="Y872" s="179" t="str">
        <f t="shared" si="341"/>
        <v>MR654.5</v>
      </c>
      <c r="Z872" s="4" t="str">
        <f t="shared" si="330"/>
        <v>Alw</v>
      </c>
    </row>
    <row r="873" spans="2:26">
      <c r="B873" s="256"/>
      <c r="G873" s="182">
        <f t="shared" si="342"/>
        <v>54</v>
      </c>
      <c r="H873" s="179">
        <f t="shared" si="343"/>
        <v>6</v>
      </c>
      <c r="I873" s="179" t="str">
        <f t="shared" si="331"/>
        <v>R54.6</v>
      </c>
      <c r="K873" s="179" t="str">
        <f t="shared" si="336"/>
        <v>R154.6</v>
      </c>
      <c r="L873" s="138" t="str">
        <f t="shared" si="347"/>
        <v>Sol</v>
      </c>
      <c r="M873" s="179" t="str">
        <f t="shared" si="337"/>
        <v>MR54.6</v>
      </c>
      <c r="N873" s="4" t="str">
        <f t="shared" si="333"/>
        <v>Flg</v>
      </c>
      <c r="O873" s="179" t="str">
        <f t="shared" si="338"/>
        <v>MR154.6</v>
      </c>
      <c r="P873" s="4" t="str">
        <f t="shared" si="344"/>
        <v>Pls</v>
      </c>
      <c r="Q873" s="179" t="str">
        <f t="shared" si="339"/>
        <v>MR254.6</v>
      </c>
      <c r="R873" s="4" t="str">
        <f t="shared" si="345"/>
        <v>[M]</v>
      </c>
      <c r="S873" s="179" t="str">
        <f t="shared" si="340"/>
        <v>MR354.6</v>
      </c>
      <c r="T873" s="4" t="str">
        <f t="shared" si="346"/>
        <v>[A]</v>
      </c>
      <c r="U873" s="179" t="str">
        <f t="shared" si="334"/>
        <v>MR454.6</v>
      </c>
      <c r="V873" s="4" t="str">
        <f t="shared" si="348"/>
        <v>Sw</v>
      </c>
      <c r="W873" s="179" t="str">
        <f t="shared" si="335"/>
        <v>MR554.6</v>
      </c>
      <c r="X873" s="4" t="str">
        <f t="shared" si="349"/>
        <v>Lamp</v>
      </c>
      <c r="Y873" s="179" t="str">
        <f t="shared" si="341"/>
        <v>MR654.6</v>
      </c>
      <c r="Z873" s="4" t="str">
        <f t="shared" ref="Z873:Z936" si="350">$B873&amp;Z$2</f>
        <v>Alw</v>
      </c>
    </row>
    <row r="874" spans="2:26">
      <c r="B874" s="256"/>
      <c r="G874" s="182">
        <f t="shared" si="342"/>
        <v>54</v>
      </c>
      <c r="H874" s="179">
        <f t="shared" si="343"/>
        <v>7</v>
      </c>
      <c r="I874" s="179" t="str">
        <f t="shared" si="331"/>
        <v>R54.7</v>
      </c>
      <c r="K874" s="179" t="str">
        <f t="shared" si="336"/>
        <v>R154.7</v>
      </c>
      <c r="L874" s="138" t="str">
        <f t="shared" si="347"/>
        <v>Sol</v>
      </c>
      <c r="M874" s="179" t="str">
        <f t="shared" si="337"/>
        <v>MR54.7</v>
      </c>
      <c r="N874" s="4" t="str">
        <f t="shared" si="333"/>
        <v>Flg</v>
      </c>
      <c r="O874" s="179" t="str">
        <f t="shared" si="338"/>
        <v>MR154.7</v>
      </c>
      <c r="P874" s="4" t="str">
        <f t="shared" si="344"/>
        <v>Pls</v>
      </c>
      <c r="Q874" s="179" t="str">
        <f t="shared" si="339"/>
        <v>MR254.7</v>
      </c>
      <c r="R874" s="4" t="str">
        <f t="shared" si="345"/>
        <v>[M]</v>
      </c>
      <c r="S874" s="179" t="str">
        <f t="shared" si="340"/>
        <v>MR354.7</v>
      </c>
      <c r="T874" s="4" t="str">
        <f t="shared" si="346"/>
        <v>[A]</v>
      </c>
      <c r="U874" s="179" t="str">
        <f t="shared" si="334"/>
        <v>MR454.7</v>
      </c>
      <c r="V874" s="4" t="str">
        <f t="shared" si="348"/>
        <v>Sw</v>
      </c>
      <c r="W874" s="179" t="str">
        <f t="shared" si="335"/>
        <v>MR554.7</v>
      </c>
      <c r="X874" s="4" t="str">
        <f t="shared" si="349"/>
        <v>Lamp</v>
      </c>
      <c r="Y874" s="179" t="str">
        <f t="shared" si="341"/>
        <v>MR654.7</v>
      </c>
      <c r="Z874" s="4" t="str">
        <f t="shared" si="350"/>
        <v>Alw</v>
      </c>
    </row>
    <row r="875" spans="2:26">
      <c r="B875" s="256"/>
      <c r="G875" s="182">
        <f t="shared" si="342"/>
        <v>54</v>
      </c>
      <c r="H875" s="179">
        <f t="shared" si="343"/>
        <v>8</v>
      </c>
      <c r="I875" s="179" t="str">
        <f t="shared" si="331"/>
        <v>R54.8</v>
      </c>
      <c r="K875" s="179" t="str">
        <f t="shared" si="336"/>
        <v>R154.8</v>
      </c>
      <c r="L875" s="138" t="str">
        <f t="shared" si="347"/>
        <v>Sol</v>
      </c>
      <c r="M875" s="179" t="str">
        <f t="shared" si="337"/>
        <v>MR54.8</v>
      </c>
      <c r="N875" s="4" t="str">
        <f t="shared" si="333"/>
        <v>Flg</v>
      </c>
      <c r="O875" s="179" t="str">
        <f t="shared" si="338"/>
        <v>MR154.8</v>
      </c>
      <c r="P875" s="4" t="str">
        <f t="shared" si="344"/>
        <v>Pls</v>
      </c>
      <c r="Q875" s="179" t="str">
        <f t="shared" si="339"/>
        <v>MR254.8</v>
      </c>
      <c r="R875" s="4" t="str">
        <f t="shared" si="345"/>
        <v>[M]</v>
      </c>
      <c r="S875" s="179" t="str">
        <f t="shared" si="340"/>
        <v>MR354.8</v>
      </c>
      <c r="T875" s="4" t="str">
        <f t="shared" si="346"/>
        <v>[A]</v>
      </c>
      <c r="U875" s="179" t="str">
        <f t="shared" si="334"/>
        <v>MR454.8</v>
      </c>
      <c r="V875" s="4" t="str">
        <f t="shared" si="348"/>
        <v>Sw</v>
      </c>
      <c r="W875" s="179" t="str">
        <f t="shared" si="335"/>
        <v>MR554.8</v>
      </c>
      <c r="X875" s="4" t="str">
        <f t="shared" si="349"/>
        <v>Lamp</v>
      </c>
      <c r="Y875" s="179" t="str">
        <f t="shared" si="341"/>
        <v>MR654.8</v>
      </c>
      <c r="Z875" s="4" t="str">
        <f t="shared" si="350"/>
        <v>Alw</v>
      </c>
    </row>
    <row r="876" spans="2:26">
      <c r="B876" s="256"/>
      <c r="G876" s="182">
        <f t="shared" si="342"/>
        <v>54</v>
      </c>
      <c r="H876" s="179">
        <f t="shared" si="343"/>
        <v>9</v>
      </c>
      <c r="I876" s="179" t="str">
        <f t="shared" si="331"/>
        <v>R54.9</v>
      </c>
      <c r="K876" s="179" t="str">
        <f t="shared" si="336"/>
        <v>R154.9</v>
      </c>
      <c r="L876" s="138" t="str">
        <f t="shared" si="347"/>
        <v>Sol</v>
      </c>
      <c r="M876" s="179" t="str">
        <f t="shared" si="337"/>
        <v>MR54.9</v>
      </c>
      <c r="N876" s="4" t="str">
        <f t="shared" si="333"/>
        <v>Flg</v>
      </c>
      <c r="O876" s="179" t="str">
        <f t="shared" si="338"/>
        <v>MR154.9</v>
      </c>
      <c r="P876" s="4" t="str">
        <f t="shared" si="344"/>
        <v>Pls</v>
      </c>
      <c r="Q876" s="179" t="str">
        <f t="shared" si="339"/>
        <v>MR254.9</v>
      </c>
      <c r="R876" s="4" t="str">
        <f t="shared" si="345"/>
        <v>[M]</v>
      </c>
      <c r="S876" s="179" t="str">
        <f t="shared" si="340"/>
        <v>MR354.9</v>
      </c>
      <c r="T876" s="4" t="str">
        <f t="shared" si="346"/>
        <v>[A]</v>
      </c>
      <c r="U876" s="179" t="str">
        <f t="shared" si="334"/>
        <v>MR454.9</v>
      </c>
      <c r="V876" s="4" t="str">
        <f t="shared" si="348"/>
        <v>Sw</v>
      </c>
      <c r="W876" s="179" t="str">
        <f t="shared" si="335"/>
        <v>MR554.9</v>
      </c>
      <c r="X876" s="4" t="str">
        <f t="shared" si="349"/>
        <v>Lamp</v>
      </c>
      <c r="Y876" s="179" t="str">
        <f t="shared" si="341"/>
        <v>MR654.9</v>
      </c>
      <c r="Z876" s="4" t="str">
        <f t="shared" si="350"/>
        <v>Alw</v>
      </c>
    </row>
    <row r="877" spans="2:26">
      <c r="B877" s="256"/>
      <c r="G877" s="182">
        <f t="shared" si="342"/>
        <v>54</v>
      </c>
      <c r="H877" s="179">
        <f t="shared" si="343"/>
        <v>10</v>
      </c>
      <c r="I877" s="179" t="str">
        <f t="shared" si="331"/>
        <v>R54.10</v>
      </c>
      <c r="K877" s="179" t="str">
        <f t="shared" si="336"/>
        <v>R154.10</v>
      </c>
      <c r="L877" s="138" t="str">
        <f t="shared" si="347"/>
        <v>Sol</v>
      </c>
      <c r="M877" s="179" t="str">
        <f t="shared" si="337"/>
        <v>MR54.10</v>
      </c>
      <c r="N877" s="4" t="str">
        <f t="shared" si="333"/>
        <v>Flg</v>
      </c>
      <c r="O877" s="179" t="str">
        <f t="shared" si="338"/>
        <v>MR154.10</v>
      </c>
      <c r="P877" s="4" t="str">
        <f t="shared" si="344"/>
        <v>Pls</v>
      </c>
      <c r="Q877" s="179" t="str">
        <f t="shared" si="339"/>
        <v>MR254.10</v>
      </c>
      <c r="R877" s="4" t="str">
        <f t="shared" si="345"/>
        <v>[M]</v>
      </c>
      <c r="S877" s="179" t="str">
        <f t="shared" si="340"/>
        <v>MR354.10</v>
      </c>
      <c r="T877" s="4" t="str">
        <f t="shared" si="346"/>
        <v>[A]</v>
      </c>
      <c r="U877" s="179" t="str">
        <f t="shared" si="334"/>
        <v>MR454.10</v>
      </c>
      <c r="V877" s="4" t="str">
        <f t="shared" si="348"/>
        <v>Sw</v>
      </c>
      <c r="W877" s="179" t="str">
        <f t="shared" si="335"/>
        <v>MR554.10</v>
      </c>
      <c r="X877" s="4" t="str">
        <f t="shared" si="349"/>
        <v>Lamp</v>
      </c>
      <c r="Y877" s="179" t="str">
        <f t="shared" si="341"/>
        <v>MR654.10</v>
      </c>
      <c r="Z877" s="4" t="str">
        <f t="shared" si="350"/>
        <v>Alw</v>
      </c>
    </row>
    <row r="878" spans="2:26">
      <c r="B878" s="256"/>
      <c r="G878" s="182">
        <f t="shared" si="342"/>
        <v>54</v>
      </c>
      <c r="H878" s="179">
        <f t="shared" si="343"/>
        <v>11</v>
      </c>
      <c r="I878" s="179" t="str">
        <f t="shared" si="331"/>
        <v>R54.11</v>
      </c>
      <c r="K878" s="179" t="str">
        <f t="shared" si="336"/>
        <v>R154.11</v>
      </c>
      <c r="L878" s="138" t="str">
        <f t="shared" si="347"/>
        <v>Sol</v>
      </c>
      <c r="M878" s="179" t="str">
        <f t="shared" si="337"/>
        <v>MR54.11</v>
      </c>
      <c r="N878" s="4" t="str">
        <f t="shared" si="333"/>
        <v>Flg</v>
      </c>
      <c r="O878" s="179" t="str">
        <f t="shared" si="338"/>
        <v>MR154.11</v>
      </c>
      <c r="P878" s="4" t="str">
        <f t="shared" si="344"/>
        <v>Pls</v>
      </c>
      <c r="Q878" s="179" t="str">
        <f t="shared" si="339"/>
        <v>MR254.11</v>
      </c>
      <c r="R878" s="4" t="str">
        <f t="shared" si="345"/>
        <v>[M]</v>
      </c>
      <c r="S878" s="179" t="str">
        <f t="shared" si="340"/>
        <v>MR354.11</v>
      </c>
      <c r="T878" s="4" t="str">
        <f t="shared" si="346"/>
        <v>[A]</v>
      </c>
      <c r="U878" s="179" t="str">
        <f t="shared" si="334"/>
        <v>MR454.11</v>
      </c>
      <c r="V878" s="4" t="str">
        <f t="shared" si="348"/>
        <v>Sw</v>
      </c>
      <c r="W878" s="179" t="str">
        <f t="shared" si="335"/>
        <v>MR554.11</v>
      </c>
      <c r="X878" s="4" t="str">
        <f t="shared" si="349"/>
        <v>Lamp</v>
      </c>
      <c r="Y878" s="179" t="str">
        <f t="shared" si="341"/>
        <v>MR654.11</v>
      </c>
      <c r="Z878" s="4" t="str">
        <f t="shared" si="350"/>
        <v>Alw</v>
      </c>
    </row>
    <row r="879" spans="2:26">
      <c r="B879" s="256"/>
      <c r="G879" s="182">
        <f t="shared" si="342"/>
        <v>54</v>
      </c>
      <c r="H879" s="179">
        <f t="shared" si="343"/>
        <v>12</v>
      </c>
      <c r="I879" s="179" t="str">
        <f t="shared" si="331"/>
        <v>R54.12</v>
      </c>
      <c r="K879" s="179" t="str">
        <f t="shared" si="336"/>
        <v>R154.12</v>
      </c>
      <c r="L879" s="138" t="str">
        <f t="shared" si="347"/>
        <v>Sol</v>
      </c>
      <c r="M879" s="179" t="str">
        <f t="shared" si="337"/>
        <v>MR54.12</v>
      </c>
      <c r="N879" s="4" t="str">
        <f t="shared" si="333"/>
        <v>Flg</v>
      </c>
      <c r="O879" s="179" t="str">
        <f t="shared" si="338"/>
        <v>MR154.12</v>
      </c>
      <c r="P879" s="4" t="str">
        <f t="shared" si="344"/>
        <v>Pls</v>
      </c>
      <c r="Q879" s="179" t="str">
        <f t="shared" si="339"/>
        <v>MR254.12</v>
      </c>
      <c r="R879" s="4" t="str">
        <f t="shared" si="345"/>
        <v>[M]</v>
      </c>
      <c r="S879" s="179" t="str">
        <f t="shared" si="340"/>
        <v>MR354.12</v>
      </c>
      <c r="T879" s="4" t="str">
        <f t="shared" si="346"/>
        <v>[A]</v>
      </c>
      <c r="U879" s="179" t="str">
        <f t="shared" si="334"/>
        <v>MR454.12</v>
      </c>
      <c r="V879" s="4" t="str">
        <f t="shared" si="348"/>
        <v>Sw</v>
      </c>
      <c r="W879" s="179" t="str">
        <f t="shared" si="335"/>
        <v>MR554.12</v>
      </c>
      <c r="X879" s="4" t="str">
        <f t="shared" si="349"/>
        <v>Lamp</v>
      </c>
      <c r="Y879" s="179" t="str">
        <f t="shared" si="341"/>
        <v>MR654.12</v>
      </c>
      <c r="Z879" s="4" t="str">
        <f t="shared" si="350"/>
        <v>Alw</v>
      </c>
    </row>
    <row r="880" spans="2:26">
      <c r="B880" s="256"/>
      <c r="G880" s="182">
        <f t="shared" si="342"/>
        <v>54</v>
      </c>
      <c r="H880" s="179">
        <f t="shared" si="343"/>
        <v>13</v>
      </c>
      <c r="I880" s="179" t="str">
        <f t="shared" si="331"/>
        <v>R54.13</v>
      </c>
      <c r="K880" s="179" t="str">
        <f t="shared" si="336"/>
        <v>R154.13</v>
      </c>
      <c r="L880" s="138" t="str">
        <f t="shared" si="347"/>
        <v>Sol</v>
      </c>
      <c r="M880" s="179" t="str">
        <f t="shared" si="337"/>
        <v>MR54.13</v>
      </c>
      <c r="N880" s="4" t="str">
        <f t="shared" si="333"/>
        <v>Flg</v>
      </c>
      <c r="O880" s="179" t="str">
        <f t="shared" si="338"/>
        <v>MR154.13</v>
      </c>
      <c r="P880" s="4" t="str">
        <f t="shared" si="344"/>
        <v>Pls</v>
      </c>
      <c r="Q880" s="179" t="str">
        <f t="shared" si="339"/>
        <v>MR254.13</v>
      </c>
      <c r="R880" s="4" t="str">
        <f t="shared" si="345"/>
        <v>[M]</v>
      </c>
      <c r="S880" s="179" t="str">
        <f t="shared" si="340"/>
        <v>MR354.13</v>
      </c>
      <c r="T880" s="4" t="str">
        <f t="shared" si="346"/>
        <v>[A]</v>
      </c>
      <c r="U880" s="179" t="str">
        <f t="shared" si="334"/>
        <v>MR454.13</v>
      </c>
      <c r="V880" s="4" t="str">
        <f t="shared" si="348"/>
        <v>Sw</v>
      </c>
      <c r="W880" s="179" t="str">
        <f t="shared" si="335"/>
        <v>MR554.13</v>
      </c>
      <c r="X880" s="4" t="str">
        <f t="shared" si="349"/>
        <v>Lamp</v>
      </c>
      <c r="Y880" s="179" t="str">
        <f t="shared" si="341"/>
        <v>MR654.13</v>
      </c>
      <c r="Z880" s="4" t="str">
        <f t="shared" si="350"/>
        <v>Alw</v>
      </c>
    </row>
    <row r="881" spans="2:26">
      <c r="B881" s="256"/>
      <c r="G881" s="182">
        <f t="shared" si="342"/>
        <v>54</v>
      </c>
      <c r="H881" s="179">
        <f t="shared" si="343"/>
        <v>14</v>
      </c>
      <c r="I881" s="179" t="str">
        <f t="shared" si="331"/>
        <v>R54.14</v>
      </c>
      <c r="K881" s="179" t="str">
        <f t="shared" si="336"/>
        <v>R154.14</v>
      </c>
      <c r="L881" s="138" t="str">
        <f t="shared" si="347"/>
        <v>Sol</v>
      </c>
      <c r="M881" s="179" t="str">
        <f t="shared" si="337"/>
        <v>MR54.14</v>
      </c>
      <c r="N881" s="4" t="str">
        <f t="shared" si="333"/>
        <v>Flg</v>
      </c>
      <c r="O881" s="179" t="str">
        <f t="shared" si="338"/>
        <v>MR154.14</v>
      </c>
      <c r="P881" s="4" t="str">
        <f t="shared" si="344"/>
        <v>Pls</v>
      </c>
      <c r="Q881" s="179" t="str">
        <f t="shared" si="339"/>
        <v>MR254.14</v>
      </c>
      <c r="R881" s="4" t="str">
        <f t="shared" si="345"/>
        <v>[M]</v>
      </c>
      <c r="S881" s="179" t="str">
        <f t="shared" si="340"/>
        <v>MR354.14</v>
      </c>
      <c r="T881" s="4" t="str">
        <f t="shared" si="346"/>
        <v>[A]</v>
      </c>
      <c r="U881" s="179" t="str">
        <f t="shared" si="334"/>
        <v>MR454.14</v>
      </c>
      <c r="V881" s="4" t="str">
        <f t="shared" si="348"/>
        <v>Sw</v>
      </c>
      <c r="W881" s="179" t="str">
        <f t="shared" si="335"/>
        <v>MR554.14</v>
      </c>
      <c r="X881" s="4" t="str">
        <f t="shared" si="349"/>
        <v>Lamp</v>
      </c>
      <c r="Y881" s="179" t="str">
        <f t="shared" si="341"/>
        <v>MR654.14</v>
      </c>
      <c r="Z881" s="4" t="str">
        <f t="shared" si="350"/>
        <v>Alw</v>
      </c>
    </row>
    <row r="882" spans="2:26">
      <c r="B882" s="256"/>
      <c r="G882" s="182">
        <f t="shared" si="342"/>
        <v>54</v>
      </c>
      <c r="H882" s="179">
        <f t="shared" si="343"/>
        <v>15</v>
      </c>
      <c r="I882" s="179" t="str">
        <f t="shared" si="331"/>
        <v>R54.15</v>
      </c>
      <c r="K882" s="179" t="str">
        <f t="shared" si="336"/>
        <v>R154.15</v>
      </c>
      <c r="L882" s="138" t="str">
        <f t="shared" si="347"/>
        <v>Sol</v>
      </c>
      <c r="M882" s="179" t="str">
        <f t="shared" si="337"/>
        <v>MR54.15</v>
      </c>
      <c r="N882" s="4" t="str">
        <f t="shared" si="333"/>
        <v>Flg</v>
      </c>
      <c r="O882" s="179" t="str">
        <f t="shared" si="338"/>
        <v>MR154.15</v>
      </c>
      <c r="P882" s="4" t="str">
        <f t="shared" si="344"/>
        <v>Pls</v>
      </c>
      <c r="Q882" s="179" t="str">
        <f t="shared" si="339"/>
        <v>MR254.15</v>
      </c>
      <c r="R882" s="4" t="str">
        <f t="shared" si="345"/>
        <v>[M]</v>
      </c>
      <c r="S882" s="179" t="str">
        <f t="shared" si="340"/>
        <v>MR354.15</v>
      </c>
      <c r="T882" s="4" t="str">
        <f t="shared" si="346"/>
        <v>[A]</v>
      </c>
      <c r="U882" s="179" t="str">
        <f t="shared" si="334"/>
        <v>MR454.15</v>
      </c>
      <c r="V882" s="4" t="str">
        <f t="shared" si="348"/>
        <v>Sw</v>
      </c>
      <c r="W882" s="179" t="str">
        <f t="shared" si="335"/>
        <v>MR554.15</v>
      </c>
      <c r="X882" s="4" t="str">
        <f t="shared" si="349"/>
        <v>Lamp</v>
      </c>
      <c r="Y882" s="179" t="str">
        <f t="shared" si="341"/>
        <v>MR654.15</v>
      </c>
      <c r="Z882" s="4" t="str">
        <f t="shared" si="350"/>
        <v>Alw</v>
      </c>
    </row>
    <row r="883" spans="2:26">
      <c r="B883" s="256"/>
      <c r="G883" s="182">
        <f t="shared" si="342"/>
        <v>55</v>
      </c>
      <c r="H883" s="179">
        <f t="shared" si="343"/>
        <v>0</v>
      </c>
      <c r="I883" s="179" t="str">
        <f t="shared" si="331"/>
        <v>R55.0</v>
      </c>
      <c r="K883" s="179" t="str">
        <f t="shared" si="336"/>
        <v>R155.0</v>
      </c>
      <c r="L883" s="138" t="str">
        <f t="shared" si="347"/>
        <v>Sol</v>
      </c>
      <c r="M883" s="179" t="str">
        <f t="shared" si="337"/>
        <v>MR55.0</v>
      </c>
      <c r="N883" s="4" t="str">
        <f t="shared" si="333"/>
        <v>Flg</v>
      </c>
      <c r="O883" s="179" t="str">
        <f t="shared" si="338"/>
        <v>MR155.0</v>
      </c>
      <c r="P883" s="4" t="str">
        <f t="shared" si="344"/>
        <v>Pls</v>
      </c>
      <c r="Q883" s="179" t="str">
        <f t="shared" si="339"/>
        <v>MR255.0</v>
      </c>
      <c r="R883" s="4" t="str">
        <f t="shared" si="345"/>
        <v>[M]</v>
      </c>
      <c r="S883" s="179" t="str">
        <f t="shared" si="340"/>
        <v>MR355.0</v>
      </c>
      <c r="T883" s="4" t="str">
        <f t="shared" si="346"/>
        <v>[A]</v>
      </c>
      <c r="U883" s="179" t="str">
        <f t="shared" si="334"/>
        <v>MR455.0</v>
      </c>
      <c r="V883" s="4" t="str">
        <f t="shared" si="348"/>
        <v>Sw</v>
      </c>
      <c r="W883" s="179" t="str">
        <f t="shared" si="335"/>
        <v>MR555.0</v>
      </c>
      <c r="X883" s="4" t="str">
        <f t="shared" si="349"/>
        <v>Lamp</v>
      </c>
      <c r="Y883" s="179" t="str">
        <f t="shared" si="341"/>
        <v>MR655.0</v>
      </c>
      <c r="Z883" s="4" t="str">
        <f t="shared" si="350"/>
        <v>Alw</v>
      </c>
    </row>
    <row r="884" spans="2:26">
      <c r="B884" s="256"/>
      <c r="G884" s="182">
        <f t="shared" si="342"/>
        <v>55</v>
      </c>
      <c r="H884" s="179">
        <f t="shared" si="343"/>
        <v>1</v>
      </c>
      <c r="I884" s="179" t="str">
        <f t="shared" si="331"/>
        <v>R55.1</v>
      </c>
      <c r="K884" s="179" t="str">
        <f t="shared" si="336"/>
        <v>R155.1</v>
      </c>
      <c r="L884" s="138" t="str">
        <f t="shared" si="347"/>
        <v>Sol</v>
      </c>
      <c r="M884" s="179" t="str">
        <f t="shared" si="337"/>
        <v>MR55.1</v>
      </c>
      <c r="N884" s="4" t="str">
        <f t="shared" si="333"/>
        <v>Flg</v>
      </c>
      <c r="O884" s="179" t="str">
        <f t="shared" si="338"/>
        <v>MR155.1</v>
      </c>
      <c r="P884" s="4" t="str">
        <f t="shared" si="344"/>
        <v>Pls</v>
      </c>
      <c r="Q884" s="179" t="str">
        <f t="shared" si="339"/>
        <v>MR255.1</v>
      </c>
      <c r="R884" s="4" t="str">
        <f t="shared" si="345"/>
        <v>[M]</v>
      </c>
      <c r="S884" s="179" t="str">
        <f t="shared" si="340"/>
        <v>MR355.1</v>
      </c>
      <c r="T884" s="4" t="str">
        <f t="shared" si="346"/>
        <v>[A]</v>
      </c>
      <c r="U884" s="179" t="str">
        <f t="shared" si="334"/>
        <v>MR455.1</v>
      </c>
      <c r="V884" s="4" t="str">
        <f t="shared" si="348"/>
        <v>Sw</v>
      </c>
      <c r="W884" s="179" t="str">
        <f t="shared" si="335"/>
        <v>MR555.1</v>
      </c>
      <c r="X884" s="4" t="str">
        <f t="shared" si="349"/>
        <v>Lamp</v>
      </c>
      <c r="Y884" s="179" t="str">
        <f t="shared" si="341"/>
        <v>MR655.1</v>
      </c>
      <c r="Z884" s="4" t="str">
        <f t="shared" si="350"/>
        <v>Alw</v>
      </c>
    </row>
    <row r="885" spans="2:26">
      <c r="B885" s="256"/>
      <c r="G885" s="182">
        <f t="shared" si="342"/>
        <v>55</v>
      </c>
      <c r="H885" s="179">
        <f t="shared" si="343"/>
        <v>2</v>
      </c>
      <c r="I885" s="179" t="str">
        <f t="shared" si="331"/>
        <v>R55.2</v>
      </c>
      <c r="K885" s="179" t="str">
        <f t="shared" si="336"/>
        <v>R155.2</v>
      </c>
      <c r="L885" s="138" t="str">
        <f t="shared" si="347"/>
        <v>Sol</v>
      </c>
      <c r="M885" s="179" t="str">
        <f t="shared" si="337"/>
        <v>MR55.2</v>
      </c>
      <c r="N885" s="4" t="str">
        <f t="shared" si="333"/>
        <v>Flg</v>
      </c>
      <c r="O885" s="179" t="str">
        <f t="shared" si="338"/>
        <v>MR155.2</v>
      </c>
      <c r="P885" s="4" t="str">
        <f t="shared" si="344"/>
        <v>Pls</v>
      </c>
      <c r="Q885" s="179" t="str">
        <f t="shared" si="339"/>
        <v>MR255.2</v>
      </c>
      <c r="R885" s="4" t="str">
        <f t="shared" si="345"/>
        <v>[M]</v>
      </c>
      <c r="S885" s="179" t="str">
        <f t="shared" si="340"/>
        <v>MR355.2</v>
      </c>
      <c r="T885" s="4" t="str">
        <f t="shared" si="346"/>
        <v>[A]</v>
      </c>
      <c r="U885" s="179" t="str">
        <f t="shared" si="334"/>
        <v>MR455.2</v>
      </c>
      <c r="V885" s="4" t="str">
        <f t="shared" si="348"/>
        <v>Sw</v>
      </c>
      <c r="W885" s="179" t="str">
        <f t="shared" si="335"/>
        <v>MR555.2</v>
      </c>
      <c r="X885" s="4" t="str">
        <f t="shared" si="349"/>
        <v>Lamp</v>
      </c>
      <c r="Y885" s="179" t="str">
        <f t="shared" si="341"/>
        <v>MR655.2</v>
      </c>
      <c r="Z885" s="4" t="str">
        <f t="shared" si="350"/>
        <v>Alw</v>
      </c>
    </row>
    <row r="886" spans="2:26">
      <c r="B886" s="256"/>
      <c r="G886" s="182">
        <f t="shared" si="342"/>
        <v>55</v>
      </c>
      <c r="H886" s="179">
        <f t="shared" si="343"/>
        <v>3</v>
      </c>
      <c r="I886" s="179" t="str">
        <f t="shared" si="331"/>
        <v>R55.3</v>
      </c>
      <c r="K886" s="179" t="str">
        <f t="shared" si="336"/>
        <v>R155.3</v>
      </c>
      <c r="L886" s="138" t="str">
        <f t="shared" si="347"/>
        <v>Sol</v>
      </c>
      <c r="M886" s="179" t="str">
        <f t="shared" si="337"/>
        <v>MR55.3</v>
      </c>
      <c r="N886" s="4" t="str">
        <f t="shared" si="333"/>
        <v>Flg</v>
      </c>
      <c r="O886" s="179" t="str">
        <f t="shared" si="338"/>
        <v>MR155.3</v>
      </c>
      <c r="P886" s="4" t="str">
        <f t="shared" si="344"/>
        <v>Pls</v>
      </c>
      <c r="Q886" s="179" t="str">
        <f t="shared" si="339"/>
        <v>MR255.3</v>
      </c>
      <c r="R886" s="4" t="str">
        <f t="shared" si="345"/>
        <v>[M]</v>
      </c>
      <c r="S886" s="179" t="str">
        <f t="shared" si="340"/>
        <v>MR355.3</v>
      </c>
      <c r="T886" s="4" t="str">
        <f t="shared" si="346"/>
        <v>[A]</v>
      </c>
      <c r="U886" s="179" t="str">
        <f t="shared" si="334"/>
        <v>MR455.3</v>
      </c>
      <c r="V886" s="4" t="str">
        <f t="shared" si="348"/>
        <v>Sw</v>
      </c>
      <c r="W886" s="179" t="str">
        <f t="shared" si="335"/>
        <v>MR555.3</v>
      </c>
      <c r="X886" s="4" t="str">
        <f t="shared" si="349"/>
        <v>Lamp</v>
      </c>
      <c r="Y886" s="179" t="str">
        <f t="shared" si="341"/>
        <v>MR655.3</v>
      </c>
      <c r="Z886" s="4" t="str">
        <f t="shared" si="350"/>
        <v>Alw</v>
      </c>
    </row>
    <row r="887" spans="2:26">
      <c r="B887" s="256"/>
      <c r="G887" s="182">
        <f t="shared" si="342"/>
        <v>55</v>
      </c>
      <c r="H887" s="179">
        <f t="shared" si="343"/>
        <v>4</v>
      </c>
      <c r="I887" s="179" t="str">
        <f t="shared" si="331"/>
        <v>R55.4</v>
      </c>
      <c r="K887" s="179" t="str">
        <f t="shared" si="336"/>
        <v>R155.4</v>
      </c>
      <c r="L887" s="138" t="str">
        <f t="shared" si="347"/>
        <v>Sol</v>
      </c>
      <c r="M887" s="179" t="str">
        <f t="shared" si="337"/>
        <v>MR55.4</v>
      </c>
      <c r="N887" s="4" t="str">
        <f t="shared" si="333"/>
        <v>Flg</v>
      </c>
      <c r="O887" s="179" t="str">
        <f t="shared" si="338"/>
        <v>MR155.4</v>
      </c>
      <c r="P887" s="4" t="str">
        <f t="shared" si="344"/>
        <v>Pls</v>
      </c>
      <c r="Q887" s="179" t="str">
        <f t="shared" si="339"/>
        <v>MR255.4</v>
      </c>
      <c r="R887" s="4" t="str">
        <f t="shared" si="345"/>
        <v>[M]</v>
      </c>
      <c r="S887" s="179" t="str">
        <f t="shared" si="340"/>
        <v>MR355.4</v>
      </c>
      <c r="T887" s="4" t="str">
        <f t="shared" si="346"/>
        <v>[A]</v>
      </c>
      <c r="U887" s="179" t="str">
        <f t="shared" si="334"/>
        <v>MR455.4</v>
      </c>
      <c r="V887" s="4" t="str">
        <f t="shared" si="348"/>
        <v>Sw</v>
      </c>
      <c r="W887" s="179" t="str">
        <f t="shared" si="335"/>
        <v>MR555.4</v>
      </c>
      <c r="X887" s="4" t="str">
        <f t="shared" si="349"/>
        <v>Lamp</v>
      </c>
      <c r="Y887" s="179" t="str">
        <f t="shared" si="341"/>
        <v>MR655.4</v>
      </c>
      <c r="Z887" s="4" t="str">
        <f t="shared" si="350"/>
        <v>Alw</v>
      </c>
    </row>
    <row r="888" spans="2:26">
      <c r="B888" s="256"/>
      <c r="G888" s="182">
        <f t="shared" si="342"/>
        <v>55</v>
      </c>
      <c r="H888" s="179">
        <f t="shared" si="343"/>
        <v>5</v>
      </c>
      <c r="I888" s="179" t="str">
        <f t="shared" si="331"/>
        <v>R55.5</v>
      </c>
      <c r="K888" s="179" t="str">
        <f t="shared" si="336"/>
        <v>R155.5</v>
      </c>
      <c r="L888" s="138" t="str">
        <f t="shared" si="347"/>
        <v>Sol</v>
      </c>
      <c r="M888" s="179" t="str">
        <f t="shared" si="337"/>
        <v>MR55.5</v>
      </c>
      <c r="N888" s="4" t="str">
        <f t="shared" si="333"/>
        <v>Flg</v>
      </c>
      <c r="O888" s="179" t="str">
        <f t="shared" si="338"/>
        <v>MR155.5</v>
      </c>
      <c r="P888" s="4" t="str">
        <f t="shared" si="344"/>
        <v>Pls</v>
      </c>
      <c r="Q888" s="179" t="str">
        <f t="shared" si="339"/>
        <v>MR255.5</v>
      </c>
      <c r="R888" s="4" t="str">
        <f t="shared" si="345"/>
        <v>[M]</v>
      </c>
      <c r="S888" s="179" t="str">
        <f t="shared" si="340"/>
        <v>MR355.5</v>
      </c>
      <c r="T888" s="4" t="str">
        <f t="shared" si="346"/>
        <v>[A]</v>
      </c>
      <c r="U888" s="179" t="str">
        <f t="shared" si="334"/>
        <v>MR455.5</v>
      </c>
      <c r="V888" s="4" t="str">
        <f t="shared" si="348"/>
        <v>Sw</v>
      </c>
      <c r="W888" s="179" t="str">
        <f t="shared" si="335"/>
        <v>MR555.5</v>
      </c>
      <c r="X888" s="4" t="str">
        <f t="shared" si="349"/>
        <v>Lamp</v>
      </c>
      <c r="Y888" s="179" t="str">
        <f t="shared" si="341"/>
        <v>MR655.5</v>
      </c>
      <c r="Z888" s="4" t="str">
        <f t="shared" si="350"/>
        <v>Alw</v>
      </c>
    </row>
    <row r="889" spans="2:26">
      <c r="B889" s="256"/>
      <c r="G889" s="182">
        <f t="shared" si="342"/>
        <v>55</v>
      </c>
      <c r="H889" s="179">
        <f t="shared" si="343"/>
        <v>6</v>
      </c>
      <c r="I889" s="179" t="str">
        <f t="shared" si="331"/>
        <v>R55.6</v>
      </c>
      <c r="K889" s="179" t="str">
        <f t="shared" si="336"/>
        <v>R155.6</v>
      </c>
      <c r="L889" s="138" t="str">
        <f t="shared" si="347"/>
        <v>Sol</v>
      </c>
      <c r="M889" s="179" t="str">
        <f t="shared" si="337"/>
        <v>MR55.6</v>
      </c>
      <c r="N889" s="4" t="str">
        <f t="shared" si="333"/>
        <v>Flg</v>
      </c>
      <c r="O889" s="179" t="str">
        <f t="shared" si="338"/>
        <v>MR155.6</v>
      </c>
      <c r="P889" s="4" t="str">
        <f t="shared" si="344"/>
        <v>Pls</v>
      </c>
      <c r="Q889" s="179" t="str">
        <f t="shared" si="339"/>
        <v>MR255.6</v>
      </c>
      <c r="R889" s="4" t="str">
        <f t="shared" si="345"/>
        <v>[M]</v>
      </c>
      <c r="S889" s="179" t="str">
        <f t="shared" si="340"/>
        <v>MR355.6</v>
      </c>
      <c r="T889" s="4" t="str">
        <f t="shared" si="346"/>
        <v>[A]</v>
      </c>
      <c r="U889" s="179" t="str">
        <f t="shared" si="334"/>
        <v>MR455.6</v>
      </c>
      <c r="V889" s="4" t="str">
        <f t="shared" si="348"/>
        <v>Sw</v>
      </c>
      <c r="W889" s="179" t="str">
        <f t="shared" si="335"/>
        <v>MR555.6</v>
      </c>
      <c r="X889" s="4" t="str">
        <f t="shared" si="349"/>
        <v>Lamp</v>
      </c>
      <c r="Y889" s="179" t="str">
        <f t="shared" si="341"/>
        <v>MR655.6</v>
      </c>
      <c r="Z889" s="4" t="str">
        <f t="shared" si="350"/>
        <v>Alw</v>
      </c>
    </row>
    <row r="890" spans="2:26">
      <c r="B890" s="256"/>
      <c r="G890" s="182">
        <f t="shared" si="342"/>
        <v>55</v>
      </c>
      <c r="H890" s="179">
        <f t="shared" si="343"/>
        <v>7</v>
      </c>
      <c r="I890" s="179" t="str">
        <f t="shared" si="331"/>
        <v>R55.7</v>
      </c>
      <c r="K890" s="179" t="str">
        <f t="shared" si="336"/>
        <v>R155.7</v>
      </c>
      <c r="L890" s="138" t="str">
        <f t="shared" si="347"/>
        <v>Sol</v>
      </c>
      <c r="M890" s="179" t="str">
        <f t="shared" si="337"/>
        <v>MR55.7</v>
      </c>
      <c r="N890" s="4" t="str">
        <f t="shared" si="333"/>
        <v>Flg</v>
      </c>
      <c r="O890" s="179" t="str">
        <f t="shared" si="338"/>
        <v>MR155.7</v>
      </c>
      <c r="P890" s="4" t="str">
        <f t="shared" si="344"/>
        <v>Pls</v>
      </c>
      <c r="Q890" s="179" t="str">
        <f t="shared" si="339"/>
        <v>MR255.7</v>
      </c>
      <c r="R890" s="4" t="str">
        <f t="shared" si="345"/>
        <v>[M]</v>
      </c>
      <c r="S890" s="179" t="str">
        <f t="shared" si="340"/>
        <v>MR355.7</v>
      </c>
      <c r="T890" s="4" t="str">
        <f t="shared" si="346"/>
        <v>[A]</v>
      </c>
      <c r="U890" s="179" t="str">
        <f t="shared" si="334"/>
        <v>MR455.7</v>
      </c>
      <c r="V890" s="4" t="str">
        <f t="shared" si="348"/>
        <v>Sw</v>
      </c>
      <c r="W890" s="179" t="str">
        <f t="shared" si="335"/>
        <v>MR555.7</v>
      </c>
      <c r="X890" s="4" t="str">
        <f t="shared" si="349"/>
        <v>Lamp</v>
      </c>
      <c r="Y890" s="179" t="str">
        <f t="shared" si="341"/>
        <v>MR655.7</v>
      </c>
      <c r="Z890" s="4" t="str">
        <f t="shared" si="350"/>
        <v>Alw</v>
      </c>
    </row>
    <row r="891" spans="2:26">
      <c r="B891" s="256"/>
      <c r="G891" s="182">
        <f t="shared" si="342"/>
        <v>55</v>
      </c>
      <c r="H891" s="179">
        <f t="shared" si="343"/>
        <v>8</v>
      </c>
      <c r="I891" s="179" t="str">
        <f t="shared" si="331"/>
        <v>R55.8</v>
      </c>
      <c r="K891" s="179" t="str">
        <f t="shared" si="336"/>
        <v>R155.8</v>
      </c>
      <c r="L891" s="138" t="str">
        <f t="shared" si="347"/>
        <v>Sol</v>
      </c>
      <c r="M891" s="179" t="str">
        <f t="shared" si="337"/>
        <v>MR55.8</v>
      </c>
      <c r="N891" s="4" t="str">
        <f t="shared" si="333"/>
        <v>Flg</v>
      </c>
      <c r="O891" s="179" t="str">
        <f t="shared" si="338"/>
        <v>MR155.8</v>
      </c>
      <c r="P891" s="4" t="str">
        <f t="shared" si="344"/>
        <v>Pls</v>
      </c>
      <c r="Q891" s="179" t="str">
        <f t="shared" si="339"/>
        <v>MR255.8</v>
      </c>
      <c r="R891" s="4" t="str">
        <f t="shared" si="345"/>
        <v>[M]</v>
      </c>
      <c r="S891" s="179" t="str">
        <f t="shared" si="340"/>
        <v>MR355.8</v>
      </c>
      <c r="T891" s="4" t="str">
        <f t="shared" si="346"/>
        <v>[A]</v>
      </c>
      <c r="U891" s="179" t="str">
        <f t="shared" si="334"/>
        <v>MR455.8</v>
      </c>
      <c r="V891" s="4" t="str">
        <f t="shared" si="348"/>
        <v>Sw</v>
      </c>
      <c r="W891" s="179" t="str">
        <f t="shared" si="335"/>
        <v>MR555.8</v>
      </c>
      <c r="X891" s="4" t="str">
        <f t="shared" si="349"/>
        <v>Lamp</v>
      </c>
      <c r="Y891" s="179" t="str">
        <f t="shared" si="341"/>
        <v>MR655.8</v>
      </c>
      <c r="Z891" s="4" t="str">
        <f t="shared" si="350"/>
        <v>Alw</v>
      </c>
    </row>
    <row r="892" spans="2:26">
      <c r="B892" s="256"/>
      <c r="G892" s="182">
        <f t="shared" si="342"/>
        <v>55</v>
      </c>
      <c r="H892" s="179">
        <f t="shared" si="343"/>
        <v>9</v>
      </c>
      <c r="I892" s="179" t="str">
        <f t="shared" si="331"/>
        <v>R55.9</v>
      </c>
      <c r="K892" s="179" t="str">
        <f t="shared" si="336"/>
        <v>R155.9</v>
      </c>
      <c r="L892" s="138" t="str">
        <f t="shared" si="347"/>
        <v>Sol</v>
      </c>
      <c r="M892" s="179" t="str">
        <f t="shared" si="337"/>
        <v>MR55.9</v>
      </c>
      <c r="N892" s="4" t="str">
        <f t="shared" si="333"/>
        <v>Flg</v>
      </c>
      <c r="O892" s="179" t="str">
        <f t="shared" si="338"/>
        <v>MR155.9</v>
      </c>
      <c r="P892" s="4" t="str">
        <f t="shared" si="344"/>
        <v>Pls</v>
      </c>
      <c r="Q892" s="179" t="str">
        <f t="shared" si="339"/>
        <v>MR255.9</v>
      </c>
      <c r="R892" s="4" t="str">
        <f t="shared" si="345"/>
        <v>[M]</v>
      </c>
      <c r="S892" s="179" t="str">
        <f t="shared" si="340"/>
        <v>MR355.9</v>
      </c>
      <c r="T892" s="4" t="str">
        <f t="shared" si="346"/>
        <v>[A]</v>
      </c>
      <c r="U892" s="179" t="str">
        <f t="shared" si="334"/>
        <v>MR455.9</v>
      </c>
      <c r="V892" s="4" t="str">
        <f t="shared" si="348"/>
        <v>Sw</v>
      </c>
      <c r="W892" s="179" t="str">
        <f t="shared" si="335"/>
        <v>MR555.9</v>
      </c>
      <c r="X892" s="4" t="str">
        <f t="shared" si="349"/>
        <v>Lamp</v>
      </c>
      <c r="Y892" s="179" t="str">
        <f t="shared" si="341"/>
        <v>MR655.9</v>
      </c>
      <c r="Z892" s="4" t="str">
        <f t="shared" si="350"/>
        <v>Alw</v>
      </c>
    </row>
    <row r="893" spans="2:26">
      <c r="B893" s="256"/>
      <c r="G893" s="182">
        <f t="shared" si="342"/>
        <v>55</v>
      </c>
      <c r="H893" s="179">
        <f t="shared" si="343"/>
        <v>10</v>
      </c>
      <c r="I893" s="179" t="str">
        <f t="shared" si="331"/>
        <v>R55.10</v>
      </c>
      <c r="K893" s="179" t="str">
        <f t="shared" si="336"/>
        <v>R155.10</v>
      </c>
      <c r="L893" s="138" t="str">
        <f t="shared" si="347"/>
        <v>Sol</v>
      </c>
      <c r="M893" s="179" t="str">
        <f t="shared" si="337"/>
        <v>MR55.10</v>
      </c>
      <c r="N893" s="4" t="str">
        <f t="shared" si="333"/>
        <v>Flg</v>
      </c>
      <c r="O893" s="179" t="str">
        <f t="shared" si="338"/>
        <v>MR155.10</v>
      </c>
      <c r="P893" s="4" t="str">
        <f t="shared" si="344"/>
        <v>Pls</v>
      </c>
      <c r="Q893" s="179" t="str">
        <f t="shared" si="339"/>
        <v>MR255.10</v>
      </c>
      <c r="R893" s="4" t="str">
        <f t="shared" si="345"/>
        <v>[M]</v>
      </c>
      <c r="S893" s="179" t="str">
        <f t="shared" si="340"/>
        <v>MR355.10</v>
      </c>
      <c r="T893" s="4" t="str">
        <f t="shared" si="346"/>
        <v>[A]</v>
      </c>
      <c r="U893" s="179" t="str">
        <f t="shared" si="334"/>
        <v>MR455.10</v>
      </c>
      <c r="V893" s="4" t="str">
        <f t="shared" si="348"/>
        <v>Sw</v>
      </c>
      <c r="W893" s="179" t="str">
        <f t="shared" si="335"/>
        <v>MR555.10</v>
      </c>
      <c r="X893" s="4" t="str">
        <f t="shared" si="349"/>
        <v>Lamp</v>
      </c>
      <c r="Y893" s="179" t="str">
        <f t="shared" si="341"/>
        <v>MR655.10</v>
      </c>
      <c r="Z893" s="4" t="str">
        <f t="shared" si="350"/>
        <v>Alw</v>
      </c>
    </row>
    <row r="894" spans="2:26">
      <c r="B894" s="256"/>
      <c r="G894" s="182">
        <f t="shared" si="342"/>
        <v>55</v>
      </c>
      <c r="H894" s="179">
        <f t="shared" si="343"/>
        <v>11</v>
      </c>
      <c r="I894" s="179" t="str">
        <f t="shared" si="331"/>
        <v>R55.11</v>
      </c>
      <c r="K894" s="179" t="str">
        <f t="shared" si="336"/>
        <v>R155.11</v>
      </c>
      <c r="L894" s="138" t="str">
        <f t="shared" si="347"/>
        <v>Sol</v>
      </c>
      <c r="M894" s="179" t="str">
        <f t="shared" si="337"/>
        <v>MR55.11</v>
      </c>
      <c r="N894" s="4" t="str">
        <f t="shared" si="333"/>
        <v>Flg</v>
      </c>
      <c r="O894" s="179" t="str">
        <f t="shared" si="338"/>
        <v>MR155.11</v>
      </c>
      <c r="P894" s="4" t="str">
        <f t="shared" si="344"/>
        <v>Pls</v>
      </c>
      <c r="Q894" s="179" t="str">
        <f t="shared" si="339"/>
        <v>MR255.11</v>
      </c>
      <c r="R894" s="4" t="str">
        <f t="shared" si="345"/>
        <v>[M]</v>
      </c>
      <c r="S894" s="179" t="str">
        <f t="shared" si="340"/>
        <v>MR355.11</v>
      </c>
      <c r="T894" s="4" t="str">
        <f t="shared" si="346"/>
        <v>[A]</v>
      </c>
      <c r="U894" s="179" t="str">
        <f t="shared" si="334"/>
        <v>MR455.11</v>
      </c>
      <c r="V894" s="4" t="str">
        <f t="shared" si="348"/>
        <v>Sw</v>
      </c>
      <c r="W894" s="179" t="str">
        <f t="shared" si="335"/>
        <v>MR555.11</v>
      </c>
      <c r="X894" s="4" t="str">
        <f t="shared" si="349"/>
        <v>Lamp</v>
      </c>
      <c r="Y894" s="179" t="str">
        <f t="shared" si="341"/>
        <v>MR655.11</v>
      </c>
      <c r="Z894" s="4" t="str">
        <f t="shared" si="350"/>
        <v>Alw</v>
      </c>
    </row>
    <row r="895" spans="2:26">
      <c r="B895" s="256"/>
      <c r="G895" s="182">
        <f t="shared" si="342"/>
        <v>55</v>
      </c>
      <c r="H895" s="179">
        <f t="shared" si="343"/>
        <v>12</v>
      </c>
      <c r="I895" s="179" t="str">
        <f t="shared" si="331"/>
        <v>R55.12</v>
      </c>
      <c r="K895" s="179" t="str">
        <f t="shared" si="336"/>
        <v>R155.12</v>
      </c>
      <c r="L895" s="138" t="str">
        <f t="shared" si="347"/>
        <v>Sol</v>
      </c>
      <c r="M895" s="179" t="str">
        <f t="shared" si="337"/>
        <v>MR55.12</v>
      </c>
      <c r="N895" s="4" t="str">
        <f t="shared" si="333"/>
        <v>Flg</v>
      </c>
      <c r="O895" s="179" t="str">
        <f t="shared" si="338"/>
        <v>MR155.12</v>
      </c>
      <c r="P895" s="4" t="str">
        <f t="shared" si="344"/>
        <v>Pls</v>
      </c>
      <c r="Q895" s="179" t="str">
        <f t="shared" si="339"/>
        <v>MR255.12</v>
      </c>
      <c r="R895" s="4" t="str">
        <f t="shared" si="345"/>
        <v>[M]</v>
      </c>
      <c r="S895" s="179" t="str">
        <f t="shared" si="340"/>
        <v>MR355.12</v>
      </c>
      <c r="T895" s="4" t="str">
        <f t="shared" si="346"/>
        <v>[A]</v>
      </c>
      <c r="U895" s="179" t="str">
        <f t="shared" si="334"/>
        <v>MR455.12</v>
      </c>
      <c r="V895" s="4" t="str">
        <f t="shared" si="348"/>
        <v>Sw</v>
      </c>
      <c r="W895" s="179" t="str">
        <f t="shared" si="335"/>
        <v>MR555.12</v>
      </c>
      <c r="X895" s="4" t="str">
        <f t="shared" si="349"/>
        <v>Lamp</v>
      </c>
      <c r="Y895" s="179" t="str">
        <f t="shared" si="341"/>
        <v>MR655.12</v>
      </c>
      <c r="Z895" s="4" t="str">
        <f t="shared" si="350"/>
        <v>Alw</v>
      </c>
    </row>
    <row r="896" spans="2:26">
      <c r="B896" s="256"/>
      <c r="G896" s="182">
        <f t="shared" si="342"/>
        <v>55</v>
      </c>
      <c r="H896" s="179">
        <f t="shared" si="343"/>
        <v>13</v>
      </c>
      <c r="I896" s="179" t="str">
        <f t="shared" si="331"/>
        <v>R55.13</v>
      </c>
      <c r="K896" s="179" t="str">
        <f t="shared" si="336"/>
        <v>R155.13</v>
      </c>
      <c r="L896" s="138" t="str">
        <f t="shared" si="347"/>
        <v>Sol</v>
      </c>
      <c r="M896" s="179" t="str">
        <f t="shared" si="337"/>
        <v>MR55.13</v>
      </c>
      <c r="N896" s="4" t="str">
        <f t="shared" si="333"/>
        <v>Flg</v>
      </c>
      <c r="O896" s="179" t="str">
        <f t="shared" si="338"/>
        <v>MR155.13</v>
      </c>
      <c r="P896" s="4" t="str">
        <f t="shared" si="344"/>
        <v>Pls</v>
      </c>
      <c r="Q896" s="179" t="str">
        <f t="shared" si="339"/>
        <v>MR255.13</v>
      </c>
      <c r="R896" s="4" t="str">
        <f t="shared" si="345"/>
        <v>[M]</v>
      </c>
      <c r="S896" s="179" t="str">
        <f t="shared" si="340"/>
        <v>MR355.13</v>
      </c>
      <c r="T896" s="4" t="str">
        <f t="shared" si="346"/>
        <v>[A]</v>
      </c>
      <c r="U896" s="179" t="str">
        <f t="shared" si="334"/>
        <v>MR455.13</v>
      </c>
      <c r="V896" s="4" t="str">
        <f t="shared" si="348"/>
        <v>Sw</v>
      </c>
      <c r="W896" s="179" t="str">
        <f t="shared" si="335"/>
        <v>MR555.13</v>
      </c>
      <c r="X896" s="4" t="str">
        <f t="shared" si="349"/>
        <v>Lamp</v>
      </c>
      <c r="Y896" s="179" t="str">
        <f t="shared" si="341"/>
        <v>MR655.13</v>
      </c>
      <c r="Z896" s="4" t="str">
        <f t="shared" si="350"/>
        <v>Alw</v>
      </c>
    </row>
    <row r="897" spans="2:26">
      <c r="B897" s="256"/>
      <c r="G897" s="182">
        <f t="shared" si="342"/>
        <v>55</v>
      </c>
      <c r="H897" s="179">
        <f t="shared" si="343"/>
        <v>14</v>
      </c>
      <c r="I897" s="179" t="str">
        <f t="shared" si="331"/>
        <v>R55.14</v>
      </c>
      <c r="K897" s="179" t="str">
        <f t="shared" si="336"/>
        <v>R155.14</v>
      </c>
      <c r="L897" s="138" t="str">
        <f t="shared" si="347"/>
        <v>Sol</v>
      </c>
      <c r="M897" s="179" t="str">
        <f t="shared" si="337"/>
        <v>MR55.14</v>
      </c>
      <c r="N897" s="4" t="str">
        <f t="shared" si="333"/>
        <v>Flg</v>
      </c>
      <c r="O897" s="179" t="str">
        <f t="shared" si="338"/>
        <v>MR155.14</v>
      </c>
      <c r="P897" s="4" t="str">
        <f t="shared" si="344"/>
        <v>Pls</v>
      </c>
      <c r="Q897" s="179" t="str">
        <f t="shared" si="339"/>
        <v>MR255.14</v>
      </c>
      <c r="R897" s="4" t="str">
        <f t="shared" si="345"/>
        <v>[M]</v>
      </c>
      <c r="S897" s="179" t="str">
        <f t="shared" si="340"/>
        <v>MR355.14</v>
      </c>
      <c r="T897" s="4" t="str">
        <f t="shared" si="346"/>
        <v>[A]</v>
      </c>
      <c r="U897" s="179" t="str">
        <f t="shared" si="334"/>
        <v>MR455.14</v>
      </c>
      <c r="V897" s="4" t="str">
        <f t="shared" si="348"/>
        <v>Sw</v>
      </c>
      <c r="W897" s="179" t="str">
        <f t="shared" si="335"/>
        <v>MR555.14</v>
      </c>
      <c r="X897" s="4" t="str">
        <f t="shared" si="349"/>
        <v>Lamp</v>
      </c>
      <c r="Y897" s="179" t="str">
        <f t="shared" si="341"/>
        <v>MR655.14</v>
      </c>
      <c r="Z897" s="4" t="str">
        <f t="shared" si="350"/>
        <v>Alw</v>
      </c>
    </row>
    <row r="898" spans="2:26">
      <c r="B898" s="256"/>
      <c r="G898" s="182">
        <f t="shared" si="342"/>
        <v>55</v>
      </c>
      <c r="H898" s="179">
        <f t="shared" si="343"/>
        <v>15</v>
      </c>
      <c r="I898" s="179" t="str">
        <f t="shared" si="331"/>
        <v>R55.15</v>
      </c>
      <c r="K898" s="179" t="str">
        <f t="shared" si="336"/>
        <v>R155.15</v>
      </c>
      <c r="L898" s="138" t="str">
        <f t="shared" si="347"/>
        <v>Sol</v>
      </c>
      <c r="M898" s="179" t="str">
        <f t="shared" si="337"/>
        <v>MR55.15</v>
      </c>
      <c r="N898" s="4" t="str">
        <f t="shared" si="333"/>
        <v>Flg</v>
      </c>
      <c r="O898" s="179" t="str">
        <f t="shared" si="338"/>
        <v>MR155.15</v>
      </c>
      <c r="P898" s="4" t="str">
        <f t="shared" si="344"/>
        <v>Pls</v>
      </c>
      <c r="Q898" s="179" t="str">
        <f t="shared" si="339"/>
        <v>MR255.15</v>
      </c>
      <c r="R898" s="4" t="str">
        <f t="shared" si="345"/>
        <v>[M]</v>
      </c>
      <c r="S898" s="179" t="str">
        <f t="shared" si="340"/>
        <v>MR355.15</v>
      </c>
      <c r="T898" s="4" t="str">
        <f t="shared" si="346"/>
        <v>[A]</v>
      </c>
      <c r="U898" s="179" t="str">
        <f t="shared" si="334"/>
        <v>MR455.15</v>
      </c>
      <c r="V898" s="4" t="str">
        <f t="shared" si="348"/>
        <v>Sw</v>
      </c>
      <c r="W898" s="179" t="str">
        <f t="shared" si="335"/>
        <v>MR555.15</v>
      </c>
      <c r="X898" s="4" t="str">
        <f t="shared" si="349"/>
        <v>Lamp</v>
      </c>
      <c r="Y898" s="179" t="str">
        <f t="shared" si="341"/>
        <v>MR655.15</v>
      </c>
      <c r="Z898" s="4" t="str">
        <f t="shared" si="350"/>
        <v>Alw</v>
      </c>
    </row>
    <row r="899" spans="2:26">
      <c r="B899" s="256"/>
      <c r="G899" s="182">
        <f t="shared" si="342"/>
        <v>56</v>
      </c>
      <c r="H899" s="179">
        <f t="shared" si="343"/>
        <v>0</v>
      </c>
      <c r="I899" s="179" t="str">
        <f t="shared" ref="I899:I962" si="351">F$2&amp;G899&amp;"."&amp;H899</f>
        <v>R56.0</v>
      </c>
      <c r="K899" s="179" t="str">
        <f t="shared" si="336"/>
        <v>R156.0</v>
      </c>
      <c r="L899" s="138" t="str">
        <f t="shared" si="347"/>
        <v>Sol</v>
      </c>
      <c r="M899" s="179" t="str">
        <f t="shared" si="337"/>
        <v>MR56.0</v>
      </c>
      <c r="N899" s="4" t="str">
        <f t="shared" ref="N899:N962" si="352">$B899&amp;N$2</f>
        <v>Flg</v>
      </c>
      <c r="O899" s="179" t="str">
        <f t="shared" si="338"/>
        <v>MR156.0</v>
      </c>
      <c r="P899" s="4" t="str">
        <f t="shared" si="344"/>
        <v>Pls</v>
      </c>
      <c r="Q899" s="179" t="str">
        <f t="shared" si="339"/>
        <v>MR256.0</v>
      </c>
      <c r="R899" s="4" t="str">
        <f t="shared" si="345"/>
        <v>[M]</v>
      </c>
      <c r="S899" s="179" t="str">
        <f t="shared" si="340"/>
        <v>MR356.0</v>
      </c>
      <c r="T899" s="4" t="str">
        <f t="shared" si="346"/>
        <v>[A]</v>
      </c>
      <c r="U899" s="179" t="str">
        <f t="shared" ref="U899:U962" si="353">$U$2&amp;($G899+400)&amp;"."&amp;$H899</f>
        <v>MR456.0</v>
      </c>
      <c r="V899" s="4" t="str">
        <f t="shared" si="348"/>
        <v>Sw</v>
      </c>
      <c r="W899" s="179" t="str">
        <f t="shared" ref="W899:W962" si="354">$W$2&amp;($G899+500)&amp;"."&amp;$H899</f>
        <v>MR556.0</v>
      </c>
      <c r="X899" s="4" t="str">
        <f t="shared" si="349"/>
        <v>Lamp</v>
      </c>
      <c r="Y899" s="179" t="str">
        <f t="shared" si="341"/>
        <v>MR656.0</v>
      </c>
      <c r="Z899" s="4" t="str">
        <f t="shared" si="350"/>
        <v>Alw</v>
      </c>
    </row>
    <row r="900" spans="2:26">
      <c r="B900" s="256"/>
      <c r="G900" s="182">
        <f t="shared" si="342"/>
        <v>56</v>
      </c>
      <c r="H900" s="179">
        <f t="shared" si="343"/>
        <v>1</v>
      </c>
      <c r="I900" s="179" t="str">
        <f t="shared" si="351"/>
        <v>R56.1</v>
      </c>
      <c r="K900" s="179" t="str">
        <f t="shared" ref="K900:K963" si="355">$F$2&amp;($G900+100)&amp;"."&amp;$H900</f>
        <v>R156.1</v>
      </c>
      <c r="L900" s="138" t="str">
        <f t="shared" si="347"/>
        <v>Sol</v>
      </c>
      <c r="M900" s="179" t="str">
        <f t="shared" ref="M900:M963" si="356">M$2&amp;($G900+0)&amp;"."&amp;$H900</f>
        <v>MR56.1</v>
      </c>
      <c r="N900" s="4" t="str">
        <f t="shared" si="352"/>
        <v>Flg</v>
      </c>
      <c r="O900" s="179" t="str">
        <f t="shared" ref="O900:O963" si="357">O$2&amp;($G900+100)&amp;"."&amp;$H900</f>
        <v>MR156.1</v>
      </c>
      <c r="P900" s="4" t="str">
        <f t="shared" si="344"/>
        <v>Pls</v>
      </c>
      <c r="Q900" s="179" t="str">
        <f t="shared" ref="Q900:Q963" si="358">Q$2&amp;($G900+200)&amp;"."&amp;$H900</f>
        <v>MR256.1</v>
      </c>
      <c r="R900" s="4" t="str">
        <f t="shared" si="345"/>
        <v>[M]</v>
      </c>
      <c r="S900" s="179" t="str">
        <f t="shared" ref="S900:S963" si="359">S$2&amp;($G900+300)&amp;"."&amp;$H900</f>
        <v>MR356.1</v>
      </c>
      <c r="T900" s="4" t="str">
        <f t="shared" si="346"/>
        <v>[A]</v>
      </c>
      <c r="U900" s="179" t="str">
        <f t="shared" si="353"/>
        <v>MR456.1</v>
      </c>
      <c r="V900" s="4" t="str">
        <f t="shared" si="348"/>
        <v>Sw</v>
      </c>
      <c r="W900" s="179" t="str">
        <f t="shared" si="354"/>
        <v>MR556.1</v>
      </c>
      <c r="X900" s="4" t="str">
        <f t="shared" si="349"/>
        <v>Lamp</v>
      </c>
      <c r="Y900" s="179" t="str">
        <f t="shared" ref="Y900:Y963" si="360">$W$2&amp;($G900+600)&amp;"."&amp;$H900</f>
        <v>MR656.1</v>
      </c>
      <c r="Z900" s="4" t="str">
        <f t="shared" si="350"/>
        <v>Alw</v>
      </c>
    </row>
    <row r="901" spans="2:26">
      <c r="B901" s="256"/>
      <c r="G901" s="182">
        <f t="shared" si="342"/>
        <v>56</v>
      </c>
      <c r="H901" s="179">
        <f t="shared" si="343"/>
        <v>2</v>
      </c>
      <c r="I901" s="179" t="str">
        <f t="shared" si="351"/>
        <v>R56.2</v>
      </c>
      <c r="J901" s="6" t="str">
        <f>$B901&amp;"Done"</f>
        <v>Done</v>
      </c>
      <c r="K901" s="179" t="str">
        <f t="shared" si="355"/>
        <v>R156.2</v>
      </c>
      <c r="L901" s="138" t="str">
        <f t="shared" si="347"/>
        <v>Sol</v>
      </c>
      <c r="M901" s="179" t="str">
        <f t="shared" si="356"/>
        <v>MR56.2</v>
      </c>
      <c r="N901" s="4" t="str">
        <f t="shared" si="352"/>
        <v>Flg</v>
      </c>
      <c r="O901" s="179" t="str">
        <f t="shared" si="357"/>
        <v>MR156.2</v>
      </c>
      <c r="P901" s="4" t="str">
        <f t="shared" si="344"/>
        <v>Pls</v>
      </c>
      <c r="Q901" s="179" t="str">
        <f t="shared" si="358"/>
        <v>MR256.2</v>
      </c>
      <c r="R901" s="4" t="str">
        <f t="shared" si="345"/>
        <v>[M]</v>
      </c>
      <c r="S901" s="179" t="str">
        <f t="shared" si="359"/>
        <v>MR356.2</v>
      </c>
      <c r="T901" s="4" t="str">
        <f t="shared" si="346"/>
        <v>[A]</v>
      </c>
      <c r="U901" s="179" t="str">
        <f t="shared" si="353"/>
        <v>MR456.2</v>
      </c>
      <c r="V901" s="4" t="str">
        <f t="shared" si="348"/>
        <v>Sw</v>
      </c>
      <c r="W901" s="179" t="str">
        <f t="shared" si="354"/>
        <v>MR556.2</v>
      </c>
      <c r="X901" s="4" t="str">
        <f t="shared" si="349"/>
        <v>Lamp</v>
      </c>
      <c r="Y901" s="179" t="str">
        <f t="shared" si="360"/>
        <v>MR656.2</v>
      </c>
      <c r="Z901" s="4" t="str">
        <f t="shared" si="350"/>
        <v>Alw</v>
      </c>
    </row>
    <row r="902" spans="2:26">
      <c r="B902" s="256"/>
      <c r="G902" s="182">
        <f t="shared" si="342"/>
        <v>56</v>
      </c>
      <c r="H902" s="179">
        <f t="shared" si="343"/>
        <v>3</v>
      </c>
      <c r="I902" s="179" t="str">
        <f t="shared" si="351"/>
        <v>R56.3</v>
      </c>
      <c r="K902" s="179" t="str">
        <f t="shared" si="355"/>
        <v>R156.3</v>
      </c>
      <c r="L902" s="138" t="str">
        <f t="shared" si="347"/>
        <v>Sol</v>
      </c>
      <c r="M902" s="179" t="str">
        <f t="shared" si="356"/>
        <v>MR56.3</v>
      </c>
      <c r="N902" s="4" t="str">
        <f t="shared" si="352"/>
        <v>Flg</v>
      </c>
      <c r="O902" s="179" t="str">
        <f t="shared" si="357"/>
        <v>MR156.3</v>
      </c>
      <c r="P902" s="4" t="str">
        <f t="shared" si="344"/>
        <v>Pls</v>
      </c>
      <c r="Q902" s="179" t="str">
        <f t="shared" si="358"/>
        <v>MR256.3</v>
      </c>
      <c r="R902" s="4" t="str">
        <f t="shared" si="345"/>
        <v>[M]</v>
      </c>
      <c r="S902" s="179" t="str">
        <f t="shared" si="359"/>
        <v>MR356.3</v>
      </c>
      <c r="T902" s="4" t="str">
        <f t="shared" si="346"/>
        <v>[A]</v>
      </c>
      <c r="U902" s="179" t="str">
        <f t="shared" si="353"/>
        <v>MR456.3</v>
      </c>
      <c r="V902" s="4" t="str">
        <f t="shared" si="348"/>
        <v>Sw</v>
      </c>
      <c r="W902" s="179" t="str">
        <f t="shared" si="354"/>
        <v>MR556.3</v>
      </c>
      <c r="X902" s="4" t="str">
        <f t="shared" si="349"/>
        <v>Lamp</v>
      </c>
      <c r="Y902" s="179" t="str">
        <f t="shared" si="360"/>
        <v>MR656.3</v>
      </c>
      <c r="Z902" s="4" t="str">
        <f t="shared" si="350"/>
        <v>Alw</v>
      </c>
    </row>
    <row r="903" spans="2:26">
      <c r="B903" s="256"/>
      <c r="G903" s="182">
        <f t="shared" si="342"/>
        <v>56</v>
      </c>
      <c r="H903" s="179">
        <f t="shared" si="343"/>
        <v>4</v>
      </c>
      <c r="I903" s="179" t="str">
        <f t="shared" si="351"/>
        <v>R56.4</v>
      </c>
      <c r="K903" s="179" t="str">
        <f t="shared" si="355"/>
        <v>R156.4</v>
      </c>
      <c r="L903" s="138" t="str">
        <f t="shared" si="347"/>
        <v>Sol</v>
      </c>
      <c r="M903" s="179" t="str">
        <f t="shared" si="356"/>
        <v>MR56.4</v>
      </c>
      <c r="N903" s="4" t="str">
        <f t="shared" si="352"/>
        <v>Flg</v>
      </c>
      <c r="O903" s="179" t="str">
        <f t="shared" si="357"/>
        <v>MR156.4</v>
      </c>
      <c r="P903" s="4" t="str">
        <f t="shared" si="344"/>
        <v>Pls</v>
      </c>
      <c r="Q903" s="179" t="str">
        <f t="shared" si="358"/>
        <v>MR256.4</v>
      </c>
      <c r="R903" s="4" t="str">
        <f t="shared" si="345"/>
        <v>[M]</v>
      </c>
      <c r="S903" s="179" t="str">
        <f t="shared" si="359"/>
        <v>MR356.4</v>
      </c>
      <c r="T903" s="4" t="str">
        <f t="shared" si="346"/>
        <v>[A]</v>
      </c>
      <c r="U903" s="179" t="str">
        <f t="shared" si="353"/>
        <v>MR456.4</v>
      </c>
      <c r="V903" s="4" t="str">
        <f t="shared" si="348"/>
        <v>Sw</v>
      </c>
      <c r="W903" s="179" t="str">
        <f t="shared" si="354"/>
        <v>MR556.4</v>
      </c>
      <c r="X903" s="4" t="str">
        <f t="shared" si="349"/>
        <v>Lamp</v>
      </c>
      <c r="Y903" s="179" t="str">
        <f t="shared" si="360"/>
        <v>MR656.4</v>
      </c>
      <c r="Z903" s="4" t="str">
        <f t="shared" si="350"/>
        <v>Alw</v>
      </c>
    </row>
    <row r="904" spans="2:26">
      <c r="B904" s="256"/>
      <c r="G904" s="182">
        <f t="shared" ref="G904:G967" si="361">IF(H903&lt;&gt;15,G903,G903+1)</f>
        <v>56</v>
      </c>
      <c r="H904" s="179">
        <f t="shared" si="343"/>
        <v>5</v>
      </c>
      <c r="I904" s="179" t="str">
        <f t="shared" si="351"/>
        <v>R56.5</v>
      </c>
      <c r="K904" s="179" t="str">
        <f t="shared" si="355"/>
        <v>R156.5</v>
      </c>
      <c r="L904" s="138" t="str">
        <f t="shared" si="347"/>
        <v>Sol</v>
      </c>
      <c r="M904" s="179" t="str">
        <f t="shared" si="356"/>
        <v>MR56.5</v>
      </c>
      <c r="N904" s="4" t="str">
        <f t="shared" si="352"/>
        <v>Flg</v>
      </c>
      <c r="O904" s="179" t="str">
        <f t="shared" si="357"/>
        <v>MR156.5</v>
      </c>
      <c r="P904" s="4" t="str">
        <f t="shared" si="344"/>
        <v>Pls</v>
      </c>
      <c r="Q904" s="179" t="str">
        <f t="shared" si="358"/>
        <v>MR256.5</v>
      </c>
      <c r="R904" s="4" t="str">
        <f t="shared" si="345"/>
        <v>[M]</v>
      </c>
      <c r="S904" s="179" t="str">
        <f t="shared" si="359"/>
        <v>MR356.5</v>
      </c>
      <c r="T904" s="4" t="str">
        <f t="shared" si="346"/>
        <v>[A]</v>
      </c>
      <c r="U904" s="179" t="str">
        <f t="shared" si="353"/>
        <v>MR456.5</v>
      </c>
      <c r="V904" s="4" t="str">
        <f t="shared" si="348"/>
        <v>Sw</v>
      </c>
      <c r="W904" s="179" t="str">
        <f t="shared" si="354"/>
        <v>MR556.5</v>
      </c>
      <c r="X904" s="4" t="str">
        <f t="shared" si="349"/>
        <v>Lamp</v>
      </c>
      <c r="Y904" s="179" t="str">
        <f t="shared" si="360"/>
        <v>MR656.5</v>
      </c>
      <c r="Z904" s="4" t="str">
        <f t="shared" si="350"/>
        <v>Alw</v>
      </c>
    </row>
    <row r="905" spans="2:26">
      <c r="B905" s="256"/>
      <c r="G905" s="182">
        <f t="shared" si="361"/>
        <v>56</v>
      </c>
      <c r="H905" s="179">
        <f t="shared" si="343"/>
        <v>6</v>
      </c>
      <c r="I905" s="179" t="str">
        <f t="shared" si="351"/>
        <v>R56.6</v>
      </c>
      <c r="K905" s="179" t="str">
        <f t="shared" si="355"/>
        <v>R156.6</v>
      </c>
      <c r="L905" s="138" t="str">
        <f t="shared" si="347"/>
        <v>Sol</v>
      </c>
      <c r="M905" s="179" t="str">
        <f t="shared" si="356"/>
        <v>MR56.6</v>
      </c>
      <c r="N905" s="4" t="str">
        <f t="shared" si="352"/>
        <v>Flg</v>
      </c>
      <c r="O905" s="179" t="str">
        <f t="shared" si="357"/>
        <v>MR156.6</v>
      </c>
      <c r="P905" s="4" t="str">
        <f t="shared" si="344"/>
        <v>Pls</v>
      </c>
      <c r="Q905" s="179" t="str">
        <f t="shared" si="358"/>
        <v>MR256.6</v>
      </c>
      <c r="R905" s="4" t="str">
        <f t="shared" si="345"/>
        <v>[M]</v>
      </c>
      <c r="S905" s="179" t="str">
        <f t="shared" si="359"/>
        <v>MR356.6</v>
      </c>
      <c r="T905" s="4" t="str">
        <f t="shared" si="346"/>
        <v>[A]</v>
      </c>
      <c r="U905" s="179" t="str">
        <f t="shared" si="353"/>
        <v>MR456.6</v>
      </c>
      <c r="V905" s="4" t="str">
        <f t="shared" si="348"/>
        <v>Sw</v>
      </c>
      <c r="W905" s="179" t="str">
        <f t="shared" si="354"/>
        <v>MR556.6</v>
      </c>
      <c r="X905" s="4" t="str">
        <f t="shared" si="349"/>
        <v>Lamp</v>
      </c>
      <c r="Y905" s="179" t="str">
        <f t="shared" si="360"/>
        <v>MR656.6</v>
      </c>
      <c r="Z905" s="4" t="str">
        <f t="shared" si="350"/>
        <v>Alw</v>
      </c>
    </row>
    <row r="906" spans="2:26">
      <c r="B906" s="256"/>
      <c r="G906" s="182">
        <f t="shared" si="361"/>
        <v>56</v>
      </c>
      <c r="H906" s="179">
        <f t="shared" si="343"/>
        <v>7</v>
      </c>
      <c r="I906" s="179" t="str">
        <f t="shared" si="351"/>
        <v>R56.7</v>
      </c>
      <c r="K906" s="179" t="str">
        <f t="shared" si="355"/>
        <v>R156.7</v>
      </c>
      <c r="L906" s="138" t="str">
        <f t="shared" si="347"/>
        <v>Sol</v>
      </c>
      <c r="M906" s="179" t="str">
        <f t="shared" si="356"/>
        <v>MR56.7</v>
      </c>
      <c r="N906" s="4" t="str">
        <f t="shared" si="352"/>
        <v>Flg</v>
      </c>
      <c r="O906" s="179" t="str">
        <f t="shared" si="357"/>
        <v>MR156.7</v>
      </c>
      <c r="P906" s="4" t="str">
        <f t="shared" si="344"/>
        <v>Pls</v>
      </c>
      <c r="Q906" s="179" t="str">
        <f t="shared" si="358"/>
        <v>MR256.7</v>
      </c>
      <c r="R906" s="4" t="str">
        <f t="shared" si="345"/>
        <v>[M]</v>
      </c>
      <c r="S906" s="179" t="str">
        <f t="shared" si="359"/>
        <v>MR356.7</v>
      </c>
      <c r="T906" s="4" t="str">
        <f t="shared" si="346"/>
        <v>[A]</v>
      </c>
      <c r="U906" s="179" t="str">
        <f t="shared" si="353"/>
        <v>MR456.7</v>
      </c>
      <c r="V906" s="4" t="str">
        <f t="shared" si="348"/>
        <v>Sw</v>
      </c>
      <c r="W906" s="179" t="str">
        <f t="shared" si="354"/>
        <v>MR556.7</v>
      </c>
      <c r="X906" s="4" t="str">
        <f t="shared" si="349"/>
        <v>Lamp</v>
      </c>
      <c r="Y906" s="179" t="str">
        <f t="shared" si="360"/>
        <v>MR656.7</v>
      </c>
      <c r="Z906" s="4" t="str">
        <f t="shared" si="350"/>
        <v>Alw</v>
      </c>
    </row>
    <row r="907" spans="2:26">
      <c r="B907" s="256"/>
      <c r="G907" s="182">
        <f t="shared" si="361"/>
        <v>56</v>
      </c>
      <c r="H907" s="179">
        <f t="shared" si="343"/>
        <v>8</v>
      </c>
      <c r="I907" s="179" t="str">
        <f t="shared" si="351"/>
        <v>R56.8</v>
      </c>
      <c r="K907" s="179" t="str">
        <f t="shared" si="355"/>
        <v>R156.8</v>
      </c>
      <c r="L907" s="138" t="str">
        <f t="shared" si="347"/>
        <v>Sol</v>
      </c>
      <c r="M907" s="179" t="str">
        <f t="shared" si="356"/>
        <v>MR56.8</v>
      </c>
      <c r="N907" s="4" t="str">
        <f t="shared" si="352"/>
        <v>Flg</v>
      </c>
      <c r="O907" s="179" t="str">
        <f t="shared" si="357"/>
        <v>MR156.8</v>
      </c>
      <c r="P907" s="4" t="str">
        <f t="shared" si="344"/>
        <v>Pls</v>
      </c>
      <c r="Q907" s="179" t="str">
        <f t="shared" si="358"/>
        <v>MR256.8</v>
      </c>
      <c r="R907" s="4" t="str">
        <f t="shared" si="345"/>
        <v>[M]</v>
      </c>
      <c r="S907" s="179" t="str">
        <f t="shared" si="359"/>
        <v>MR356.8</v>
      </c>
      <c r="T907" s="4" t="str">
        <f t="shared" si="346"/>
        <v>[A]</v>
      </c>
      <c r="U907" s="179" t="str">
        <f t="shared" si="353"/>
        <v>MR456.8</v>
      </c>
      <c r="V907" s="4" t="str">
        <f t="shared" si="348"/>
        <v>Sw</v>
      </c>
      <c r="W907" s="179" t="str">
        <f t="shared" si="354"/>
        <v>MR556.8</v>
      </c>
      <c r="X907" s="4" t="str">
        <f t="shared" si="349"/>
        <v>Lamp</v>
      </c>
      <c r="Y907" s="179" t="str">
        <f t="shared" si="360"/>
        <v>MR656.8</v>
      </c>
      <c r="Z907" s="4" t="str">
        <f t="shared" si="350"/>
        <v>Alw</v>
      </c>
    </row>
    <row r="908" spans="2:26">
      <c r="B908" s="256"/>
      <c r="G908" s="182">
        <f t="shared" si="361"/>
        <v>56</v>
      </c>
      <c r="H908" s="179">
        <f t="shared" si="343"/>
        <v>9</v>
      </c>
      <c r="I908" s="179" t="str">
        <f t="shared" si="351"/>
        <v>R56.9</v>
      </c>
      <c r="K908" s="179" t="str">
        <f t="shared" si="355"/>
        <v>R156.9</v>
      </c>
      <c r="L908" s="138" t="str">
        <f t="shared" si="347"/>
        <v>Sol</v>
      </c>
      <c r="M908" s="179" t="str">
        <f t="shared" si="356"/>
        <v>MR56.9</v>
      </c>
      <c r="N908" s="4" t="str">
        <f t="shared" si="352"/>
        <v>Flg</v>
      </c>
      <c r="O908" s="179" t="str">
        <f t="shared" si="357"/>
        <v>MR156.9</v>
      </c>
      <c r="P908" s="4" t="str">
        <f t="shared" si="344"/>
        <v>Pls</v>
      </c>
      <c r="Q908" s="179" t="str">
        <f t="shared" si="358"/>
        <v>MR256.9</v>
      </c>
      <c r="R908" s="4" t="str">
        <f t="shared" si="345"/>
        <v>[M]</v>
      </c>
      <c r="S908" s="179" t="str">
        <f t="shared" si="359"/>
        <v>MR356.9</v>
      </c>
      <c r="T908" s="4" t="str">
        <f t="shared" si="346"/>
        <v>[A]</v>
      </c>
      <c r="U908" s="179" t="str">
        <f t="shared" si="353"/>
        <v>MR456.9</v>
      </c>
      <c r="V908" s="4" t="str">
        <f t="shared" si="348"/>
        <v>Sw</v>
      </c>
      <c r="W908" s="179" t="str">
        <f t="shared" si="354"/>
        <v>MR556.9</v>
      </c>
      <c r="X908" s="4" t="str">
        <f t="shared" si="349"/>
        <v>Lamp</v>
      </c>
      <c r="Y908" s="179" t="str">
        <f t="shared" si="360"/>
        <v>MR656.9</v>
      </c>
      <c r="Z908" s="4" t="str">
        <f t="shared" si="350"/>
        <v>Alw</v>
      </c>
    </row>
    <row r="909" spans="2:26">
      <c r="B909" s="256"/>
      <c r="G909" s="182">
        <f t="shared" si="361"/>
        <v>56</v>
      </c>
      <c r="H909" s="179">
        <f t="shared" ref="H909:H972" si="362">IF(H908&lt;&gt;15,H908+1,0)</f>
        <v>10</v>
      </c>
      <c r="I909" s="179" t="str">
        <f t="shared" si="351"/>
        <v>R56.10</v>
      </c>
      <c r="K909" s="179" t="str">
        <f t="shared" si="355"/>
        <v>R156.10</v>
      </c>
      <c r="L909" s="138" t="str">
        <f t="shared" si="347"/>
        <v>Sol</v>
      </c>
      <c r="M909" s="179" t="str">
        <f t="shared" si="356"/>
        <v>MR56.10</v>
      </c>
      <c r="N909" s="4" t="str">
        <f t="shared" si="352"/>
        <v>Flg</v>
      </c>
      <c r="O909" s="179" t="str">
        <f t="shared" si="357"/>
        <v>MR156.10</v>
      </c>
      <c r="P909" s="4" t="str">
        <f t="shared" si="344"/>
        <v>Pls</v>
      </c>
      <c r="Q909" s="179" t="str">
        <f t="shared" si="358"/>
        <v>MR256.10</v>
      </c>
      <c r="R909" s="4" t="str">
        <f t="shared" si="345"/>
        <v>[M]</v>
      </c>
      <c r="S909" s="179" t="str">
        <f t="shared" si="359"/>
        <v>MR356.10</v>
      </c>
      <c r="T909" s="4" t="str">
        <f t="shared" si="346"/>
        <v>[A]</v>
      </c>
      <c r="U909" s="179" t="str">
        <f t="shared" si="353"/>
        <v>MR456.10</v>
      </c>
      <c r="V909" s="4" t="str">
        <f t="shared" si="348"/>
        <v>Sw</v>
      </c>
      <c r="W909" s="179" t="str">
        <f t="shared" si="354"/>
        <v>MR556.10</v>
      </c>
      <c r="X909" s="4" t="str">
        <f t="shared" si="349"/>
        <v>Lamp</v>
      </c>
      <c r="Y909" s="179" t="str">
        <f t="shared" si="360"/>
        <v>MR656.10</v>
      </c>
      <c r="Z909" s="4" t="str">
        <f t="shared" si="350"/>
        <v>Alw</v>
      </c>
    </row>
    <row r="910" spans="2:26">
      <c r="B910" s="256"/>
      <c r="G910" s="182">
        <f t="shared" si="361"/>
        <v>56</v>
      </c>
      <c r="H910" s="179">
        <f t="shared" si="362"/>
        <v>11</v>
      </c>
      <c r="I910" s="179" t="str">
        <f t="shared" si="351"/>
        <v>R56.11</v>
      </c>
      <c r="K910" s="179" t="str">
        <f t="shared" si="355"/>
        <v>R156.11</v>
      </c>
      <c r="L910" s="138" t="str">
        <f t="shared" si="347"/>
        <v>Sol</v>
      </c>
      <c r="M910" s="179" t="str">
        <f t="shared" si="356"/>
        <v>MR56.11</v>
      </c>
      <c r="N910" s="4" t="str">
        <f t="shared" si="352"/>
        <v>Flg</v>
      </c>
      <c r="O910" s="179" t="str">
        <f t="shared" si="357"/>
        <v>MR156.11</v>
      </c>
      <c r="P910" s="4" t="str">
        <f t="shared" si="344"/>
        <v>Pls</v>
      </c>
      <c r="Q910" s="179" t="str">
        <f t="shared" si="358"/>
        <v>MR256.11</v>
      </c>
      <c r="R910" s="4" t="str">
        <f t="shared" si="345"/>
        <v>[M]</v>
      </c>
      <c r="S910" s="179" t="str">
        <f t="shared" si="359"/>
        <v>MR356.11</v>
      </c>
      <c r="T910" s="4" t="str">
        <f t="shared" si="346"/>
        <v>[A]</v>
      </c>
      <c r="U910" s="179" t="str">
        <f t="shared" si="353"/>
        <v>MR456.11</v>
      </c>
      <c r="V910" s="4" t="str">
        <f t="shared" si="348"/>
        <v>Sw</v>
      </c>
      <c r="W910" s="179" t="str">
        <f t="shared" si="354"/>
        <v>MR556.11</v>
      </c>
      <c r="X910" s="4" t="str">
        <f t="shared" si="349"/>
        <v>Lamp</v>
      </c>
      <c r="Y910" s="179" t="str">
        <f t="shared" si="360"/>
        <v>MR656.11</v>
      </c>
      <c r="Z910" s="4" t="str">
        <f t="shared" si="350"/>
        <v>Alw</v>
      </c>
    </row>
    <row r="911" spans="2:26">
      <c r="B911" s="256"/>
      <c r="G911" s="182">
        <f t="shared" si="361"/>
        <v>56</v>
      </c>
      <c r="H911" s="179">
        <f t="shared" si="362"/>
        <v>12</v>
      </c>
      <c r="I911" s="179" t="str">
        <f t="shared" si="351"/>
        <v>R56.12</v>
      </c>
      <c r="K911" s="179" t="str">
        <f t="shared" si="355"/>
        <v>R156.12</v>
      </c>
      <c r="L911" s="138" t="str">
        <f t="shared" si="347"/>
        <v>Sol</v>
      </c>
      <c r="M911" s="179" t="str">
        <f t="shared" si="356"/>
        <v>MR56.12</v>
      </c>
      <c r="N911" s="4" t="str">
        <f t="shared" si="352"/>
        <v>Flg</v>
      </c>
      <c r="O911" s="179" t="str">
        <f t="shared" si="357"/>
        <v>MR156.12</v>
      </c>
      <c r="P911" s="4" t="str">
        <f t="shared" si="344"/>
        <v>Pls</v>
      </c>
      <c r="Q911" s="179" t="str">
        <f t="shared" si="358"/>
        <v>MR256.12</v>
      </c>
      <c r="R911" s="4" t="str">
        <f t="shared" si="345"/>
        <v>[M]</v>
      </c>
      <c r="S911" s="179" t="str">
        <f t="shared" si="359"/>
        <v>MR356.12</v>
      </c>
      <c r="T911" s="4" t="str">
        <f t="shared" si="346"/>
        <v>[A]</v>
      </c>
      <c r="U911" s="179" t="str">
        <f t="shared" si="353"/>
        <v>MR456.12</v>
      </c>
      <c r="V911" s="4" t="str">
        <f t="shared" si="348"/>
        <v>Sw</v>
      </c>
      <c r="W911" s="179" t="str">
        <f t="shared" si="354"/>
        <v>MR556.12</v>
      </c>
      <c r="X911" s="4" t="str">
        <f t="shared" si="349"/>
        <v>Lamp</v>
      </c>
      <c r="Y911" s="179" t="str">
        <f t="shared" si="360"/>
        <v>MR656.12</v>
      </c>
      <c r="Z911" s="4" t="str">
        <f t="shared" si="350"/>
        <v>Alw</v>
      </c>
    </row>
    <row r="912" spans="2:26">
      <c r="B912" s="256"/>
      <c r="G912" s="182">
        <f t="shared" si="361"/>
        <v>56</v>
      </c>
      <c r="H912" s="179">
        <f t="shared" si="362"/>
        <v>13</v>
      </c>
      <c r="I912" s="179" t="str">
        <f t="shared" si="351"/>
        <v>R56.13</v>
      </c>
      <c r="K912" s="179" t="str">
        <f t="shared" si="355"/>
        <v>R156.13</v>
      </c>
      <c r="L912" s="138" t="str">
        <f t="shared" si="347"/>
        <v>Sol</v>
      </c>
      <c r="M912" s="179" t="str">
        <f t="shared" si="356"/>
        <v>MR56.13</v>
      </c>
      <c r="N912" s="4" t="str">
        <f t="shared" si="352"/>
        <v>Flg</v>
      </c>
      <c r="O912" s="179" t="str">
        <f t="shared" si="357"/>
        <v>MR156.13</v>
      </c>
      <c r="P912" s="4" t="str">
        <f t="shared" si="344"/>
        <v>Pls</v>
      </c>
      <c r="Q912" s="179" t="str">
        <f t="shared" si="358"/>
        <v>MR256.13</v>
      </c>
      <c r="R912" s="4" t="str">
        <f t="shared" si="345"/>
        <v>[M]</v>
      </c>
      <c r="S912" s="179" t="str">
        <f t="shared" si="359"/>
        <v>MR356.13</v>
      </c>
      <c r="T912" s="4" t="str">
        <f t="shared" si="346"/>
        <v>[A]</v>
      </c>
      <c r="U912" s="179" t="str">
        <f t="shared" si="353"/>
        <v>MR456.13</v>
      </c>
      <c r="V912" s="4" t="str">
        <f t="shared" si="348"/>
        <v>Sw</v>
      </c>
      <c r="W912" s="179" t="str">
        <f t="shared" si="354"/>
        <v>MR556.13</v>
      </c>
      <c r="X912" s="4" t="str">
        <f t="shared" si="349"/>
        <v>Lamp</v>
      </c>
      <c r="Y912" s="179" t="str">
        <f t="shared" si="360"/>
        <v>MR656.13</v>
      </c>
      <c r="Z912" s="4" t="str">
        <f t="shared" si="350"/>
        <v>Alw</v>
      </c>
    </row>
    <row r="913" spans="2:26">
      <c r="B913" s="256"/>
      <c r="G913" s="182">
        <f t="shared" si="361"/>
        <v>56</v>
      </c>
      <c r="H913" s="179">
        <f t="shared" si="362"/>
        <v>14</v>
      </c>
      <c r="I913" s="179" t="str">
        <f t="shared" si="351"/>
        <v>R56.14</v>
      </c>
      <c r="K913" s="179" t="str">
        <f t="shared" si="355"/>
        <v>R156.14</v>
      </c>
      <c r="L913" s="138" t="str">
        <f t="shared" si="347"/>
        <v>Sol</v>
      </c>
      <c r="M913" s="179" t="str">
        <f t="shared" si="356"/>
        <v>MR56.14</v>
      </c>
      <c r="N913" s="4" t="str">
        <f t="shared" si="352"/>
        <v>Flg</v>
      </c>
      <c r="O913" s="179" t="str">
        <f t="shared" si="357"/>
        <v>MR156.14</v>
      </c>
      <c r="P913" s="4" t="str">
        <f t="shared" si="344"/>
        <v>Pls</v>
      </c>
      <c r="Q913" s="179" t="str">
        <f t="shared" si="358"/>
        <v>MR256.14</v>
      </c>
      <c r="R913" s="4" t="str">
        <f t="shared" si="345"/>
        <v>[M]</v>
      </c>
      <c r="S913" s="179" t="str">
        <f t="shared" si="359"/>
        <v>MR356.14</v>
      </c>
      <c r="T913" s="4" t="str">
        <f t="shared" si="346"/>
        <v>[A]</v>
      </c>
      <c r="U913" s="179" t="str">
        <f t="shared" si="353"/>
        <v>MR456.14</v>
      </c>
      <c r="V913" s="4" t="str">
        <f t="shared" si="348"/>
        <v>Sw</v>
      </c>
      <c r="W913" s="179" t="str">
        <f t="shared" si="354"/>
        <v>MR556.14</v>
      </c>
      <c r="X913" s="4" t="str">
        <f t="shared" si="349"/>
        <v>Lamp</v>
      </c>
      <c r="Y913" s="179" t="str">
        <f t="shared" si="360"/>
        <v>MR656.14</v>
      </c>
      <c r="Z913" s="4" t="str">
        <f t="shared" si="350"/>
        <v>Alw</v>
      </c>
    </row>
    <row r="914" spans="2:26">
      <c r="B914" s="256"/>
      <c r="G914" s="182">
        <f t="shared" si="361"/>
        <v>56</v>
      </c>
      <c r="H914" s="179">
        <f t="shared" si="362"/>
        <v>15</v>
      </c>
      <c r="I914" s="179" t="str">
        <f t="shared" si="351"/>
        <v>R56.15</v>
      </c>
      <c r="K914" s="179" t="str">
        <f t="shared" si="355"/>
        <v>R156.15</v>
      </c>
      <c r="L914" s="138" t="str">
        <f t="shared" si="347"/>
        <v>Sol</v>
      </c>
      <c r="M914" s="179" t="str">
        <f t="shared" si="356"/>
        <v>MR56.15</v>
      </c>
      <c r="N914" s="4" t="str">
        <f t="shared" si="352"/>
        <v>Flg</v>
      </c>
      <c r="O914" s="179" t="str">
        <f t="shared" si="357"/>
        <v>MR156.15</v>
      </c>
      <c r="P914" s="4" t="str">
        <f t="shared" si="344"/>
        <v>Pls</v>
      </c>
      <c r="Q914" s="179" t="str">
        <f t="shared" si="358"/>
        <v>MR256.15</v>
      </c>
      <c r="R914" s="4" t="str">
        <f t="shared" si="345"/>
        <v>[M]</v>
      </c>
      <c r="S914" s="179" t="str">
        <f t="shared" si="359"/>
        <v>MR356.15</v>
      </c>
      <c r="T914" s="4" t="str">
        <f t="shared" si="346"/>
        <v>[A]</v>
      </c>
      <c r="U914" s="179" t="str">
        <f t="shared" si="353"/>
        <v>MR456.15</v>
      </c>
      <c r="V914" s="4" t="str">
        <f t="shared" si="348"/>
        <v>Sw</v>
      </c>
      <c r="W914" s="179" t="str">
        <f t="shared" si="354"/>
        <v>MR556.15</v>
      </c>
      <c r="X914" s="4" t="str">
        <f t="shared" si="349"/>
        <v>Lamp</v>
      </c>
      <c r="Y914" s="179" t="str">
        <f t="shared" si="360"/>
        <v>MR656.15</v>
      </c>
      <c r="Z914" s="4" t="str">
        <f t="shared" si="350"/>
        <v>Alw</v>
      </c>
    </row>
    <row r="915" spans="2:26">
      <c r="B915" s="256"/>
      <c r="G915" s="182">
        <f t="shared" si="361"/>
        <v>57</v>
      </c>
      <c r="H915" s="179">
        <f t="shared" si="362"/>
        <v>0</v>
      </c>
      <c r="I915" s="179" t="str">
        <f t="shared" si="351"/>
        <v>R57.0</v>
      </c>
      <c r="K915" s="179" t="str">
        <f t="shared" si="355"/>
        <v>R157.0</v>
      </c>
      <c r="L915" s="138" t="str">
        <f t="shared" si="347"/>
        <v>Sol</v>
      </c>
      <c r="M915" s="179" t="str">
        <f t="shared" si="356"/>
        <v>MR57.0</v>
      </c>
      <c r="N915" s="4" t="str">
        <f t="shared" si="352"/>
        <v>Flg</v>
      </c>
      <c r="O915" s="179" t="str">
        <f t="shared" si="357"/>
        <v>MR157.0</v>
      </c>
      <c r="P915" s="4" t="str">
        <f t="shared" ref="P915:P978" si="363">$B915&amp;P$2</f>
        <v>Pls</v>
      </c>
      <c r="Q915" s="179" t="str">
        <f t="shared" si="358"/>
        <v>MR257.0</v>
      </c>
      <c r="R915" s="4" t="str">
        <f t="shared" ref="R915:R978" si="364">$B915&amp;R$2</f>
        <v>[M]</v>
      </c>
      <c r="S915" s="179" t="str">
        <f t="shared" si="359"/>
        <v>MR357.0</v>
      </c>
      <c r="T915" s="4" t="str">
        <f t="shared" ref="T915:T978" si="365">$B915&amp;T$2</f>
        <v>[A]</v>
      </c>
      <c r="U915" s="179" t="str">
        <f t="shared" si="353"/>
        <v>MR457.0</v>
      </c>
      <c r="V915" s="4" t="str">
        <f t="shared" si="348"/>
        <v>Sw</v>
      </c>
      <c r="W915" s="179" t="str">
        <f t="shared" si="354"/>
        <v>MR557.0</v>
      </c>
      <c r="X915" s="4" t="str">
        <f t="shared" si="349"/>
        <v>Lamp</v>
      </c>
      <c r="Y915" s="179" t="str">
        <f t="shared" si="360"/>
        <v>MR657.0</v>
      </c>
      <c r="Z915" s="4" t="str">
        <f t="shared" si="350"/>
        <v>Alw</v>
      </c>
    </row>
    <row r="916" spans="2:26">
      <c r="B916" s="256"/>
      <c r="G916" s="182">
        <f t="shared" si="361"/>
        <v>57</v>
      </c>
      <c r="H916" s="179">
        <f t="shared" si="362"/>
        <v>1</v>
      </c>
      <c r="I916" s="179" t="str">
        <f t="shared" si="351"/>
        <v>R57.1</v>
      </c>
      <c r="K916" s="179" t="str">
        <f t="shared" si="355"/>
        <v>R157.1</v>
      </c>
      <c r="L916" s="138" t="str">
        <f t="shared" si="347"/>
        <v>Sol</v>
      </c>
      <c r="M916" s="179" t="str">
        <f t="shared" si="356"/>
        <v>MR57.1</v>
      </c>
      <c r="N916" s="4" t="str">
        <f t="shared" si="352"/>
        <v>Flg</v>
      </c>
      <c r="O916" s="179" t="str">
        <f t="shared" si="357"/>
        <v>MR157.1</v>
      </c>
      <c r="P916" s="4" t="str">
        <f t="shared" si="363"/>
        <v>Pls</v>
      </c>
      <c r="Q916" s="179" t="str">
        <f t="shared" si="358"/>
        <v>MR257.1</v>
      </c>
      <c r="R916" s="4" t="str">
        <f t="shared" si="364"/>
        <v>[M]</v>
      </c>
      <c r="S916" s="179" t="str">
        <f t="shared" si="359"/>
        <v>MR357.1</v>
      </c>
      <c r="T916" s="4" t="str">
        <f t="shared" si="365"/>
        <v>[A]</v>
      </c>
      <c r="U916" s="179" t="str">
        <f t="shared" si="353"/>
        <v>MR457.1</v>
      </c>
      <c r="V916" s="4" t="str">
        <f t="shared" si="348"/>
        <v>Sw</v>
      </c>
      <c r="W916" s="179" t="str">
        <f t="shared" si="354"/>
        <v>MR557.1</v>
      </c>
      <c r="X916" s="4" t="str">
        <f t="shared" si="349"/>
        <v>Lamp</v>
      </c>
      <c r="Y916" s="179" t="str">
        <f t="shared" si="360"/>
        <v>MR657.1</v>
      </c>
      <c r="Z916" s="4" t="str">
        <f t="shared" si="350"/>
        <v>Alw</v>
      </c>
    </row>
    <row r="917" spans="2:26">
      <c r="B917" s="256"/>
      <c r="G917" s="182">
        <f t="shared" si="361"/>
        <v>57</v>
      </c>
      <c r="H917" s="179">
        <f t="shared" si="362"/>
        <v>2</v>
      </c>
      <c r="I917" s="179" t="str">
        <f t="shared" si="351"/>
        <v>R57.2</v>
      </c>
      <c r="K917" s="179" t="str">
        <f t="shared" si="355"/>
        <v>R157.2</v>
      </c>
      <c r="L917" s="138" t="str">
        <f t="shared" si="347"/>
        <v>Sol</v>
      </c>
      <c r="M917" s="179" t="str">
        <f t="shared" si="356"/>
        <v>MR57.2</v>
      </c>
      <c r="N917" s="4" t="str">
        <f t="shared" si="352"/>
        <v>Flg</v>
      </c>
      <c r="O917" s="179" t="str">
        <f t="shared" si="357"/>
        <v>MR157.2</v>
      </c>
      <c r="P917" s="4" t="str">
        <f t="shared" si="363"/>
        <v>Pls</v>
      </c>
      <c r="Q917" s="179" t="str">
        <f t="shared" si="358"/>
        <v>MR257.2</v>
      </c>
      <c r="R917" s="4" t="str">
        <f t="shared" si="364"/>
        <v>[M]</v>
      </c>
      <c r="S917" s="179" t="str">
        <f t="shared" si="359"/>
        <v>MR357.2</v>
      </c>
      <c r="T917" s="4" t="str">
        <f t="shared" si="365"/>
        <v>[A]</v>
      </c>
      <c r="U917" s="179" t="str">
        <f t="shared" si="353"/>
        <v>MR457.2</v>
      </c>
      <c r="V917" s="4" t="str">
        <f t="shared" si="348"/>
        <v>Sw</v>
      </c>
      <c r="W917" s="179" t="str">
        <f t="shared" si="354"/>
        <v>MR557.2</v>
      </c>
      <c r="X917" s="4" t="str">
        <f t="shared" si="349"/>
        <v>Lamp</v>
      </c>
      <c r="Y917" s="179" t="str">
        <f t="shared" si="360"/>
        <v>MR657.2</v>
      </c>
      <c r="Z917" s="4" t="str">
        <f t="shared" si="350"/>
        <v>Alw</v>
      </c>
    </row>
    <row r="918" spans="2:26">
      <c r="B918" s="256"/>
      <c r="G918" s="182">
        <f t="shared" si="361"/>
        <v>57</v>
      </c>
      <c r="H918" s="179">
        <f t="shared" si="362"/>
        <v>3</v>
      </c>
      <c r="I918" s="179" t="str">
        <f t="shared" si="351"/>
        <v>R57.3</v>
      </c>
      <c r="K918" s="179" t="str">
        <f t="shared" si="355"/>
        <v>R157.3</v>
      </c>
      <c r="L918" s="138" t="str">
        <f t="shared" si="347"/>
        <v>Sol</v>
      </c>
      <c r="M918" s="179" t="str">
        <f t="shared" si="356"/>
        <v>MR57.3</v>
      </c>
      <c r="N918" s="4" t="str">
        <f t="shared" si="352"/>
        <v>Flg</v>
      </c>
      <c r="O918" s="179" t="str">
        <f t="shared" si="357"/>
        <v>MR157.3</v>
      </c>
      <c r="P918" s="4" t="str">
        <f t="shared" si="363"/>
        <v>Pls</v>
      </c>
      <c r="Q918" s="179" t="str">
        <f t="shared" si="358"/>
        <v>MR257.3</v>
      </c>
      <c r="R918" s="4" t="str">
        <f t="shared" si="364"/>
        <v>[M]</v>
      </c>
      <c r="S918" s="179" t="str">
        <f t="shared" si="359"/>
        <v>MR357.3</v>
      </c>
      <c r="T918" s="4" t="str">
        <f t="shared" si="365"/>
        <v>[A]</v>
      </c>
      <c r="U918" s="179" t="str">
        <f t="shared" si="353"/>
        <v>MR457.3</v>
      </c>
      <c r="V918" s="4" t="str">
        <f t="shared" si="348"/>
        <v>Sw</v>
      </c>
      <c r="W918" s="179" t="str">
        <f t="shared" si="354"/>
        <v>MR557.3</v>
      </c>
      <c r="X918" s="4" t="str">
        <f t="shared" si="349"/>
        <v>Lamp</v>
      </c>
      <c r="Y918" s="179" t="str">
        <f t="shared" si="360"/>
        <v>MR657.3</v>
      </c>
      <c r="Z918" s="4" t="str">
        <f t="shared" si="350"/>
        <v>Alw</v>
      </c>
    </row>
    <row r="919" spans="2:26">
      <c r="B919" s="256"/>
      <c r="G919" s="182">
        <f t="shared" si="361"/>
        <v>57</v>
      </c>
      <c r="H919" s="179">
        <f t="shared" si="362"/>
        <v>4</v>
      </c>
      <c r="I919" s="179" t="str">
        <f t="shared" si="351"/>
        <v>R57.4</v>
      </c>
      <c r="K919" s="179" t="str">
        <f t="shared" si="355"/>
        <v>R157.4</v>
      </c>
      <c r="L919" s="138" t="str">
        <f t="shared" si="347"/>
        <v>Sol</v>
      </c>
      <c r="M919" s="179" t="str">
        <f t="shared" si="356"/>
        <v>MR57.4</v>
      </c>
      <c r="N919" s="4" t="str">
        <f t="shared" si="352"/>
        <v>Flg</v>
      </c>
      <c r="O919" s="179" t="str">
        <f t="shared" si="357"/>
        <v>MR157.4</v>
      </c>
      <c r="P919" s="4" t="str">
        <f t="shared" si="363"/>
        <v>Pls</v>
      </c>
      <c r="Q919" s="179" t="str">
        <f t="shared" si="358"/>
        <v>MR257.4</v>
      </c>
      <c r="R919" s="4" t="str">
        <f t="shared" si="364"/>
        <v>[M]</v>
      </c>
      <c r="S919" s="179" t="str">
        <f t="shared" si="359"/>
        <v>MR357.4</v>
      </c>
      <c r="T919" s="4" t="str">
        <f t="shared" si="365"/>
        <v>[A]</v>
      </c>
      <c r="U919" s="179" t="str">
        <f t="shared" si="353"/>
        <v>MR457.4</v>
      </c>
      <c r="V919" s="4" t="str">
        <f t="shared" si="348"/>
        <v>Sw</v>
      </c>
      <c r="W919" s="179" t="str">
        <f t="shared" si="354"/>
        <v>MR557.4</v>
      </c>
      <c r="X919" s="4" t="str">
        <f t="shared" si="349"/>
        <v>Lamp</v>
      </c>
      <c r="Y919" s="179" t="str">
        <f t="shared" si="360"/>
        <v>MR657.4</v>
      </c>
      <c r="Z919" s="4" t="str">
        <f t="shared" si="350"/>
        <v>Alw</v>
      </c>
    </row>
    <row r="920" spans="2:26">
      <c r="B920" s="256"/>
      <c r="G920" s="182">
        <f t="shared" si="361"/>
        <v>57</v>
      </c>
      <c r="H920" s="179">
        <f t="shared" si="362"/>
        <v>5</v>
      </c>
      <c r="I920" s="179" t="str">
        <f t="shared" si="351"/>
        <v>R57.5</v>
      </c>
      <c r="K920" s="179" t="str">
        <f t="shared" si="355"/>
        <v>R157.5</v>
      </c>
      <c r="L920" s="138" t="str">
        <f t="shared" si="347"/>
        <v>Sol</v>
      </c>
      <c r="M920" s="179" t="str">
        <f t="shared" si="356"/>
        <v>MR57.5</v>
      </c>
      <c r="N920" s="4" t="str">
        <f t="shared" si="352"/>
        <v>Flg</v>
      </c>
      <c r="O920" s="179" t="str">
        <f t="shared" si="357"/>
        <v>MR157.5</v>
      </c>
      <c r="P920" s="4" t="str">
        <f t="shared" si="363"/>
        <v>Pls</v>
      </c>
      <c r="Q920" s="179" t="str">
        <f t="shared" si="358"/>
        <v>MR257.5</v>
      </c>
      <c r="R920" s="4" t="str">
        <f t="shared" si="364"/>
        <v>[M]</v>
      </c>
      <c r="S920" s="179" t="str">
        <f t="shared" si="359"/>
        <v>MR357.5</v>
      </c>
      <c r="T920" s="4" t="str">
        <f t="shared" si="365"/>
        <v>[A]</v>
      </c>
      <c r="U920" s="179" t="str">
        <f t="shared" si="353"/>
        <v>MR457.5</v>
      </c>
      <c r="V920" s="4" t="str">
        <f t="shared" si="348"/>
        <v>Sw</v>
      </c>
      <c r="W920" s="179" t="str">
        <f t="shared" si="354"/>
        <v>MR557.5</v>
      </c>
      <c r="X920" s="4" t="str">
        <f t="shared" si="349"/>
        <v>Lamp</v>
      </c>
      <c r="Y920" s="179" t="str">
        <f t="shared" si="360"/>
        <v>MR657.5</v>
      </c>
      <c r="Z920" s="4" t="str">
        <f t="shared" si="350"/>
        <v>Alw</v>
      </c>
    </row>
    <row r="921" spans="2:26">
      <c r="B921" s="256"/>
      <c r="G921" s="182">
        <f t="shared" si="361"/>
        <v>57</v>
      </c>
      <c r="H921" s="179">
        <f t="shared" si="362"/>
        <v>6</v>
      </c>
      <c r="I921" s="179" t="str">
        <f t="shared" si="351"/>
        <v>R57.6</v>
      </c>
      <c r="K921" s="179" t="str">
        <f t="shared" si="355"/>
        <v>R157.6</v>
      </c>
      <c r="L921" s="138" t="str">
        <f t="shared" si="347"/>
        <v>Sol</v>
      </c>
      <c r="M921" s="179" t="str">
        <f t="shared" si="356"/>
        <v>MR57.6</v>
      </c>
      <c r="N921" s="4" t="str">
        <f t="shared" si="352"/>
        <v>Flg</v>
      </c>
      <c r="O921" s="179" t="str">
        <f t="shared" si="357"/>
        <v>MR157.6</v>
      </c>
      <c r="P921" s="4" t="str">
        <f t="shared" si="363"/>
        <v>Pls</v>
      </c>
      <c r="Q921" s="179" t="str">
        <f t="shared" si="358"/>
        <v>MR257.6</v>
      </c>
      <c r="R921" s="4" t="str">
        <f t="shared" si="364"/>
        <v>[M]</v>
      </c>
      <c r="S921" s="179" t="str">
        <f t="shared" si="359"/>
        <v>MR357.6</v>
      </c>
      <c r="T921" s="4" t="str">
        <f t="shared" si="365"/>
        <v>[A]</v>
      </c>
      <c r="U921" s="179" t="str">
        <f t="shared" si="353"/>
        <v>MR457.6</v>
      </c>
      <c r="V921" s="4" t="str">
        <f t="shared" si="348"/>
        <v>Sw</v>
      </c>
      <c r="W921" s="179" t="str">
        <f t="shared" si="354"/>
        <v>MR557.6</v>
      </c>
      <c r="X921" s="4" t="str">
        <f t="shared" si="349"/>
        <v>Lamp</v>
      </c>
      <c r="Y921" s="179" t="str">
        <f t="shared" si="360"/>
        <v>MR657.6</v>
      </c>
      <c r="Z921" s="4" t="str">
        <f t="shared" si="350"/>
        <v>Alw</v>
      </c>
    </row>
    <row r="922" spans="2:26">
      <c r="B922" s="256"/>
      <c r="G922" s="182">
        <f t="shared" si="361"/>
        <v>57</v>
      </c>
      <c r="H922" s="179">
        <f t="shared" si="362"/>
        <v>7</v>
      </c>
      <c r="I922" s="179" t="str">
        <f t="shared" si="351"/>
        <v>R57.7</v>
      </c>
      <c r="K922" s="179" t="str">
        <f t="shared" si="355"/>
        <v>R157.7</v>
      </c>
      <c r="L922" s="138" t="str">
        <f t="shared" si="347"/>
        <v>Sol</v>
      </c>
      <c r="M922" s="179" t="str">
        <f t="shared" si="356"/>
        <v>MR57.7</v>
      </c>
      <c r="N922" s="4" t="str">
        <f t="shared" si="352"/>
        <v>Flg</v>
      </c>
      <c r="O922" s="179" t="str">
        <f t="shared" si="357"/>
        <v>MR157.7</v>
      </c>
      <c r="P922" s="4" t="str">
        <f t="shared" si="363"/>
        <v>Pls</v>
      </c>
      <c r="Q922" s="179" t="str">
        <f t="shared" si="358"/>
        <v>MR257.7</v>
      </c>
      <c r="R922" s="4" t="str">
        <f t="shared" si="364"/>
        <v>[M]</v>
      </c>
      <c r="S922" s="179" t="str">
        <f t="shared" si="359"/>
        <v>MR357.7</v>
      </c>
      <c r="T922" s="4" t="str">
        <f t="shared" si="365"/>
        <v>[A]</v>
      </c>
      <c r="U922" s="179" t="str">
        <f t="shared" si="353"/>
        <v>MR457.7</v>
      </c>
      <c r="V922" s="4" t="str">
        <f t="shared" si="348"/>
        <v>Sw</v>
      </c>
      <c r="W922" s="179" t="str">
        <f t="shared" si="354"/>
        <v>MR557.7</v>
      </c>
      <c r="X922" s="4" t="str">
        <f t="shared" si="349"/>
        <v>Lamp</v>
      </c>
      <c r="Y922" s="179" t="str">
        <f t="shared" si="360"/>
        <v>MR657.7</v>
      </c>
      <c r="Z922" s="4" t="str">
        <f t="shared" si="350"/>
        <v>Alw</v>
      </c>
    </row>
    <row r="923" spans="2:26">
      <c r="B923" s="256"/>
      <c r="G923" s="182">
        <f t="shared" si="361"/>
        <v>57</v>
      </c>
      <c r="H923" s="179">
        <f t="shared" si="362"/>
        <v>8</v>
      </c>
      <c r="I923" s="179" t="str">
        <f t="shared" si="351"/>
        <v>R57.8</v>
      </c>
      <c r="K923" s="179" t="str">
        <f t="shared" si="355"/>
        <v>R157.8</v>
      </c>
      <c r="L923" s="138" t="str">
        <f t="shared" si="347"/>
        <v>Sol</v>
      </c>
      <c r="M923" s="179" t="str">
        <f t="shared" si="356"/>
        <v>MR57.8</v>
      </c>
      <c r="N923" s="4" t="str">
        <f t="shared" si="352"/>
        <v>Flg</v>
      </c>
      <c r="O923" s="179" t="str">
        <f t="shared" si="357"/>
        <v>MR157.8</v>
      </c>
      <c r="P923" s="4" t="str">
        <f t="shared" si="363"/>
        <v>Pls</v>
      </c>
      <c r="Q923" s="179" t="str">
        <f t="shared" si="358"/>
        <v>MR257.8</v>
      </c>
      <c r="R923" s="4" t="str">
        <f t="shared" si="364"/>
        <v>[M]</v>
      </c>
      <c r="S923" s="179" t="str">
        <f t="shared" si="359"/>
        <v>MR357.8</v>
      </c>
      <c r="T923" s="4" t="str">
        <f t="shared" si="365"/>
        <v>[A]</v>
      </c>
      <c r="U923" s="179" t="str">
        <f t="shared" si="353"/>
        <v>MR457.8</v>
      </c>
      <c r="V923" s="4" t="str">
        <f t="shared" si="348"/>
        <v>Sw</v>
      </c>
      <c r="W923" s="179" t="str">
        <f t="shared" si="354"/>
        <v>MR557.8</v>
      </c>
      <c r="X923" s="4" t="str">
        <f t="shared" si="349"/>
        <v>Lamp</v>
      </c>
      <c r="Y923" s="179" t="str">
        <f t="shared" si="360"/>
        <v>MR657.8</v>
      </c>
      <c r="Z923" s="4" t="str">
        <f t="shared" si="350"/>
        <v>Alw</v>
      </c>
    </row>
    <row r="924" spans="2:26">
      <c r="B924" s="256"/>
      <c r="G924" s="182">
        <f t="shared" si="361"/>
        <v>57</v>
      </c>
      <c r="H924" s="179">
        <f t="shared" si="362"/>
        <v>9</v>
      </c>
      <c r="I924" s="179" t="str">
        <f t="shared" si="351"/>
        <v>R57.9</v>
      </c>
      <c r="K924" s="179" t="str">
        <f t="shared" si="355"/>
        <v>R157.9</v>
      </c>
      <c r="L924" s="138" t="str">
        <f t="shared" si="347"/>
        <v>Sol</v>
      </c>
      <c r="M924" s="179" t="str">
        <f t="shared" si="356"/>
        <v>MR57.9</v>
      </c>
      <c r="N924" s="4" t="str">
        <f t="shared" si="352"/>
        <v>Flg</v>
      </c>
      <c r="O924" s="179" t="str">
        <f t="shared" si="357"/>
        <v>MR157.9</v>
      </c>
      <c r="P924" s="4" t="str">
        <f t="shared" si="363"/>
        <v>Pls</v>
      </c>
      <c r="Q924" s="179" t="str">
        <f t="shared" si="358"/>
        <v>MR257.9</v>
      </c>
      <c r="R924" s="4" t="str">
        <f t="shared" si="364"/>
        <v>[M]</v>
      </c>
      <c r="S924" s="179" t="str">
        <f t="shared" si="359"/>
        <v>MR357.9</v>
      </c>
      <c r="T924" s="4" t="str">
        <f t="shared" si="365"/>
        <v>[A]</v>
      </c>
      <c r="U924" s="179" t="str">
        <f t="shared" si="353"/>
        <v>MR457.9</v>
      </c>
      <c r="V924" s="4" t="str">
        <f t="shared" si="348"/>
        <v>Sw</v>
      </c>
      <c r="W924" s="179" t="str">
        <f t="shared" si="354"/>
        <v>MR557.9</v>
      </c>
      <c r="X924" s="4" t="str">
        <f t="shared" si="349"/>
        <v>Lamp</v>
      </c>
      <c r="Y924" s="179" t="str">
        <f t="shared" si="360"/>
        <v>MR657.9</v>
      </c>
      <c r="Z924" s="4" t="str">
        <f t="shared" si="350"/>
        <v>Alw</v>
      </c>
    </row>
    <row r="925" spans="2:26">
      <c r="B925" s="256"/>
      <c r="G925" s="182">
        <f t="shared" si="361"/>
        <v>57</v>
      </c>
      <c r="H925" s="179">
        <f t="shared" si="362"/>
        <v>10</v>
      </c>
      <c r="I925" s="179" t="str">
        <f t="shared" si="351"/>
        <v>R57.10</v>
      </c>
      <c r="K925" s="179" t="str">
        <f t="shared" si="355"/>
        <v>R157.10</v>
      </c>
      <c r="L925" s="138" t="str">
        <f t="shared" si="347"/>
        <v>Sol</v>
      </c>
      <c r="M925" s="179" t="str">
        <f t="shared" si="356"/>
        <v>MR57.10</v>
      </c>
      <c r="N925" s="4" t="str">
        <f t="shared" si="352"/>
        <v>Flg</v>
      </c>
      <c r="O925" s="179" t="str">
        <f t="shared" si="357"/>
        <v>MR157.10</v>
      </c>
      <c r="P925" s="4" t="str">
        <f t="shared" si="363"/>
        <v>Pls</v>
      </c>
      <c r="Q925" s="179" t="str">
        <f t="shared" si="358"/>
        <v>MR257.10</v>
      </c>
      <c r="R925" s="4" t="str">
        <f t="shared" si="364"/>
        <v>[M]</v>
      </c>
      <c r="S925" s="179" t="str">
        <f t="shared" si="359"/>
        <v>MR357.10</v>
      </c>
      <c r="T925" s="4" t="str">
        <f t="shared" si="365"/>
        <v>[A]</v>
      </c>
      <c r="U925" s="179" t="str">
        <f t="shared" si="353"/>
        <v>MR457.10</v>
      </c>
      <c r="V925" s="4" t="str">
        <f t="shared" si="348"/>
        <v>Sw</v>
      </c>
      <c r="W925" s="179" t="str">
        <f t="shared" si="354"/>
        <v>MR557.10</v>
      </c>
      <c r="X925" s="4" t="str">
        <f t="shared" si="349"/>
        <v>Lamp</v>
      </c>
      <c r="Y925" s="179" t="str">
        <f t="shared" si="360"/>
        <v>MR657.10</v>
      </c>
      <c r="Z925" s="4" t="str">
        <f t="shared" si="350"/>
        <v>Alw</v>
      </c>
    </row>
    <row r="926" spans="2:26">
      <c r="B926" s="256"/>
      <c r="G926" s="182">
        <f t="shared" si="361"/>
        <v>57</v>
      </c>
      <c r="H926" s="179">
        <f t="shared" si="362"/>
        <v>11</v>
      </c>
      <c r="I926" s="179" t="str">
        <f t="shared" si="351"/>
        <v>R57.11</v>
      </c>
      <c r="K926" s="179" t="str">
        <f t="shared" si="355"/>
        <v>R157.11</v>
      </c>
      <c r="L926" s="138" t="str">
        <f t="shared" si="347"/>
        <v>Sol</v>
      </c>
      <c r="M926" s="179" t="str">
        <f t="shared" si="356"/>
        <v>MR57.11</v>
      </c>
      <c r="N926" s="4" t="str">
        <f t="shared" si="352"/>
        <v>Flg</v>
      </c>
      <c r="O926" s="179" t="str">
        <f t="shared" si="357"/>
        <v>MR157.11</v>
      </c>
      <c r="P926" s="4" t="str">
        <f t="shared" si="363"/>
        <v>Pls</v>
      </c>
      <c r="Q926" s="179" t="str">
        <f t="shared" si="358"/>
        <v>MR257.11</v>
      </c>
      <c r="R926" s="4" t="str">
        <f t="shared" si="364"/>
        <v>[M]</v>
      </c>
      <c r="S926" s="179" t="str">
        <f t="shared" si="359"/>
        <v>MR357.11</v>
      </c>
      <c r="T926" s="4" t="str">
        <f t="shared" si="365"/>
        <v>[A]</v>
      </c>
      <c r="U926" s="179" t="str">
        <f t="shared" si="353"/>
        <v>MR457.11</v>
      </c>
      <c r="V926" s="4" t="str">
        <f t="shared" si="348"/>
        <v>Sw</v>
      </c>
      <c r="W926" s="179" t="str">
        <f t="shared" si="354"/>
        <v>MR557.11</v>
      </c>
      <c r="X926" s="4" t="str">
        <f t="shared" si="349"/>
        <v>Lamp</v>
      </c>
      <c r="Y926" s="179" t="str">
        <f t="shared" si="360"/>
        <v>MR657.11</v>
      </c>
      <c r="Z926" s="4" t="str">
        <f t="shared" si="350"/>
        <v>Alw</v>
      </c>
    </row>
    <row r="927" spans="2:26">
      <c r="B927" s="256"/>
      <c r="G927" s="182">
        <f t="shared" si="361"/>
        <v>57</v>
      </c>
      <c r="H927" s="179">
        <f t="shared" si="362"/>
        <v>12</v>
      </c>
      <c r="I927" s="179" t="str">
        <f t="shared" si="351"/>
        <v>R57.12</v>
      </c>
      <c r="K927" s="179" t="str">
        <f t="shared" si="355"/>
        <v>R157.12</v>
      </c>
      <c r="L927" s="138" t="str">
        <f t="shared" si="347"/>
        <v>Sol</v>
      </c>
      <c r="M927" s="179" t="str">
        <f t="shared" si="356"/>
        <v>MR57.12</v>
      </c>
      <c r="N927" s="4" t="str">
        <f t="shared" si="352"/>
        <v>Flg</v>
      </c>
      <c r="O927" s="179" t="str">
        <f t="shared" si="357"/>
        <v>MR157.12</v>
      </c>
      <c r="P927" s="4" t="str">
        <f t="shared" si="363"/>
        <v>Pls</v>
      </c>
      <c r="Q927" s="179" t="str">
        <f t="shared" si="358"/>
        <v>MR257.12</v>
      </c>
      <c r="R927" s="4" t="str">
        <f t="shared" si="364"/>
        <v>[M]</v>
      </c>
      <c r="S927" s="179" t="str">
        <f t="shared" si="359"/>
        <v>MR357.12</v>
      </c>
      <c r="T927" s="4" t="str">
        <f t="shared" si="365"/>
        <v>[A]</v>
      </c>
      <c r="U927" s="179" t="str">
        <f t="shared" si="353"/>
        <v>MR457.12</v>
      </c>
      <c r="V927" s="4" t="str">
        <f t="shared" si="348"/>
        <v>Sw</v>
      </c>
      <c r="W927" s="179" t="str">
        <f t="shared" si="354"/>
        <v>MR557.12</v>
      </c>
      <c r="X927" s="4" t="str">
        <f t="shared" si="349"/>
        <v>Lamp</v>
      </c>
      <c r="Y927" s="179" t="str">
        <f t="shared" si="360"/>
        <v>MR657.12</v>
      </c>
      <c r="Z927" s="4" t="str">
        <f t="shared" si="350"/>
        <v>Alw</v>
      </c>
    </row>
    <row r="928" spans="2:26">
      <c r="B928" s="256"/>
      <c r="G928" s="182">
        <f t="shared" si="361"/>
        <v>57</v>
      </c>
      <c r="H928" s="179">
        <f t="shared" si="362"/>
        <v>13</v>
      </c>
      <c r="I928" s="179" t="str">
        <f t="shared" si="351"/>
        <v>R57.13</v>
      </c>
      <c r="K928" s="179" t="str">
        <f t="shared" si="355"/>
        <v>R157.13</v>
      </c>
      <c r="L928" s="138" t="str">
        <f t="shared" si="347"/>
        <v>Sol</v>
      </c>
      <c r="M928" s="179" t="str">
        <f t="shared" si="356"/>
        <v>MR57.13</v>
      </c>
      <c r="N928" s="4" t="str">
        <f t="shared" si="352"/>
        <v>Flg</v>
      </c>
      <c r="O928" s="179" t="str">
        <f t="shared" si="357"/>
        <v>MR157.13</v>
      </c>
      <c r="P928" s="4" t="str">
        <f t="shared" si="363"/>
        <v>Pls</v>
      </c>
      <c r="Q928" s="179" t="str">
        <f t="shared" si="358"/>
        <v>MR257.13</v>
      </c>
      <c r="R928" s="4" t="str">
        <f t="shared" si="364"/>
        <v>[M]</v>
      </c>
      <c r="S928" s="179" t="str">
        <f t="shared" si="359"/>
        <v>MR357.13</v>
      </c>
      <c r="T928" s="4" t="str">
        <f t="shared" si="365"/>
        <v>[A]</v>
      </c>
      <c r="U928" s="179" t="str">
        <f t="shared" si="353"/>
        <v>MR457.13</v>
      </c>
      <c r="V928" s="4" t="str">
        <f t="shared" si="348"/>
        <v>Sw</v>
      </c>
      <c r="W928" s="179" t="str">
        <f t="shared" si="354"/>
        <v>MR557.13</v>
      </c>
      <c r="X928" s="4" t="str">
        <f t="shared" si="349"/>
        <v>Lamp</v>
      </c>
      <c r="Y928" s="179" t="str">
        <f t="shared" si="360"/>
        <v>MR657.13</v>
      </c>
      <c r="Z928" s="4" t="str">
        <f t="shared" si="350"/>
        <v>Alw</v>
      </c>
    </row>
    <row r="929" spans="2:26">
      <c r="B929" s="256"/>
      <c r="G929" s="182">
        <f t="shared" si="361"/>
        <v>57</v>
      </c>
      <c r="H929" s="179">
        <f t="shared" si="362"/>
        <v>14</v>
      </c>
      <c r="I929" s="179" t="str">
        <f t="shared" si="351"/>
        <v>R57.14</v>
      </c>
      <c r="K929" s="179" t="str">
        <f t="shared" si="355"/>
        <v>R157.14</v>
      </c>
      <c r="L929" s="138" t="str">
        <f t="shared" si="347"/>
        <v>Sol</v>
      </c>
      <c r="M929" s="179" t="str">
        <f t="shared" si="356"/>
        <v>MR57.14</v>
      </c>
      <c r="N929" s="4" t="str">
        <f t="shared" si="352"/>
        <v>Flg</v>
      </c>
      <c r="O929" s="179" t="str">
        <f t="shared" si="357"/>
        <v>MR157.14</v>
      </c>
      <c r="P929" s="4" t="str">
        <f t="shared" si="363"/>
        <v>Pls</v>
      </c>
      <c r="Q929" s="179" t="str">
        <f t="shared" si="358"/>
        <v>MR257.14</v>
      </c>
      <c r="R929" s="4" t="str">
        <f t="shared" si="364"/>
        <v>[M]</v>
      </c>
      <c r="S929" s="179" t="str">
        <f t="shared" si="359"/>
        <v>MR357.14</v>
      </c>
      <c r="T929" s="4" t="str">
        <f t="shared" si="365"/>
        <v>[A]</v>
      </c>
      <c r="U929" s="179" t="str">
        <f t="shared" si="353"/>
        <v>MR457.14</v>
      </c>
      <c r="V929" s="4" t="str">
        <f t="shared" si="348"/>
        <v>Sw</v>
      </c>
      <c r="W929" s="179" t="str">
        <f t="shared" si="354"/>
        <v>MR557.14</v>
      </c>
      <c r="X929" s="4" t="str">
        <f t="shared" si="349"/>
        <v>Lamp</v>
      </c>
      <c r="Y929" s="179" t="str">
        <f t="shared" si="360"/>
        <v>MR657.14</v>
      </c>
      <c r="Z929" s="4" t="str">
        <f t="shared" si="350"/>
        <v>Alw</v>
      </c>
    </row>
    <row r="930" spans="2:26">
      <c r="B930" s="256"/>
      <c r="G930" s="182">
        <f t="shared" si="361"/>
        <v>57</v>
      </c>
      <c r="H930" s="179">
        <f t="shared" si="362"/>
        <v>15</v>
      </c>
      <c r="I930" s="179" t="str">
        <f t="shared" si="351"/>
        <v>R57.15</v>
      </c>
      <c r="K930" s="179" t="str">
        <f t="shared" si="355"/>
        <v>R157.15</v>
      </c>
      <c r="L930" s="138" t="str">
        <f t="shared" si="347"/>
        <v>Sol</v>
      </c>
      <c r="M930" s="179" t="str">
        <f t="shared" si="356"/>
        <v>MR57.15</v>
      </c>
      <c r="N930" s="4" t="str">
        <f t="shared" si="352"/>
        <v>Flg</v>
      </c>
      <c r="O930" s="179" t="str">
        <f t="shared" si="357"/>
        <v>MR157.15</v>
      </c>
      <c r="P930" s="4" t="str">
        <f t="shared" si="363"/>
        <v>Pls</v>
      </c>
      <c r="Q930" s="179" t="str">
        <f t="shared" si="358"/>
        <v>MR257.15</v>
      </c>
      <c r="R930" s="4" t="str">
        <f t="shared" si="364"/>
        <v>[M]</v>
      </c>
      <c r="S930" s="179" t="str">
        <f t="shared" si="359"/>
        <v>MR357.15</v>
      </c>
      <c r="T930" s="4" t="str">
        <f t="shared" si="365"/>
        <v>[A]</v>
      </c>
      <c r="U930" s="179" t="str">
        <f t="shared" si="353"/>
        <v>MR457.15</v>
      </c>
      <c r="V930" s="4" t="str">
        <f t="shared" si="348"/>
        <v>Sw</v>
      </c>
      <c r="W930" s="179" t="str">
        <f t="shared" si="354"/>
        <v>MR557.15</v>
      </c>
      <c r="X930" s="4" t="str">
        <f t="shared" si="349"/>
        <v>Lamp</v>
      </c>
      <c r="Y930" s="179" t="str">
        <f t="shared" si="360"/>
        <v>MR657.15</v>
      </c>
      <c r="Z930" s="4" t="str">
        <f t="shared" si="350"/>
        <v>Alw</v>
      </c>
    </row>
    <row r="931" spans="2:26">
      <c r="B931" s="256"/>
      <c r="G931" s="182">
        <f t="shared" si="361"/>
        <v>58</v>
      </c>
      <c r="H931" s="179">
        <f t="shared" si="362"/>
        <v>0</v>
      </c>
      <c r="I931" s="179" t="str">
        <f t="shared" si="351"/>
        <v>R58.0</v>
      </c>
      <c r="K931" s="179" t="str">
        <f t="shared" si="355"/>
        <v>R158.0</v>
      </c>
      <c r="L931" s="138" t="str">
        <f t="shared" ref="L931:L994" si="366">$B931&amp;L$2</f>
        <v>Sol</v>
      </c>
      <c r="M931" s="179" t="str">
        <f t="shared" si="356"/>
        <v>MR58.0</v>
      </c>
      <c r="N931" s="4" t="str">
        <f t="shared" si="352"/>
        <v>Flg</v>
      </c>
      <c r="O931" s="179" t="str">
        <f t="shared" si="357"/>
        <v>MR158.0</v>
      </c>
      <c r="P931" s="4" t="str">
        <f t="shared" si="363"/>
        <v>Pls</v>
      </c>
      <c r="Q931" s="179" t="str">
        <f t="shared" si="358"/>
        <v>MR258.0</v>
      </c>
      <c r="R931" s="4" t="str">
        <f t="shared" si="364"/>
        <v>[M]</v>
      </c>
      <c r="S931" s="179" t="str">
        <f t="shared" si="359"/>
        <v>MR358.0</v>
      </c>
      <c r="T931" s="4" t="str">
        <f t="shared" si="365"/>
        <v>[A]</v>
      </c>
      <c r="U931" s="179" t="str">
        <f t="shared" si="353"/>
        <v>MR458.0</v>
      </c>
      <c r="V931" s="4" t="str">
        <f t="shared" ref="V931:V994" si="367">$B931&amp;V$2</f>
        <v>Sw</v>
      </c>
      <c r="W931" s="179" t="str">
        <f t="shared" si="354"/>
        <v>MR558.0</v>
      </c>
      <c r="X931" s="4" t="str">
        <f t="shared" ref="X931:X994" si="368">$B931&amp;X$2</f>
        <v>Lamp</v>
      </c>
      <c r="Y931" s="179" t="str">
        <f t="shared" si="360"/>
        <v>MR658.0</v>
      </c>
      <c r="Z931" s="4" t="str">
        <f t="shared" si="350"/>
        <v>Alw</v>
      </c>
    </row>
    <row r="932" spans="2:26">
      <c r="B932" s="256"/>
      <c r="G932" s="182">
        <f t="shared" si="361"/>
        <v>58</v>
      </c>
      <c r="H932" s="179">
        <f t="shared" si="362"/>
        <v>1</v>
      </c>
      <c r="I932" s="179" t="str">
        <f t="shared" si="351"/>
        <v>R58.1</v>
      </c>
      <c r="K932" s="179" t="str">
        <f t="shared" si="355"/>
        <v>R158.1</v>
      </c>
      <c r="L932" s="138" t="str">
        <f t="shared" si="366"/>
        <v>Sol</v>
      </c>
      <c r="M932" s="179" t="str">
        <f t="shared" si="356"/>
        <v>MR58.1</v>
      </c>
      <c r="N932" s="4" t="str">
        <f t="shared" si="352"/>
        <v>Flg</v>
      </c>
      <c r="O932" s="179" t="str">
        <f t="shared" si="357"/>
        <v>MR158.1</v>
      </c>
      <c r="P932" s="4" t="str">
        <f t="shared" si="363"/>
        <v>Pls</v>
      </c>
      <c r="Q932" s="179" t="str">
        <f t="shared" si="358"/>
        <v>MR258.1</v>
      </c>
      <c r="R932" s="4" t="str">
        <f t="shared" si="364"/>
        <v>[M]</v>
      </c>
      <c r="S932" s="179" t="str">
        <f t="shared" si="359"/>
        <v>MR358.1</v>
      </c>
      <c r="T932" s="4" t="str">
        <f t="shared" si="365"/>
        <v>[A]</v>
      </c>
      <c r="U932" s="179" t="str">
        <f t="shared" si="353"/>
        <v>MR458.1</v>
      </c>
      <c r="V932" s="4" t="str">
        <f t="shared" si="367"/>
        <v>Sw</v>
      </c>
      <c r="W932" s="179" t="str">
        <f t="shared" si="354"/>
        <v>MR558.1</v>
      </c>
      <c r="X932" s="4" t="str">
        <f t="shared" si="368"/>
        <v>Lamp</v>
      </c>
      <c r="Y932" s="179" t="str">
        <f t="shared" si="360"/>
        <v>MR658.1</v>
      </c>
      <c r="Z932" s="4" t="str">
        <f t="shared" si="350"/>
        <v>Alw</v>
      </c>
    </row>
    <row r="933" spans="2:26">
      <c r="B933" s="256"/>
      <c r="G933" s="182">
        <f t="shared" si="361"/>
        <v>58</v>
      </c>
      <c r="H933" s="179">
        <f t="shared" si="362"/>
        <v>2</v>
      </c>
      <c r="I933" s="179" t="str">
        <f t="shared" si="351"/>
        <v>R58.2</v>
      </c>
      <c r="J933" s="6" t="str">
        <f>$B933&amp;"Done"</f>
        <v>Done</v>
      </c>
      <c r="K933" s="179" t="str">
        <f t="shared" si="355"/>
        <v>R158.2</v>
      </c>
      <c r="L933" s="138" t="str">
        <f t="shared" si="366"/>
        <v>Sol</v>
      </c>
      <c r="M933" s="179" t="str">
        <f t="shared" si="356"/>
        <v>MR58.2</v>
      </c>
      <c r="N933" s="4" t="str">
        <f t="shared" si="352"/>
        <v>Flg</v>
      </c>
      <c r="O933" s="179" t="str">
        <f t="shared" si="357"/>
        <v>MR158.2</v>
      </c>
      <c r="P933" s="4" t="str">
        <f t="shared" si="363"/>
        <v>Pls</v>
      </c>
      <c r="Q933" s="179" t="str">
        <f t="shared" si="358"/>
        <v>MR258.2</v>
      </c>
      <c r="R933" s="4" t="str">
        <f t="shared" si="364"/>
        <v>[M]</v>
      </c>
      <c r="S933" s="179" t="str">
        <f t="shared" si="359"/>
        <v>MR358.2</v>
      </c>
      <c r="T933" s="4" t="str">
        <f t="shared" si="365"/>
        <v>[A]</v>
      </c>
      <c r="U933" s="179" t="str">
        <f t="shared" si="353"/>
        <v>MR458.2</v>
      </c>
      <c r="V933" s="4" t="str">
        <f t="shared" si="367"/>
        <v>Sw</v>
      </c>
      <c r="W933" s="179" t="str">
        <f t="shared" si="354"/>
        <v>MR558.2</v>
      </c>
      <c r="X933" s="4" t="str">
        <f t="shared" si="368"/>
        <v>Lamp</v>
      </c>
      <c r="Y933" s="179" t="str">
        <f t="shared" si="360"/>
        <v>MR658.2</v>
      </c>
      <c r="Z933" s="4" t="str">
        <f t="shared" si="350"/>
        <v>Alw</v>
      </c>
    </row>
    <row r="934" spans="2:26">
      <c r="B934" s="256"/>
      <c r="G934" s="182">
        <f t="shared" si="361"/>
        <v>58</v>
      </c>
      <c r="H934" s="179">
        <f t="shared" si="362"/>
        <v>3</v>
      </c>
      <c r="I934" s="179" t="str">
        <f t="shared" si="351"/>
        <v>R58.3</v>
      </c>
      <c r="K934" s="179" t="str">
        <f t="shared" si="355"/>
        <v>R158.3</v>
      </c>
      <c r="L934" s="138" t="str">
        <f t="shared" si="366"/>
        <v>Sol</v>
      </c>
      <c r="M934" s="179" t="str">
        <f t="shared" si="356"/>
        <v>MR58.3</v>
      </c>
      <c r="N934" s="4" t="str">
        <f t="shared" si="352"/>
        <v>Flg</v>
      </c>
      <c r="O934" s="179" t="str">
        <f t="shared" si="357"/>
        <v>MR158.3</v>
      </c>
      <c r="P934" s="4" t="str">
        <f t="shared" si="363"/>
        <v>Pls</v>
      </c>
      <c r="Q934" s="179" t="str">
        <f t="shared" si="358"/>
        <v>MR258.3</v>
      </c>
      <c r="R934" s="4" t="str">
        <f t="shared" si="364"/>
        <v>[M]</v>
      </c>
      <c r="S934" s="179" t="str">
        <f t="shared" si="359"/>
        <v>MR358.3</v>
      </c>
      <c r="T934" s="4" t="str">
        <f t="shared" si="365"/>
        <v>[A]</v>
      </c>
      <c r="U934" s="179" t="str">
        <f t="shared" si="353"/>
        <v>MR458.3</v>
      </c>
      <c r="V934" s="4" t="str">
        <f t="shared" si="367"/>
        <v>Sw</v>
      </c>
      <c r="W934" s="179" t="str">
        <f t="shared" si="354"/>
        <v>MR558.3</v>
      </c>
      <c r="X934" s="4" t="str">
        <f t="shared" si="368"/>
        <v>Lamp</v>
      </c>
      <c r="Y934" s="179" t="str">
        <f t="shared" si="360"/>
        <v>MR658.3</v>
      </c>
      <c r="Z934" s="4" t="str">
        <f t="shared" si="350"/>
        <v>Alw</v>
      </c>
    </row>
    <row r="935" spans="2:26">
      <c r="B935" s="256"/>
      <c r="G935" s="182">
        <f t="shared" si="361"/>
        <v>58</v>
      </c>
      <c r="H935" s="179">
        <f t="shared" si="362"/>
        <v>4</v>
      </c>
      <c r="I935" s="179" t="str">
        <f t="shared" si="351"/>
        <v>R58.4</v>
      </c>
      <c r="K935" s="179" t="str">
        <f t="shared" si="355"/>
        <v>R158.4</v>
      </c>
      <c r="L935" s="138" t="str">
        <f t="shared" si="366"/>
        <v>Sol</v>
      </c>
      <c r="M935" s="179" t="str">
        <f t="shared" si="356"/>
        <v>MR58.4</v>
      </c>
      <c r="N935" s="4" t="str">
        <f t="shared" si="352"/>
        <v>Flg</v>
      </c>
      <c r="O935" s="179" t="str">
        <f t="shared" si="357"/>
        <v>MR158.4</v>
      </c>
      <c r="P935" s="4" t="str">
        <f t="shared" si="363"/>
        <v>Pls</v>
      </c>
      <c r="Q935" s="179" t="str">
        <f t="shared" si="358"/>
        <v>MR258.4</v>
      </c>
      <c r="R935" s="4" t="str">
        <f t="shared" si="364"/>
        <v>[M]</v>
      </c>
      <c r="S935" s="179" t="str">
        <f t="shared" si="359"/>
        <v>MR358.4</v>
      </c>
      <c r="T935" s="4" t="str">
        <f t="shared" si="365"/>
        <v>[A]</v>
      </c>
      <c r="U935" s="179" t="str">
        <f t="shared" si="353"/>
        <v>MR458.4</v>
      </c>
      <c r="V935" s="4" t="str">
        <f t="shared" si="367"/>
        <v>Sw</v>
      </c>
      <c r="W935" s="179" t="str">
        <f t="shared" si="354"/>
        <v>MR558.4</v>
      </c>
      <c r="X935" s="4" t="str">
        <f t="shared" si="368"/>
        <v>Lamp</v>
      </c>
      <c r="Y935" s="179" t="str">
        <f t="shared" si="360"/>
        <v>MR658.4</v>
      </c>
      <c r="Z935" s="4" t="str">
        <f t="shared" si="350"/>
        <v>Alw</v>
      </c>
    </row>
    <row r="936" spans="2:26">
      <c r="B936" s="256"/>
      <c r="G936" s="182">
        <f t="shared" si="361"/>
        <v>58</v>
      </c>
      <c r="H936" s="179">
        <f t="shared" si="362"/>
        <v>5</v>
      </c>
      <c r="I936" s="179" t="str">
        <f t="shared" si="351"/>
        <v>R58.5</v>
      </c>
      <c r="K936" s="179" t="str">
        <f t="shared" si="355"/>
        <v>R158.5</v>
      </c>
      <c r="L936" s="138" t="str">
        <f t="shared" si="366"/>
        <v>Sol</v>
      </c>
      <c r="M936" s="179" t="str">
        <f t="shared" si="356"/>
        <v>MR58.5</v>
      </c>
      <c r="N936" s="4" t="str">
        <f t="shared" si="352"/>
        <v>Flg</v>
      </c>
      <c r="O936" s="179" t="str">
        <f t="shared" si="357"/>
        <v>MR158.5</v>
      </c>
      <c r="P936" s="4" t="str">
        <f t="shared" si="363"/>
        <v>Pls</v>
      </c>
      <c r="Q936" s="179" t="str">
        <f t="shared" si="358"/>
        <v>MR258.5</v>
      </c>
      <c r="R936" s="4" t="str">
        <f t="shared" si="364"/>
        <v>[M]</v>
      </c>
      <c r="S936" s="179" t="str">
        <f t="shared" si="359"/>
        <v>MR358.5</v>
      </c>
      <c r="T936" s="4" t="str">
        <f t="shared" si="365"/>
        <v>[A]</v>
      </c>
      <c r="U936" s="179" t="str">
        <f t="shared" si="353"/>
        <v>MR458.5</v>
      </c>
      <c r="V936" s="4" t="str">
        <f t="shared" si="367"/>
        <v>Sw</v>
      </c>
      <c r="W936" s="179" t="str">
        <f t="shared" si="354"/>
        <v>MR558.5</v>
      </c>
      <c r="X936" s="4" t="str">
        <f t="shared" si="368"/>
        <v>Lamp</v>
      </c>
      <c r="Y936" s="179" t="str">
        <f t="shared" si="360"/>
        <v>MR658.5</v>
      </c>
      <c r="Z936" s="4" t="str">
        <f t="shared" si="350"/>
        <v>Alw</v>
      </c>
    </row>
    <row r="937" spans="2:26">
      <c r="B937" s="256"/>
      <c r="G937" s="182">
        <f t="shared" si="361"/>
        <v>58</v>
      </c>
      <c r="H937" s="179">
        <f t="shared" si="362"/>
        <v>6</v>
      </c>
      <c r="I937" s="179" t="str">
        <f t="shared" si="351"/>
        <v>R58.6</v>
      </c>
      <c r="K937" s="179" t="str">
        <f t="shared" si="355"/>
        <v>R158.6</v>
      </c>
      <c r="L937" s="138" t="str">
        <f t="shared" si="366"/>
        <v>Sol</v>
      </c>
      <c r="M937" s="179" t="str">
        <f t="shared" si="356"/>
        <v>MR58.6</v>
      </c>
      <c r="N937" s="4" t="str">
        <f t="shared" si="352"/>
        <v>Flg</v>
      </c>
      <c r="O937" s="179" t="str">
        <f t="shared" si="357"/>
        <v>MR158.6</v>
      </c>
      <c r="P937" s="4" t="str">
        <f t="shared" si="363"/>
        <v>Pls</v>
      </c>
      <c r="Q937" s="179" t="str">
        <f t="shared" si="358"/>
        <v>MR258.6</v>
      </c>
      <c r="R937" s="4" t="str">
        <f t="shared" si="364"/>
        <v>[M]</v>
      </c>
      <c r="S937" s="179" t="str">
        <f t="shared" si="359"/>
        <v>MR358.6</v>
      </c>
      <c r="T937" s="4" t="str">
        <f t="shared" si="365"/>
        <v>[A]</v>
      </c>
      <c r="U937" s="179" t="str">
        <f t="shared" si="353"/>
        <v>MR458.6</v>
      </c>
      <c r="V937" s="4" t="str">
        <f t="shared" si="367"/>
        <v>Sw</v>
      </c>
      <c r="W937" s="179" t="str">
        <f t="shared" si="354"/>
        <v>MR558.6</v>
      </c>
      <c r="X937" s="4" t="str">
        <f t="shared" si="368"/>
        <v>Lamp</v>
      </c>
      <c r="Y937" s="179" t="str">
        <f t="shared" si="360"/>
        <v>MR658.6</v>
      </c>
      <c r="Z937" s="4" t="str">
        <f t="shared" ref="Z937:Z1000" si="369">$B937&amp;Z$2</f>
        <v>Alw</v>
      </c>
    </row>
    <row r="938" spans="2:26">
      <c r="B938" s="256"/>
      <c r="G938" s="182">
        <f t="shared" si="361"/>
        <v>58</v>
      </c>
      <c r="H938" s="179">
        <f t="shared" si="362"/>
        <v>7</v>
      </c>
      <c r="I938" s="179" t="str">
        <f t="shared" si="351"/>
        <v>R58.7</v>
      </c>
      <c r="K938" s="179" t="str">
        <f t="shared" si="355"/>
        <v>R158.7</v>
      </c>
      <c r="L938" s="138" t="str">
        <f t="shared" si="366"/>
        <v>Sol</v>
      </c>
      <c r="M938" s="179" t="str">
        <f t="shared" si="356"/>
        <v>MR58.7</v>
      </c>
      <c r="N938" s="4" t="str">
        <f t="shared" si="352"/>
        <v>Flg</v>
      </c>
      <c r="O938" s="179" t="str">
        <f t="shared" si="357"/>
        <v>MR158.7</v>
      </c>
      <c r="P938" s="4" t="str">
        <f t="shared" si="363"/>
        <v>Pls</v>
      </c>
      <c r="Q938" s="179" t="str">
        <f t="shared" si="358"/>
        <v>MR258.7</v>
      </c>
      <c r="R938" s="4" t="str">
        <f t="shared" si="364"/>
        <v>[M]</v>
      </c>
      <c r="S938" s="179" t="str">
        <f t="shared" si="359"/>
        <v>MR358.7</v>
      </c>
      <c r="T938" s="4" t="str">
        <f t="shared" si="365"/>
        <v>[A]</v>
      </c>
      <c r="U938" s="179" t="str">
        <f t="shared" si="353"/>
        <v>MR458.7</v>
      </c>
      <c r="V938" s="4" t="str">
        <f t="shared" si="367"/>
        <v>Sw</v>
      </c>
      <c r="W938" s="179" t="str">
        <f t="shared" si="354"/>
        <v>MR558.7</v>
      </c>
      <c r="X938" s="4" t="str">
        <f t="shared" si="368"/>
        <v>Lamp</v>
      </c>
      <c r="Y938" s="179" t="str">
        <f t="shared" si="360"/>
        <v>MR658.7</v>
      </c>
      <c r="Z938" s="4" t="str">
        <f t="shared" si="369"/>
        <v>Alw</v>
      </c>
    </row>
    <row r="939" spans="2:26">
      <c r="B939" s="256"/>
      <c r="G939" s="182">
        <f t="shared" si="361"/>
        <v>58</v>
      </c>
      <c r="H939" s="179">
        <f t="shared" si="362"/>
        <v>8</v>
      </c>
      <c r="I939" s="179" t="str">
        <f t="shared" si="351"/>
        <v>R58.8</v>
      </c>
      <c r="K939" s="179" t="str">
        <f t="shared" si="355"/>
        <v>R158.8</v>
      </c>
      <c r="L939" s="138" t="str">
        <f t="shared" si="366"/>
        <v>Sol</v>
      </c>
      <c r="M939" s="179" t="str">
        <f t="shared" si="356"/>
        <v>MR58.8</v>
      </c>
      <c r="N939" s="4" t="str">
        <f t="shared" si="352"/>
        <v>Flg</v>
      </c>
      <c r="O939" s="179" t="str">
        <f t="shared" si="357"/>
        <v>MR158.8</v>
      </c>
      <c r="P939" s="4" t="str">
        <f t="shared" si="363"/>
        <v>Pls</v>
      </c>
      <c r="Q939" s="179" t="str">
        <f t="shared" si="358"/>
        <v>MR258.8</v>
      </c>
      <c r="R939" s="4" t="str">
        <f t="shared" si="364"/>
        <v>[M]</v>
      </c>
      <c r="S939" s="179" t="str">
        <f t="shared" si="359"/>
        <v>MR358.8</v>
      </c>
      <c r="T939" s="4" t="str">
        <f t="shared" si="365"/>
        <v>[A]</v>
      </c>
      <c r="U939" s="179" t="str">
        <f t="shared" si="353"/>
        <v>MR458.8</v>
      </c>
      <c r="V939" s="4" t="str">
        <f t="shared" si="367"/>
        <v>Sw</v>
      </c>
      <c r="W939" s="179" t="str">
        <f t="shared" si="354"/>
        <v>MR558.8</v>
      </c>
      <c r="X939" s="4" t="str">
        <f t="shared" si="368"/>
        <v>Lamp</v>
      </c>
      <c r="Y939" s="179" t="str">
        <f t="shared" si="360"/>
        <v>MR658.8</v>
      </c>
      <c r="Z939" s="4" t="str">
        <f t="shared" si="369"/>
        <v>Alw</v>
      </c>
    </row>
    <row r="940" spans="2:26">
      <c r="B940" s="256"/>
      <c r="G940" s="182">
        <f t="shared" si="361"/>
        <v>58</v>
      </c>
      <c r="H940" s="179">
        <f t="shared" si="362"/>
        <v>9</v>
      </c>
      <c r="I940" s="179" t="str">
        <f t="shared" si="351"/>
        <v>R58.9</v>
      </c>
      <c r="K940" s="179" t="str">
        <f t="shared" si="355"/>
        <v>R158.9</v>
      </c>
      <c r="L940" s="138" t="str">
        <f t="shared" si="366"/>
        <v>Sol</v>
      </c>
      <c r="M940" s="179" t="str">
        <f t="shared" si="356"/>
        <v>MR58.9</v>
      </c>
      <c r="N940" s="4" t="str">
        <f t="shared" si="352"/>
        <v>Flg</v>
      </c>
      <c r="O940" s="179" t="str">
        <f t="shared" si="357"/>
        <v>MR158.9</v>
      </c>
      <c r="P940" s="4" t="str">
        <f t="shared" si="363"/>
        <v>Pls</v>
      </c>
      <c r="Q940" s="179" t="str">
        <f t="shared" si="358"/>
        <v>MR258.9</v>
      </c>
      <c r="R940" s="4" t="str">
        <f t="shared" si="364"/>
        <v>[M]</v>
      </c>
      <c r="S940" s="179" t="str">
        <f t="shared" si="359"/>
        <v>MR358.9</v>
      </c>
      <c r="T940" s="4" t="str">
        <f t="shared" si="365"/>
        <v>[A]</v>
      </c>
      <c r="U940" s="179" t="str">
        <f t="shared" si="353"/>
        <v>MR458.9</v>
      </c>
      <c r="V940" s="4" t="str">
        <f t="shared" si="367"/>
        <v>Sw</v>
      </c>
      <c r="W940" s="179" t="str">
        <f t="shared" si="354"/>
        <v>MR558.9</v>
      </c>
      <c r="X940" s="4" t="str">
        <f t="shared" si="368"/>
        <v>Lamp</v>
      </c>
      <c r="Y940" s="179" t="str">
        <f t="shared" si="360"/>
        <v>MR658.9</v>
      </c>
      <c r="Z940" s="4" t="str">
        <f t="shared" si="369"/>
        <v>Alw</v>
      </c>
    </row>
    <row r="941" spans="2:26">
      <c r="B941" s="256"/>
      <c r="G941" s="182">
        <f t="shared" si="361"/>
        <v>58</v>
      </c>
      <c r="H941" s="179">
        <f t="shared" si="362"/>
        <v>10</v>
      </c>
      <c r="I941" s="179" t="str">
        <f t="shared" si="351"/>
        <v>R58.10</v>
      </c>
      <c r="K941" s="179" t="str">
        <f t="shared" si="355"/>
        <v>R158.10</v>
      </c>
      <c r="L941" s="138" t="str">
        <f t="shared" si="366"/>
        <v>Sol</v>
      </c>
      <c r="M941" s="179" t="str">
        <f t="shared" si="356"/>
        <v>MR58.10</v>
      </c>
      <c r="N941" s="4" t="str">
        <f t="shared" si="352"/>
        <v>Flg</v>
      </c>
      <c r="O941" s="179" t="str">
        <f t="shared" si="357"/>
        <v>MR158.10</v>
      </c>
      <c r="P941" s="4" t="str">
        <f t="shared" si="363"/>
        <v>Pls</v>
      </c>
      <c r="Q941" s="179" t="str">
        <f t="shared" si="358"/>
        <v>MR258.10</v>
      </c>
      <c r="R941" s="4" t="str">
        <f t="shared" si="364"/>
        <v>[M]</v>
      </c>
      <c r="S941" s="179" t="str">
        <f t="shared" si="359"/>
        <v>MR358.10</v>
      </c>
      <c r="T941" s="4" t="str">
        <f t="shared" si="365"/>
        <v>[A]</v>
      </c>
      <c r="U941" s="179" t="str">
        <f t="shared" si="353"/>
        <v>MR458.10</v>
      </c>
      <c r="V941" s="4" t="str">
        <f t="shared" si="367"/>
        <v>Sw</v>
      </c>
      <c r="W941" s="179" t="str">
        <f t="shared" si="354"/>
        <v>MR558.10</v>
      </c>
      <c r="X941" s="4" t="str">
        <f t="shared" si="368"/>
        <v>Lamp</v>
      </c>
      <c r="Y941" s="179" t="str">
        <f t="shared" si="360"/>
        <v>MR658.10</v>
      </c>
      <c r="Z941" s="4" t="str">
        <f t="shared" si="369"/>
        <v>Alw</v>
      </c>
    </row>
    <row r="942" spans="2:26">
      <c r="B942" s="256"/>
      <c r="G942" s="182">
        <f t="shared" si="361"/>
        <v>58</v>
      </c>
      <c r="H942" s="179">
        <f t="shared" si="362"/>
        <v>11</v>
      </c>
      <c r="I942" s="179" t="str">
        <f t="shared" si="351"/>
        <v>R58.11</v>
      </c>
      <c r="K942" s="179" t="str">
        <f t="shared" si="355"/>
        <v>R158.11</v>
      </c>
      <c r="L942" s="138" t="str">
        <f t="shared" si="366"/>
        <v>Sol</v>
      </c>
      <c r="M942" s="179" t="str">
        <f t="shared" si="356"/>
        <v>MR58.11</v>
      </c>
      <c r="N942" s="4" t="str">
        <f t="shared" si="352"/>
        <v>Flg</v>
      </c>
      <c r="O942" s="179" t="str">
        <f t="shared" si="357"/>
        <v>MR158.11</v>
      </c>
      <c r="P942" s="4" t="str">
        <f t="shared" si="363"/>
        <v>Pls</v>
      </c>
      <c r="Q942" s="179" t="str">
        <f t="shared" si="358"/>
        <v>MR258.11</v>
      </c>
      <c r="R942" s="4" t="str">
        <f t="shared" si="364"/>
        <v>[M]</v>
      </c>
      <c r="S942" s="179" t="str">
        <f t="shared" si="359"/>
        <v>MR358.11</v>
      </c>
      <c r="T942" s="4" t="str">
        <f t="shared" si="365"/>
        <v>[A]</v>
      </c>
      <c r="U942" s="179" t="str">
        <f t="shared" si="353"/>
        <v>MR458.11</v>
      </c>
      <c r="V942" s="4" t="str">
        <f t="shared" si="367"/>
        <v>Sw</v>
      </c>
      <c r="W942" s="179" t="str">
        <f t="shared" si="354"/>
        <v>MR558.11</v>
      </c>
      <c r="X942" s="4" t="str">
        <f t="shared" si="368"/>
        <v>Lamp</v>
      </c>
      <c r="Y942" s="179" t="str">
        <f t="shared" si="360"/>
        <v>MR658.11</v>
      </c>
      <c r="Z942" s="4" t="str">
        <f t="shared" si="369"/>
        <v>Alw</v>
      </c>
    </row>
    <row r="943" spans="2:26">
      <c r="B943" s="256"/>
      <c r="G943" s="182">
        <f t="shared" si="361"/>
        <v>58</v>
      </c>
      <c r="H943" s="179">
        <f t="shared" si="362"/>
        <v>12</v>
      </c>
      <c r="I943" s="179" t="str">
        <f t="shared" si="351"/>
        <v>R58.12</v>
      </c>
      <c r="K943" s="179" t="str">
        <f t="shared" si="355"/>
        <v>R158.12</v>
      </c>
      <c r="L943" s="138" t="str">
        <f t="shared" si="366"/>
        <v>Sol</v>
      </c>
      <c r="M943" s="179" t="str">
        <f t="shared" si="356"/>
        <v>MR58.12</v>
      </c>
      <c r="N943" s="4" t="str">
        <f t="shared" si="352"/>
        <v>Flg</v>
      </c>
      <c r="O943" s="179" t="str">
        <f t="shared" si="357"/>
        <v>MR158.12</v>
      </c>
      <c r="P943" s="4" t="str">
        <f t="shared" si="363"/>
        <v>Pls</v>
      </c>
      <c r="Q943" s="179" t="str">
        <f t="shared" si="358"/>
        <v>MR258.12</v>
      </c>
      <c r="R943" s="4" t="str">
        <f t="shared" si="364"/>
        <v>[M]</v>
      </c>
      <c r="S943" s="179" t="str">
        <f t="shared" si="359"/>
        <v>MR358.12</v>
      </c>
      <c r="T943" s="4" t="str">
        <f t="shared" si="365"/>
        <v>[A]</v>
      </c>
      <c r="U943" s="179" t="str">
        <f t="shared" si="353"/>
        <v>MR458.12</v>
      </c>
      <c r="V943" s="4" t="str">
        <f t="shared" si="367"/>
        <v>Sw</v>
      </c>
      <c r="W943" s="179" t="str">
        <f t="shared" si="354"/>
        <v>MR558.12</v>
      </c>
      <c r="X943" s="4" t="str">
        <f t="shared" si="368"/>
        <v>Lamp</v>
      </c>
      <c r="Y943" s="179" t="str">
        <f t="shared" si="360"/>
        <v>MR658.12</v>
      </c>
      <c r="Z943" s="4" t="str">
        <f t="shared" si="369"/>
        <v>Alw</v>
      </c>
    </row>
    <row r="944" spans="2:26">
      <c r="B944" s="256"/>
      <c r="G944" s="182">
        <f t="shared" si="361"/>
        <v>58</v>
      </c>
      <c r="H944" s="179">
        <f t="shared" si="362"/>
        <v>13</v>
      </c>
      <c r="I944" s="179" t="str">
        <f t="shared" si="351"/>
        <v>R58.13</v>
      </c>
      <c r="K944" s="179" t="str">
        <f t="shared" si="355"/>
        <v>R158.13</v>
      </c>
      <c r="L944" s="138" t="str">
        <f t="shared" si="366"/>
        <v>Sol</v>
      </c>
      <c r="M944" s="179" t="str">
        <f t="shared" si="356"/>
        <v>MR58.13</v>
      </c>
      <c r="N944" s="4" t="str">
        <f t="shared" si="352"/>
        <v>Flg</v>
      </c>
      <c r="O944" s="179" t="str">
        <f t="shared" si="357"/>
        <v>MR158.13</v>
      </c>
      <c r="P944" s="4" t="str">
        <f t="shared" si="363"/>
        <v>Pls</v>
      </c>
      <c r="Q944" s="179" t="str">
        <f t="shared" si="358"/>
        <v>MR258.13</v>
      </c>
      <c r="R944" s="4" t="str">
        <f t="shared" si="364"/>
        <v>[M]</v>
      </c>
      <c r="S944" s="179" t="str">
        <f t="shared" si="359"/>
        <v>MR358.13</v>
      </c>
      <c r="T944" s="4" t="str">
        <f t="shared" si="365"/>
        <v>[A]</v>
      </c>
      <c r="U944" s="179" t="str">
        <f t="shared" si="353"/>
        <v>MR458.13</v>
      </c>
      <c r="V944" s="4" t="str">
        <f t="shared" si="367"/>
        <v>Sw</v>
      </c>
      <c r="W944" s="179" t="str">
        <f t="shared" si="354"/>
        <v>MR558.13</v>
      </c>
      <c r="X944" s="4" t="str">
        <f t="shared" si="368"/>
        <v>Lamp</v>
      </c>
      <c r="Y944" s="179" t="str">
        <f t="shared" si="360"/>
        <v>MR658.13</v>
      </c>
      <c r="Z944" s="4" t="str">
        <f t="shared" si="369"/>
        <v>Alw</v>
      </c>
    </row>
    <row r="945" spans="2:26">
      <c r="B945" s="256"/>
      <c r="G945" s="182">
        <f t="shared" si="361"/>
        <v>58</v>
      </c>
      <c r="H945" s="179">
        <f t="shared" si="362"/>
        <v>14</v>
      </c>
      <c r="I945" s="179" t="str">
        <f t="shared" si="351"/>
        <v>R58.14</v>
      </c>
      <c r="K945" s="179" t="str">
        <f t="shared" si="355"/>
        <v>R158.14</v>
      </c>
      <c r="L945" s="138" t="str">
        <f t="shared" si="366"/>
        <v>Sol</v>
      </c>
      <c r="M945" s="179" t="str">
        <f t="shared" si="356"/>
        <v>MR58.14</v>
      </c>
      <c r="N945" s="4" t="str">
        <f t="shared" si="352"/>
        <v>Flg</v>
      </c>
      <c r="O945" s="179" t="str">
        <f t="shared" si="357"/>
        <v>MR158.14</v>
      </c>
      <c r="P945" s="4" t="str">
        <f t="shared" si="363"/>
        <v>Pls</v>
      </c>
      <c r="Q945" s="179" t="str">
        <f t="shared" si="358"/>
        <v>MR258.14</v>
      </c>
      <c r="R945" s="4" t="str">
        <f t="shared" si="364"/>
        <v>[M]</v>
      </c>
      <c r="S945" s="179" t="str">
        <f t="shared" si="359"/>
        <v>MR358.14</v>
      </c>
      <c r="T945" s="4" t="str">
        <f t="shared" si="365"/>
        <v>[A]</v>
      </c>
      <c r="U945" s="179" t="str">
        <f t="shared" si="353"/>
        <v>MR458.14</v>
      </c>
      <c r="V945" s="4" t="str">
        <f t="shared" si="367"/>
        <v>Sw</v>
      </c>
      <c r="W945" s="179" t="str">
        <f t="shared" si="354"/>
        <v>MR558.14</v>
      </c>
      <c r="X945" s="4" t="str">
        <f t="shared" si="368"/>
        <v>Lamp</v>
      </c>
      <c r="Y945" s="179" t="str">
        <f t="shared" si="360"/>
        <v>MR658.14</v>
      </c>
      <c r="Z945" s="4" t="str">
        <f t="shared" si="369"/>
        <v>Alw</v>
      </c>
    </row>
    <row r="946" spans="2:26">
      <c r="B946" s="256"/>
      <c r="G946" s="182">
        <f t="shared" si="361"/>
        <v>58</v>
      </c>
      <c r="H946" s="179">
        <f t="shared" si="362"/>
        <v>15</v>
      </c>
      <c r="I946" s="179" t="str">
        <f t="shared" si="351"/>
        <v>R58.15</v>
      </c>
      <c r="K946" s="179" t="str">
        <f t="shared" si="355"/>
        <v>R158.15</v>
      </c>
      <c r="L946" s="138" t="str">
        <f t="shared" si="366"/>
        <v>Sol</v>
      </c>
      <c r="M946" s="179" t="str">
        <f t="shared" si="356"/>
        <v>MR58.15</v>
      </c>
      <c r="N946" s="4" t="str">
        <f t="shared" si="352"/>
        <v>Flg</v>
      </c>
      <c r="O946" s="179" t="str">
        <f t="shared" si="357"/>
        <v>MR158.15</v>
      </c>
      <c r="P946" s="4" t="str">
        <f t="shared" si="363"/>
        <v>Pls</v>
      </c>
      <c r="Q946" s="179" t="str">
        <f t="shared" si="358"/>
        <v>MR258.15</v>
      </c>
      <c r="R946" s="4" t="str">
        <f t="shared" si="364"/>
        <v>[M]</v>
      </c>
      <c r="S946" s="179" t="str">
        <f t="shared" si="359"/>
        <v>MR358.15</v>
      </c>
      <c r="T946" s="4" t="str">
        <f t="shared" si="365"/>
        <v>[A]</v>
      </c>
      <c r="U946" s="179" t="str">
        <f t="shared" si="353"/>
        <v>MR458.15</v>
      </c>
      <c r="V946" s="4" t="str">
        <f t="shared" si="367"/>
        <v>Sw</v>
      </c>
      <c r="W946" s="179" t="str">
        <f t="shared" si="354"/>
        <v>MR558.15</v>
      </c>
      <c r="X946" s="4" t="str">
        <f t="shared" si="368"/>
        <v>Lamp</v>
      </c>
      <c r="Y946" s="179" t="str">
        <f t="shared" si="360"/>
        <v>MR658.15</v>
      </c>
      <c r="Z946" s="4" t="str">
        <f t="shared" si="369"/>
        <v>Alw</v>
      </c>
    </row>
    <row r="947" spans="2:26">
      <c r="B947" s="256"/>
      <c r="G947" s="182">
        <f t="shared" si="361"/>
        <v>59</v>
      </c>
      <c r="H947" s="179">
        <f t="shared" si="362"/>
        <v>0</v>
      </c>
      <c r="I947" s="179" t="str">
        <f t="shared" si="351"/>
        <v>R59.0</v>
      </c>
      <c r="K947" s="179" t="str">
        <f t="shared" si="355"/>
        <v>R159.0</v>
      </c>
      <c r="L947" s="138" t="str">
        <f t="shared" si="366"/>
        <v>Sol</v>
      </c>
      <c r="M947" s="179" t="str">
        <f t="shared" si="356"/>
        <v>MR59.0</v>
      </c>
      <c r="N947" s="4" t="str">
        <f t="shared" si="352"/>
        <v>Flg</v>
      </c>
      <c r="O947" s="179" t="str">
        <f t="shared" si="357"/>
        <v>MR159.0</v>
      </c>
      <c r="P947" s="4" t="str">
        <f t="shared" si="363"/>
        <v>Pls</v>
      </c>
      <c r="Q947" s="179" t="str">
        <f t="shared" si="358"/>
        <v>MR259.0</v>
      </c>
      <c r="R947" s="4" t="str">
        <f t="shared" si="364"/>
        <v>[M]</v>
      </c>
      <c r="S947" s="179" t="str">
        <f t="shared" si="359"/>
        <v>MR359.0</v>
      </c>
      <c r="T947" s="4" t="str">
        <f t="shared" si="365"/>
        <v>[A]</v>
      </c>
      <c r="U947" s="179" t="str">
        <f t="shared" si="353"/>
        <v>MR459.0</v>
      </c>
      <c r="V947" s="4" t="str">
        <f t="shared" si="367"/>
        <v>Sw</v>
      </c>
      <c r="W947" s="179" t="str">
        <f t="shared" si="354"/>
        <v>MR559.0</v>
      </c>
      <c r="X947" s="4" t="str">
        <f t="shared" si="368"/>
        <v>Lamp</v>
      </c>
      <c r="Y947" s="179" t="str">
        <f t="shared" si="360"/>
        <v>MR659.0</v>
      </c>
      <c r="Z947" s="4" t="str">
        <f t="shared" si="369"/>
        <v>Alw</v>
      </c>
    </row>
    <row r="948" spans="2:26">
      <c r="B948" s="256"/>
      <c r="G948" s="182">
        <f t="shared" si="361"/>
        <v>59</v>
      </c>
      <c r="H948" s="179">
        <f t="shared" si="362"/>
        <v>1</v>
      </c>
      <c r="I948" s="179" t="str">
        <f t="shared" si="351"/>
        <v>R59.1</v>
      </c>
      <c r="K948" s="179" t="str">
        <f t="shared" si="355"/>
        <v>R159.1</v>
      </c>
      <c r="L948" s="138" t="str">
        <f t="shared" si="366"/>
        <v>Sol</v>
      </c>
      <c r="M948" s="179" t="str">
        <f t="shared" si="356"/>
        <v>MR59.1</v>
      </c>
      <c r="N948" s="4" t="str">
        <f t="shared" si="352"/>
        <v>Flg</v>
      </c>
      <c r="O948" s="179" t="str">
        <f t="shared" si="357"/>
        <v>MR159.1</v>
      </c>
      <c r="P948" s="4" t="str">
        <f t="shared" si="363"/>
        <v>Pls</v>
      </c>
      <c r="Q948" s="179" t="str">
        <f t="shared" si="358"/>
        <v>MR259.1</v>
      </c>
      <c r="R948" s="4" t="str">
        <f t="shared" si="364"/>
        <v>[M]</v>
      </c>
      <c r="S948" s="179" t="str">
        <f t="shared" si="359"/>
        <v>MR359.1</v>
      </c>
      <c r="T948" s="4" t="str">
        <f t="shared" si="365"/>
        <v>[A]</v>
      </c>
      <c r="U948" s="179" t="str">
        <f t="shared" si="353"/>
        <v>MR459.1</v>
      </c>
      <c r="V948" s="4" t="str">
        <f t="shared" si="367"/>
        <v>Sw</v>
      </c>
      <c r="W948" s="179" t="str">
        <f t="shared" si="354"/>
        <v>MR559.1</v>
      </c>
      <c r="X948" s="4" t="str">
        <f t="shared" si="368"/>
        <v>Lamp</v>
      </c>
      <c r="Y948" s="179" t="str">
        <f t="shared" si="360"/>
        <v>MR659.1</v>
      </c>
      <c r="Z948" s="4" t="str">
        <f t="shared" si="369"/>
        <v>Alw</v>
      </c>
    </row>
    <row r="949" spans="2:26">
      <c r="B949" s="256"/>
      <c r="G949" s="182">
        <f t="shared" si="361"/>
        <v>59</v>
      </c>
      <c r="H949" s="179">
        <f t="shared" si="362"/>
        <v>2</v>
      </c>
      <c r="I949" s="179" t="str">
        <f t="shared" si="351"/>
        <v>R59.2</v>
      </c>
      <c r="K949" s="179" t="str">
        <f t="shared" si="355"/>
        <v>R159.2</v>
      </c>
      <c r="L949" s="138" t="str">
        <f t="shared" si="366"/>
        <v>Sol</v>
      </c>
      <c r="M949" s="179" t="str">
        <f t="shared" si="356"/>
        <v>MR59.2</v>
      </c>
      <c r="N949" s="4" t="str">
        <f t="shared" si="352"/>
        <v>Flg</v>
      </c>
      <c r="O949" s="179" t="str">
        <f t="shared" si="357"/>
        <v>MR159.2</v>
      </c>
      <c r="P949" s="4" t="str">
        <f t="shared" si="363"/>
        <v>Pls</v>
      </c>
      <c r="Q949" s="179" t="str">
        <f t="shared" si="358"/>
        <v>MR259.2</v>
      </c>
      <c r="R949" s="4" t="str">
        <f t="shared" si="364"/>
        <v>[M]</v>
      </c>
      <c r="S949" s="179" t="str">
        <f t="shared" si="359"/>
        <v>MR359.2</v>
      </c>
      <c r="T949" s="4" t="str">
        <f t="shared" si="365"/>
        <v>[A]</v>
      </c>
      <c r="U949" s="179" t="str">
        <f t="shared" si="353"/>
        <v>MR459.2</v>
      </c>
      <c r="V949" s="4" t="str">
        <f t="shared" si="367"/>
        <v>Sw</v>
      </c>
      <c r="W949" s="179" t="str">
        <f t="shared" si="354"/>
        <v>MR559.2</v>
      </c>
      <c r="X949" s="4" t="str">
        <f t="shared" si="368"/>
        <v>Lamp</v>
      </c>
      <c r="Y949" s="179" t="str">
        <f t="shared" si="360"/>
        <v>MR659.2</v>
      </c>
      <c r="Z949" s="4" t="str">
        <f t="shared" si="369"/>
        <v>Alw</v>
      </c>
    </row>
    <row r="950" spans="2:26">
      <c r="B950" s="256"/>
      <c r="G950" s="182">
        <f t="shared" si="361"/>
        <v>59</v>
      </c>
      <c r="H950" s="179">
        <f t="shared" si="362"/>
        <v>3</v>
      </c>
      <c r="I950" s="179" t="str">
        <f t="shared" si="351"/>
        <v>R59.3</v>
      </c>
      <c r="K950" s="179" t="str">
        <f t="shared" si="355"/>
        <v>R159.3</v>
      </c>
      <c r="L950" s="138" t="str">
        <f t="shared" si="366"/>
        <v>Sol</v>
      </c>
      <c r="M950" s="179" t="str">
        <f t="shared" si="356"/>
        <v>MR59.3</v>
      </c>
      <c r="N950" s="4" t="str">
        <f t="shared" si="352"/>
        <v>Flg</v>
      </c>
      <c r="O950" s="179" t="str">
        <f t="shared" si="357"/>
        <v>MR159.3</v>
      </c>
      <c r="P950" s="4" t="str">
        <f t="shared" si="363"/>
        <v>Pls</v>
      </c>
      <c r="Q950" s="179" t="str">
        <f t="shared" si="358"/>
        <v>MR259.3</v>
      </c>
      <c r="R950" s="4" t="str">
        <f t="shared" si="364"/>
        <v>[M]</v>
      </c>
      <c r="S950" s="179" t="str">
        <f t="shared" si="359"/>
        <v>MR359.3</v>
      </c>
      <c r="T950" s="4" t="str">
        <f t="shared" si="365"/>
        <v>[A]</v>
      </c>
      <c r="U950" s="179" t="str">
        <f t="shared" si="353"/>
        <v>MR459.3</v>
      </c>
      <c r="V950" s="4" t="str">
        <f t="shared" si="367"/>
        <v>Sw</v>
      </c>
      <c r="W950" s="179" t="str">
        <f t="shared" si="354"/>
        <v>MR559.3</v>
      </c>
      <c r="X950" s="4" t="str">
        <f t="shared" si="368"/>
        <v>Lamp</v>
      </c>
      <c r="Y950" s="179" t="str">
        <f t="shared" si="360"/>
        <v>MR659.3</v>
      </c>
      <c r="Z950" s="4" t="str">
        <f t="shared" si="369"/>
        <v>Alw</v>
      </c>
    </row>
    <row r="951" spans="2:26">
      <c r="B951" s="256"/>
      <c r="G951" s="182">
        <f t="shared" si="361"/>
        <v>59</v>
      </c>
      <c r="H951" s="179">
        <f t="shared" si="362"/>
        <v>4</v>
      </c>
      <c r="I951" s="179" t="str">
        <f t="shared" si="351"/>
        <v>R59.4</v>
      </c>
      <c r="K951" s="179" t="str">
        <f t="shared" si="355"/>
        <v>R159.4</v>
      </c>
      <c r="L951" s="138" t="str">
        <f t="shared" si="366"/>
        <v>Sol</v>
      </c>
      <c r="M951" s="179" t="str">
        <f t="shared" si="356"/>
        <v>MR59.4</v>
      </c>
      <c r="N951" s="4" t="str">
        <f t="shared" si="352"/>
        <v>Flg</v>
      </c>
      <c r="O951" s="179" t="str">
        <f t="shared" si="357"/>
        <v>MR159.4</v>
      </c>
      <c r="P951" s="4" t="str">
        <f t="shared" si="363"/>
        <v>Pls</v>
      </c>
      <c r="Q951" s="179" t="str">
        <f t="shared" si="358"/>
        <v>MR259.4</v>
      </c>
      <c r="R951" s="4" t="str">
        <f t="shared" si="364"/>
        <v>[M]</v>
      </c>
      <c r="S951" s="179" t="str">
        <f t="shared" si="359"/>
        <v>MR359.4</v>
      </c>
      <c r="T951" s="4" t="str">
        <f t="shared" si="365"/>
        <v>[A]</v>
      </c>
      <c r="U951" s="179" t="str">
        <f t="shared" si="353"/>
        <v>MR459.4</v>
      </c>
      <c r="V951" s="4" t="str">
        <f t="shared" si="367"/>
        <v>Sw</v>
      </c>
      <c r="W951" s="179" t="str">
        <f t="shared" si="354"/>
        <v>MR559.4</v>
      </c>
      <c r="X951" s="4" t="str">
        <f t="shared" si="368"/>
        <v>Lamp</v>
      </c>
      <c r="Y951" s="179" t="str">
        <f t="shared" si="360"/>
        <v>MR659.4</v>
      </c>
      <c r="Z951" s="4" t="str">
        <f t="shared" si="369"/>
        <v>Alw</v>
      </c>
    </row>
    <row r="952" spans="2:26">
      <c r="B952" s="256"/>
      <c r="G952" s="182">
        <f t="shared" si="361"/>
        <v>59</v>
      </c>
      <c r="H952" s="179">
        <f t="shared" si="362"/>
        <v>5</v>
      </c>
      <c r="I952" s="179" t="str">
        <f t="shared" si="351"/>
        <v>R59.5</v>
      </c>
      <c r="K952" s="179" t="str">
        <f t="shared" si="355"/>
        <v>R159.5</v>
      </c>
      <c r="L952" s="138" t="str">
        <f t="shared" si="366"/>
        <v>Sol</v>
      </c>
      <c r="M952" s="179" t="str">
        <f t="shared" si="356"/>
        <v>MR59.5</v>
      </c>
      <c r="N952" s="4" t="str">
        <f t="shared" si="352"/>
        <v>Flg</v>
      </c>
      <c r="O952" s="179" t="str">
        <f t="shared" si="357"/>
        <v>MR159.5</v>
      </c>
      <c r="P952" s="4" t="str">
        <f t="shared" si="363"/>
        <v>Pls</v>
      </c>
      <c r="Q952" s="179" t="str">
        <f t="shared" si="358"/>
        <v>MR259.5</v>
      </c>
      <c r="R952" s="4" t="str">
        <f t="shared" si="364"/>
        <v>[M]</v>
      </c>
      <c r="S952" s="179" t="str">
        <f t="shared" si="359"/>
        <v>MR359.5</v>
      </c>
      <c r="T952" s="4" t="str">
        <f t="shared" si="365"/>
        <v>[A]</v>
      </c>
      <c r="U952" s="179" t="str">
        <f t="shared" si="353"/>
        <v>MR459.5</v>
      </c>
      <c r="V952" s="4" t="str">
        <f t="shared" si="367"/>
        <v>Sw</v>
      </c>
      <c r="W952" s="179" t="str">
        <f t="shared" si="354"/>
        <v>MR559.5</v>
      </c>
      <c r="X952" s="4" t="str">
        <f t="shared" si="368"/>
        <v>Lamp</v>
      </c>
      <c r="Y952" s="179" t="str">
        <f t="shared" si="360"/>
        <v>MR659.5</v>
      </c>
      <c r="Z952" s="4" t="str">
        <f t="shared" si="369"/>
        <v>Alw</v>
      </c>
    </row>
    <row r="953" spans="2:26">
      <c r="B953" s="256"/>
      <c r="G953" s="182">
        <f t="shared" si="361"/>
        <v>59</v>
      </c>
      <c r="H953" s="179">
        <f t="shared" si="362"/>
        <v>6</v>
      </c>
      <c r="I953" s="179" t="str">
        <f t="shared" si="351"/>
        <v>R59.6</v>
      </c>
      <c r="K953" s="179" t="str">
        <f t="shared" si="355"/>
        <v>R159.6</v>
      </c>
      <c r="L953" s="138" t="str">
        <f t="shared" si="366"/>
        <v>Sol</v>
      </c>
      <c r="M953" s="179" t="str">
        <f t="shared" si="356"/>
        <v>MR59.6</v>
      </c>
      <c r="N953" s="4" t="str">
        <f t="shared" si="352"/>
        <v>Flg</v>
      </c>
      <c r="O953" s="179" t="str">
        <f t="shared" si="357"/>
        <v>MR159.6</v>
      </c>
      <c r="P953" s="4" t="str">
        <f t="shared" si="363"/>
        <v>Pls</v>
      </c>
      <c r="Q953" s="179" t="str">
        <f t="shared" si="358"/>
        <v>MR259.6</v>
      </c>
      <c r="R953" s="4" t="str">
        <f t="shared" si="364"/>
        <v>[M]</v>
      </c>
      <c r="S953" s="179" t="str">
        <f t="shared" si="359"/>
        <v>MR359.6</v>
      </c>
      <c r="T953" s="4" t="str">
        <f t="shared" si="365"/>
        <v>[A]</v>
      </c>
      <c r="U953" s="179" t="str">
        <f t="shared" si="353"/>
        <v>MR459.6</v>
      </c>
      <c r="V953" s="4" t="str">
        <f t="shared" si="367"/>
        <v>Sw</v>
      </c>
      <c r="W953" s="179" t="str">
        <f t="shared" si="354"/>
        <v>MR559.6</v>
      </c>
      <c r="X953" s="4" t="str">
        <f t="shared" si="368"/>
        <v>Lamp</v>
      </c>
      <c r="Y953" s="179" t="str">
        <f t="shared" si="360"/>
        <v>MR659.6</v>
      </c>
      <c r="Z953" s="4" t="str">
        <f t="shared" si="369"/>
        <v>Alw</v>
      </c>
    </row>
    <row r="954" spans="2:26">
      <c r="B954" s="256"/>
      <c r="G954" s="182">
        <f t="shared" si="361"/>
        <v>59</v>
      </c>
      <c r="H954" s="179">
        <f t="shared" si="362"/>
        <v>7</v>
      </c>
      <c r="I954" s="179" t="str">
        <f t="shared" si="351"/>
        <v>R59.7</v>
      </c>
      <c r="K954" s="179" t="str">
        <f t="shared" si="355"/>
        <v>R159.7</v>
      </c>
      <c r="L954" s="138" t="str">
        <f t="shared" si="366"/>
        <v>Sol</v>
      </c>
      <c r="M954" s="179" t="str">
        <f t="shared" si="356"/>
        <v>MR59.7</v>
      </c>
      <c r="N954" s="4" t="str">
        <f t="shared" si="352"/>
        <v>Flg</v>
      </c>
      <c r="O954" s="179" t="str">
        <f t="shared" si="357"/>
        <v>MR159.7</v>
      </c>
      <c r="P954" s="4" t="str">
        <f t="shared" si="363"/>
        <v>Pls</v>
      </c>
      <c r="Q954" s="179" t="str">
        <f t="shared" si="358"/>
        <v>MR259.7</v>
      </c>
      <c r="R954" s="4" t="str">
        <f t="shared" si="364"/>
        <v>[M]</v>
      </c>
      <c r="S954" s="179" t="str">
        <f t="shared" si="359"/>
        <v>MR359.7</v>
      </c>
      <c r="T954" s="4" t="str">
        <f t="shared" si="365"/>
        <v>[A]</v>
      </c>
      <c r="U954" s="179" t="str">
        <f t="shared" si="353"/>
        <v>MR459.7</v>
      </c>
      <c r="V954" s="4" t="str">
        <f t="shared" si="367"/>
        <v>Sw</v>
      </c>
      <c r="W954" s="179" t="str">
        <f t="shared" si="354"/>
        <v>MR559.7</v>
      </c>
      <c r="X954" s="4" t="str">
        <f t="shared" si="368"/>
        <v>Lamp</v>
      </c>
      <c r="Y954" s="179" t="str">
        <f t="shared" si="360"/>
        <v>MR659.7</v>
      </c>
      <c r="Z954" s="4" t="str">
        <f t="shared" si="369"/>
        <v>Alw</v>
      </c>
    </row>
    <row r="955" spans="2:26">
      <c r="B955" s="256"/>
      <c r="G955" s="182">
        <f t="shared" si="361"/>
        <v>59</v>
      </c>
      <c r="H955" s="179">
        <f t="shared" si="362"/>
        <v>8</v>
      </c>
      <c r="I955" s="179" t="str">
        <f t="shared" si="351"/>
        <v>R59.8</v>
      </c>
      <c r="K955" s="179" t="str">
        <f t="shared" si="355"/>
        <v>R159.8</v>
      </c>
      <c r="L955" s="138" t="str">
        <f t="shared" si="366"/>
        <v>Sol</v>
      </c>
      <c r="M955" s="179" t="str">
        <f t="shared" si="356"/>
        <v>MR59.8</v>
      </c>
      <c r="N955" s="4" t="str">
        <f t="shared" si="352"/>
        <v>Flg</v>
      </c>
      <c r="O955" s="179" t="str">
        <f t="shared" si="357"/>
        <v>MR159.8</v>
      </c>
      <c r="P955" s="4" t="str">
        <f t="shared" si="363"/>
        <v>Pls</v>
      </c>
      <c r="Q955" s="179" t="str">
        <f t="shared" si="358"/>
        <v>MR259.8</v>
      </c>
      <c r="R955" s="4" t="str">
        <f t="shared" si="364"/>
        <v>[M]</v>
      </c>
      <c r="S955" s="179" t="str">
        <f t="shared" si="359"/>
        <v>MR359.8</v>
      </c>
      <c r="T955" s="4" t="str">
        <f t="shared" si="365"/>
        <v>[A]</v>
      </c>
      <c r="U955" s="179" t="str">
        <f t="shared" si="353"/>
        <v>MR459.8</v>
      </c>
      <c r="V955" s="4" t="str">
        <f t="shared" si="367"/>
        <v>Sw</v>
      </c>
      <c r="W955" s="179" t="str">
        <f t="shared" si="354"/>
        <v>MR559.8</v>
      </c>
      <c r="X955" s="4" t="str">
        <f t="shared" si="368"/>
        <v>Lamp</v>
      </c>
      <c r="Y955" s="179" t="str">
        <f t="shared" si="360"/>
        <v>MR659.8</v>
      </c>
      <c r="Z955" s="4" t="str">
        <f t="shared" si="369"/>
        <v>Alw</v>
      </c>
    </row>
    <row r="956" spans="2:26">
      <c r="B956" s="256"/>
      <c r="G956" s="182">
        <f t="shared" si="361"/>
        <v>59</v>
      </c>
      <c r="H956" s="179">
        <f t="shared" si="362"/>
        <v>9</v>
      </c>
      <c r="I956" s="179" t="str">
        <f t="shared" si="351"/>
        <v>R59.9</v>
      </c>
      <c r="K956" s="179" t="str">
        <f t="shared" si="355"/>
        <v>R159.9</v>
      </c>
      <c r="L956" s="138" t="str">
        <f t="shared" si="366"/>
        <v>Sol</v>
      </c>
      <c r="M956" s="179" t="str">
        <f t="shared" si="356"/>
        <v>MR59.9</v>
      </c>
      <c r="N956" s="4" t="str">
        <f t="shared" si="352"/>
        <v>Flg</v>
      </c>
      <c r="O956" s="179" t="str">
        <f t="shared" si="357"/>
        <v>MR159.9</v>
      </c>
      <c r="P956" s="4" t="str">
        <f t="shared" si="363"/>
        <v>Pls</v>
      </c>
      <c r="Q956" s="179" t="str">
        <f t="shared" si="358"/>
        <v>MR259.9</v>
      </c>
      <c r="R956" s="4" t="str">
        <f t="shared" si="364"/>
        <v>[M]</v>
      </c>
      <c r="S956" s="179" t="str">
        <f t="shared" si="359"/>
        <v>MR359.9</v>
      </c>
      <c r="T956" s="4" t="str">
        <f t="shared" si="365"/>
        <v>[A]</v>
      </c>
      <c r="U956" s="179" t="str">
        <f t="shared" si="353"/>
        <v>MR459.9</v>
      </c>
      <c r="V956" s="4" t="str">
        <f t="shared" si="367"/>
        <v>Sw</v>
      </c>
      <c r="W956" s="179" t="str">
        <f t="shared" si="354"/>
        <v>MR559.9</v>
      </c>
      <c r="X956" s="4" t="str">
        <f t="shared" si="368"/>
        <v>Lamp</v>
      </c>
      <c r="Y956" s="179" t="str">
        <f t="shared" si="360"/>
        <v>MR659.9</v>
      </c>
      <c r="Z956" s="4" t="str">
        <f t="shared" si="369"/>
        <v>Alw</v>
      </c>
    </row>
    <row r="957" spans="2:26">
      <c r="B957" s="256"/>
      <c r="G957" s="182">
        <f t="shared" si="361"/>
        <v>59</v>
      </c>
      <c r="H957" s="179">
        <f t="shared" si="362"/>
        <v>10</v>
      </c>
      <c r="I957" s="179" t="str">
        <f t="shared" si="351"/>
        <v>R59.10</v>
      </c>
      <c r="K957" s="179" t="str">
        <f t="shared" si="355"/>
        <v>R159.10</v>
      </c>
      <c r="L957" s="138" t="str">
        <f t="shared" si="366"/>
        <v>Sol</v>
      </c>
      <c r="M957" s="179" t="str">
        <f t="shared" si="356"/>
        <v>MR59.10</v>
      </c>
      <c r="N957" s="4" t="str">
        <f t="shared" si="352"/>
        <v>Flg</v>
      </c>
      <c r="O957" s="179" t="str">
        <f t="shared" si="357"/>
        <v>MR159.10</v>
      </c>
      <c r="P957" s="4" t="str">
        <f t="shared" si="363"/>
        <v>Pls</v>
      </c>
      <c r="Q957" s="179" t="str">
        <f t="shared" si="358"/>
        <v>MR259.10</v>
      </c>
      <c r="R957" s="4" t="str">
        <f t="shared" si="364"/>
        <v>[M]</v>
      </c>
      <c r="S957" s="179" t="str">
        <f t="shared" si="359"/>
        <v>MR359.10</v>
      </c>
      <c r="T957" s="4" t="str">
        <f t="shared" si="365"/>
        <v>[A]</v>
      </c>
      <c r="U957" s="179" t="str">
        <f t="shared" si="353"/>
        <v>MR459.10</v>
      </c>
      <c r="V957" s="4" t="str">
        <f t="shared" si="367"/>
        <v>Sw</v>
      </c>
      <c r="W957" s="179" t="str">
        <f t="shared" si="354"/>
        <v>MR559.10</v>
      </c>
      <c r="X957" s="4" t="str">
        <f t="shared" si="368"/>
        <v>Lamp</v>
      </c>
      <c r="Y957" s="179" t="str">
        <f t="shared" si="360"/>
        <v>MR659.10</v>
      </c>
      <c r="Z957" s="4" t="str">
        <f t="shared" si="369"/>
        <v>Alw</v>
      </c>
    </row>
    <row r="958" spans="2:26">
      <c r="B958" s="256"/>
      <c r="G958" s="182">
        <f t="shared" si="361"/>
        <v>59</v>
      </c>
      <c r="H958" s="179">
        <f t="shared" si="362"/>
        <v>11</v>
      </c>
      <c r="I958" s="179" t="str">
        <f t="shared" si="351"/>
        <v>R59.11</v>
      </c>
      <c r="K958" s="179" t="str">
        <f t="shared" si="355"/>
        <v>R159.11</v>
      </c>
      <c r="L958" s="138" t="str">
        <f t="shared" si="366"/>
        <v>Sol</v>
      </c>
      <c r="M958" s="179" t="str">
        <f t="shared" si="356"/>
        <v>MR59.11</v>
      </c>
      <c r="N958" s="4" t="str">
        <f t="shared" si="352"/>
        <v>Flg</v>
      </c>
      <c r="O958" s="179" t="str">
        <f t="shared" si="357"/>
        <v>MR159.11</v>
      </c>
      <c r="P958" s="4" t="str">
        <f t="shared" si="363"/>
        <v>Pls</v>
      </c>
      <c r="Q958" s="179" t="str">
        <f t="shared" si="358"/>
        <v>MR259.11</v>
      </c>
      <c r="R958" s="4" t="str">
        <f t="shared" si="364"/>
        <v>[M]</v>
      </c>
      <c r="S958" s="179" t="str">
        <f t="shared" si="359"/>
        <v>MR359.11</v>
      </c>
      <c r="T958" s="4" t="str">
        <f t="shared" si="365"/>
        <v>[A]</v>
      </c>
      <c r="U958" s="179" t="str">
        <f t="shared" si="353"/>
        <v>MR459.11</v>
      </c>
      <c r="V958" s="4" t="str">
        <f t="shared" si="367"/>
        <v>Sw</v>
      </c>
      <c r="W958" s="179" t="str">
        <f t="shared" si="354"/>
        <v>MR559.11</v>
      </c>
      <c r="X958" s="4" t="str">
        <f t="shared" si="368"/>
        <v>Lamp</v>
      </c>
      <c r="Y958" s="179" t="str">
        <f t="shared" si="360"/>
        <v>MR659.11</v>
      </c>
      <c r="Z958" s="4" t="str">
        <f t="shared" si="369"/>
        <v>Alw</v>
      </c>
    </row>
    <row r="959" spans="2:26">
      <c r="B959" s="256"/>
      <c r="G959" s="182">
        <f t="shared" si="361"/>
        <v>59</v>
      </c>
      <c r="H959" s="179">
        <f t="shared" si="362"/>
        <v>12</v>
      </c>
      <c r="I959" s="179" t="str">
        <f t="shared" si="351"/>
        <v>R59.12</v>
      </c>
      <c r="K959" s="179" t="str">
        <f t="shared" si="355"/>
        <v>R159.12</v>
      </c>
      <c r="L959" s="138" t="str">
        <f t="shared" si="366"/>
        <v>Sol</v>
      </c>
      <c r="M959" s="179" t="str">
        <f t="shared" si="356"/>
        <v>MR59.12</v>
      </c>
      <c r="N959" s="4" t="str">
        <f t="shared" si="352"/>
        <v>Flg</v>
      </c>
      <c r="O959" s="179" t="str">
        <f t="shared" si="357"/>
        <v>MR159.12</v>
      </c>
      <c r="P959" s="4" t="str">
        <f t="shared" si="363"/>
        <v>Pls</v>
      </c>
      <c r="Q959" s="179" t="str">
        <f t="shared" si="358"/>
        <v>MR259.12</v>
      </c>
      <c r="R959" s="4" t="str">
        <f t="shared" si="364"/>
        <v>[M]</v>
      </c>
      <c r="S959" s="179" t="str">
        <f t="shared" si="359"/>
        <v>MR359.12</v>
      </c>
      <c r="T959" s="4" t="str">
        <f t="shared" si="365"/>
        <v>[A]</v>
      </c>
      <c r="U959" s="179" t="str">
        <f t="shared" si="353"/>
        <v>MR459.12</v>
      </c>
      <c r="V959" s="4" t="str">
        <f t="shared" si="367"/>
        <v>Sw</v>
      </c>
      <c r="W959" s="179" t="str">
        <f t="shared" si="354"/>
        <v>MR559.12</v>
      </c>
      <c r="X959" s="4" t="str">
        <f t="shared" si="368"/>
        <v>Lamp</v>
      </c>
      <c r="Y959" s="179" t="str">
        <f t="shared" si="360"/>
        <v>MR659.12</v>
      </c>
      <c r="Z959" s="4" t="str">
        <f t="shared" si="369"/>
        <v>Alw</v>
      </c>
    </row>
    <row r="960" spans="2:26">
      <c r="B960" s="256"/>
      <c r="G960" s="182">
        <f t="shared" si="361"/>
        <v>59</v>
      </c>
      <c r="H960" s="179">
        <f t="shared" si="362"/>
        <v>13</v>
      </c>
      <c r="I960" s="179" t="str">
        <f t="shared" si="351"/>
        <v>R59.13</v>
      </c>
      <c r="K960" s="179" t="str">
        <f t="shared" si="355"/>
        <v>R159.13</v>
      </c>
      <c r="L960" s="138" t="str">
        <f t="shared" si="366"/>
        <v>Sol</v>
      </c>
      <c r="M960" s="179" t="str">
        <f t="shared" si="356"/>
        <v>MR59.13</v>
      </c>
      <c r="N960" s="4" t="str">
        <f t="shared" si="352"/>
        <v>Flg</v>
      </c>
      <c r="O960" s="179" t="str">
        <f t="shared" si="357"/>
        <v>MR159.13</v>
      </c>
      <c r="P960" s="4" t="str">
        <f t="shared" si="363"/>
        <v>Pls</v>
      </c>
      <c r="Q960" s="179" t="str">
        <f t="shared" si="358"/>
        <v>MR259.13</v>
      </c>
      <c r="R960" s="4" t="str">
        <f t="shared" si="364"/>
        <v>[M]</v>
      </c>
      <c r="S960" s="179" t="str">
        <f t="shared" si="359"/>
        <v>MR359.13</v>
      </c>
      <c r="T960" s="4" t="str">
        <f t="shared" si="365"/>
        <v>[A]</v>
      </c>
      <c r="U960" s="179" t="str">
        <f t="shared" si="353"/>
        <v>MR459.13</v>
      </c>
      <c r="V960" s="4" t="str">
        <f t="shared" si="367"/>
        <v>Sw</v>
      </c>
      <c r="W960" s="179" t="str">
        <f t="shared" si="354"/>
        <v>MR559.13</v>
      </c>
      <c r="X960" s="4" t="str">
        <f t="shared" si="368"/>
        <v>Lamp</v>
      </c>
      <c r="Y960" s="179" t="str">
        <f t="shared" si="360"/>
        <v>MR659.13</v>
      </c>
      <c r="Z960" s="4" t="str">
        <f t="shared" si="369"/>
        <v>Alw</v>
      </c>
    </row>
    <row r="961" spans="2:26">
      <c r="B961" s="256"/>
      <c r="G961" s="182">
        <f t="shared" si="361"/>
        <v>59</v>
      </c>
      <c r="H961" s="179">
        <f t="shared" si="362"/>
        <v>14</v>
      </c>
      <c r="I961" s="179" t="str">
        <f t="shared" si="351"/>
        <v>R59.14</v>
      </c>
      <c r="K961" s="179" t="str">
        <f t="shared" si="355"/>
        <v>R159.14</v>
      </c>
      <c r="L961" s="138" t="str">
        <f t="shared" si="366"/>
        <v>Sol</v>
      </c>
      <c r="M961" s="179" t="str">
        <f t="shared" si="356"/>
        <v>MR59.14</v>
      </c>
      <c r="N961" s="4" t="str">
        <f t="shared" si="352"/>
        <v>Flg</v>
      </c>
      <c r="O961" s="179" t="str">
        <f t="shared" si="357"/>
        <v>MR159.14</v>
      </c>
      <c r="P961" s="4" t="str">
        <f t="shared" si="363"/>
        <v>Pls</v>
      </c>
      <c r="Q961" s="179" t="str">
        <f t="shared" si="358"/>
        <v>MR259.14</v>
      </c>
      <c r="R961" s="4" t="str">
        <f t="shared" si="364"/>
        <v>[M]</v>
      </c>
      <c r="S961" s="179" t="str">
        <f t="shared" si="359"/>
        <v>MR359.14</v>
      </c>
      <c r="T961" s="4" t="str">
        <f t="shared" si="365"/>
        <v>[A]</v>
      </c>
      <c r="U961" s="179" t="str">
        <f t="shared" si="353"/>
        <v>MR459.14</v>
      </c>
      <c r="V961" s="4" t="str">
        <f t="shared" si="367"/>
        <v>Sw</v>
      </c>
      <c r="W961" s="179" t="str">
        <f t="shared" si="354"/>
        <v>MR559.14</v>
      </c>
      <c r="X961" s="4" t="str">
        <f t="shared" si="368"/>
        <v>Lamp</v>
      </c>
      <c r="Y961" s="179" t="str">
        <f t="shared" si="360"/>
        <v>MR659.14</v>
      </c>
      <c r="Z961" s="4" t="str">
        <f t="shared" si="369"/>
        <v>Alw</v>
      </c>
    </row>
    <row r="962" spans="2:26">
      <c r="B962" s="256"/>
      <c r="G962" s="182">
        <f t="shared" si="361"/>
        <v>59</v>
      </c>
      <c r="H962" s="179">
        <f t="shared" si="362"/>
        <v>15</v>
      </c>
      <c r="I962" s="179" t="str">
        <f t="shared" si="351"/>
        <v>R59.15</v>
      </c>
      <c r="K962" s="179" t="str">
        <f t="shared" si="355"/>
        <v>R159.15</v>
      </c>
      <c r="L962" s="138" t="str">
        <f t="shared" si="366"/>
        <v>Sol</v>
      </c>
      <c r="M962" s="179" t="str">
        <f t="shared" si="356"/>
        <v>MR59.15</v>
      </c>
      <c r="N962" s="4" t="str">
        <f t="shared" si="352"/>
        <v>Flg</v>
      </c>
      <c r="O962" s="179" t="str">
        <f t="shared" si="357"/>
        <v>MR159.15</v>
      </c>
      <c r="P962" s="4" t="str">
        <f t="shared" si="363"/>
        <v>Pls</v>
      </c>
      <c r="Q962" s="179" t="str">
        <f t="shared" si="358"/>
        <v>MR259.15</v>
      </c>
      <c r="R962" s="4" t="str">
        <f t="shared" si="364"/>
        <v>[M]</v>
      </c>
      <c r="S962" s="179" t="str">
        <f t="shared" si="359"/>
        <v>MR359.15</v>
      </c>
      <c r="T962" s="4" t="str">
        <f t="shared" si="365"/>
        <v>[A]</v>
      </c>
      <c r="U962" s="179" t="str">
        <f t="shared" si="353"/>
        <v>MR459.15</v>
      </c>
      <c r="V962" s="4" t="str">
        <f t="shared" si="367"/>
        <v>Sw</v>
      </c>
      <c r="W962" s="179" t="str">
        <f t="shared" si="354"/>
        <v>MR559.15</v>
      </c>
      <c r="X962" s="4" t="str">
        <f t="shared" si="368"/>
        <v>Lamp</v>
      </c>
      <c r="Y962" s="179" t="str">
        <f t="shared" si="360"/>
        <v>MR659.15</v>
      </c>
      <c r="Z962" s="4" t="str">
        <f t="shared" si="369"/>
        <v>Alw</v>
      </c>
    </row>
    <row r="963" spans="2:26">
      <c r="B963" s="256"/>
      <c r="G963" s="182">
        <f t="shared" si="361"/>
        <v>60</v>
      </c>
      <c r="H963" s="179">
        <f t="shared" si="362"/>
        <v>0</v>
      </c>
      <c r="I963" s="179" t="str">
        <f t="shared" ref="I963:I1026" si="370">F$2&amp;G963&amp;"."&amp;H963</f>
        <v>R60.0</v>
      </c>
      <c r="K963" s="179" t="str">
        <f t="shared" si="355"/>
        <v>R160.0</v>
      </c>
      <c r="L963" s="138" t="str">
        <f t="shared" si="366"/>
        <v>Sol</v>
      </c>
      <c r="M963" s="179" t="str">
        <f t="shared" si="356"/>
        <v>MR60.0</v>
      </c>
      <c r="N963" s="4" t="str">
        <f t="shared" ref="N963:N1026" si="371">$B963&amp;N$2</f>
        <v>Flg</v>
      </c>
      <c r="O963" s="179" t="str">
        <f t="shared" si="357"/>
        <v>MR160.0</v>
      </c>
      <c r="P963" s="4" t="str">
        <f t="shared" si="363"/>
        <v>Pls</v>
      </c>
      <c r="Q963" s="179" t="str">
        <f t="shared" si="358"/>
        <v>MR260.0</v>
      </c>
      <c r="R963" s="4" t="str">
        <f t="shared" si="364"/>
        <v>[M]</v>
      </c>
      <c r="S963" s="179" t="str">
        <f t="shared" si="359"/>
        <v>MR360.0</v>
      </c>
      <c r="T963" s="4" t="str">
        <f t="shared" si="365"/>
        <v>[A]</v>
      </c>
      <c r="U963" s="179" t="str">
        <f t="shared" ref="U963:U1026" si="372">$U$2&amp;($G963+400)&amp;"."&amp;$H963</f>
        <v>MR460.0</v>
      </c>
      <c r="V963" s="4" t="str">
        <f t="shared" si="367"/>
        <v>Sw</v>
      </c>
      <c r="W963" s="179" t="str">
        <f t="shared" ref="W963:W1026" si="373">$W$2&amp;($G963+500)&amp;"."&amp;$H963</f>
        <v>MR560.0</v>
      </c>
      <c r="X963" s="4" t="str">
        <f t="shared" si="368"/>
        <v>Lamp</v>
      </c>
      <c r="Y963" s="179" t="str">
        <f t="shared" si="360"/>
        <v>MR660.0</v>
      </c>
      <c r="Z963" s="4" t="str">
        <f t="shared" si="369"/>
        <v>Alw</v>
      </c>
    </row>
    <row r="964" spans="2:26">
      <c r="B964" s="256"/>
      <c r="G964" s="182">
        <f t="shared" si="361"/>
        <v>60</v>
      </c>
      <c r="H964" s="179">
        <f t="shared" si="362"/>
        <v>1</v>
      </c>
      <c r="I964" s="179" t="str">
        <f t="shared" si="370"/>
        <v>R60.1</v>
      </c>
      <c r="K964" s="179" t="str">
        <f t="shared" ref="K964:K1027" si="374">$F$2&amp;($G964+100)&amp;"."&amp;$H964</f>
        <v>R160.1</v>
      </c>
      <c r="L964" s="138" t="str">
        <f t="shared" si="366"/>
        <v>Sol</v>
      </c>
      <c r="M964" s="179" t="str">
        <f t="shared" ref="M964:M1027" si="375">M$2&amp;($G964+0)&amp;"."&amp;$H964</f>
        <v>MR60.1</v>
      </c>
      <c r="N964" s="4" t="str">
        <f t="shared" si="371"/>
        <v>Flg</v>
      </c>
      <c r="O964" s="179" t="str">
        <f t="shared" ref="O964:O1027" si="376">O$2&amp;($G964+100)&amp;"."&amp;$H964</f>
        <v>MR160.1</v>
      </c>
      <c r="P964" s="4" t="str">
        <f t="shared" si="363"/>
        <v>Pls</v>
      </c>
      <c r="Q964" s="179" t="str">
        <f t="shared" ref="Q964:Q1027" si="377">Q$2&amp;($G964+200)&amp;"."&amp;$H964</f>
        <v>MR260.1</v>
      </c>
      <c r="R964" s="4" t="str">
        <f t="shared" si="364"/>
        <v>[M]</v>
      </c>
      <c r="S964" s="179" t="str">
        <f t="shared" ref="S964:S1027" si="378">S$2&amp;($G964+300)&amp;"."&amp;$H964</f>
        <v>MR360.1</v>
      </c>
      <c r="T964" s="4" t="str">
        <f t="shared" si="365"/>
        <v>[A]</v>
      </c>
      <c r="U964" s="179" t="str">
        <f t="shared" si="372"/>
        <v>MR460.1</v>
      </c>
      <c r="V964" s="4" t="str">
        <f t="shared" si="367"/>
        <v>Sw</v>
      </c>
      <c r="W964" s="179" t="str">
        <f t="shared" si="373"/>
        <v>MR560.1</v>
      </c>
      <c r="X964" s="4" t="str">
        <f t="shared" si="368"/>
        <v>Lamp</v>
      </c>
      <c r="Y964" s="179" t="str">
        <f t="shared" ref="Y964:Y1027" si="379">$W$2&amp;($G964+600)&amp;"."&amp;$H964</f>
        <v>MR660.1</v>
      </c>
      <c r="Z964" s="4" t="str">
        <f t="shared" si="369"/>
        <v>Alw</v>
      </c>
    </row>
    <row r="965" spans="2:26">
      <c r="B965" s="256"/>
      <c r="G965" s="182">
        <f t="shared" si="361"/>
        <v>60</v>
      </c>
      <c r="H965" s="179">
        <f t="shared" si="362"/>
        <v>2</v>
      </c>
      <c r="I965" s="179" t="str">
        <f t="shared" si="370"/>
        <v>R60.2</v>
      </c>
      <c r="J965" s="6" t="str">
        <f>$B965&amp;"Done"</f>
        <v>Done</v>
      </c>
      <c r="K965" s="179" t="str">
        <f t="shared" si="374"/>
        <v>R160.2</v>
      </c>
      <c r="L965" s="138" t="str">
        <f t="shared" si="366"/>
        <v>Sol</v>
      </c>
      <c r="M965" s="179" t="str">
        <f t="shared" si="375"/>
        <v>MR60.2</v>
      </c>
      <c r="N965" s="4" t="str">
        <f t="shared" si="371"/>
        <v>Flg</v>
      </c>
      <c r="O965" s="179" t="str">
        <f t="shared" si="376"/>
        <v>MR160.2</v>
      </c>
      <c r="P965" s="4" t="str">
        <f t="shared" si="363"/>
        <v>Pls</v>
      </c>
      <c r="Q965" s="179" t="str">
        <f t="shared" si="377"/>
        <v>MR260.2</v>
      </c>
      <c r="R965" s="4" t="str">
        <f t="shared" si="364"/>
        <v>[M]</v>
      </c>
      <c r="S965" s="179" t="str">
        <f t="shared" si="378"/>
        <v>MR360.2</v>
      </c>
      <c r="T965" s="4" t="str">
        <f t="shared" si="365"/>
        <v>[A]</v>
      </c>
      <c r="U965" s="179" t="str">
        <f t="shared" si="372"/>
        <v>MR460.2</v>
      </c>
      <c r="V965" s="4" t="str">
        <f t="shared" si="367"/>
        <v>Sw</v>
      </c>
      <c r="W965" s="179" t="str">
        <f t="shared" si="373"/>
        <v>MR560.2</v>
      </c>
      <c r="X965" s="4" t="str">
        <f t="shared" si="368"/>
        <v>Lamp</v>
      </c>
      <c r="Y965" s="179" t="str">
        <f t="shared" si="379"/>
        <v>MR660.2</v>
      </c>
      <c r="Z965" s="4" t="str">
        <f t="shared" si="369"/>
        <v>Alw</v>
      </c>
    </row>
    <row r="966" spans="2:26">
      <c r="B966" s="256"/>
      <c r="G966" s="182">
        <f t="shared" si="361"/>
        <v>60</v>
      </c>
      <c r="H966" s="179">
        <f t="shared" si="362"/>
        <v>3</v>
      </c>
      <c r="I966" s="179" t="str">
        <f t="shared" si="370"/>
        <v>R60.3</v>
      </c>
      <c r="K966" s="179" t="str">
        <f t="shared" si="374"/>
        <v>R160.3</v>
      </c>
      <c r="L966" s="138" t="str">
        <f t="shared" si="366"/>
        <v>Sol</v>
      </c>
      <c r="M966" s="179" t="str">
        <f t="shared" si="375"/>
        <v>MR60.3</v>
      </c>
      <c r="N966" s="4" t="str">
        <f t="shared" si="371"/>
        <v>Flg</v>
      </c>
      <c r="O966" s="179" t="str">
        <f t="shared" si="376"/>
        <v>MR160.3</v>
      </c>
      <c r="P966" s="4" t="str">
        <f t="shared" si="363"/>
        <v>Pls</v>
      </c>
      <c r="Q966" s="179" t="str">
        <f t="shared" si="377"/>
        <v>MR260.3</v>
      </c>
      <c r="R966" s="4" t="str">
        <f t="shared" si="364"/>
        <v>[M]</v>
      </c>
      <c r="S966" s="179" t="str">
        <f t="shared" si="378"/>
        <v>MR360.3</v>
      </c>
      <c r="T966" s="4" t="str">
        <f t="shared" si="365"/>
        <v>[A]</v>
      </c>
      <c r="U966" s="179" t="str">
        <f t="shared" si="372"/>
        <v>MR460.3</v>
      </c>
      <c r="V966" s="4" t="str">
        <f t="shared" si="367"/>
        <v>Sw</v>
      </c>
      <c r="W966" s="179" t="str">
        <f t="shared" si="373"/>
        <v>MR560.3</v>
      </c>
      <c r="X966" s="4" t="str">
        <f t="shared" si="368"/>
        <v>Lamp</v>
      </c>
      <c r="Y966" s="179" t="str">
        <f t="shared" si="379"/>
        <v>MR660.3</v>
      </c>
      <c r="Z966" s="4" t="str">
        <f t="shared" si="369"/>
        <v>Alw</v>
      </c>
    </row>
    <row r="967" spans="2:26">
      <c r="B967" s="256"/>
      <c r="G967" s="182">
        <f t="shared" si="361"/>
        <v>60</v>
      </c>
      <c r="H967" s="179">
        <f t="shared" si="362"/>
        <v>4</v>
      </c>
      <c r="I967" s="179" t="str">
        <f t="shared" si="370"/>
        <v>R60.4</v>
      </c>
      <c r="K967" s="179" t="str">
        <f t="shared" si="374"/>
        <v>R160.4</v>
      </c>
      <c r="L967" s="138" t="str">
        <f t="shared" si="366"/>
        <v>Sol</v>
      </c>
      <c r="M967" s="179" t="str">
        <f t="shared" si="375"/>
        <v>MR60.4</v>
      </c>
      <c r="N967" s="4" t="str">
        <f t="shared" si="371"/>
        <v>Flg</v>
      </c>
      <c r="O967" s="179" t="str">
        <f t="shared" si="376"/>
        <v>MR160.4</v>
      </c>
      <c r="P967" s="4" t="str">
        <f t="shared" si="363"/>
        <v>Pls</v>
      </c>
      <c r="Q967" s="179" t="str">
        <f t="shared" si="377"/>
        <v>MR260.4</v>
      </c>
      <c r="R967" s="4" t="str">
        <f t="shared" si="364"/>
        <v>[M]</v>
      </c>
      <c r="S967" s="179" t="str">
        <f t="shared" si="378"/>
        <v>MR360.4</v>
      </c>
      <c r="T967" s="4" t="str">
        <f t="shared" si="365"/>
        <v>[A]</v>
      </c>
      <c r="U967" s="179" t="str">
        <f t="shared" si="372"/>
        <v>MR460.4</v>
      </c>
      <c r="V967" s="4" t="str">
        <f t="shared" si="367"/>
        <v>Sw</v>
      </c>
      <c r="W967" s="179" t="str">
        <f t="shared" si="373"/>
        <v>MR560.4</v>
      </c>
      <c r="X967" s="4" t="str">
        <f t="shared" si="368"/>
        <v>Lamp</v>
      </c>
      <c r="Y967" s="179" t="str">
        <f t="shared" si="379"/>
        <v>MR660.4</v>
      </c>
      <c r="Z967" s="4" t="str">
        <f t="shared" si="369"/>
        <v>Alw</v>
      </c>
    </row>
    <row r="968" spans="2:26">
      <c r="B968" s="256"/>
      <c r="G968" s="182">
        <f t="shared" ref="G968:G1031" si="380">IF(H967&lt;&gt;15,G967,G967+1)</f>
        <v>60</v>
      </c>
      <c r="H968" s="179">
        <f t="shared" si="362"/>
        <v>5</v>
      </c>
      <c r="I968" s="179" t="str">
        <f t="shared" si="370"/>
        <v>R60.5</v>
      </c>
      <c r="K968" s="179" t="str">
        <f t="shared" si="374"/>
        <v>R160.5</v>
      </c>
      <c r="L968" s="138" t="str">
        <f t="shared" si="366"/>
        <v>Sol</v>
      </c>
      <c r="M968" s="179" t="str">
        <f t="shared" si="375"/>
        <v>MR60.5</v>
      </c>
      <c r="N968" s="4" t="str">
        <f t="shared" si="371"/>
        <v>Flg</v>
      </c>
      <c r="O968" s="179" t="str">
        <f t="shared" si="376"/>
        <v>MR160.5</v>
      </c>
      <c r="P968" s="4" t="str">
        <f t="shared" si="363"/>
        <v>Pls</v>
      </c>
      <c r="Q968" s="179" t="str">
        <f t="shared" si="377"/>
        <v>MR260.5</v>
      </c>
      <c r="R968" s="4" t="str">
        <f t="shared" si="364"/>
        <v>[M]</v>
      </c>
      <c r="S968" s="179" t="str">
        <f t="shared" si="378"/>
        <v>MR360.5</v>
      </c>
      <c r="T968" s="4" t="str">
        <f t="shared" si="365"/>
        <v>[A]</v>
      </c>
      <c r="U968" s="179" t="str">
        <f t="shared" si="372"/>
        <v>MR460.5</v>
      </c>
      <c r="V968" s="4" t="str">
        <f t="shared" si="367"/>
        <v>Sw</v>
      </c>
      <c r="W968" s="179" t="str">
        <f t="shared" si="373"/>
        <v>MR560.5</v>
      </c>
      <c r="X968" s="4" t="str">
        <f t="shared" si="368"/>
        <v>Lamp</v>
      </c>
      <c r="Y968" s="179" t="str">
        <f t="shared" si="379"/>
        <v>MR660.5</v>
      </c>
      <c r="Z968" s="4" t="str">
        <f t="shared" si="369"/>
        <v>Alw</v>
      </c>
    </row>
    <row r="969" spans="2:26">
      <c r="B969" s="256"/>
      <c r="G969" s="182">
        <f t="shared" si="380"/>
        <v>60</v>
      </c>
      <c r="H969" s="179">
        <f t="shared" si="362"/>
        <v>6</v>
      </c>
      <c r="I969" s="179" t="str">
        <f t="shared" si="370"/>
        <v>R60.6</v>
      </c>
      <c r="K969" s="179" t="str">
        <f t="shared" si="374"/>
        <v>R160.6</v>
      </c>
      <c r="L969" s="138" t="str">
        <f t="shared" si="366"/>
        <v>Sol</v>
      </c>
      <c r="M969" s="179" t="str">
        <f t="shared" si="375"/>
        <v>MR60.6</v>
      </c>
      <c r="N969" s="4" t="str">
        <f t="shared" si="371"/>
        <v>Flg</v>
      </c>
      <c r="O969" s="179" t="str">
        <f t="shared" si="376"/>
        <v>MR160.6</v>
      </c>
      <c r="P969" s="4" t="str">
        <f t="shared" si="363"/>
        <v>Pls</v>
      </c>
      <c r="Q969" s="179" t="str">
        <f t="shared" si="377"/>
        <v>MR260.6</v>
      </c>
      <c r="R969" s="4" t="str">
        <f t="shared" si="364"/>
        <v>[M]</v>
      </c>
      <c r="S969" s="179" t="str">
        <f t="shared" si="378"/>
        <v>MR360.6</v>
      </c>
      <c r="T969" s="4" t="str">
        <f t="shared" si="365"/>
        <v>[A]</v>
      </c>
      <c r="U969" s="179" t="str">
        <f t="shared" si="372"/>
        <v>MR460.6</v>
      </c>
      <c r="V969" s="4" t="str">
        <f t="shared" si="367"/>
        <v>Sw</v>
      </c>
      <c r="W969" s="179" t="str">
        <f t="shared" si="373"/>
        <v>MR560.6</v>
      </c>
      <c r="X969" s="4" t="str">
        <f t="shared" si="368"/>
        <v>Lamp</v>
      </c>
      <c r="Y969" s="179" t="str">
        <f t="shared" si="379"/>
        <v>MR660.6</v>
      </c>
      <c r="Z969" s="4" t="str">
        <f t="shared" si="369"/>
        <v>Alw</v>
      </c>
    </row>
    <row r="970" spans="2:26">
      <c r="B970" s="256"/>
      <c r="G970" s="182">
        <f t="shared" si="380"/>
        <v>60</v>
      </c>
      <c r="H970" s="179">
        <f t="shared" si="362"/>
        <v>7</v>
      </c>
      <c r="I970" s="179" t="str">
        <f t="shared" si="370"/>
        <v>R60.7</v>
      </c>
      <c r="K970" s="179" t="str">
        <f t="shared" si="374"/>
        <v>R160.7</v>
      </c>
      <c r="L970" s="138" t="str">
        <f t="shared" si="366"/>
        <v>Sol</v>
      </c>
      <c r="M970" s="179" t="str">
        <f t="shared" si="375"/>
        <v>MR60.7</v>
      </c>
      <c r="N970" s="4" t="str">
        <f t="shared" si="371"/>
        <v>Flg</v>
      </c>
      <c r="O970" s="179" t="str">
        <f t="shared" si="376"/>
        <v>MR160.7</v>
      </c>
      <c r="P970" s="4" t="str">
        <f t="shared" si="363"/>
        <v>Pls</v>
      </c>
      <c r="Q970" s="179" t="str">
        <f t="shared" si="377"/>
        <v>MR260.7</v>
      </c>
      <c r="R970" s="4" t="str">
        <f t="shared" si="364"/>
        <v>[M]</v>
      </c>
      <c r="S970" s="179" t="str">
        <f t="shared" si="378"/>
        <v>MR360.7</v>
      </c>
      <c r="T970" s="4" t="str">
        <f t="shared" si="365"/>
        <v>[A]</v>
      </c>
      <c r="U970" s="179" t="str">
        <f t="shared" si="372"/>
        <v>MR460.7</v>
      </c>
      <c r="V970" s="4" t="str">
        <f t="shared" si="367"/>
        <v>Sw</v>
      </c>
      <c r="W970" s="179" t="str">
        <f t="shared" si="373"/>
        <v>MR560.7</v>
      </c>
      <c r="X970" s="4" t="str">
        <f t="shared" si="368"/>
        <v>Lamp</v>
      </c>
      <c r="Y970" s="179" t="str">
        <f t="shared" si="379"/>
        <v>MR660.7</v>
      </c>
      <c r="Z970" s="4" t="str">
        <f t="shared" si="369"/>
        <v>Alw</v>
      </c>
    </row>
    <row r="971" spans="2:26">
      <c r="B971" s="256"/>
      <c r="G971" s="182">
        <f t="shared" si="380"/>
        <v>60</v>
      </c>
      <c r="H971" s="179">
        <f t="shared" si="362"/>
        <v>8</v>
      </c>
      <c r="I971" s="179" t="str">
        <f t="shared" si="370"/>
        <v>R60.8</v>
      </c>
      <c r="K971" s="179" t="str">
        <f t="shared" si="374"/>
        <v>R160.8</v>
      </c>
      <c r="L971" s="138" t="str">
        <f t="shared" si="366"/>
        <v>Sol</v>
      </c>
      <c r="M971" s="179" t="str">
        <f t="shared" si="375"/>
        <v>MR60.8</v>
      </c>
      <c r="N971" s="4" t="str">
        <f t="shared" si="371"/>
        <v>Flg</v>
      </c>
      <c r="O971" s="179" t="str">
        <f t="shared" si="376"/>
        <v>MR160.8</v>
      </c>
      <c r="P971" s="4" t="str">
        <f t="shared" si="363"/>
        <v>Pls</v>
      </c>
      <c r="Q971" s="179" t="str">
        <f t="shared" si="377"/>
        <v>MR260.8</v>
      </c>
      <c r="R971" s="4" t="str">
        <f t="shared" si="364"/>
        <v>[M]</v>
      </c>
      <c r="S971" s="179" t="str">
        <f t="shared" si="378"/>
        <v>MR360.8</v>
      </c>
      <c r="T971" s="4" t="str">
        <f t="shared" si="365"/>
        <v>[A]</v>
      </c>
      <c r="U971" s="179" t="str">
        <f t="shared" si="372"/>
        <v>MR460.8</v>
      </c>
      <c r="V971" s="4" t="str">
        <f t="shared" si="367"/>
        <v>Sw</v>
      </c>
      <c r="W971" s="179" t="str">
        <f t="shared" si="373"/>
        <v>MR560.8</v>
      </c>
      <c r="X971" s="4" t="str">
        <f t="shared" si="368"/>
        <v>Lamp</v>
      </c>
      <c r="Y971" s="179" t="str">
        <f t="shared" si="379"/>
        <v>MR660.8</v>
      </c>
      <c r="Z971" s="4" t="str">
        <f t="shared" si="369"/>
        <v>Alw</v>
      </c>
    </row>
    <row r="972" spans="2:26">
      <c r="B972" s="256"/>
      <c r="G972" s="182">
        <f t="shared" si="380"/>
        <v>60</v>
      </c>
      <c r="H972" s="179">
        <f t="shared" si="362"/>
        <v>9</v>
      </c>
      <c r="I972" s="179" t="str">
        <f t="shared" si="370"/>
        <v>R60.9</v>
      </c>
      <c r="K972" s="179" t="str">
        <f t="shared" si="374"/>
        <v>R160.9</v>
      </c>
      <c r="L972" s="138" t="str">
        <f t="shared" si="366"/>
        <v>Sol</v>
      </c>
      <c r="M972" s="179" t="str">
        <f t="shared" si="375"/>
        <v>MR60.9</v>
      </c>
      <c r="N972" s="4" t="str">
        <f t="shared" si="371"/>
        <v>Flg</v>
      </c>
      <c r="O972" s="179" t="str">
        <f t="shared" si="376"/>
        <v>MR160.9</v>
      </c>
      <c r="P972" s="4" t="str">
        <f t="shared" si="363"/>
        <v>Pls</v>
      </c>
      <c r="Q972" s="179" t="str">
        <f t="shared" si="377"/>
        <v>MR260.9</v>
      </c>
      <c r="R972" s="4" t="str">
        <f t="shared" si="364"/>
        <v>[M]</v>
      </c>
      <c r="S972" s="179" t="str">
        <f t="shared" si="378"/>
        <v>MR360.9</v>
      </c>
      <c r="T972" s="4" t="str">
        <f t="shared" si="365"/>
        <v>[A]</v>
      </c>
      <c r="U972" s="179" t="str">
        <f t="shared" si="372"/>
        <v>MR460.9</v>
      </c>
      <c r="V972" s="4" t="str">
        <f t="shared" si="367"/>
        <v>Sw</v>
      </c>
      <c r="W972" s="179" t="str">
        <f t="shared" si="373"/>
        <v>MR560.9</v>
      </c>
      <c r="X972" s="4" t="str">
        <f t="shared" si="368"/>
        <v>Lamp</v>
      </c>
      <c r="Y972" s="179" t="str">
        <f t="shared" si="379"/>
        <v>MR660.9</v>
      </c>
      <c r="Z972" s="4" t="str">
        <f t="shared" si="369"/>
        <v>Alw</v>
      </c>
    </row>
    <row r="973" spans="2:26">
      <c r="B973" s="256"/>
      <c r="G973" s="182">
        <f t="shared" si="380"/>
        <v>60</v>
      </c>
      <c r="H973" s="179">
        <f t="shared" ref="H973:H1036" si="381">IF(H972&lt;&gt;15,H972+1,0)</f>
        <v>10</v>
      </c>
      <c r="I973" s="179" t="str">
        <f t="shared" si="370"/>
        <v>R60.10</v>
      </c>
      <c r="K973" s="179" t="str">
        <f t="shared" si="374"/>
        <v>R160.10</v>
      </c>
      <c r="L973" s="138" t="str">
        <f t="shared" si="366"/>
        <v>Sol</v>
      </c>
      <c r="M973" s="179" t="str">
        <f t="shared" si="375"/>
        <v>MR60.10</v>
      </c>
      <c r="N973" s="4" t="str">
        <f t="shared" si="371"/>
        <v>Flg</v>
      </c>
      <c r="O973" s="179" t="str">
        <f t="shared" si="376"/>
        <v>MR160.10</v>
      </c>
      <c r="P973" s="4" t="str">
        <f t="shared" si="363"/>
        <v>Pls</v>
      </c>
      <c r="Q973" s="179" t="str">
        <f t="shared" si="377"/>
        <v>MR260.10</v>
      </c>
      <c r="R973" s="4" t="str">
        <f t="shared" si="364"/>
        <v>[M]</v>
      </c>
      <c r="S973" s="179" t="str">
        <f t="shared" si="378"/>
        <v>MR360.10</v>
      </c>
      <c r="T973" s="4" t="str">
        <f t="shared" si="365"/>
        <v>[A]</v>
      </c>
      <c r="U973" s="179" t="str">
        <f t="shared" si="372"/>
        <v>MR460.10</v>
      </c>
      <c r="V973" s="4" t="str">
        <f t="shared" si="367"/>
        <v>Sw</v>
      </c>
      <c r="W973" s="179" t="str">
        <f t="shared" si="373"/>
        <v>MR560.10</v>
      </c>
      <c r="X973" s="4" t="str">
        <f t="shared" si="368"/>
        <v>Lamp</v>
      </c>
      <c r="Y973" s="179" t="str">
        <f t="shared" si="379"/>
        <v>MR660.10</v>
      </c>
      <c r="Z973" s="4" t="str">
        <f t="shared" si="369"/>
        <v>Alw</v>
      </c>
    </row>
    <row r="974" spans="2:26">
      <c r="B974" s="256"/>
      <c r="G974" s="182">
        <f t="shared" si="380"/>
        <v>60</v>
      </c>
      <c r="H974" s="179">
        <f t="shared" si="381"/>
        <v>11</v>
      </c>
      <c r="I974" s="179" t="str">
        <f t="shared" si="370"/>
        <v>R60.11</v>
      </c>
      <c r="K974" s="179" t="str">
        <f t="shared" si="374"/>
        <v>R160.11</v>
      </c>
      <c r="L974" s="138" t="str">
        <f t="shared" si="366"/>
        <v>Sol</v>
      </c>
      <c r="M974" s="179" t="str">
        <f t="shared" si="375"/>
        <v>MR60.11</v>
      </c>
      <c r="N974" s="4" t="str">
        <f t="shared" si="371"/>
        <v>Flg</v>
      </c>
      <c r="O974" s="179" t="str">
        <f t="shared" si="376"/>
        <v>MR160.11</v>
      </c>
      <c r="P974" s="4" t="str">
        <f t="shared" si="363"/>
        <v>Pls</v>
      </c>
      <c r="Q974" s="179" t="str">
        <f t="shared" si="377"/>
        <v>MR260.11</v>
      </c>
      <c r="R974" s="4" t="str">
        <f t="shared" si="364"/>
        <v>[M]</v>
      </c>
      <c r="S974" s="179" t="str">
        <f t="shared" si="378"/>
        <v>MR360.11</v>
      </c>
      <c r="T974" s="4" t="str">
        <f t="shared" si="365"/>
        <v>[A]</v>
      </c>
      <c r="U974" s="179" t="str">
        <f t="shared" si="372"/>
        <v>MR460.11</v>
      </c>
      <c r="V974" s="4" t="str">
        <f t="shared" si="367"/>
        <v>Sw</v>
      </c>
      <c r="W974" s="179" t="str">
        <f t="shared" si="373"/>
        <v>MR560.11</v>
      </c>
      <c r="X974" s="4" t="str">
        <f t="shared" si="368"/>
        <v>Lamp</v>
      </c>
      <c r="Y974" s="179" t="str">
        <f t="shared" si="379"/>
        <v>MR660.11</v>
      </c>
      <c r="Z974" s="4" t="str">
        <f t="shared" si="369"/>
        <v>Alw</v>
      </c>
    </row>
    <row r="975" spans="2:26">
      <c r="B975" s="256"/>
      <c r="G975" s="182">
        <f t="shared" si="380"/>
        <v>60</v>
      </c>
      <c r="H975" s="179">
        <f t="shared" si="381"/>
        <v>12</v>
      </c>
      <c r="I975" s="179" t="str">
        <f t="shared" si="370"/>
        <v>R60.12</v>
      </c>
      <c r="K975" s="179" t="str">
        <f t="shared" si="374"/>
        <v>R160.12</v>
      </c>
      <c r="L975" s="138" t="str">
        <f t="shared" si="366"/>
        <v>Sol</v>
      </c>
      <c r="M975" s="179" t="str">
        <f t="shared" si="375"/>
        <v>MR60.12</v>
      </c>
      <c r="N975" s="4" t="str">
        <f t="shared" si="371"/>
        <v>Flg</v>
      </c>
      <c r="O975" s="179" t="str">
        <f t="shared" si="376"/>
        <v>MR160.12</v>
      </c>
      <c r="P975" s="4" t="str">
        <f t="shared" si="363"/>
        <v>Pls</v>
      </c>
      <c r="Q975" s="179" t="str">
        <f t="shared" si="377"/>
        <v>MR260.12</v>
      </c>
      <c r="R975" s="4" t="str">
        <f t="shared" si="364"/>
        <v>[M]</v>
      </c>
      <c r="S975" s="179" t="str">
        <f t="shared" si="378"/>
        <v>MR360.12</v>
      </c>
      <c r="T975" s="4" t="str">
        <f t="shared" si="365"/>
        <v>[A]</v>
      </c>
      <c r="U975" s="179" t="str">
        <f t="shared" si="372"/>
        <v>MR460.12</v>
      </c>
      <c r="V975" s="4" t="str">
        <f t="shared" si="367"/>
        <v>Sw</v>
      </c>
      <c r="W975" s="179" t="str">
        <f t="shared" si="373"/>
        <v>MR560.12</v>
      </c>
      <c r="X975" s="4" t="str">
        <f t="shared" si="368"/>
        <v>Lamp</v>
      </c>
      <c r="Y975" s="179" t="str">
        <f t="shared" si="379"/>
        <v>MR660.12</v>
      </c>
      <c r="Z975" s="4" t="str">
        <f t="shared" si="369"/>
        <v>Alw</v>
      </c>
    </row>
    <row r="976" spans="2:26">
      <c r="B976" s="256"/>
      <c r="G976" s="182">
        <f t="shared" si="380"/>
        <v>60</v>
      </c>
      <c r="H976" s="179">
        <f t="shared" si="381"/>
        <v>13</v>
      </c>
      <c r="I976" s="179" t="str">
        <f t="shared" si="370"/>
        <v>R60.13</v>
      </c>
      <c r="K976" s="179" t="str">
        <f t="shared" si="374"/>
        <v>R160.13</v>
      </c>
      <c r="L976" s="138" t="str">
        <f t="shared" si="366"/>
        <v>Sol</v>
      </c>
      <c r="M976" s="179" t="str">
        <f t="shared" si="375"/>
        <v>MR60.13</v>
      </c>
      <c r="N976" s="4" t="str">
        <f t="shared" si="371"/>
        <v>Flg</v>
      </c>
      <c r="O976" s="179" t="str">
        <f t="shared" si="376"/>
        <v>MR160.13</v>
      </c>
      <c r="P976" s="4" t="str">
        <f t="shared" si="363"/>
        <v>Pls</v>
      </c>
      <c r="Q976" s="179" t="str">
        <f t="shared" si="377"/>
        <v>MR260.13</v>
      </c>
      <c r="R976" s="4" t="str">
        <f t="shared" si="364"/>
        <v>[M]</v>
      </c>
      <c r="S976" s="179" t="str">
        <f t="shared" si="378"/>
        <v>MR360.13</v>
      </c>
      <c r="T976" s="4" t="str">
        <f t="shared" si="365"/>
        <v>[A]</v>
      </c>
      <c r="U976" s="179" t="str">
        <f t="shared" si="372"/>
        <v>MR460.13</v>
      </c>
      <c r="V976" s="4" t="str">
        <f t="shared" si="367"/>
        <v>Sw</v>
      </c>
      <c r="W976" s="179" t="str">
        <f t="shared" si="373"/>
        <v>MR560.13</v>
      </c>
      <c r="X976" s="4" t="str">
        <f t="shared" si="368"/>
        <v>Lamp</v>
      </c>
      <c r="Y976" s="179" t="str">
        <f t="shared" si="379"/>
        <v>MR660.13</v>
      </c>
      <c r="Z976" s="4" t="str">
        <f t="shared" si="369"/>
        <v>Alw</v>
      </c>
    </row>
    <row r="977" spans="2:26">
      <c r="B977" s="256"/>
      <c r="G977" s="182">
        <f t="shared" si="380"/>
        <v>60</v>
      </c>
      <c r="H977" s="179">
        <f t="shared" si="381"/>
        <v>14</v>
      </c>
      <c r="I977" s="179" t="str">
        <f t="shared" si="370"/>
        <v>R60.14</v>
      </c>
      <c r="K977" s="179" t="str">
        <f t="shared" si="374"/>
        <v>R160.14</v>
      </c>
      <c r="L977" s="138" t="str">
        <f t="shared" si="366"/>
        <v>Sol</v>
      </c>
      <c r="M977" s="179" t="str">
        <f t="shared" si="375"/>
        <v>MR60.14</v>
      </c>
      <c r="N977" s="4" t="str">
        <f t="shared" si="371"/>
        <v>Flg</v>
      </c>
      <c r="O977" s="179" t="str">
        <f t="shared" si="376"/>
        <v>MR160.14</v>
      </c>
      <c r="P977" s="4" t="str">
        <f t="shared" si="363"/>
        <v>Pls</v>
      </c>
      <c r="Q977" s="179" t="str">
        <f t="shared" si="377"/>
        <v>MR260.14</v>
      </c>
      <c r="R977" s="4" t="str">
        <f t="shared" si="364"/>
        <v>[M]</v>
      </c>
      <c r="S977" s="179" t="str">
        <f t="shared" si="378"/>
        <v>MR360.14</v>
      </c>
      <c r="T977" s="4" t="str">
        <f t="shared" si="365"/>
        <v>[A]</v>
      </c>
      <c r="U977" s="179" t="str">
        <f t="shared" si="372"/>
        <v>MR460.14</v>
      </c>
      <c r="V977" s="4" t="str">
        <f t="shared" si="367"/>
        <v>Sw</v>
      </c>
      <c r="W977" s="179" t="str">
        <f t="shared" si="373"/>
        <v>MR560.14</v>
      </c>
      <c r="X977" s="4" t="str">
        <f t="shared" si="368"/>
        <v>Lamp</v>
      </c>
      <c r="Y977" s="179" t="str">
        <f t="shared" si="379"/>
        <v>MR660.14</v>
      </c>
      <c r="Z977" s="4" t="str">
        <f t="shared" si="369"/>
        <v>Alw</v>
      </c>
    </row>
    <row r="978" spans="2:26">
      <c r="B978" s="256"/>
      <c r="G978" s="182">
        <f t="shared" si="380"/>
        <v>60</v>
      </c>
      <c r="H978" s="179">
        <f t="shared" si="381"/>
        <v>15</v>
      </c>
      <c r="I978" s="179" t="str">
        <f t="shared" si="370"/>
        <v>R60.15</v>
      </c>
      <c r="K978" s="179" t="str">
        <f t="shared" si="374"/>
        <v>R160.15</v>
      </c>
      <c r="L978" s="138" t="str">
        <f t="shared" si="366"/>
        <v>Sol</v>
      </c>
      <c r="M978" s="179" t="str">
        <f t="shared" si="375"/>
        <v>MR60.15</v>
      </c>
      <c r="N978" s="4" t="str">
        <f t="shared" si="371"/>
        <v>Flg</v>
      </c>
      <c r="O978" s="179" t="str">
        <f t="shared" si="376"/>
        <v>MR160.15</v>
      </c>
      <c r="P978" s="4" t="str">
        <f t="shared" si="363"/>
        <v>Pls</v>
      </c>
      <c r="Q978" s="179" t="str">
        <f t="shared" si="377"/>
        <v>MR260.15</v>
      </c>
      <c r="R978" s="4" t="str">
        <f t="shared" si="364"/>
        <v>[M]</v>
      </c>
      <c r="S978" s="179" t="str">
        <f t="shared" si="378"/>
        <v>MR360.15</v>
      </c>
      <c r="T978" s="4" t="str">
        <f t="shared" si="365"/>
        <v>[A]</v>
      </c>
      <c r="U978" s="179" t="str">
        <f t="shared" si="372"/>
        <v>MR460.15</v>
      </c>
      <c r="V978" s="4" t="str">
        <f t="shared" si="367"/>
        <v>Sw</v>
      </c>
      <c r="W978" s="179" t="str">
        <f t="shared" si="373"/>
        <v>MR560.15</v>
      </c>
      <c r="X978" s="4" t="str">
        <f t="shared" si="368"/>
        <v>Lamp</v>
      </c>
      <c r="Y978" s="179" t="str">
        <f t="shared" si="379"/>
        <v>MR660.15</v>
      </c>
      <c r="Z978" s="4" t="str">
        <f t="shared" si="369"/>
        <v>Alw</v>
      </c>
    </row>
    <row r="979" spans="2:26">
      <c r="B979" s="256"/>
      <c r="G979" s="182">
        <f t="shared" si="380"/>
        <v>61</v>
      </c>
      <c r="H979" s="179">
        <f t="shared" si="381"/>
        <v>0</v>
      </c>
      <c r="I979" s="179" t="str">
        <f t="shared" si="370"/>
        <v>R61.0</v>
      </c>
      <c r="K979" s="179" t="str">
        <f t="shared" si="374"/>
        <v>R161.0</v>
      </c>
      <c r="L979" s="138" t="str">
        <f t="shared" si="366"/>
        <v>Sol</v>
      </c>
      <c r="M979" s="179" t="str">
        <f t="shared" si="375"/>
        <v>MR61.0</v>
      </c>
      <c r="N979" s="4" t="str">
        <f t="shared" si="371"/>
        <v>Flg</v>
      </c>
      <c r="O979" s="179" t="str">
        <f t="shared" si="376"/>
        <v>MR161.0</v>
      </c>
      <c r="P979" s="4" t="str">
        <f t="shared" ref="P979:P1042" si="382">$B979&amp;P$2</f>
        <v>Pls</v>
      </c>
      <c r="Q979" s="179" t="str">
        <f t="shared" si="377"/>
        <v>MR261.0</v>
      </c>
      <c r="R979" s="4" t="str">
        <f t="shared" ref="R979:R1042" si="383">$B979&amp;R$2</f>
        <v>[M]</v>
      </c>
      <c r="S979" s="179" t="str">
        <f t="shared" si="378"/>
        <v>MR361.0</v>
      </c>
      <c r="T979" s="4" t="str">
        <f t="shared" ref="T979:T1042" si="384">$B979&amp;T$2</f>
        <v>[A]</v>
      </c>
      <c r="U979" s="179" t="str">
        <f t="shared" si="372"/>
        <v>MR461.0</v>
      </c>
      <c r="V979" s="4" t="str">
        <f t="shared" si="367"/>
        <v>Sw</v>
      </c>
      <c r="W979" s="179" t="str">
        <f t="shared" si="373"/>
        <v>MR561.0</v>
      </c>
      <c r="X979" s="4" t="str">
        <f t="shared" si="368"/>
        <v>Lamp</v>
      </c>
      <c r="Y979" s="179" t="str">
        <f t="shared" si="379"/>
        <v>MR661.0</v>
      </c>
      <c r="Z979" s="4" t="str">
        <f t="shared" si="369"/>
        <v>Alw</v>
      </c>
    </row>
    <row r="980" spans="2:26">
      <c r="B980" s="256"/>
      <c r="G980" s="182">
        <f t="shared" si="380"/>
        <v>61</v>
      </c>
      <c r="H980" s="179">
        <f t="shared" si="381"/>
        <v>1</v>
      </c>
      <c r="I980" s="179" t="str">
        <f t="shared" si="370"/>
        <v>R61.1</v>
      </c>
      <c r="K980" s="179" t="str">
        <f t="shared" si="374"/>
        <v>R161.1</v>
      </c>
      <c r="L980" s="138" t="str">
        <f t="shared" si="366"/>
        <v>Sol</v>
      </c>
      <c r="M980" s="179" t="str">
        <f t="shared" si="375"/>
        <v>MR61.1</v>
      </c>
      <c r="N980" s="4" t="str">
        <f t="shared" si="371"/>
        <v>Flg</v>
      </c>
      <c r="O980" s="179" t="str">
        <f t="shared" si="376"/>
        <v>MR161.1</v>
      </c>
      <c r="P980" s="4" t="str">
        <f t="shared" si="382"/>
        <v>Pls</v>
      </c>
      <c r="Q980" s="179" t="str">
        <f t="shared" si="377"/>
        <v>MR261.1</v>
      </c>
      <c r="R980" s="4" t="str">
        <f t="shared" si="383"/>
        <v>[M]</v>
      </c>
      <c r="S980" s="179" t="str">
        <f t="shared" si="378"/>
        <v>MR361.1</v>
      </c>
      <c r="T980" s="4" t="str">
        <f t="shared" si="384"/>
        <v>[A]</v>
      </c>
      <c r="U980" s="179" t="str">
        <f t="shared" si="372"/>
        <v>MR461.1</v>
      </c>
      <c r="V980" s="4" t="str">
        <f t="shared" si="367"/>
        <v>Sw</v>
      </c>
      <c r="W980" s="179" t="str">
        <f t="shared" si="373"/>
        <v>MR561.1</v>
      </c>
      <c r="X980" s="4" t="str">
        <f t="shared" si="368"/>
        <v>Lamp</v>
      </c>
      <c r="Y980" s="179" t="str">
        <f t="shared" si="379"/>
        <v>MR661.1</v>
      </c>
      <c r="Z980" s="4" t="str">
        <f t="shared" si="369"/>
        <v>Alw</v>
      </c>
    </row>
    <row r="981" spans="2:26">
      <c r="B981" s="256"/>
      <c r="G981" s="182">
        <f t="shared" si="380"/>
        <v>61</v>
      </c>
      <c r="H981" s="179">
        <f t="shared" si="381"/>
        <v>2</v>
      </c>
      <c r="I981" s="179" t="str">
        <f t="shared" si="370"/>
        <v>R61.2</v>
      </c>
      <c r="K981" s="179" t="str">
        <f t="shared" si="374"/>
        <v>R161.2</v>
      </c>
      <c r="L981" s="138" t="str">
        <f t="shared" si="366"/>
        <v>Sol</v>
      </c>
      <c r="M981" s="179" t="str">
        <f t="shared" si="375"/>
        <v>MR61.2</v>
      </c>
      <c r="N981" s="4" t="str">
        <f t="shared" si="371"/>
        <v>Flg</v>
      </c>
      <c r="O981" s="179" t="str">
        <f t="shared" si="376"/>
        <v>MR161.2</v>
      </c>
      <c r="P981" s="4" t="str">
        <f t="shared" si="382"/>
        <v>Pls</v>
      </c>
      <c r="Q981" s="179" t="str">
        <f t="shared" si="377"/>
        <v>MR261.2</v>
      </c>
      <c r="R981" s="4" t="str">
        <f t="shared" si="383"/>
        <v>[M]</v>
      </c>
      <c r="S981" s="179" t="str">
        <f t="shared" si="378"/>
        <v>MR361.2</v>
      </c>
      <c r="T981" s="4" t="str">
        <f t="shared" si="384"/>
        <v>[A]</v>
      </c>
      <c r="U981" s="179" t="str">
        <f t="shared" si="372"/>
        <v>MR461.2</v>
      </c>
      <c r="V981" s="4" t="str">
        <f t="shared" si="367"/>
        <v>Sw</v>
      </c>
      <c r="W981" s="179" t="str">
        <f t="shared" si="373"/>
        <v>MR561.2</v>
      </c>
      <c r="X981" s="4" t="str">
        <f t="shared" si="368"/>
        <v>Lamp</v>
      </c>
      <c r="Y981" s="179" t="str">
        <f t="shared" si="379"/>
        <v>MR661.2</v>
      </c>
      <c r="Z981" s="4" t="str">
        <f t="shared" si="369"/>
        <v>Alw</v>
      </c>
    </row>
    <row r="982" spans="2:26">
      <c r="B982" s="256"/>
      <c r="G982" s="182">
        <f t="shared" si="380"/>
        <v>61</v>
      </c>
      <c r="H982" s="179">
        <f t="shared" si="381"/>
        <v>3</v>
      </c>
      <c r="I982" s="179" t="str">
        <f t="shared" si="370"/>
        <v>R61.3</v>
      </c>
      <c r="K982" s="179" t="str">
        <f t="shared" si="374"/>
        <v>R161.3</v>
      </c>
      <c r="L982" s="138" t="str">
        <f t="shared" si="366"/>
        <v>Sol</v>
      </c>
      <c r="M982" s="179" t="str">
        <f t="shared" si="375"/>
        <v>MR61.3</v>
      </c>
      <c r="N982" s="4" t="str">
        <f t="shared" si="371"/>
        <v>Flg</v>
      </c>
      <c r="O982" s="179" t="str">
        <f t="shared" si="376"/>
        <v>MR161.3</v>
      </c>
      <c r="P982" s="4" t="str">
        <f t="shared" si="382"/>
        <v>Pls</v>
      </c>
      <c r="Q982" s="179" t="str">
        <f t="shared" si="377"/>
        <v>MR261.3</v>
      </c>
      <c r="R982" s="4" t="str">
        <f t="shared" si="383"/>
        <v>[M]</v>
      </c>
      <c r="S982" s="179" t="str">
        <f t="shared" si="378"/>
        <v>MR361.3</v>
      </c>
      <c r="T982" s="4" t="str">
        <f t="shared" si="384"/>
        <v>[A]</v>
      </c>
      <c r="U982" s="179" t="str">
        <f t="shared" si="372"/>
        <v>MR461.3</v>
      </c>
      <c r="V982" s="4" t="str">
        <f t="shared" si="367"/>
        <v>Sw</v>
      </c>
      <c r="W982" s="179" t="str">
        <f t="shared" si="373"/>
        <v>MR561.3</v>
      </c>
      <c r="X982" s="4" t="str">
        <f t="shared" si="368"/>
        <v>Lamp</v>
      </c>
      <c r="Y982" s="179" t="str">
        <f t="shared" si="379"/>
        <v>MR661.3</v>
      </c>
      <c r="Z982" s="4" t="str">
        <f t="shared" si="369"/>
        <v>Alw</v>
      </c>
    </row>
    <row r="983" spans="2:26">
      <c r="B983" s="256"/>
      <c r="G983" s="182">
        <f t="shared" si="380"/>
        <v>61</v>
      </c>
      <c r="H983" s="179">
        <f t="shared" si="381"/>
        <v>4</v>
      </c>
      <c r="I983" s="179" t="str">
        <f t="shared" si="370"/>
        <v>R61.4</v>
      </c>
      <c r="K983" s="179" t="str">
        <f t="shared" si="374"/>
        <v>R161.4</v>
      </c>
      <c r="L983" s="138" t="str">
        <f t="shared" si="366"/>
        <v>Sol</v>
      </c>
      <c r="M983" s="179" t="str">
        <f t="shared" si="375"/>
        <v>MR61.4</v>
      </c>
      <c r="N983" s="4" t="str">
        <f t="shared" si="371"/>
        <v>Flg</v>
      </c>
      <c r="O983" s="179" t="str">
        <f t="shared" si="376"/>
        <v>MR161.4</v>
      </c>
      <c r="P983" s="4" t="str">
        <f t="shared" si="382"/>
        <v>Pls</v>
      </c>
      <c r="Q983" s="179" t="str">
        <f t="shared" si="377"/>
        <v>MR261.4</v>
      </c>
      <c r="R983" s="4" t="str">
        <f t="shared" si="383"/>
        <v>[M]</v>
      </c>
      <c r="S983" s="179" t="str">
        <f t="shared" si="378"/>
        <v>MR361.4</v>
      </c>
      <c r="T983" s="4" t="str">
        <f t="shared" si="384"/>
        <v>[A]</v>
      </c>
      <c r="U983" s="179" t="str">
        <f t="shared" si="372"/>
        <v>MR461.4</v>
      </c>
      <c r="V983" s="4" t="str">
        <f t="shared" si="367"/>
        <v>Sw</v>
      </c>
      <c r="W983" s="179" t="str">
        <f t="shared" si="373"/>
        <v>MR561.4</v>
      </c>
      <c r="X983" s="4" t="str">
        <f t="shared" si="368"/>
        <v>Lamp</v>
      </c>
      <c r="Y983" s="179" t="str">
        <f t="shared" si="379"/>
        <v>MR661.4</v>
      </c>
      <c r="Z983" s="4" t="str">
        <f t="shared" si="369"/>
        <v>Alw</v>
      </c>
    </row>
    <row r="984" spans="2:26">
      <c r="B984" s="256"/>
      <c r="G984" s="182">
        <f t="shared" si="380"/>
        <v>61</v>
      </c>
      <c r="H984" s="179">
        <f t="shared" si="381"/>
        <v>5</v>
      </c>
      <c r="I984" s="179" t="str">
        <f t="shared" si="370"/>
        <v>R61.5</v>
      </c>
      <c r="K984" s="179" t="str">
        <f t="shared" si="374"/>
        <v>R161.5</v>
      </c>
      <c r="L984" s="138" t="str">
        <f t="shared" si="366"/>
        <v>Sol</v>
      </c>
      <c r="M984" s="179" t="str">
        <f t="shared" si="375"/>
        <v>MR61.5</v>
      </c>
      <c r="N984" s="4" t="str">
        <f t="shared" si="371"/>
        <v>Flg</v>
      </c>
      <c r="O984" s="179" t="str">
        <f t="shared" si="376"/>
        <v>MR161.5</v>
      </c>
      <c r="P984" s="4" t="str">
        <f t="shared" si="382"/>
        <v>Pls</v>
      </c>
      <c r="Q984" s="179" t="str">
        <f t="shared" si="377"/>
        <v>MR261.5</v>
      </c>
      <c r="R984" s="4" t="str">
        <f t="shared" si="383"/>
        <v>[M]</v>
      </c>
      <c r="S984" s="179" t="str">
        <f t="shared" si="378"/>
        <v>MR361.5</v>
      </c>
      <c r="T984" s="4" t="str">
        <f t="shared" si="384"/>
        <v>[A]</v>
      </c>
      <c r="U984" s="179" t="str">
        <f t="shared" si="372"/>
        <v>MR461.5</v>
      </c>
      <c r="V984" s="4" t="str">
        <f t="shared" si="367"/>
        <v>Sw</v>
      </c>
      <c r="W984" s="179" t="str">
        <f t="shared" si="373"/>
        <v>MR561.5</v>
      </c>
      <c r="X984" s="4" t="str">
        <f t="shared" si="368"/>
        <v>Lamp</v>
      </c>
      <c r="Y984" s="179" t="str">
        <f t="shared" si="379"/>
        <v>MR661.5</v>
      </c>
      <c r="Z984" s="4" t="str">
        <f t="shared" si="369"/>
        <v>Alw</v>
      </c>
    </row>
    <row r="985" spans="2:26">
      <c r="B985" s="256"/>
      <c r="G985" s="182">
        <f t="shared" si="380"/>
        <v>61</v>
      </c>
      <c r="H985" s="179">
        <f t="shared" si="381"/>
        <v>6</v>
      </c>
      <c r="I985" s="179" t="str">
        <f t="shared" si="370"/>
        <v>R61.6</v>
      </c>
      <c r="K985" s="179" t="str">
        <f t="shared" si="374"/>
        <v>R161.6</v>
      </c>
      <c r="L985" s="138" t="str">
        <f t="shared" si="366"/>
        <v>Sol</v>
      </c>
      <c r="M985" s="179" t="str">
        <f t="shared" si="375"/>
        <v>MR61.6</v>
      </c>
      <c r="N985" s="4" t="str">
        <f t="shared" si="371"/>
        <v>Flg</v>
      </c>
      <c r="O985" s="179" t="str">
        <f t="shared" si="376"/>
        <v>MR161.6</v>
      </c>
      <c r="P985" s="4" t="str">
        <f t="shared" si="382"/>
        <v>Pls</v>
      </c>
      <c r="Q985" s="179" t="str">
        <f t="shared" si="377"/>
        <v>MR261.6</v>
      </c>
      <c r="R985" s="4" t="str">
        <f t="shared" si="383"/>
        <v>[M]</v>
      </c>
      <c r="S985" s="179" t="str">
        <f t="shared" si="378"/>
        <v>MR361.6</v>
      </c>
      <c r="T985" s="4" t="str">
        <f t="shared" si="384"/>
        <v>[A]</v>
      </c>
      <c r="U985" s="179" t="str">
        <f t="shared" si="372"/>
        <v>MR461.6</v>
      </c>
      <c r="V985" s="4" t="str">
        <f t="shared" si="367"/>
        <v>Sw</v>
      </c>
      <c r="W985" s="179" t="str">
        <f t="shared" si="373"/>
        <v>MR561.6</v>
      </c>
      <c r="X985" s="4" t="str">
        <f t="shared" si="368"/>
        <v>Lamp</v>
      </c>
      <c r="Y985" s="179" t="str">
        <f t="shared" si="379"/>
        <v>MR661.6</v>
      </c>
      <c r="Z985" s="4" t="str">
        <f t="shared" si="369"/>
        <v>Alw</v>
      </c>
    </row>
    <row r="986" spans="2:26">
      <c r="B986" s="256"/>
      <c r="G986" s="182">
        <f t="shared" si="380"/>
        <v>61</v>
      </c>
      <c r="H986" s="179">
        <f t="shared" si="381"/>
        <v>7</v>
      </c>
      <c r="I986" s="179" t="str">
        <f t="shared" si="370"/>
        <v>R61.7</v>
      </c>
      <c r="K986" s="179" t="str">
        <f t="shared" si="374"/>
        <v>R161.7</v>
      </c>
      <c r="L986" s="138" t="str">
        <f t="shared" si="366"/>
        <v>Sol</v>
      </c>
      <c r="M986" s="179" t="str">
        <f t="shared" si="375"/>
        <v>MR61.7</v>
      </c>
      <c r="N986" s="4" t="str">
        <f t="shared" si="371"/>
        <v>Flg</v>
      </c>
      <c r="O986" s="179" t="str">
        <f t="shared" si="376"/>
        <v>MR161.7</v>
      </c>
      <c r="P986" s="4" t="str">
        <f t="shared" si="382"/>
        <v>Pls</v>
      </c>
      <c r="Q986" s="179" t="str">
        <f t="shared" si="377"/>
        <v>MR261.7</v>
      </c>
      <c r="R986" s="4" t="str">
        <f t="shared" si="383"/>
        <v>[M]</v>
      </c>
      <c r="S986" s="179" t="str">
        <f t="shared" si="378"/>
        <v>MR361.7</v>
      </c>
      <c r="T986" s="4" t="str">
        <f t="shared" si="384"/>
        <v>[A]</v>
      </c>
      <c r="U986" s="179" t="str">
        <f t="shared" si="372"/>
        <v>MR461.7</v>
      </c>
      <c r="V986" s="4" t="str">
        <f t="shared" si="367"/>
        <v>Sw</v>
      </c>
      <c r="W986" s="179" t="str">
        <f t="shared" si="373"/>
        <v>MR561.7</v>
      </c>
      <c r="X986" s="4" t="str">
        <f t="shared" si="368"/>
        <v>Lamp</v>
      </c>
      <c r="Y986" s="179" t="str">
        <f t="shared" si="379"/>
        <v>MR661.7</v>
      </c>
      <c r="Z986" s="4" t="str">
        <f t="shared" si="369"/>
        <v>Alw</v>
      </c>
    </row>
    <row r="987" spans="2:26">
      <c r="B987" s="256"/>
      <c r="G987" s="182">
        <f t="shared" si="380"/>
        <v>61</v>
      </c>
      <c r="H987" s="179">
        <f t="shared" si="381"/>
        <v>8</v>
      </c>
      <c r="I987" s="179" t="str">
        <f t="shared" si="370"/>
        <v>R61.8</v>
      </c>
      <c r="K987" s="179" t="str">
        <f t="shared" si="374"/>
        <v>R161.8</v>
      </c>
      <c r="L987" s="138" t="str">
        <f t="shared" si="366"/>
        <v>Sol</v>
      </c>
      <c r="M987" s="179" t="str">
        <f t="shared" si="375"/>
        <v>MR61.8</v>
      </c>
      <c r="N987" s="4" t="str">
        <f t="shared" si="371"/>
        <v>Flg</v>
      </c>
      <c r="O987" s="179" t="str">
        <f t="shared" si="376"/>
        <v>MR161.8</v>
      </c>
      <c r="P987" s="4" t="str">
        <f t="shared" si="382"/>
        <v>Pls</v>
      </c>
      <c r="Q987" s="179" t="str">
        <f t="shared" si="377"/>
        <v>MR261.8</v>
      </c>
      <c r="R987" s="4" t="str">
        <f t="shared" si="383"/>
        <v>[M]</v>
      </c>
      <c r="S987" s="179" t="str">
        <f t="shared" si="378"/>
        <v>MR361.8</v>
      </c>
      <c r="T987" s="4" t="str">
        <f t="shared" si="384"/>
        <v>[A]</v>
      </c>
      <c r="U987" s="179" t="str">
        <f t="shared" si="372"/>
        <v>MR461.8</v>
      </c>
      <c r="V987" s="4" t="str">
        <f t="shared" si="367"/>
        <v>Sw</v>
      </c>
      <c r="W987" s="179" t="str">
        <f t="shared" si="373"/>
        <v>MR561.8</v>
      </c>
      <c r="X987" s="4" t="str">
        <f t="shared" si="368"/>
        <v>Lamp</v>
      </c>
      <c r="Y987" s="179" t="str">
        <f t="shared" si="379"/>
        <v>MR661.8</v>
      </c>
      <c r="Z987" s="4" t="str">
        <f t="shared" si="369"/>
        <v>Alw</v>
      </c>
    </row>
    <row r="988" spans="2:26">
      <c r="B988" s="256"/>
      <c r="G988" s="182">
        <f t="shared" si="380"/>
        <v>61</v>
      </c>
      <c r="H988" s="179">
        <f t="shared" si="381"/>
        <v>9</v>
      </c>
      <c r="I988" s="179" t="str">
        <f t="shared" si="370"/>
        <v>R61.9</v>
      </c>
      <c r="K988" s="179" t="str">
        <f t="shared" si="374"/>
        <v>R161.9</v>
      </c>
      <c r="L988" s="138" t="str">
        <f t="shared" si="366"/>
        <v>Sol</v>
      </c>
      <c r="M988" s="179" t="str">
        <f t="shared" si="375"/>
        <v>MR61.9</v>
      </c>
      <c r="N988" s="4" t="str">
        <f t="shared" si="371"/>
        <v>Flg</v>
      </c>
      <c r="O988" s="179" t="str">
        <f t="shared" si="376"/>
        <v>MR161.9</v>
      </c>
      <c r="P988" s="4" t="str">
        <f t="shared" si="382"/>
        <v>Pls</v>
      </c>
      <c r="Q988" s="179" t="str">
        <f t="shared" si="377"/>
        <v>MR261.9</v>
      </c>
      <c r="R988" s="4" t="str">
        <f t="shared" si="383"/>
        <v>[M]</v>
      </c>
      <c r="S988" s="179" t="str">
        <f t="shared" si="378"/>
        <v>MR361.9</v>
      </c>
      <c r="T988" s="4" t="str">
        <f t="shared" si="384"/>
        <v>[A]</v>
      </c>
      <c r="U988" s="179" t="str">
        <f t="shared" si="372"/>
        <v>MR461.9</v>
      </c>
      <c r="V988" s="4" t="str">
        <f t="shared" si="367"/>
        <v>Sw</v>
      </c>
      <c r="W988" s="179" t="str">
        <f t="shared" si="373"/>
        <v>MR561.9</v>
      </c>
      <c r="X988" s="4" t="str">
        <f t="shared" si="368"/>
        <v>Lamp</v>
      </c>
      <c r="Y988" s="179" t="str">
        <f t="shared" si="379"/>
        <v>MR661.9</v>
      </c>
      <c r="Z988" s="4" t="str">
        <f t="shared" si="369"/>
        <v>Alw</v>
      </c>
    </row>
    <row r="989" spans="2:26">
      <c r="B989" s="256"/>
      <c r="G989" s="182">
        <f t="shared" si="380"/>
        <v>61</v>
      </c>
      <c r="H989" s="179">
        <f t="shared" si="381"/>
        <v>10</v>
      </c>
      <c r="I989" s="179" t="str">
        <f t="shared" si="370"/>
        <v>R61.10</v>
      </c>
      <c r="K989" s="179" t="str">
        <f t="shared" si="374"/>
        <v>R161.10</v>
      </c>
      <c r="L989" s="138" t="str">
        <f t="shared" si="366"/>
        <v>Sol</v>
      </c>
      <c r="M989" s="179" t="str">
        <f t="shared" si="375"/>
        <v>MR61.10</v>
      </c>
      <c r="N989" s="4" t="str">
        <f t="shared" si="371"/>
        <v>Flg</v>
      </c>
      <c r="O989" s="179" t="str">
        <f t="shared" si="376"/>
        <v>MR161.10</v>
      </c>
      <c r="P989" s="4" t="str">
        <f t="shared" si="382"/>
        <v>Pls</v>
      </c>
      <c r="Q989" s="179" t="str">
        <f t="shared" si="377"/>
        <v>MR261.10</v>
      </c>
      <c r="R989" s="4" t="str">
        <f t="shared" si="383"/>
        <v>[M]</v>
      </c>
      <c r="S989" s="179" t="str">
        <f t="shared" si="378"/>
        <v>MR361.10</v>
      </c>
      <c r="T989" s="4" t="str">
        <f t="shared" si="384"/>
        <v>[A]</v>
      </c>
      <c r="U989" s="179" t="str">
        <f t="shared" si="372"/>
        <v>MR461.10</v>
      </c>
      <c r="V989" s="4" t="str">
        <f t="shared" si="367"/>
        <v>Sw</v>
      </c>
      <c r="W989" s="179" t="str">
        <f t="shared" si="373"/>
        <v>MR561.10</v>
      </c>
      <c r="X989" s="4" t="str">
        <f t="shared" si="368"/>
        <v>Lamp</v>
      </c>
      <c r="Y989" s="179" t="str">
        <f t="shared" si="379"/>
        <v>MR661.10</v>
      </c>
      <c r="Z989" s="4" t="str">
        <f t="shared" si="369"/>
        <v>Alw</v>
      </c>
    </row>
    <row r="990" spans="2:26">
      <c r="B990" s="256"/>
      <c r="G990" s="182">
        <f t="shared" si="380"/>
        <v>61</v>
      </c>
      <c r="H990" s="179">
        <f t="shared" si="381"/>
        <v>11</v>
      </c>
      <c r="I990" s="179" t="str">
        <f t="shared" si="370"/>
        <v>R61.11</v>
      </c>
      <c r="K990" s="179" t="str">
        <f t="shared" si="374"/>
        <v>R161.11</v>
      </c>
      <c r="L990" s="138" t="str">
        <f t="shared" si="366"/>
        <v>Sol</v>
      </c>
      <c r="M990" s="179" t="str">
        <f t="shared" si="375"/>
        <v>MR61.11</v>
      </c>
      <c r="N990" s="4" t="str">
        <f t="shared" si="371"/>
        <v>Flg</v>
      </c>
      <c r="O990" s="179" t="str">
        <f t="shared" si="376"/>
        <v>MR161.11</v>
      </c>
      <c r="P990" s="4" t="str">
        <f t="shared" si="382"/>
        <v>Pls</v>
      </c>
      <c r="Q990" s="179" t="str">
        <f t="shared" si="377"/>
        <v>MR261.11</v>
      </c>
      <c r="R990" s="4" t="str">
        <f t="shared" si="383"/>
        <v>[M]</v>
      </c>
      <c r="S990" s="179" t="str">
        <f t="shared" si="378"/>
        <v>MR361.11</v>
      </c>
      <c r="T990" s="4" t="str">
        <f t="shared" si="384"/>
        <v>[A]</v>
      </c>
      <c r="U990" s="179" t="str">
        <f t="shared" si="372"/>
        <v>MR461.11</v>
      </c>
      <c r="V990" s="4" t="str">
        <f t="shared" si="367"/>
        <v>Sw</v>
      </c>
      <c r="W990" s="179" t="str">
        <f t="shared" si="373"/>
        <v>MR561.11</v>
      </c>
      <c r="X990" s="4" t="str">
        <f t="shared" si="368"/>
        <v>Lamp</v>
      </c>
      <c r="Y990" s="179" t="str">
        <f t="shared" si="379"/>
        <v>MR661.11</v>
      </c>
      <c r="Z990" s="4" t="str">
        <f t="shared" si="369"/>
        <v>Alw</v>
      </c>
    </row>
    <row r="991" spans="2:26">
      <c r="B991" s="256"/>
      <c r="G991" s="182">
        <f t="shared" si="380"/>
        <v>61</v>
      </c>
      <c r="H991" s="179">
        <f t="shared" si="381"/>
        <v>12</v>
      </c>
      <c r="I991" s="179" t="str">
        <f t="shared" si="370"/>
        <v>R61.12</v>
      </c>
      <c r="K991" s="179" t="str">
        <f t="shared" si="374"/>
        <v>R161.12</v>
      </c>
      <c r="L991" s="138" t="str">
        <f t="shared" si="366"/>
        <v>Sol</v>
      </c>
      <c r="M991" s="179" t="str">
        <f t="shared" si="375"/>
        <v>MR61.12</v>
      </c>
      <c r="N991" s="4" t="str">
        <f t="shared" si="371"/>
        <v>Flg</v>
      </c>
      <c r="O991" s="179" t="str">
        <f t="shared" si="376"/>
        <v>MR161.12</v>
      </c>
      <c r="P991" s="4" t="str">
        <f t="shared" si="382"/>
        <v>Pls</v>
      </c>
      <c r="Q991" s="179" t="str">
        <f t="shared" si="377"/>
        <v>MR261.12</v>
      </c>
      <c r="R991" s="4" t="str">
        <f t="shared" si="383"/>
        <v>[M]</v>
      </c>
      <c r="S991" s="179" t="str">
        <f t="shared" si="378"/>
        <v>MR361.12</v>
      </c>
      <c r="T991" s="4" t="str">
        <f t="shared" si="384"/>
        <v>[A]</v>
      </c>
      <c r="U991" s="179" t="str">
        <f t="shared" si="372"/>
        <v>MR461.12</v>
      </c>
      <c r="V991" s="4" t="str">
        <f t="shared" si="367"/>
        <v>Sw</v>
      </c>
      <c r="W991" s="179" t="str">
        <f t="shared" si="373"/>
        <v>MR561.12</v>
      </c>
      <c r="X991" s="4" t="str">
        <f t="shared" si="368"/>
        <v>Lamp</v>
      </c>
      <c r="Y991" s="179" t="str">
        <f t="shared" si="379"/>
        <v>MR661.12</v>
      </c>
      <c r="Z991" s="4" t="str">
        <f t="shared" si="369"/>
        <v>Alw</v>
      </c>
    </row>
    <row r="992" spans="2:26">
      <c r="B992" s="256"/>
      <c r="G992" s="182">
        <f t="shared" si="380"/>
        <v>61</v>
      </c>
      <c r="H992" s="179">
        <f t="shared" si="381"/>
        <v>13</v>
      </c>
      <c r="I992" s="179" t="str">
        <f t="shared" si="370"/>
        <v>R61.13</v>
      </c>
      <c r="K992" s="179" t="str">
        <f t="shared" si="374"/>
        <v>R161.13</v>
      </c>
      <c r="L992" s="138" t="str">
        <f t="shared" si="366"/>
        <v>Sol</v>
      </c>
      <c r="M992" s="179" t="str">
        <f t="shared" si="375"/>
        <v>MR61.13</v>
      </c>
      <c r="N992" s="4" t="str">
        <f t="shared" si="371"/>
        <v>Flg</v>
      </c>
      <c r="O992" s="179" t="str">
        <f t="shared" si="376"/>
        <v>MR161.13</v>
      </c>
      <c r="P992" s="4" t="str">
        <f t="shared" si="382"/>
        <v>Pls</v>
      </c>
      <c r="Q992" s="179" t="str">
        <f t="shared" si="377"/>
        <v>MR261.13</v>
      </c>
      <c r="R992" s="4" t="str">
        <f t="shared" si="383"/>
        <v>[M]</v>
      </c>
      <c r="S992" s="179" t="str">
        <f t="shared" si="378"/>
        <v>MR361.13</v>
      </c>
      <c r="T992" s="4" t="str">
        <f t="shared" si="384"/>
        <v>[A]</v>
      </c>
      <c r="U992" s="179" t="str">
        <f t="shared" si="372"/>
        <v>MR461.13</v>
      </c>
      <c r="V992" s="4" t="str">
        <f t="shared" si="367"/>
        <v>Sw</v>
      </c>
      <c r="W992" s="179" t="str">
        <f t="shared" si="373"/>
        <v>MR561.13</v>
      </c>
      <c r="X992" s="4" t="str">
        <f t="shared" si="368"/>
        <v>Lamp</v>
      </c>
      <c r="Y992" s="179" t="str">
        <f t="shared" si="379"/>
        <v>MR661.13</v>
      </c>
      <c r="Z992" s="4" t="str">
        <f t="shared" si="369"/>
        <v>Alw</v>
      </c>
    </row>
    <row r="993" spans="2:26">
      <c r="B993" s="256"/>
      <c r="G993" s="182">
        <f t="shared" si="380"/>
        <v>61</v>
      </c>
      <c r="H993" s="179">
        <f t="shared" si="381"/>
        <v>14</v>
      </c>
      <c r="I993" s="179" t="str">
        <f t="shared" si="370"/>
        <v>R61.14</v>
      </c>
      <c r="K993" s="179" t="str">
        <f t="shared" si="374"/>
        <v>R161.14</v>
      </c>
      <c r="L993" s="138" t="str">
        <f t="shared" si="366"/>
        <v>Sol</v>
      </c>
      <c r="M993" s="179" t="str">
        <f t="shared" si="375"/>
        <v>MR61.14</v>
      </c>
      <c r="N993" s="4" t="str">
        <f t="shared" si="371"/>
        <v>Flg</v>
      </c>
      <c r="O993" s="179" t="str">
        <f t="shared" si="376"/>
        <v>MR161.14</v>
      </c>
      <c r="P993" s="4" t="str">
        <f t="shared" si="382"/>
        <v>Pls</v>
      </c>
      <c r="Q993" s="179" t="str">
        <f t="shared" si="377"/>
        <v>MR261.14</v>
      </c>
      <c r="R993" s="4" t="str">
        <f t="shared" si="383"/>
        <v>[M]</v>
      </c>
      <c r="S993" s="179" t="str">
        <f t="shared" si="378"/>
        <v>MR361.14</v>
      </c>
      <c r="T993" s="4" t="str">
        <f t="shared" si="384"/>
        <v>[A]</v>
      </c>
      <c r="U993" s="179" t="str">
        <f t="shared" si="372"/>
        <v>MR461.14</v>
      </c>
      <c r="V993" s="4" t="str">
        <f t="shared" si="367"/>
        <v>Sw</v>
      </c>
      <c r="W993" s="179" t="str">
        <f t="shared" si="373"/>
        <v>MR561.14</v>
      </c>
      <c r="X993" s="4" t="str">
        <f t="shared" si="368"/>
        <v>Lamp</v>
      </c>
      <c r="Y993" s="179" t="str">
        <f t="shared" si="379"/>
        <v>MR661.14</v>
      </c>
      <c r="Z993" s="4" t="str">
        <f t="shared" si="369"/>
        <v>Alw</v>
      </c>
    </row>
    <row r="994" spans="2:26">
      <c r="B994" s="256"/>
      <c r="G994" s="182">
        <f t="shared" si="380"/>
        <v>61</v>
      </c>
      <c r="H994" s="179">
        <f t="shared" si="381"/>
        <v>15</v>
      </c>
      <c r="I994" s="179" t="str">
        <f t="shared" si="370"/>
        <v>R61.15</v>
      </c>
      <c r="K994" s="179" t="str">
        <f t="shared" si="374"/>
        <v>R161.15</v>
      </c>
      <c r="L994" s="138" t="str">
        <f t="shared" si="366"/>
        <v>Sol</v>
      </c>
      <c r="M994" s="179" t="str">
        <f t="shared" si="375"/>
        <v>MR61.15</v>
      </c>
      <c r="N994" s="4" t="str">
        <f t="shared" si="371"/>
        <v>Flg</v>
      </c>
      <c r="O994" s="179" t="str">
        <f t="shared" si="376"/>
        <v>MR161.15</v>
      </c>
      <c r="P994" s="4" t="str">
        <f t="shared" si="382"/>
        <v>Pls</v>
      </c>
      <c r="Q994" s="179" t="str">
        <f t="shared" si="377"/>
        <v>MR261.15</v>
      </c>
      <c r="R994" s="4" t="str">
        <f t="shared" si="383"/>
        <v>[M]</v>
      </c>
      <c r="S994" s="179" t="str">
        <f t="shared" si="378"/>
        <v>MR361.15</v>
      </c>
      <c r="T994" s="4" t="str">
        <f t="shared" si="384"/>
        <v>[A]</v>
      </c>
      <c r="U994" s="179" t="str">
        <f t="shared" si="372"/>
        <v>MR461.15</v>
      </c>
      <c r="V994" s="4" t="str">
        <f t="shared" si="367"/>
        <v>Sw</v>
      </c>
      <c r="W994" s="179" t="str">
        <f t="shared" si="373"/>
        <v>MR561.15</v>
      </c>
      <c r="X994" s="4" t="str">
        <f t="shared" si="368"/>
        <v>Lamp</v>
      </c>
      <c r="Y994" s="179" t="str">
        <f t="shared" si="379"/>
        <v>MR661.15</v>
      </c>
      <c r="Z994" s="4" t="str">
        <f t="shared" si="369"/>
        <v>Alw</v>
      </c>
    </row>
    <row r="995" spans="2:26">
      <c r="B995" s="256"/>
      <c r="G995" s="182">
        <f t="shared" si="380"/>
        <v>62</v>
      </c>
      <c r="H995" s="179">
        <f t="shared" si="381"/>
        <v>0</v>
      </c>
      <c r="I995" s="179" t="str">
        <f t="shared" si="370"/>
        <v>R62.0</v>
      </c>
      <c r="K995" s="179" t="str">
        <f t="shared" si="374"/>
        <v>R162.0</v>
      </c>
      <c r="L995" s="138" t="str">
        <f t="shared" ref="L995:L1058" si="385">$B995&amp;L$2</f>
        <v>Sol</v>
      </c>
      <c r="M995" s="179" t="str">
        <f t="shared" si="375"/>
        <v>MR62.0</v>
      </c>
      <c r="N995" s="4" t="str">
        <f t="shared" si="371"/>
        <v>Flg</v>
      </c>
      <c r="O995" s="179" t="str">
        <f t="shared" si="376"/>
        <v>MR162.0</v>
      </c>
      <c r="P995" s="4" t="str">
        <f t="shared" si="382"/>
        <v>Pls</v>
      </c>
      <c r="Q995" s="179" t="str">
        <f t="shared" si="377"/>
        <v>MR262.0</v>
      </c>
      <c r="R995" s="4" t="str">
        <f t="shared" si="383"/>
        <v>[M]</v>
      </c>
      <c r="S995" s="179" t="str">
        <f t="shared" si="378"/>
        <v>MR362.0</v>
      </c>
      <c r="T995" s="4" t="str">
        <f t="shared" si="384"/>
        <v>[A]</v>
      </c>
      <c r="U995" s="179" t="str">
        <f t="shared" si="372"/>
        <v>MR462.0</v>
      </c>
      <c r="V995" s="4" t="str">
        <f t="shared" ref="V995:V1058" si="386">$B995&amp;V$2</f>
        <v>Sw</v>
      </c>
      <c r="W995" s="179" t="str">
        <f t="shared" si="373"/>
        <v>MR562.0</v>
      </c>
      <c r="X995" s="4" t="str">
        <f t="shared" ref="X995:X1058" si="387">$B995&amp;X$2</f>
        <v>Lamp</v>
      </c>
      <c r="Y995" s="179" t="str">
        <f t="shared" si="379"/>
        <v>MR662.0</v>
      </c>
      <c r="Z995" s="4" t="str">
        <f t="shared" si="369"/>
        <v>Alw</v>
      </c>
    </row>
    <row r="996" spans="2:26">
      <c r="B996" s="256"/>
      <c r="G996" s="182">
        <f t="shared" si="380"/>
        <v>62</v>
      </c>
      <c r="H996" s="179">
        <f t="shared" si="381"/>
        <v>1</v>
      </c>
      <c r="I996" s="179" t="str">
        <f t="shared" si="370"/>
        <v>R62.1</v>
      </c>
      <c r="K996" s="179" t="str">
        <f t="shared" si="374"/>
        <v>R162.1</v>
      </c>
      <c r="L996" s="138" t="str">
        <f t="shared" si="385"/>
        <v>Sol</v>
      </c>
      <c r="M996" s="179" t="str">
        <f t="shared" si="375"/>
        <v>MR62.1</v>
      </c>
      <c r="N996" s="4" t="str">
        <f t="shared" si="371"/>
        <v>Flg</v>
      </c>
      <c r="O996" s="179" t="str">
        <f t="shared" si="376"/>
        <v>MR162.1</v>
      </c>
      <c r="P996" s="4" t="str">
        <f t="shared" si="382"/>
        <v>Pls</v>
      </c>
      <c r="Q996" s="179" t="str">
        <f t="shared" si="377"/>
        <v>MR262.1</v>
      </c>
      <c r="R996" s="4" t="str">
        <f t="shared" si="383"/>
        <v>[M]</v>
      </c>
      <c r="S996" s="179" t="str">
        <f t="shared" si="378"/>
        <v>MR362.1</v>
      </c>
      <c r="T996" s="4" t="str">
        <f t="shared" si="384"/>
        <v>[A]</v>
      </c>
      <c r="U996" s="179" t="str">
        <f t="shared" si="372"/>
        <v>MR462.1</v>
      </c>
      <c r="V996" s="4" t="str">
        <f t="shared" si="386"/>
        <v>Sw</v>
      </c>
      <c r="W996" s="179" t="str">
        <f t="shared" si="373"/>
        <v>MR562.1</v>
      </c>
      <c r="X996" s="4" t="str">
        <f t="shared" si="387"/>
        <v>Lamp</v>
      </c>
      <c r="Y996" s="179" t="str">
        <f t="shared" si="379"/>
        <v>MR662.1</v>
      </c>
      <c r="Z996" s="4" t="str">
        <f t="shared" si="369"/>
        <v>Alw</v>
      </c>
    </row>
    <row r="997" spans="2:26">
      <c r="B997" s="256"/>
      <c r="G997" s="182">
        <f t="shared" si="380"/>
        <v>62</v>
      </c>
      <c r="H997" s="179">
        <f t="shared" si="381"/>
        <v>2</v>
      </c>
      <c r="I997" s="179" t="str">
        <f t="shared" si="370"/>
        <v>R62.2</v>
      </c>
      <c r="J997" s="6" t="str">
        <f>$B997&amp;"Done"</f>
        <v>Done</v>
      </c>
      <c r="K997" s="179" t="str">
        <f t="shared" si="374"/>
        <v>R162.2</v>
      </c>
      <c r="L997" s="138" t="str">
        <f t="shared" si="385"/>
        <v>Sol</v>
      </c>
      <c r="M997" s="179" t="str">
        <f t="shared" si="375"/>
        <v>MR62.2</v>
      </c>
      <c r="N997" s="4" t="str">
        <f t="shared" si="371"/>
        <v>Flg</v>
      </c>
      <c r="O997" s="179" t="str">
        <f t="shared" si="376"/>
        <v>MR162.2</v>
      </c>
      <c r="P997" s="4" t="str">
        <f t="shared" si="382"/>
        <v>Pls</v>
      </c>
      <c r="Q997" s="179" t="str">
        <f t="shared" si="377"/>
        <v>MR262.2</v>
      </c>
      <c r="R997" s="4" t="str">
        <f t="shared" si="383"/>
        <v>[M]</v>
      </c>
      <c r="S997" s="179" t="str">
        <f t="shared" si="378"/>
        <v>MR362.2</v>
      </c>
      <c r="T997" s="4" t="str">
        <f t="shared" si="384"/>
        <v>[A]</v>
      </c>
      <c r="U997" s="179" t="str">
        <f t="shared" si="372"/>
        <v>MR462.2</v>
      </c>
      <c r="V997" s="4" t="str">
        <f t="shared" si="386"/>
        <v>Sw</v>
      </c>
      <c r="W997" s="179" t="str">
        <f t="shared" si="373"/>
        <v>MR562.2</v>
      </c>
      <c r="X997" s="4" t="str">
        <f t="shared" si="387"/>
        <v>Lamp</v>
      </c>
      <c r="Y997" s="179" t="str">
        <f t="shared" si="379"/>
        <v>MR662.2</v>
      </c>
      <c r="Z997" s="4" t="str">
        <f t="shared" si="369"/>
        <v>Alw</v>
      </c>
    </row>
    <row r="998" spans="2:26">
      <c r="B998" s="256"/>
      <c r="G998" s="182">
        <f t="shared" si="380"/>
        <v>62</v>
      </c>
      <c r="H998" s="179">
        <f t="shared" si="381"/>
        <v>3</v>
      </c>
      <c r="I998" s="179" t="str">
        <f t="shared" si="370"/>
        <v>R62.3</v>
      </c>
      <c r="K998" s="179" t="str">
        <f t="shared" si="374"/>
        <v>R162.3</v>
      </c>
      <c r="L998" s="138" t="str">
        <f t="shared" si="385"/>
        <v>Sol</v>
      </c>
      <c r="M998" s="179" t="str">
        <f t="shared" si="375"/>
        <v>MR62.3</v>
      </c>
      <c r="N998" s="4" t="str">
        <f t="shared" si="371"/>
        <v>Flg</v>
      </c>
      <c r="O998" s="179" t="str">
        <f t="shared" si="376"/>
        <v>MR162.3</v>
      </c>
      <c r="P998" s="4" t="str">
        <f t="shared" si="382"/>
        <v>Pls</v>
      </c>
      <c r="Q998" s="179" t="str">
        <f t="shared" si="377"/>
        <v>MR262.3</v>
      </c>
      <c r="R998" s="4" t="str">
        <f t="shared" si="383"/>
        <v>[M]</v>
      </c>
      <c r="S998" s="179" t="str">
        <f t="shared" si="378"/>
        <v>MR362.3</v>
      </c>
      <c r="T998" s="4" t="str">
        <f t="shared" si="384"/>
        <v>[A]</v>
      </c>
      <c r="U998" s="179" t="str">
        <f t="shared" si="372"/>
        <v>MR462.3</v>
      </c>
      <c r="V998" s="4" t="str">
        <f t="shared" si="386"/>
        <v>Sw</v>
      </c>
      <c r="W998" s="179" t="str">
        <f t="shared" si="373"/>
        <v>MR562.3</v>
      </c>
      <c r="X998" s="4" t="str">
        <f t="shared" si="387"/>
        <v>Lamp</v>
      </c>
      <c r="Y998" s="179" t="str">
        <f t="shared" si="379"/>
        <v>MR662.3</v>
      </c>
      <c r="Z998" s="4" t="str">
        <f t="shared" si="369"/>
        <v>Alw</v>
      </c>
    </row>
    <row r="999" spans="2:26">
      <c r="B999" s="256"/>
      <c r="G999" s="182">
        <f t="shared" si="380"/>
        <v>62</v>
      </c>
      <c r="H999" s="179">
        <f t="shared" si="381"/>
        <v>4</v>
      </c>
      <c r="I999" s="179" t="str">
        <f t="shared" si="370"/>
        <v>R62.4</v>
      </c>
      <c r="K999" s="179" t="str">
        <f t="shared" si="374"/>
        <v>R162.4</v>
      </c>
      <c r="L999" s="138" t="str">
        <f t="shared" si="385"/>
        <v>Sol</v>
      </c>
      <c r="M999" s="179" t="str">
        <f t="shared" si="375"/>
        <v>MR62.4</v>
      </c>
      <c r="N999" s="4" t="str">
        <f t="shared" si="371"/>
        <v>Flg</v>
      </c>
      <c r="O999" s="179" t="str">
        <f t="shared" si="376"/>
        <v>MR162.4</v>
      </c>
      <c r="P999" s="4" t="str">
        <f t="shared" si="382"/>
        <v>Pls</v>
      </c>
      <c r="Q999" s="179" t="str">
        <f t="shared" si="377"/>
        <v>MR262.4</v>
      </c>
      <c r="R999" s="4" t="str">
        <f t="shared" si="383"/>
        <v>[M]</v>
      </c>
      <c r="S999" s="179" t="str">
        <f t="shared" si="378"/>
        <v>MR362.4</v>
      </c>
      <c r="T999" s="4" t="str">
        <f t="shared" si="384"/>
        <v>[A]</v>
      </c>
      <c r="U999" s="179" t="str">
        <f t="shared" si="372"/>
        <v>MR462.4</v>
      </c>
      <c r="V999" s="4" t="str">
        <f t="shared" si="386"/>
        <v>Sw</v>
      </c>
      <c r="W999" s="179" t="str">
        <f t="shared" si="373"/>
        <v>MR562.4</v>
      </c>
      <c r="X999" s="4" t="str">
        <f t="shared" si="387"/>
        <v>Lamp</v>
      </c>
      <c r="Y999" s="179" t="str">
        <f t="shared" si="379"/>
        <v>MR662.4</v>
      </c>
      <c r="Z999" s="4" t="str">
        <f t="shared" si="369"/>
        <v>Alw</v>
      </c>
    </row>
    <row r="1000" spans="2:26">
      <c r="B1000" s="256"/>
      <c r="G1000" s="182">
        <f t="shared" si="380"/>
        <v>62</v>
      </c>
      <c r="H1000" s="179">
        <f t="shared" si="381"/>
        <v>5</v>
      </c>
      <c r="I1000" s="179" t="str">
        <f t="shared" si="370"/>
        <v>R62.5</v>
      </c>
      <c r="K1000" s="179" t="str">
        <f t="shared" si="374"/>
        <v>R162.5</v>
      </c>
      <c r="L1000" s="138" t="str">
        <f t="shared" si="385"/>
        <v>Sol</v>
      </c>
      <c r="M1000" s="179" t="str">
        <f t="shared" si="375"/>
        <v>MR62.5</v>
      </c>
      <c r="N1000" s="4" t="str">
        <f t="shared" si="371"/>
        <v>Flg</v>
      </c>
      <c r="O1000" s="179" t="str">
        <f t="shared" si="376"/>
        <v>MR162.5</v>
      </c>
      <c r="P1000" s="4" t="str">
        <f t="shared" si="382"/>
        <v>Pls</v>
      </c>
      <c r="Q1000" s="179" t="str">
        <f t="shared" si="377"/>
        <v>MR262.5</v>
      </c>
      <c r="R1000" s="4" t="str">
        <f t="shared" si="383"/>
        <v>[M]</v>
      </c>
      <c r="S1000" s="179" t="str">
        <f t="shared" si="378"/>
        <v>MR362.5</v>
      </c>
      <c r="T1000" s="4" t="str">
        <f t="shared" si="384"/>
        <v>[A]</v>
      </c>
      <c r="U1000" s="179" t="str">
        <f t="shared" si="372"/>
        <v>MR462.5</v>
      </c>
      <c r="V1000" s="4" t="str">
        <f t="shared" si="386"/>
        <v>Sw</v>
      </c>
      <c r="W1000" s="179" t="str">
        <f t="shared" si="373"/>
        <v>MR562.5</v>
      </c>
      <c r="X1000" s="4" t="str">
        <f t="shared" si="387"/>
        <v>Lamp</v>
      </c>
      <c r="Y1000" s="179" t="str">
        <f t="shared" si="379"/>
        <v>MR662.5</v>
      </c>
      <c r="Z1000" s="4" t="str">
        <f t="shared" si="369"/>
        <v>Alw</v>
      </c>
    </row>
    <row r="1001" spans="2:26">
      <c r="B1001" s="256"/>
      <c r="G1001" s="182">
        <f t="shared" si="380"/>
        <v>62</v>
      </c>
      <c r="H1001" s="179">
        <f t="shared" si="381"/>
        <v>6</v>
      </c>
      <c r="I1001" s="179" t="str">
        <f t="shared" si="370"/>
        <v>R62.6</v>
      </c>
      <c r="K1001" s="179" t="str">
        <f t="shared" si="374"/>
        <v>R162.6</v>
      </c>
      <c r="L1001" s="138" t="str">
        <f t="shared" si="385"/>
        <v>Sol</v>
      </c>
      <c r="M1001" s="179" t="str">
        <f t="shared" si="375"/>
        <v>MR62.6</v>
      </c>
      <c r="N1001" s="4" t="str">
        <f t="shared" si="371"/>
        <v>Flg</v>
      </c>
      <c r="O1001" s="179" t="str">
        <f t="shared" si="376"/>
        <v>MR162.6</v>
      </c>
      <c r="P1001" s="4" t="str">
        <f t="shared" si="382"/>
        <v>Pls</v>
      </c>
      <c r="Q1001" s="179" t="str">
        <f t="shared" si="377"/>
        <v>MR262.6</v>
      </c>
      <c r="R1001" s="4" t="str">
        <f t="shared" si="383"/>
        <v>[M]</v>
      </c>
      <c r="S1001" s="179" t="str">
        <f t="shared" si="378"/>
        <v>MR362.6</v>
      </c>
      <c r="T1001" s="4" t="str">
        <f t="shared" si="384"/>
        <v>[A]</v>
      </c>
      <c r="U1001" s="179" t="str">
        <f t="shared" si="372"/>
        <v>MR462.6</v>
      </c>
      <c r="V1001" s="4" t="str">
        <f t="shared" si="386"/>
        <v>Sw</v>
      </c>
      <c r="W1001" s="179" t="str">
        <f t="shared" si="373"/>
        <v>MR562.6</v>
      </c>
      <c r="X1001" s="4" t="str">
        <f t="shared" si="387"/>
        <v>Lamp</v>
      </c>
      <c r="Y1001" s="179" t="str">
        <f t="shared" si="379"/>
        <v>MR662.6</v>
      </c>
      <c r="Z1001" s="4" t="str">
        <f t="shared" ref="Z1001:Z1064" si="388">$B1001&amp;Z$2</f>
        <v>Alw</v>
      </c>
    </row>
    <row r="1002" spans="2:26">
      <c r="B1002" s="256"/>
      <c r="G1002" s="182">
        <f t="shared" si="380"/>
        <v>62</v>
      </c>
      <c r="H1002" s="179">
        <f t="shared" si="381"/>
        <v>7</v>
      </c>
      <c r="I1002" s="179" t="str">
        <f t="shared" si="370"/>
        <v>R62.7</v>
      </c>
      <c r="K1002" s="179" t="str">
        <f t="shared" si="374"/>
        <v>R162.7</v>
      </c>
      <c r="L1002" s="138" t="str">
        <f t="shared" si="385"/>
        <v>Sol</v>
      </c>
      <c r="M1002" s="179" t="str">
        <f t="shared" si="375"/>
        <v>MR62.7</v>
      </c>
      <c r="N1002" s="4" t="str">
        <f t="shared" si="371"/>
        <v>Flg</v>
      </c>
      <c r="O1002" s="179" t="str">
        <f t="shared" si="376"/>
        <v>MR162.7</v>
      </c>
      <c r="P1002" s="4" t="str">
        <f t="shared" si="382"/>
        <v>Pls</v>
      </c>
      <c r="Q1002" s="179" t="str">
        <f t="shared" si="377"/>
        <v>MR262.7</v>
      </c>
      <c r="R1002" s="4" t="str">
        <f t="shared" si="383"/>
        <v>[M]</v>
      </c>
      <c r="S1002" s="179" t="str">
        <f t="shared" si="378"/>
        <v>MR362.7</v>
      </c>
      <c r="T1002" s="4" t="str">
        <f t="shared" si="384"/>
        <v>[A]</v>
      </c>
      <c r="U1002" s="179" t="str">
        <f t="shared" si="372"/>
        <v>MR462.7</v>
      </c>
      <c r="V1002" s="4" t="str">
        <f t="shared" si="386"/>
        <v>Sw</v>
      </c>
      <c r="W1002" s="179" t="str">
        <f t="shared" si="373"/>
        <v>MR562.7</v>
      </c>
      <c r="X1002" s="4" t="str">
        <f t="shared" si="387"/>
        <v>Lamp</v>
      </c>
      <c r="Y1002" s="179" t="str">
        <f t="shared" si="379"/>
        <v>MR662.7</v>
      </c>
      <c r="Z1002" s="4" t="str">
        <f t="shared" si="388"/>
        <v>Alw</v>
      </c>
    </row>
    <row r="1003" spans="2:26">
      <c r="B1003" s="256"/>
      <c r="G1003" s="182">
        <f t="shared" si="380"/>
        <v>62</v>
      </c>
      <c r="H1003" s="179">
        <f t="shared" si="381"/>
        <v>8</v>
      </c>
      <c r="I1003" s="179" t="str">
        <f t="shared" si="370"/>
        <v>R62.8</v>
      </c>
      <c r="K1003" s="179" t="str">
        <f t="shared" si="374"/>
        <v>R162.8</v>
      </c>
      <c r="L1003" s="138" t="str">
        <f t="shared" si="385"/>
        <v>Sol</v>
      </c>
      <c r="M1003" s="179" t="str">
        <f t="shared" si="375"/>
        <v>MR62.8</v>
      </c>
      <c r="N1003" s="4" t="str">
        <f t="shared" si="371"/>
        <v>Flg</v>
      </c>
      <c r="O1003" s="179" t="str">
        <f t="shared" si="376"/>
        <v>MR162.8</v>
      </c>
      <c r="P1003" s="4" t="str">
        <f t="shared" si="382"/>
        <v>Pls</v>
      </c>
      <c r="Q1003" s="179" t="str">
        <f t="shared" si="377"/>
        <v>MR262.8</v>
      </c>
      <c r="R1003" s="4" t="str">
        <f t="shared" si="383"/>
        <v>[M]</v>
      </c>
      <c r="S1003" s="179" t="str">
        <f t="shared" si="378"/>
        <v>MR362.8</v>
      </c>
      <c r="T1003" s="4" t="str">
        <f t="shared" si="384"/>
        <v>[A]</v>
      </c>
      <c r="U1003" s="179" t="str">
        <f t="shared" si="372"/>
        <v>MR462.8</v>
      </c>
      <c r="V1003" s="4" t="str">
        <f t="shared" si="386"/>
        <v>Sw</v>
      </c>
      <c r="W1003" s="179" t="str">
        <f t="shared" si="373"/>
        <v>MR562.8</v>
      </c>
      <c r="X1003" s="4" t="str">
        <f t="shared" si="387"/>
        <v>Lamp</v>
      </c>
      <c r="Y1003" s="179" t="str">
        <f t="shared" si="379"/>
        <v>MR662.8</v>
      </c>
      <c r="Z1003" s="4" t="str">
        <f t="shared" si="388"/>
        <v>Alw</v>
      </c>
    </row>
    <row r="1004" spans="2:26">
      <c r="B1004" s="256"/>
      <c r="G1004" s="182">
        <f t="shared" si="380"/>
        <v>62</v>
      </c>
      <c r="H1004" s="179">
        <f t="shared" si="381"/>
        <v>9</v>
      </c>
      <c r="I1004" s="179" t="str">
        <f t="shared" si="370"/>
        <v>R62.9</v>
      </c>
      <c r="K1004" s="179" t="str">
        <f t="shared" si="374"/>
        <v>R162.9</v>
      </c>
      <c r="L1004" s="138" t="str">
        <f t="shared" si="385"/>
        <v>Sol</v>
      </c>
      <c r="M1004" s="179" t="str">
        <f t="shared" si="375"/>
        <v>MR62.9</v>
      </c>
      <c r="N1004" s="4" t="str">
        <f t="shared" si="371"/>
        <v>Flg</v>
      </c>
      <c r="O1004" s="179" t="str">
        <f t="shared" si="376"/>
        <v>MR162.9</v>
      </c>
      <c r="P1004" s="4" t="str">
        <f t="shared" si="382"/>
        <v>Pls</v>
      </c>
      <c r="Q1004" s="179" t="str">
        <f t="shared" si="377"/>
        <v>MR262.9</v>
      </c>
      <c r="R1004" s="4" t="str">
        <f t="shared" si="383"/>
        <v>[M]</v>
      </c>
      <c r="S1004" s="179" t="str">
        <f t="shared" si="378"/>
        <v>MR362.9</v>
      </c>
      <c r="T1004" s="4" t="str">
        <f t="shared" si="384"/>
        <v>[A]</v>
      </c>
      <c r="U1004" s="179" t="str">
        <f t="shared" si="372"/>
        <v>MR462.9</v>
      </c>
      <c r="V1004" s="4" t="str">
        <f t="shared" si="386"/>
        <v>Sw</v>
      </c>
      <c r="W1004" s="179" t="str">
        <f t="shared" si="373"/>
        <v>MR562.9</v>
      </c>
      <c r="X1004" s="4" t="str">
        <f t="shared" si="387"/>
        <v>Lamp</v>
      </c>
      <c r="Y1004" s="179" t="str">
        <f t="shared" si="379"/>
        <v>MR662.9</v>
      </c>
      <c r="Z1004" s="4" t="str">
        <f t="shared" si="388"/>
        <v>Alw</v>
      </c>
    </row>
    <row r="1005" spans="2:26">
      <c r="B1005" s="256"/>
      <c r="G1005" s="182">
        <f t="shared" si="380"/>
        <v>62</v>
      </c>
      <c r="H1005" s="179">
        <f t="shared" si="381"/>
        <v>10</v>
      </c>
      <c r="I1005" s="179" t="str">
        <f t="shared" si="370"/>
        <v>R62.10</v>
      </c>
      <c r="K1005" s="179" t="str">
        <f t="shared" si="374"/>
        <v>R162.10</v>
      </c>
      <c r="L1005" s="138" t="str">
        <f t="shared" si="385"/>
        <v>Sol</v>
      </c>
      <c r="M1005" s="179" t="str">
        <f t="shared" si="375"/>
        <v>MR62.10</v>
      </c>
      <c r="N1005" s="4" t="str">
        <f t="shared" si="371"/>
        <v>Flg</v>
      </c>
      <c r="O1005" s="179" t="str">
        <f t="shared" si="376"/>
        <v>MR162.10</v>
      </c>
      <c r="P1005" s="4" t="str">
        <f t="shared" si="382"/>
        <v>Pls</v>
      </c>
      <c r="Q1005" s="179" t="str">
        <f t="shared" si="377"/>
        <v>MR262.10</v>
      </c>
      <c r="R1005" s="4" t="str">
        <f t="shared" si="383"/>
        <v>[M]</v>
      </c>
      <c r="S1005" s="179" t="str">
        <f t="shared" si="378"/>
        <v>MR362.10</v>
      </c>
      <c r="T1005" s="4" t="str">
        <f t="shared" si="384"/>
        <v>[A]</v>
      </c>
      <c r="U1005" s="179" t="str">
        <f t="shared" si="372"/>
        <v>MR462.10</v>
      </c>
      <c r="V1005" s="4" t="str">
        <f t="shared" si="386"/>
        <v>Sw</v>
      </c>
      <c r="W1005" s="179" t="str">
        <f t="shared" si="373"/>
        <v>MR562.10</v>
      </c>
      <c r="X1005" s="4" t="str">
        <f t="shared" si="387"/>
        <v>Lamp</v>
      </c>
      <c r="Y1005" s="179" t="str">
        <f t="shared" si="379"/>
        <v>MR662.10</v>
      </c>
      <c r="Z1005" s="4" t="str">
        <f t="shared" si="388"/>
        <v>Alw</v>
      </c>
    </row>
    <row r="1006" spans="2:26">
      <c r="B1006" s="256"/>
      <c r="G1006" s="182">
        <f t="shared" si="380"/>
        <v>62</v>
      </c>
      <c r="H1006" s="179">
        <f t="shared" si="381"/>
        <v>11</v>
      </c>
      <c r="I1006" s="179" t="str">
        <f t="shared" si="370"/>
        <v>R62.11</v>
      </c>
      <c r="K1006" s="179" t="str">
        <f t="shared" si="374"/>
        <v>R162.11</v>
      </c>
      <c r="L1006" s="138" t="str">
        <f t="shared" si="385"/>
        <v>Sol</v>
      </c>
      <c r="M1006" s="179" t="str">
        <f t="shared" si="375"/>
        <v>MR62.11</v>
      </c>
      <c r="N1006" s="4" t="str">
        <f t="shared" si="371"/>
        <v>Flg</v>
      </c>
      <c r="O1006" s="179" t="str">
        <f t="shared" si="376"/>
        <v>MR162.11</v>
      </c>
      <c r="P1006" s="4" t="str">
        <f t="shared" si="382"/>
        <v>Pls</v>
      </c>
      <c r="Q1006" s="179" t="str">
        <f t="shared" si="377"/>
        <v>MR262.11</v>
      </c>
      <c r="R1006" s="4" t="str">
        <f t="shared" si="383"/>
        <v>[M]</v>
      </c>
      <c r="S1006" s="179" t="str">
        <f t="shared" si="378"/>
        <v>MR362.11</v>
      </c>
      <c r="T1006" s="4" t="str">
        <f t="shared" si="384"/>
        <v>[A]</v>
      </c>
      <c r="U1006" s="179" t="str">
        <f t="shared" si="372"/>
        <v>MR462.11</v>
      </c>
      <c r="V1006" s="4" t="str">
        <f t="shared" si="386"/>
        <v>Sw</v>
      </c>
      <c r="W1006" s="179" t="str">
        <f t="shared" si="373"/>
        <v>MR562.11</v>
      </c>
      <c r="X1006" s="4" t="str">
        <f t="shared" si="387"/>
        <v>Lamp</v>
      </c>
      <c r="Y1006" s="179" t="str">
        <f t="shared" si="379"/>
        <v>MR662.11</v>
      </c>
      <c r="Z1006" s="4" t="str">
        <f t="shared" si="388"/>
        <v>Alw</v>
      </c>
    </row>
    <row r="1007" spans="2:26">
      <c r="B1007" s="256"/>
      <c r="G1007" s="182">
        <f t="shared" si="380"/>
        <v>62</v>
      </c>
      <c r="H1007" s="179">
        <f t="shared" si="381"/>
        <v>12</v>
      </c>
      <c r="I1007" s="179" t="str">
        <f t="shared" si="370"/>
        <v>R62.12</v>
      </c>
      <c r="K1007" s="179" t="str">
        <f t="shared" si="374"/>
        <v>R162.12</v>
      </c>
      <c r="L1007" s="138" t="str">
        <f t="shared" si="385"/>
        <v>Sol</v>
      </c>
      <c r="M1007" s="179" t="str">
        <f t="shared" si="375"/>
        <v>MR62.12</v>
      </c>
      <c r="N1007" s="4" t="str">
        <f t="shared" si="371"/>
        <v>Flg</v>
      </c>
      <c r="O1007" s="179" t="str">
        <f t="shared" si="376"/>
        <v>MR162.12</v>
      </c>
      <c r="P1007" s="4" t="str">
        <f t="shared" si="382"/>
        <v>Pls</v>
      </c>
      <c r="Q1007" s="179" t="str">
        <f t="shared" si="377"/>
        <v>MR262.12</v>
      </c>
      <c r="R1007" s="4" t="str">
        <f t="shared" si="383"/>
        <v>[M]</v>
      </c>
      <c r="S1007" s="179" t="str">
        <f t="shared" si="378"/>
        <v>MR362.12</v>
      </c>
      <c r="T1007" s="4" t="str">
        <f t="shared" si="384"/>
        <v>[A]</v>
      </c>
      <c r="U1007" s="179" t="str">
        <f t="shared" si="372"/>
        <v>MR462.12</v>
      </c>
      <c r="V1007" s="4" t="str">
        <f t="shared" si="386"/>
        <v>Sw</v>
      </c>
      <c r="W1007" s="179" t="str">
        <f t="shared" si="373"/>
        <v>MR562.12</v>
      </c>
      <c r="X1007" s="4" t="str">
        <f t="shared" si="387"/>
        <v>Lamp</v>
      </c>
      <c r="Y1007" s="179" t="str">
        <f t="shared" si="379"/>
        <v>MR662.12</v>
      </c>
      <c r="Z1007" s="4" t="str">
        <f t="shared" si="388"/>
        <v>Alw</v>
      </c>
    </row>
    <row r="1008" spans="2:26">
      <c r="B1008" s="256"/>
      <c r="G1008" s="182">
        <f t="shared" si="380"/>
        <v>62</v>
      </c>
      <c r="H1008" s="179">
        <f t="shared" si="381"/>
        <v>13</v>
      </c>
      <c r="I1008" s="179" t="str">
        <f t="shared" si="370"/>
        <v>R62.13</v>
      </c>
      <c r="K1008" s="179" t="str">
        <f t="shared" si="374"/>
        <v>R162.13</v>
      </c>
      <c r="L1008" s="138" t="str">
        <f t="shared" si="385"/>
        <v>Sol</v>
      </c>
      <c r="M1008" s="179" t="str">
        <f t="shared" si="375"/>
        <v>MR62.13</v>
      </c>
      <c r="N1008" s="4" t="str">
        <f t="shared" si="371"/>
        <v>Flg</v>
      </c>
      <c r="O1008" s="179" t="str">
        <f t="shared" si="376"/>
        <v>MR162.13</v>
      </c>
      <c r="P1008" s="4" t="str">
        <f t="shared" si="382"/>
        <v>Pls</v>
      </c>
      <c r="Q1008" s="179" t="str">
        <f t="shared" si="377"/>
        <v>MR262.13</v>
      </c>
      <c r="R1008" s="4" t="str">
        <f t="shared" si="383"/>
        <v>[M]</v>
      </c>
      <c r="S1008" s="179" t="str">
        <f t="shared" si="378"/>
        <v>MR362.13</v>
      </c>
      <c r="T1008" s="4" t="str">
        <f t="shared" si="384"/>
        <v>[A]</v>
      </c>
      <c r="U1008" s="179" t="str">
        <f t="shared" si="372"/>
        <v>MR462.13</v>
      </c>
      <c r="V1008" s="4" t="str">
        <f t="shared" si="386"/>
        <v>Sw</v>
      </c>
      <c r="W1008" s="179" t="str">
        <f t="shared" si="373"/>
        <v>MR562.13</v>
      </c>
      <c r="X1008" s="4" t="str">
        <f t="shared" si="387"/>
        <v>Lamp</v>
      </c>
      <c r="Y1008" s="179" t="str">
        <f t="shared" si="379"/>
        <v>MR662.13</v>
      </c>
      <c r="Z1008" s="4" t="str">
        <f t="shared" si="388"/>
        <v>Alw</v>
      </c>
    </row>
    <row r="1009" spans="2:26">
      <c r="B1009" s="256"/>
      <c r="G1009" s="182">
        <f t="shared" si="380"/>
        <v>62</v>
      </c>
      <c r="H1009" s="179">
        <f t="shared" si="381"/>
        <v>14</v>
      </c>
      <c r="I1009" s="179" t="str">
        <f t="shared" si="370"/>
        <v>R62.14</v>
      </c>
      <c r="K1009" s="179" t="str">
        <f t="shared" si="374"/>
        <v>R162.14</v>
      </c>
      <c r="L1009" s="138" t="str">
        <f t="shared" si="385"/>
        <v>Sol</v>
      </c>
      <c r="M1009" s="179" t="str">
        <f t="shared" si="375"/>
        <v>MR62.14</v>
      </c>
      <c r="N1009" s="4" t="str">
        <f t="shared" si="371"/>
        <v>Flg</v>
      </c>
      <c r="O1009" s="179" t="str">
        <f t="shared" si="376"/>
        <v>MR162.14</v>
      </c>
      <c r="P1009" s="4" t="str">
        <f t="shared" si="382"/>
        <v>Pls</v>
      </c>
      <c r="Q1009" s="179" t="str">
        <f t="shared" si="377"/>
        <v>MR262.14</v>
      </c>
      <c r="R1009" s="4" t="str">
        <f t="shared" si="383"/>
        <v>[M]</v>
      </c>
      <c r="S1009" s="179" t="str">
        <f t="shared" si="378"/>
        <v>MR362.14</v>
      </c>
      <c r="T1009" s="4" t="str">
        <f t="shared" si="384"/>
        <v>[A]</v>
      </c>
      <c r="U1009" s="179" t="str">
        <f t="shared" si="372"/>
        <v>MR462.14</v>
      </c>
      <c r="V1009" s="4" t="str">
        <f t="shared" si="386"/>
        <v>Sw</v>
      </c>
      <c r="W1009" s="179" t="str">
        <f t="shared" si="373"/>
        <v>MR562.14</v>
      </c>
      <c r="X1009" s="4" t="str">
        <f t="shared" si="387"/>
        <v>Lamp</v>
      </c>
      <c r="Y1009" s="179" t="str">
        <f t="shared" si="379"/>
        <v>MR662.14</v>
      </c>
      <c r="Z1009" s="4" t="str">
        <f t="shared" si="388"/>
        <v>Alw</v>
      </c>
    </row>
    <row r="1010" spans="2:26">
      <c r="B1010" s="256"/>
      <c r="G1010" s="182">
        <f t="shared" si="380"/>
        <v>62</v>
      </c>
      <c r="H1010" s="179">
        <f t="shared" si="381"/>
        <v>15</v>
      </c>
      <c r="I1010" s="179" t="str">
        <f t="shared" si="370"/>
        <v>R62.15</v>
      </c>
      <c r="K1010" s="179" t="str">
        <f t="shared" si="374"/>
        <v>R162.15</v>
      </c>
      <c r="L1010" s="138" t="str">
        <f t="shared" si="385"/>
        <v>Sol</v>
      </c>
      <c r="M1010" s="179" t="str">
        <f t="shared" si="375"/>
        <v>MR62.15</v>
      </c>
      <c r="N1010" s="4" t="str">
        <f t="shared" si="371"/>
        <v>Flg</v>
      </c>
      <c r="O1010" s="179" t="str">
        <f t="shared" si="376"/>
        <v>MR162.15</v>
      </c>
      <c r="P1010" s="4" t="str">
        <f t="shared" si="382"/>
        <v>Pls</v>
      </c>
      <c r="Q1010" s="179" t="str">
        <f t="shared" si="377"/>
        <v>MR262.15</v>
      </c>
      <c r="R1010" s="4" t="str">
        <f t="shared" si="383"/>
        <v>[M]</v>
      </c>
      <c r="S1010" s="179" t="str">
        <f t="shared" si="378"/>
        <v>MR362.15</v>
      </c>
      <c r="T1010" s="4" t="str">
        <f t="shared" si="384"/>
        <v>[A]</v>
      </c>
      <c r="U1010" s="179" t="str">
        <f t="shared" si="372"/>
        <v>MR462.15</v>
      </c>
      <c r="V1010" s="4" t="str">
        <f t="shared" si="386"/>
        <v>Sw</v>
      </c>
      <c r="W1010" s="179" t="str">
        <f t="shared" si="373"/>
        <v>MR562.15</v>
      </c>
      <c r="X1010" s="4" t="str">
        <f t="shared" si="387"/>
        <v>Lamp</v>
      </c>
      <c r="Y1010" s="179" t="str">
        <f t="shared" si="379"/>
        <v>MR662.15</v>
      </c>
      <c r="Z1010" s="4" t="str">
        <f t="shared" si="388"/>
        <v>Alw</v>
      </c>
    </row>
    <row r="1011" spans="2:26">
      <c r="B1011" s="256"/>
      <c r="G1011" s="182">
        <f t="shared" si="380"/>
        <v>63</v>
      </c>
      <c r="H1011" s="179">
        <f t="shared" si="381"/>
        <v>0</v>
      </c>
      <c r="I1011" s="179" t="str">
        <f t="shared" si="370"/>
        <v>R63.0</v>
      </c>
      <c r="K1011" s="179" t="str">
        <f t="shared" si="374"/>
        <v>R163.0</v>
      </c>
      <c r="L1011" s="138" t="str">
        <f t="shared" si="385"/>
        <v>Sol</v>
      </c>
      <c r="M1011" s="179" t="str">
        <f t="shared" si="375"/>
        <v>MR63.0</v>
      </c>
      <c r="N1011" s="4" t="str">
        <f t="shared" si="371"/>
        <v>Flg</v>
      </c>
      <c r="O1011" s="179" t="str">
        <f t="shared" si="376"/>
        <v>MR163.0</v>
      </c>
      <c r="P1011" s="4" t="str">
        <f t="shared" si="382"/>
        <v>Pls</v>
      </c>
      <c r="Q1011" s="179" t="str">
        <f t="shared" si="377"/>
        <v>MR263.0</v>
      </c>
      <c r="R1011" s="4" t="str">
        <f t="shared" si="383"/>
        <v>[M]</v>
      </c>
      <c r="S1011" s="179" t="str">
        <f t="shared" si="378"/>
        <v>MR363.0</v>
      </c>
      <c r="T1011" s="4" t="str">
        <f t="shared" si="384"/>
        <v>[A]</v>
      </c>
      <c r="U1011" s="179" t="str">
        <f t="shared" si="372"/>
        <v>MR463.0</v>
      </c>
      <c r="V1011" s="4" t="str">
        <f t="shared" si="386"/>
        <v>Sw</v>
      </c>
      <c r="W1011" s="179" t="str">
        <f t="shared" si="373"/>
        <v>MR563.0</v>
      </c>
      <c r="X1011" s="4" t="str">
        <f t="shared" si="387"/>
        <v>Lamp</v>
      </c>
      <c r="Y1011" s="179" t="str">
        <f t="shared" si="379"/>
        <v>MR663.0</v>
      </c>
      <c r="Z1011" s="4" t="str">
        <f t="shared" si="388"/>
        <v>Alw</v>
      </c>
    </row>
    <row r="1012" spans="2:26">
      <c r="B1012" s="256"/>
      <c r="G1012" s="182">
        <f t="shared" si="380"/>
        <v>63</v>
      </c>
      <c r="H1012" s="179">
        <f t="shared" si="381"/>
        <v>1</v>
      </c>
      <c r="I1012" s="179" t="str">
        <f t="shared" si="370"/>
        <v>R63.1</v>
      </c>
      <c r="K1012" s="179" t="str">
        <f t="shared" si="374"/>
        <v>R163.1</v>
      </c>
      <c r="L1012" s="138" t="str">
        <f t="shared" si="385"/>
        <v>Sol</v>
      </c>
      <c r="M1012" s="179" t="str">
        <f t="shared" si="375"/>
        <v>MR63.1</v>
      </c>
      <c r="N1012" s="4" t="str">
        <f t="shared" si="371"/>
        <v>Flg</v>
      </c>
      <c r="O1012" s="179" t="str">
        <f t="shared" si="376"/>
        <v>MR163.1</v>
      </c>
      <c r="P1012" s="4" t="str">
        <f t="shared" si="382"/>
        <v>Pls</v>
      </c>
      <c r="Q1012" s="179" t="str">
        <f t="shared" si="377"/>
        <v>MR263.1</v>
      </c>
      <c r="R1012" s="4" t="str">
        <f t="shared" si="383"/>
        <v>[M]</v>
      </c>
      <c r="S1012" s="179" t="str">
        <f t="shared" si="378"/>
        <v>MR363.1</v>
      </c>
      <c r="T1012" s="4" t="str">
        <f t="shared" si="384"/>
        <v>[A]</v>
      </c>
      <c r="U1012" s="179" t="str">
        <f t="shared" si="372"/>
        <v>MR463.1</v>
      </c>
      <c r="V1012" s="4" t="str">
        <f t="shared" si="386"/>
        <v>Sw</v>
      </c>
      <c r="W1012" s="179" t="str">
        <f t="shared" si="373"/>
        <v>MR563.1</v>
      </c>
      <c r="X1012" s="4" t="str">
        <f t="shared" si="387"/>
        <v>Lamp</v>
      </c>
      <c r="Y1012" s="179" t="str">
        <f t="shared" si="379"/>
        <v>MR663.1</v>
      </c>
      <c r="Z1012" s="4" t="str">
        <f t="shared" si="388"/>
        <v>Alw</v>
      </c>
    </row>
    <row r="1013" spans="2:26">
      <c r="B1013" s="256"/>
      <c r="G1013" s="182">
        <f t="shared" si="380"/>
        <v>63</v>
      </c>
      <c r="H1013" s="179">
        <f t="shared" si="381"/>
        <v>2</v>
      </c>
      <c r="I1013" s="179" t="str">
        <f t="shared" si="370"/>
        <v>R63.2</v>
      </c>
      <c r="K1013" s="179" t="str">
        <f t="shared" si="374"/>
        <v>R163.2</v>
      </c>
      <c r="L1013" s="138" t="str">
        <f t="shared" si="385"/>
        <v>Sol</v>
      </c>
      <c r="M1013" s="179" t="str">
        <f t="shared" si="375"/>
        <v>MR63.2</v>
      </c>
      <c r="N1013" s="4" t="str">
        <f t="shared" si="371"/>
        <v>Flg</v>
      </c>
      <c r="O1013" s="179" t="str">
        <f t="shared" si="376"/>
        <v>MR163.2</v>
      </c>
      <c r="P1013" s="4" t="str">
        <f t="shared" si="382"/>
        <v>Pls</v>
      </c>
      <c r="Q1013" s="179" t="str">
        <f t="shared" si="377"/>
        <v>MR263.2</v>
      </c>
      <c r="R1013" s="4" t="str">
        <f t="shared" si="383"/>
        <v>[M]</v>
      </c>
      <c r="S1013" s="179" t="str">
        <f t="shared" si="378"/>
        <v>MR363.2</v>
      </c>
      <c r="T1013" s="4" t="str">
        <f t="shared" si="384"/>
        <v>[A]</v>
      </c>
      <c r="U1013" s="179" t="str">
        <f t="shared" si="372"/>
        <v>MR463.2</v>
      </c>
      <c r="V1013" s="4" t="str">
        <f t="shared" si="386"/>
        <v>Sw</v>
      </c>
      <c r="W1013" s="179" t="str">
        <f t="shared" si="373"/>
        <v>MR563.2</v>
      </c>
      <c r="X1013" s="4" t="str">
        <f t="shared" si="387"/>
        <v>Lamp</v>
      </c>
      <c r="Y1013" s="179" t="str">
        <f t="shared" si="379"/>
        <v>MR663.2</v>
      </c>
      <c r="Z1013" s="4" t="str">
        <f t="shared" si="388"/>
        <v>Alw</v>
      </c>
    </row>
    <row r="1014" spans="2:26">
      <c r="B1014" s="256"/>
      <c r="G1014" s="182">
        <f t="shared" si="380"/>
        <v>63</v>
      </c>
      <c r="H1014" s="179">
        <f t="shared" si="381"/>
        <v>3</v>
      </c>
      <c r="I1014" s="179" t="str">
        <f t="shared" si="370"/>
        <v>R63.3</v>
      </c>
      <c r="K1014" s="179" t="str">
        <f t="shared" si="374"/>
        <v>R163.3</v>
      </c>
      <c r="L1014" s="138" t="str">
        <f t="shared" si="385"/>
        <v>Sol</v>
      </c>
      <c r="M1014" s="179" t="str">
        <f t="shared" si="375"/>
        <v>MR63.3</v>
      </c>
      <c r="N1014" s="4" t="str">
        <f t="shared" si="371"/>
        <v>Flg</v>
      </c>
      <c r="O1014" s="179" t="str">
        <f t="shared" si="376"/>
        <v>MR163.3</v>
      </c>
      <c r="P1014" s="4" t="str">
        <f t="shared" si="382"/>
        <v>Pls</v>
      </c>
      <c r="Q1014" s="179" t="str">
        <f t="shared" si="377"/>
        <v>MR263.3</v>
      </c>
      <c r="R1014" s="4" t="str">
        <f t="shared" si="383"/>
        <v>[M]</v>
      </c>
      <c r="S1014" s="179" t="str">
        <f t="shared" si="378"/>
        <v>MR363.3</v>
      </c>
      <c r="T1014" s="4" t="str">
        <f t="shared" si="384"/>
        <v>[A]</v>
      </c>
      <c r="U1014" s="179" t="str">
        <f t="shared" si="372"/>
        <v>MR463.3</v>
      </c>
      <c r="V1014" s="4" t="str">
        <f t="shared" si="386"/>
        <v>Sw</v>
      </c>
      <c r="W1014" s="179" t="str">
        <f t="shared" si="373"/>
        <v>MR563.3</v>
      </c>
      <c r="X1014" s="4" t="str">
        <f t="shared" si="387"/>
        <v>Lamp</v>
      </c>
      <c r="Y1014" s="179" t="str">
        <f t="shared" si="379"/>
        <v>MR663.3</v>
      </c>
      <c r="Z1014" s="4" t="str">
        <f t="shared" si="388"/>
        <v>Alw</v>
      </c>
    </row>
    <row r="1015" spans="2:26">
      <c r="B1015" s="256"/>
      <c r="G1015" s="182">
        <f t="shared" si="380"/>
        <v>63</v>
      </c>
      <c r="H1015" s="179">
        <f t="shared" si="381"/>
        <v>4</v>
      </c>
      <c r="I1015" s="179" t="str">
        <f t="shared" si="370"/>
        <v>R63.4</v>
      </c>
      <c r="K1015" s="179" t="str">
        <f t="shared" si="374"/>
        <v>R163.4</v>
      </c>
      <c r="L1015" s="138" t="str">
        <f t="shared" si="385"/>
        <v>Sol</v>
      </c>
      <c r="M1015" s="179" t="str">
        <f t="shared" si="375"/>
        <v>MR63.4</v>
      </c>
      <c r="N1015" s="4" t="str">
        <f t="shared" si="371"/>
        <v>Flg</v>
      </c>
      <c r="O1015" s="179" t="str">
        <f t="shared" si="376"/>
        <v>MR163.4</v>
      </c>
      <c r="P1015" s="4" t="str">
        <f t="shared" si="382"/>
        <v>Pls</v>
      </c>
      <c r="Q1015" s="179" t="str">
        <f t="shared" si="377"/>
        <v>MR263.4</v>
      </c>
      <c r="R1015" s="4" t="str">
        <f t="shared" si="383"/>
        <v>[M]</v>
      </c>
      <c r="S1015" s="179" t="str">
        <f t="shared" si="378"/>
        <v>MR363.4</v>
      </c>
      <c r="T1015" s="4" t="str">
        <f t="shared" si="384"/>
        <v>[A]</v>
      </c>
      <c r="U1015" s="179" t="str">
        <f t="shared" si="372"/>
        <v>MR463.4</v>
      </c>
      <c r="V1015" s="4" t="str">
        <f t="shared" si="386"/>
        <v>Sw</v>
      </c>
      <c r="W1015" s="179" t="str">
        <f t="shared" si="373"/>
        <v>MR563.4</v>
      </c>
      <c r="X1015" s="4" t="str">
        <f t="shared" si="387"/>
        <v>Lamp</v>
      </c>
      <c r="Y1015" s="179" t="str">
        <f t="shared" si="379"/>
        <v>MR663.4</v>
      </c>
      <c r="Z1015" s="4" t="str">
        <f t="shared" si="388"/>
        <v>Alw</v>
      </c>
    </row>
    <row r="1016" spans="2:26">
      <c r="B1016" s="256"/>
      <c r="G1016" s="182">
        <f t="shared" si="380"/>
        <v>63</v>
      </c>
      <c r="H1016" s="179">
        <f t="shared" si="381"/>
        <v>5</v>
      </c>
      <c r="I1016" s="179" t="str">
        <f t="shared" si="370"/>
        <v>R63.5</v>
      </c>
      <c r="K1016" s="179" t="str">
        <f t="shared" si="374"/>
        <v>R163.5</v>
      </c>
      <c r="L1016" s="138" t="str">
        <f t="shared" si="385"/>
        <v>Sol</v>
      </c>
      <c r="M1016" s="179" t="str">
        <f t="shared" si="375"/>
        <v>MR63.5</v>
      </c>
      <c r="N1016" s="4" t="str">
        <f t="shared" si="371"/>
        <v>Flg</v>
      </c>
      <c r="O1016" s="179" t="str">
        <f t="shared" si="376"/>
        <v>MR163.5</v>
      </c>
      <c r="P1016" s="4" t="str">
        <f t="shared" si="382"/>
        <v>Pls</v>
      </c>
      <c r="Q1016" s="179" t="str">
        <f t="shared" si="377"/>
        <v>MR263.5</v>
      </c>
      <c r="R1016" s="4" t="str">
        <f t="shared" si="383"/>
        <v>[M]</v>
      </c>
      <c r="S1016" s="179" t="str">
        <f t="shared" si="378"/>
        <v>MR363.5</v>
      </c>
      <c r="T1016" s="4" t="str">
        <f t="shared" si="384"/>
        <v>[A]</v>
      </c>
      <c r="U1016" s="179" t="str">
        <f t="shared" si="372"/>
        <v>MR463.5</v>
      </c>
      <c r="V1016" s="4" t="str">
        <f t="shared" si="386"/>
        <v>Sw</v>
      </c>
      <c r="W1016" s="179" t="str">
        <f t="shared" si="373"/>
        <v>MR563.5</v>
      </c>
      <c r="X1016" s="4" t="str">
        <f t="shared" si="387"/>
        <v>Lamp</v>
      </c>
      <c r="Y1016" s="179" t="str">
        <f t="shared" si="379"/>
        <v>MR663.5</v>
      </c>
      <c r="Z1016" s="4" t="str">
        <f t="shared" si="388"/>
        <v>Alw</v>
      </c>
    </row>
    <row r="1017" spans="2:26">
      <c r="B1017" s="256"/>
      <c r="G1017" s="182">
        <f t="shared" si="380"/>
        <v>63</v>
      </c>
      <c r="H1017" s="179">
        <f t="shared" si="381"/>
        <v>6</v>
      </c>
      <c r="I1017" s="179" t="str">
        <f t="shared" si="370"/>
        <v>R63.6</v>
      </c>
      <c r="K1017" s="179" t="str">
        <f t="shared" si="374"/>
        <v>R163.6</v>
      </c>
      <c r="L1017" s="138" t="str">
        <f t="shared" si="385"/>
        <v>Sol</v>
      </c>
      <c r="M1017" s="179" t="str">
        <f t="shared" si="375"/>
        <v>MR63.6</v>
      </c>
      <c r="N1017" s="4" t="str">
        <f t="shared" si="371"/>
        <v>Flg</v>
      </c>
      <c r="O1017" s="179" t="str">
        <f t="shared" si="376"/>
        <v>MR163.6</v>
      </c>
      <c r="P1017" s="4" t="str">
        <f t="shared" si="382"/>
        <v>Pls</v>
      </c>
      <c r="Q1017" s="179" t="str">
        <f t="shared" si="377"/>
        <v>MR263.6</v>
      </c>
      <c r="R1017" s="4" t="str">
        <f t="shared" si="383"/>
        <v>[M]</v>
      </c>
      <c r="S1017" s="179" t="str">
        <f t="shared" si="378"/>
        <v>MR363.6</v>
      </c>
      <c r="T1017" s="4" t="str">
        <f t="shared" si="384"/>
        <v>[A]</v>
      </c>
      <c r="U1017" s="179" t="str">
        <f t="shared" si="372"/>
        <v>MR463.6</v>
      </c>
      <c r="V1017" s="4" t="str">
        <f t="shared" si="386"/>
        <v>Sw</v>
      </c>
      <c r="W1017" s="179" t="str">
        <f t="shared" si="373"/>
        <v>MR563.6</v>
      </c>
      <c r="X1017" s="4" t="str">
        <f t="shared" si="387"/>
        <v>Lamp</v>
      </c>
      <c r="Y1017" s="179" t="str">
        <f t="shared" si="379"/>
        <v>MR663.6</v>
      </c>
      <c r="Z1017" s="4" t="str">
        <f t="shared" si="388"/>
        <v>Alw</v>
      </c>
    </row>
    <row r="1018" spans="2:26">
      <c r="B1018" s="256"/>
      <c r="G1018" s="182">
        <f t="shared" si="380"/>
        <v>63</v>
      </c>
      <c r="H1018" s="179">
        <f t="shared" si="381"/>
        <v>7</v>
      </c>
      <c r="I1018" s="179" t="str">
        <f t="shared" si="370"/>
        <v>R63.7</v>
      </c>
      <c r="K1018" s="179" t="str">
        <f t="shared" si="374"/>
        <v>R163.7</v>
      </c>
      <c r="L1018" s="138" t="str">
        <f t="shared" si="385"/>
        <v>Sol</v>
      </c>
      <c r="M1018" s="179" t="str">
        <f t="shared" si="375"/>
        <v>MR63.7</v>
      </c>
      <c r="N1018" s="4" t="str">
        <f t="shared" si="371"/>
        <v>Flg</v>
      </c>
      <c r="O1018" s="179" t="str">
        <f t="shared" si="376"/>
        <v>MR163.7</v>
      </c>
      <c r="P1018" s="4" t="str">
        <f t="shared" si="382"/>
        <v>Pls</v>
      </c>
      <c r="Q1018" s="179" t="str">
        <f t="shared" si="377"/>
        <v>MR263.7</v>
      </c>
      <c r="R1018" s="4" t="str">
        <f t="shared" si="383"/>
        <v>[M]</v>
      </c>
      <c r="S1018" s="179" t="str">
        <f t="shared" si="378"/>
        <v>MR363.7</v>
      </c>
      <c r="T1018" s="4" t="str">
        <f t="shared" si="384"/>
        <v>[A]</v>
      </c>
      <c r="U1018" s="179" t="str">
        <f t="shared" si="372"/>
        <v>MR463.7</v>
      </c>
      <c r="V1018" s="4" t="str">
        <f t="shared" si="386"/>
        <v>Sw</v>
      </c>
      <c r="W1018" s="179" t="str">
        <f t="shared" si="373"/>
        <v>MR563.7</v>
      </c>
      <c r="X1018" s="4" t="str">
        <f t="shared" si="387"/>
        <v>Lamp</v>
      </c>
      <c r="Y1018" s="179" t="str">
        <f t="shared" si="379"/>
        <v>MR663.7</v>
      </c>
      <c r="Z1018" s="4" t="str">
        <f t="shared" si="388"/>
        <v>Alw</v>
      </c>
    </row>
    <row r="1019" spans="2:26">
      <c r="B1019" s="256"/>
      <c r="G1019" s="182">
        <f t="shared" si="380"/>
        <v>63</v>
      </c>
      <c r="H1019" s="179">
        <f t="shared" si="381"/>
        <v>8</v>
      </c>
      <c r="I1019" s="179" t="str">
        <f t="shared" si="370"/>
        <v>R63.8</v>
      </c>
      <c r="K1019" s="179" t="str">
        <f t="shared" si="374"/>
        <v>R163.8</v>
      </c>
      <c r="L1019" s="138" t="str">
        <f t="shared" si="385"/>
        <v>Sol</v>
      </c>
      <c r="M1019" s="179" t="str">
        <f t="shared" si="375"/>
        <v>MR63.8</v>
      </c>
      <c r="N1019" s="4" t="str">
        <f t="shared" si="371"/>
        <v>Flg</v>
      </c>
      <c r="O1019" s="179" t="str">
        <f t="shared" si="376"/>
        <v>MR163.8</v>
      </c>
      <c r="P1019" s="4" t="str">
        <f t="shared" si="382"/>
        <v>Pls</v>
      </c>
      <c r="Q1019" s="179" t="str">
        <f t="shared" si="377"/>
        <v>MR263.8</v>
      </c>
      <c r="R1019" s="4" t="str">
        <f t="shared" si="383"/>
        <v>[M]</v>
      </c>
      <c r="S1019" s="179" t="str">
        <f t="shared" si="378"/>
        <v>MR363.8</v>
      </c>
      <c r="T1019" s="4" t="str">
        <f t="shared" si="384"/>
        <v>[A]</v>
      </c>
      <c r="U1019" s="179" t="str">
        <f t="shared" si="372"/>
        <v>MR463.8</v>
      </c>
      <c r="V1019" s="4" t="str">
        <f t="shared" si="386"/>
        <v>Sw</v>
      </c>
      <c r="W1019" s="179" t="str">
        <f t="shared" si="373"/>
        <v>MR563.8</v>
      </c>
      <c r="X1019" s="4" t="str">
        <f t="shared" si="387"/>
        <v>Lamp</v>
      </c>
      <c r="Y1019" s="179" t="str">
        <f t="shared" si="379"/>
        <v>MR663.8</v>
      </c>
      <c r="Z1019" s="4" t="str">
        <f t="shared" si="388"/>
        <v>Alw</v>
      </c>
    </row>
    <row r="1020" spans="2:26">
      <c r="B1020" s="256"/>
      <c r="G1020" s="182">
        <f t="shared" si="380"/>
        <v>63</v>
      </c>
      <c r="H1020" s="179">
        <f t="shared" si="381"/>
        <v>9</v>
      </c>
      <c r="I1020" s="179" t="str">
        <f t="shared" si="370"/>
        <v>R63.9</v>
      </c>
      <c r="K1020" s="179" t="str">
        <f t="shared" si="374"/>
        <v>R163.9</v>
      </c>
      <c r="L1020" s="138" t="str">
        <f t="shared" si="385"/>
        <v>Sol</v>
      </c>
      <c r="M1020" s="179" t="str">
        <f t="shared" si="375"/>
        <v>MR63.9</v>
      </c>
      <c r="N1020" s="4" t="str">
        <f t="shared" si="371"/>
        <v>Flg</v>
      </c>
      <c r="O1020" s="179" t="str">
        <f t="shared" si="376"/>
        <v>MR163.9</v>
      </c>
      <c r="P1020" s="4" t="str">
        <f t="shared" si="382"/>
        <v>Pls</v>
      </c>
      <c r="Q1020" s="179" t="str">
        <f t="shared" si="377"/>
        <v>MR263.9</v>
      </c>
      <c r="R1020" s="4" t="str">
        <f t="shared" si="383"/>
        <v>[M]</v>
      </c>
      <c r="S1020" s="179" t="str">
        <f t="shared" si="378"/>
        <v>MR363.9</v>
      </c>
      <c r="T1020" s="4" t="str">
        <f t="shared" si="384"/>
        <v>[A]</v>
      </c>
      <c r="U1020" s="179" t="str">
        <f t="shared" si="372"/>
        <v>MR463.9</v>
      </c>
      <c r="V1020" s="4" t="str">
        <f t="shared" si="386"/>
        <v>Sw</v>
      </c>
      <c r="W1020" s="179" t="str">
        <f t="shared" si="373"/>
        <v>MR563.9</v>
      </c>
      <c r="X1020" s="4" t="str">
        <f t="shared" si="387"/>
        <v>Lamp</v>
      </c>
      <c r="Y1020" s="179" t="str">
        <f t="shared" si="379"/>
        <v>MR663.9</v>
      </c>
      <c r="Z1020" s="4" t="str">
        <f t="shared" si="388"/>
        <v>Alw</v>
      </c>
    </row>
    <row r="1021" spans="2:26">
      <c r="B1021" s="256"/>
      <c r="G1021" s="182">
        <f t="shared" si="380"/>
        <v>63</v>
      </c>
      <c r="H1021" s="179">
        <f t="shared" si="381"/>
        <v>10</v>
      </c>
      <c r="I1021" s="179" t="str">
        <f t="shared" si="370"/>
        <v>R63.10</v>
      </c>
      <c r="K1021" s="179" t="str">
        <f t="shared" si="374"/>
        <v>R163.10</v>
      </c>
      <c r="L1021" s="138" t="str">
        <f t="shared" si="385"/>
        <v>Sol</v>
      </c>
      <c r="M1021" s="179" t="str">
        <f t="shared" si="375"/>
        <v>MR63.10</v>
      </c>
      <c r="N1021" s="4" t="str">
        <f t="shared" si="371"/>
        <v>Flg</v>
      </c>
      <c r="O1021" s="179" t="str">
        <f t="shared" si="376"/>
        <v>MR163.10</v>
      </c>
      <c r="P1021" s="4" t="str">
        <f t="shared" si="382"/>
        <v>Pls</v>
      </c>
      <c r="Q1021" s="179" t="str">
        <f t="shared" si="377"/>
        <v>MR263.10</v>
      </c>
      <c r="R1021" s="4" t="str">
        <f t="shared" si="383"/>
        <v>[M]</v>
      </c>
      <c r="S1021" s="179" t="str">
        <f t="shared" si="378"/>
        <v>MR363.10</v>
      </c>
      <c r="T1021" s="4" t="str">
        <f t="shared" si="384"/>
        <v>[A]</v>
      </c>
      <c r="U1021" s="179" t="str">
        <f t="shared" si="372"/>
        <v>MR463.10</v>
      </c>
      <c r="V1021" s="4" t="str">
        <f t="shared" si="386"/>
        <v>Sw</v>
      </c>
      <c r="W1021" s="179" t="str">
        <f t="shared" si="373"/>
        <v>MR563.10</v>
      </c>
      <c r="X1021" s="4" t="str">
        <f t="shared" si="387"/>
        <v>Lamp</v>
      </c>
      <c r="Y1021" s="179" t="str">
        <f t="shared" si="379"/>
        <v>MR663.10</v>
      </c>
      <c r="Z1021" s="4" t="str">
        <f t="shared" si="388"/>
        <v>Alw</v>
      </c>
    </row>
    <row r="1022" spans="2:26">
      <c r="B1022" s="256"/>
      <c r="G1022" s="182">
        <f t="shared" si="380"/>
        <v>63</v>
      </c>
      <c r="H1022" s="179">
        <f t="shared" si="381"/>
        <v>11</v>
      </c>
      <c r="I1022" s="179" t="str">
        <f t="shared" si="370"/>
        <v>R63.11</v>
      </c>
      <c r="K1022" s="179" t="str">
        <f t="shared" si="374"/>
        <v>R163.11</v>
      </c>
      <c r="L1022" s="138" t="str">
        <f t="shared" si="385"/>
        <v>Sol</v>
      </c>
      <c r="M1022" s="179" t="str">
        <f t="shared" si="375"/>
        <v>MR63.11</v>
      </c>
      <c r="N1022" s="4" t="str">
        <f t="shared" si="371"/>
        <v>Flg</v>
      </c>
      <c r="O1022" s="179" t="str">
        <f t="shared" si="376"/>
        <v>MR163.11</v>
      </c>
      <c r="P1022" s="4" t="str">
        <f t="shared" si="382"/>
        <v>Pls</v>
      </c>
      <c r="Q1022" s="179" t="str">
        <f t="shared" si="377"/>
        <v>MR263.11</v>
      </c>
      <c r="R1022" s="4" t="str">
        <f t="shared" si="383"/>
        <v>[M]</v>
      </c>
      <c r="S1022" s="179" t="str">
        <f t="shared" si="378"/>
        <v>MR363.11</v>
      </c>
      <c r="T1022" s="4" t="str">
        <f t="shared" si="384"/>
        <v>[A]</v>
      </c>
      <c r="U1022" s="179" t="str">
        <f t="shared" si="372"/>
        <v>MR463.11</v>
      </c>
      <c r="V1022" s="4" t="str">
        <f t="shared" si="386"/>
        <v>Sw</v>
      </c>
      <c r="W1022" s="179" t="str">
        <f t="shared" si="373"/>
        <v>MR563.11</v>
      </c>
      <c r="X1022" s="4" t="str">
        <f t="shared" si="387"/>
        <v>Lamp</v>
      </c>
      <c r="Y1022" s="179" t="str">
        <f t="shared" si="379"/>
        <v>MR663.11</v>
      </c>
      <c r="Z1022" s="4" t="str">
        <f t="shared" si="388"/>
        <v>Alw</v>
      </c>
    </row>
    <row r="1023" spans="2:26">
      <c r="B1023" s="256"/>
      <c r="G1023" s="182">
        <f t="shared" si="380"/>
        <v>63</v>
      </c>
      <c r="H1023" s="179">
        <f t="shared" si="381"/>
        <v>12</v>
      </c>
      <c r="I1023" s="179" t="str">
        <f t="shared" si="370"/>
        <v>R63.12</v>
      </c>
      <c r="K1023" s="179" t="str">
        <f t="shared" si="374"/>
        <v>R163.12</v>
      </c>
      <c r="L1023" s="138" t="str">
        <f t="shared" si="385"/>
        <v>Sol</v>
      </c>
      <c r="M1023" s="179" t="str">
        <f t="shared" si="375"/>
        <v>MR63.12</v>
      </c>
      <c r="N1023" s="4" t="str">
        <f t="shared" si="371"/>
        <v>Flg</v>
      </c>
      <c r="O1023" s="179" t="str">
        <f t="shared" si="376"/>
        <v>MR163.12</v>
      </c>
      <c r="P1023" s="4" t="str">
        <f t="shared" si="382"/>
        <v>Pls</v>
      </c>
      <c r="Q1023" s="179" t="str">
        <f t="shared" si="377"/>
        <v>MR263.12</v>
      </c>
      <c r="R1023" s="4" t="str">
        <f t="shared" si="383"/>
        <v>[M]</v>
      </c>
      <c r="S1023" s="179" t="str">
        <f t="shared" si="378"/>
        <v>MR363.12</v>
      </c>
      <c r="T1023" s="4" t="str">
        <f t="shared" si="384"/>
        <v>[A]</v>
      </c>
      <c r="U1023" s="179" t="str">
        <f t="shared" si="372"/>
        <v>MR463.12</v>
      </c>
      <c r="V1023" s="4" t="str">
        <f t="shared" si="386"/>
        <v>Sw</v>
      </c>
      <c r="W1023" s="179" t="str">
        <f t="shared" si="373"/>
        <v>MR563.12</v>
      </c>
      <c r="X1023" s="4" t="str">
        <f t="shared" si="387"/>
        <v>Lamp</v>
      </c>
      <c r="Y1023" s="179" t="str">
        <f t="shared" si="379"/>
        <v>MR663.12</v>
      </c>
      <c r="Z1023" s="4" t="str">
        <f t="shared" si="388"/>
        <v>Alw</v>
      </c>
    </row>
    <row r="1024" spans="2:26">
      <c r="B1024" s="256"/>
      <c r="G1024" s="182">
        <f t="shared" si="380"/>
        <v>63</v>
      </c>
      <c r="H1024" s="179">
        <f t="shared" si="381"/>
        <v>13</v>
      </c>
      <c r="I1024" s="179" t="str">
        <f t="shared" si="370"/>
        <v>R63.13</v>
      </c>
      <c r="K1024" s="179" t="str">
        <f t="shared" si="374"/>
        <v>R163.13</v>
      </c>
      <c r="L1024" s="138" t="str">
        <f t="shared" si="385"/>
        <v>Sol</v>
      </c>
      <c r="M1024" s="179" t="str">
        <f t="shared" si="375"/>
        <v>MR63.13</v>
      </c>
      <c r="N1024" s="4" t="str">
        <f t="shared" si="371"/>
        <v>Flg</v>
      </c>
      <c r="O1024" s="179" t="str">
        <f t="shared" si="376"/>
        <v>MR163.13</v>
      </c>
      <c r="P1024" s="4" t="str">
        <f t="shared" si="382"/>
        <v>Pls</v>
      </c>
      <c r="Q1024" s="179" t="str">
        <f t="shared" si="377"/>
        <v>MR263.13</v>
      </c>
      <c r="R1024" s="4" t="str">
        <f t="shared" si="383"/>
        <v>[M]</v>
      </c>
      <c r="S1024" s="179" t="str">
        <f t="shared" si="378"/>
        <v>MR363.13</v>
      </c>
      <c r="T1024" s="4" t="str">
        <f t="shared" si="384"/>
        <v>[A]</v>
      </c>
      <c r="U1024" s="179" t="str">
        <f t="shared" si="372"/>
        <v>MR463.13</v>
      </c>
      <c r="V1024" s="4" t="str">
        <f t="shared" si="386"/>
        <v>Sw</v>
      </c>
      <c r="W1024" s="179" t="str">
        <f t="shared" si="373"/>
        <v>MR563.13</v>
      </c>
      <c r="X1024" s="4" t="str">
        <f t="shared" si="387"/>
        <v>Lamp</v>
      </c>
      <c r="Y1024" s="179" t="str">
        <f t="shared" si="379"/>
        <v>MR663.13</v>
      </c>
      <c r="Z1024" s="4" t="str">
        <f t="shared" si="388"/>
        <v>Alw</v>
      </c>
    </row>
    <row r="1025" spans="2:26">
      <c r="B1025" s="256"/>
      <c r="G1025" s="182">
        <f t="shared" si="380"/>
        <v>63</v>
      </c>
      <c r="H1025" s="179">
        <f t="shared" si="381"/>
        <v>14</v>
      </c>
      <c r="I1025" s="179" t="str">
        <f t="shared" si="370"/>
        <v>R63.14</v>
      </c>
      <c r="K1025" s="179" t="str">
        <f t="shared" si="374"/>
        <v>R163.14</v>
      </c>
      <c r="L1025" s="138" t="str">
        <f t="shared" si="385"/>
        <v>Sol</v>
      </c>
      <c r="M1025" s="179" t="str">
        <f t="shared" si="375"/>
        <v>MR63.14</v>
      </c>
      <c r="N1025" s="4" t="str">
        <f t="shared" si="371"/>
        <v>Flg</v>
      </c>
      <c r="O1025" s="179" t="str">
        <f t="shared" si="376"/>
        <v>MR163.14</v>
      </c>
      <c r="P1025" s="4" t="str">
        <f t="shared" si="382"/>
        <v>Pls</v>
      </c>
      <c r="Q1025" s="179" t="str">
        <f t="shared" si="377"/>
        <v>MR263.14</v>
      </c>
      <c r="R1025" s="4" t="str">
        <f t="shared" si="383"/>
        <v>[M]</v>
      </c>
      <c r="S1025" s="179" t="str">
        <f t="shared" si="378"/>
        <v>MR363.14</v>
      </c>
      <c r="T1025" s="4" t="str">
        <f t="shared" si="384"/>
        <v>[A]</v>
      </c>
      <c r="U1025" s="179" t="str">
        <f t="shared" si="372"/>
        <v>MR463.14</v>
      </c>
      <c r="V1025" s="4" t="str">
        <f t="shared" si="386"/>
        <v>Sw</v>
      </c>
      <c r="W1025" s="179" t="str">
        <f t="shared" si="373"/>
        <v>MR563.14</v>
      </c>
      <c r="X1025" s="4" t="str">
        <f t="shared" si="387"/>
        <v>Lamp</v>
      </c>
      <c r="Y1025" s="179" t="str">
        <f t="shared" si="379"/>
        <v>MR663.14</v>
      </c>
      <c r="Z1025" s="4" t="str">
        <f t="shared" si="388"/>
        <v>Alw</v>
      </c>
    </row>
    <row r="1026" spans="2:26">
      <c r="B1026" s="256"/>
      <c r="G1026" s="182">
        <f t="shared" si="380"/>
        <v>63</v>
      </c>
      <c r="H1026" s="179">
        <f t="shared" si="381"/>
        <v>15</v>
      </c>
      <c r="I1026" s="179" t="str">
        <f t="shared" si="370"/>
        <v>R63.15</v>
      </c>
      <c r="K1026" s="179" t="str">
        <f t="shared" si="374"/>
        <v>R163.15</v>
      </c>
      <c r="L1026" s="138" t="str">
        <f t="shared" si="385"/>
        <v>Sol</v>
      </c>
      <c r="M1026" s="179" t="str">
        <f t="shared" si="375"/>
        <v>MR63.15</v>
      </c>
      <c r="N1026" s="4" t="str">
        <f t="shared" si="371"/>
        <v>Flg</v>
      </c>
      <c r="O1026" s="179" t="str">
        <f t="shared" si="376"/>
        <v>MR163.15</v>
      </c>
      <c r="P1026" s="4" t="str">
        <f t="shared" si="382"/>
        <v>Pls</v>
      </c>
      <c r="Q1026" s="179" t="str">
        <f t="shared" si="377"/>
        <v>MR263.15</v>
      </c>
      <c r="R1026" s="4" t="str">
        <f t="shared" si="383"/>
        <v>[M]</v>
      </c>
      <c r="S1026" s="179" t="str">
        <f t="shared" si="378"/>
        <v>MR363.15</v>
      </c>
      <c r="T1026" s="4" t="str">
        <f t="shared" si="384"/>
        <v>[A]</v>
      </c>
      <c r="U1026" s="179" t="str">
        <f t="shared" si="372"/>
        <v>MR463.15</v>
      </c>
      <c r="V1026" s="4" t="str">
        <f t="shared" si="386"/>
        <v>Sw</v>
      </c>
      <c r="W1026" s="179" t="str">
        <f t="shared" si="373"/>
        <v>MR563.15</v>
      </c>
      <c r="X1026" s="4" t="str">
        <f t="shared" si="387"/>
        <v>Lamp</v>
      </c>
      <c r="Y1026" s="179" t="str">
        <f t="shared" si="379"/>
        <v>MR663.15</v>
      </c>
      <c r="Z1026" s="4" t="str">
        <f t="shared" si="388"/>
        <v>Alw</v>
      </c>
    </row>
    <row r="1027" spans="2:26">
      <c r="B1027" s="256"/>
      <c r="G1027" s="182">
        <f t="shared" si="380"/>
        <v>64</v>
      </c>
      <c r="H1027" s="179">
        <f t="shared" si="381"/>
        <v>0</v>
      </c>
      <c r="I1027" s="179" t="str">
        <f t="shared" ref="I1027:I1090" si="389">F$2&amp;G1027&amp;"."&amp;H1027</f>
        <v>R64.0</v>
      </c>
      <c r="K1027" s="179" t="str">
        <f t="shared" si="374"/>
        <v>R164.0</v>
      </c>
      <c r="L1027" s="138" t="str">
        <f t="shared" si="385"/>
        <v>Sol</v>
      </c>
      <c r="M1027" s="179" t="str">
        <f t="shared" si="375"/>
        <v>MR64.0</v>
      </c>
      <c r="N1027" s="4" t="str">
        <f t="shared" ref="N1027:N1090" si="390">$B1027&amp;N$2</f>
        <v>Flg</v>
      </c>
      <c r="O1027" s="179" t="str">
        <f t="shared" si="376"/>
        <v>MR164.0</v>
      </c>
      <c r="P1027" s="4" t="str">
        <f t="shared" si="382"/>
        <v>Pls</v>
      </c>
      <c r="Q1027" s="179" t="str">
        <f t="shared" si="377"/>
        <v>MR264.0</v>
      </c>
      <c r="R1027" s="4" t="str">
        <f t="shared" si="383"/>
        <v>[M]</v>
      </c>
      <c r="S1027" s="179" t="str">
        <f t="shared" si="378"/>
        <v>MR364.0</v>
      </c>
      <c r="T1027" s="4" t="str">
        <f t="shared" si="384"/>
        <v>[A]</v>
      </c>
      <c r="U1027" s="179" t="str">
        <f t="shared" ref="U1027:U1090" si="391">$U$2&amp;($G1027+400)&amp;"."&amp;$H1027</f>
        <v>MR464.0</v>
      </c>
      <c r="V1027" s="4" t="str">
        <f t="shared" si="386"/>
        <v>Sw</v>
      </c>
      <c r="W1027" s="179" t="str">
        <f t="shared" ref="W1027:W1090" si="392">$W$2&amp;($G1027+500)&amp;"."&amp;$H1027</f>
        <v>MR564.0</v>
      </c>
      <c r="X1027" s="4" t="str">
        <f t="shared" si="387"/>
        <v>Lamp</v>
      </c>
      <c r="Y1027" s="179" t="str">
        <f t="shared" si="379"/>
        <v>MR664.0</v>
      </c>
      <c r="Z1027" s="4" t="str">
        <f t="shared" si="388"/>
        <v>Alw</v>
      </c>
    </row>
    <row r="1028" spans="2:26">
      <c r="B1028" s="256"/>
      <c r="G1028" s="182">
        <f t="shared" si="380"/>
        <v>64</v>
      </c>
      <c r="H1028" s="179">
        <f t="shared" si="381"/>
        <v>1</v>
      </c>
      <c r="I1028" s="179" t="str">
        <f t="shared" si="389"/>
        <v>R64.1</v>
      </c>
      <c r="K1028" s="179" t="str">
        <f t="shared" ref="K1028:K1091" si="393">$F$2&amp;($G1028+100)&amp;"."&amp;$H1028</f>
        <v>R164.1</v>
      </c>
      <c r="L1028" s="138" t="str">
        <f t="shared" si="385"/>
        <v>Sol</v>
      </c>
      <c r="M1028" s="179" t="str">
        <f t="shared" ref="M1028:M1091" si="394">M$2&amp;($G1028+0)&amp;"."&amp;$H1028</f>
        <v>MR64.1</v>
      </c>
      <c r="N1028" s="4" t="str">
        <f t="shared" si="390"/>
        <v>Flg</v>
      </c>
      <c r="O1028" s="179" t="str">
        <f t="shared" ref="O1028:O1091" si="395">O$2&amp;($G1028+100)&amp;"."&amp;$H1028</f>
        <v>MR164.1</v>
      </c>
      <c r="P1028" s="4" t="str">
        <f t="shared" si="382"/>
        <v>Pls</v>
      </c>
      <c r="Q1028" s="179" t="str">
        <f t="shared" ref="Q1028:Q1091" si="396">Q$2&amp;($G1028+200)&amp;"."&amp;$H1028</f>
        <v>MR264.1</v>
      </c>
      <c r="R1028" s="4" t="str">
        <f t="shared" si="383"/>
        <v>[M]</v>
      </c>
      <c r="S1028" s="179" t="str">
        <f t="shared" ref="S1028:S1091" si="397">S$2&amp;($G1028+300)&amp;"."&amp;$H1028</f>
        <v>MR364.1</v>
      </c>
      <c r="T1028" s="4" t="str">
        <f t="shared" si="384"/>
        <v>[A]</v>
      </c>
      <c r="U1028" s="179" t="str">
        <f t="shared" si="391"/>
        <v>MR464.1</v>
      </c>
      <c r="V1028" s="4" t="str">
        <f t="shared" si="386"/>
        <v>Sw</v>
      </c>
      <c r="W1028" s="179" t="str">
        <f t="shared" si="392"/>
        <v>MR564.1</v>
      </c>
      <c r="X1028" s="4" t="str">
        <f t="shared" si="387"/>
        <v>Lamp</v>
      </c>
      <c r="Y1028" s="179" t="str">
        <f t="shared" ref="Y1028:Y1091" si="398">$W$2&amp;($G1028+600)&amp;"."&amp;$H1028</f>
        <v>MR664.1</v>
      </c>
      <c r="Z1028" s="4" t="str">
        <f t="shared" si="388"/>
        <v>Alw</v>
      </c>
    </row>
    <row r="1029" spans="2:26">
      <c r="B1029" s="256"/>
      <c r="G1029" s="182">
        <f t="shared" si="380"/>
        <v>64</v>
      </c>
      <c r="H1029" s="179">
        <f t="shared" si="381"/>
        <v>2</v>
      </c>
      <c r="I1029" s="179" t="str">
        <f t="shared" si="389"/>
        <v>R64.2</v>
      </c>
      <c r="J1029" s="6" t="str">
        <f>$B1029&amp;"Done"</f>
        <v>Done</v>
      </c>
      <c r="K1029" s="179" t="str">
        <f t="shared" si="393"/>
        <v>R164.2</v>
      </c>
      <c r="L1029" s="138" t="str">
        <f t="shared" si="385"/>
        <v>Sol</v>
      </c>
      <c r="M1029" s="179" t="str">
        <f t="shared" si="394"/>
        <v>MR64.2</v>
      </c>
      <c r="N1029" s="4" t="str">
        <f t="shared" si="390"/>
        <v>Flg</v>
      </c>
      <c r="O1029" s="179" t="str">
        <f t="shared" si="395"/>
        <v>MR164.2</v>
      </c>
      <c r="P1029" s="4" t="str">
        <f t="shared" si="382"/>
        <v>Pls</v>
      </c>
      <c r="Q1029" s="179" t="str">
        <f t="shared" si="396"/>
        <v>MR264.2</v>
      </c>
      <c r="R1029" s="4" t="str">
        <f t="shared" si="383"/>
        <v>[M]</v>
      </c>
      <c r="S1029" s="179" t="str">
        <f t="shared" si="397"/>
        <v>MR364.2</v>
      </c>
      <c r="T1029" s="4" t="str">
        <f t="shared" si="384"/>
        <v>[A]</v>
      </c>
      <c r="U1029" s="179" t="str">
        <f t="shared" si="391"/>
        <v>MR464.2</v>
      </c>
      <c r="V1029" s="4" t="str">
        <f t="shared" si="386"/>
        <v>Sw</v>
      </c>
      <c r="W1029" s="179" t="str">
        <f t="shared" si="392"/>
        <v>MR564.2</v>
      </c>
      <c r="X1029" s="4" t="str">
        <f t="shared" si="387"/>
        <v>Lamp</v>
      </c>
      <c r="Y1029" s="179" t="str">
        <f t="shared" si="398"/>
        <v>MR664.2</v>
      </c>
      <c r="Z1029" s="4" t="str">
        <f t="shared" si="388"/>
        <v>Alw</v>
      </c>
    </row>
    <row r="1030" spans="2:26">
      <c r="B1030" s="256"/>
      <c r="G1030" s="182">
        <f t="shared" si="380"/>
        <v>64</v>
      </c>
      <c r="H1030" s="179">
        <f t="shared" si="381"/>
        <v>3</v>
      </c>
      <c r="I1030" s="179" t="str">
        <f t="shared" si="389"/>
        <v>R64.3</v>
      </c>
      <c r="K1030" s="179" t="str">
        <f t="shared" si="393"/>
        <v>R164.3</v>
      </c>
      <c r="L1030" s="138" t="str">
        <f t="shared" si="385"/>
        <v>Sol</v>
      </c>
      <c r="M1030" s="179" t="str">
        <f t="shared" si="394"/>
        <v>MR64.3</v>
      </c>
      <c r="N1030" s="4" t="str">
        <f t="shared" si="390"/>
        <v>Flg</v>
      </c>
      <c r="O1030" s="179" t="str">
        <f t="shared" si="395"/>
        <v>MR164.3</v>
      </c>
      <c r="P1030" s="4" t="str">
        <f t="shared" si="382"/>
        <v>Pls</v>
      </c>
      <c r="Q1030" s="179" t="str">
        <f t="shared" si="396"/>
        <v>MR264.3</v>
      </c>
      <c r="R1030" s="4" t="str">
        <f t="shared" si="383"/>
        <v>[M]</v>
      </c>
      <c r="S1030" s="179" t="str">
        <f t="shared" si="397"/>
        <v>MR364.3</v>
      </c>
      <c r="T1030" s="4" t="str">
        <f t="shared" si="384"/>
        <v>[A]</v>
      </c>
      <c r="U1030" s="179" t="str">
        <f t="shared" si="391"/>
        <v>MR464.3</v>
      </c>
      <c r="V1030" s="4" t="str">
        <f t="shared" si="386"/>
        <v>Sw</v>
      </c>
      <c r="W1030" s="179" t="str">
        <f t="shared" si="392"/>
        <v>MR564.3</v>
      </c>
      <c r="X1030" s="4" t="str">
        <f t="shared" si="387"/>
        <v>Lamp</v>
      </c>
      <c r="Y1030" s="179" t="str">
        <f t="shared" si="398"/>
        <v>MR664.3</v>
      </c>
      <c r="Z1030" s="4" t="str">
        <f t="shared" si="388"/>
        <v>Alw</v>
      </c>
    </row>
    <row r="1031" spans="2:26">
      <c r="B1031" s="256"/>
      <c r="G1031" s="182">
        <f t="shared" si="380"/>
        <v>64</v>
      </c>
      <c r="H1031" s="179">
        <f t="shared" si="381"/>
        <v>4</v>
      </c>
      <c r="I1031" s="179" t="str">
        <f t="shared" si="389"/>
        <v>R64.4</v>
      </c>
      <c r="K1031" s="179" t="str">
        <f t="shared" si="393"/>
        <v>R164.4</v>
      </c>
      <c r="L1031" s="138" t="str">
        <f t="shared" si="385"/>
        <v>Sol</v>
      </c>
      <c r="M1031" s="179" t="str">
        <f t="shared" si="394"/>
        <v>MR64.4</v>
      </c>
      <c r="N1031" s="4" t="str">
        <f t="shared" si="390"/>
        <v>Flg</v>
      </c>
      <c r="O1031" s="179" t="str">
        <f t="shared" si="395"/>
        <v>MR164.4</v>
      </c>
      <c r="P1031" s="4" t="str">
        <f t="shared" si="382"/>
        <v>Pls</v>
      </c>
      <c r="Q1031" s="179" t="str">
        <f t="shared" si="396"/>
        <v>MR264.4</v>
      </c>
      <c r="R1031" s="4" t="str">
        <f t="shared" si="383"/>
        <v>[M]</v>
      </c>
      <c r="S1031" s="179" t="str">
        <f t="shared" si="397"/>
        <v>MR364.4</v>
      </c>
      <c r="T1031" s="4" t="str">
        <f t="shared" si="384"/>
        <v>[A]</v>
      </c>
      <c r="U1031" s="179" t="str">
        <f t="shared" si="391"/>
        <v>MR464.4</v>
      </c>
      <c r="V1031" s="4" t="str">
        <f t="shared" si="386"/>
        <v>Sw</v>
      </c>
      <c r="W1031" s="179" t="str">
        <f t="shared" si="392"/>
        <v>MR564.4</v>
      </c>
      <c r="X1031" s="4" t="str">
        <f t="shared" si="387"/>
        <v>Lamp</v>
      </c>
      <c r="Y1031" s="179" t="str">
        <f t="shared" si="398"/>
        <v>MR664.4</v>
      </c>
      <c r="Z1031" s="4" t="str">
        <f t="shared" si="388"/>
        <v>Alw</v>
      </c>
    </row>
    <row r="1032" spans="2:26">
      <c r="B1032" s="256"/>
      <c r="G1032" s="182">
        <f t="shared" ref="G1032:G1095" si="399">IF(H1031&lt;&gt;15,G1031,G1031+1)</f>
        <v>64</v>
      </c>
      <c r="H1032" s="179">
        <f t="shared" si="381"/>
        <v>5</v>
      </c>
      <c r="I1032" s="179" t="str">
        <f t="shared" si="389"/>
        <v>R64.5</v>
      </c>
      <c r="K1032" s="179" t="str">
        <f t="shared" si="393"/>
        <v>R164.5</v>
      </c>
      <c r="L1032" s="138" t="str">
        <f t="shared" si="385"/>
        <v>Sol</v>
      </c>
      <c r="M1032" s="179" t="str">
        <f t="shared" si="394"/>
        <v>MR64.5</v>
      </c>
      <c r="N1032" s="4" t="str">
        <f t="shared" si="390"/>
        <v>Flg</v>
      </c>
      <c r="O1032" s="179" t="str">
        <f t="shared" si="395"/>
        <v>MR164.5</v>
      </c>
      <c r="P1032" s="4" t="str">
        <f t="shared" si="382"/>
        <v>Pls</v>
      </c>
      <c r="Q1032" s="179" t="str">
        <f t="shared" si="396"/>
        <v>MR264.5</v>
      </c>
      <c r="R1032" s="4" t="str">
        <f t="shared" si="383"/>
        <v>[M]</v>
      </c>
      <c r="S1032" s="179" t="str">
        <f t="shared" si="397"/>
        <v>MR364.5</v>
      </c>
      <c r="T1032" s="4" t="str">
        <f t="shared" si="384"/>
        <v>[A]</v>
      </c>
      <c r="U1032" s="179" t="str">
        <f t="shared" si="391"/>
        <v>MR464.5</v>
      </c>
      <c r="V1032" s="4" t="str">
        <f t="shared" si="386"/>
        <v>Sw</v>
      </c>
      <c r="W1032" s="179" t="str">
        <f t="shared" si="392"/>
        <v>MR564.5</v>
      </c>
      <c r="X1032" s="4" t="str">
        <f t="shared" si="387"/>
        <v>Lamp</v>
      </c>
      <c r="Y1032" s="179" t="str">
        <f t="shared" si="398"/>
        <v>MR664.5</v>
      </c>
      <c r="Z1032" s="4" t="str">
        <f t="shared" si="388"/>
        <v>Alw</v>
      </c>
    </row>
    <row r="1033" spans="2:26">
      <c r="B1033" s="256"/>
      <c r="G1033" s="182">
        <f t="shared" si="399"/>
        <v>64</v>
      </c>
      <c r="H1033" s="179">
        <f t="shared" si="381"/>
        <v>6</v>
      </c>
      <c r="I1033" s="179" t="str">
        <f t="shared" si="389"/>
        <v>R64.6</v>
      </c>
      <c r="K1033" s="179" t="str">
        <f t="shared" si="393"/>
        <v>R164.6</v>
      </c>
      <c r="L1033" s="138" t="str">
        <f t="shared" si="385"/>
        <v>Sol</v>
      </c>
      <c r="M1033" s="179" t="str">
        <f t="shared" si="394"/>
        <v>MR64.6</v>
      </c>
      <c r="N1033" s="4" t="str">
        <f t="shared" si="390"/>
        <v>Flg</v>
      </c>
      <c r="O1033" s="179" t="str">
        <f t="shared" si="395"/>
        <v>MR164.6</v>
      </c>
      <c r="P1033" s="4" t="str">
        <f t="shared" si="382"/>
        <v>Pls</v>
      </c>
      <c r="Q1033" s="179" t="str">
        <f t="shared" si="396"/>
        <v>MR264.6</v>
      </c>
      <c r="R1033" s="4" t="str">
        <f t="shared" si="383"/>
        <v>[M]</v>
      </c>
      <c r="S1033" s="179" t="str">
        <f t="shared" si="397"/>
        <v>MR364.6</v>
      </c>
      <c r="T1033" s="4" t="str">
        <f t="shared" si="384"/>
        <v>[A]</v>
      </c>
      <c r="U1033" s="179" t="str">
        <f t="shared" si="391"/>
        <v>MR464.6</v>
      </c>
      <c r="V1033" s="4" t="str">
        <f t="shared" si="386"/>
        <v>Sw</v>
      </c>
      <c r="W1033" s="179" t="str">
        <f t="shared" si="392"/>
        <v>MR564.6</v>
      </c>
      <c r="X1033" s="4" t="str">
        <f t="shared" si="387"/>
        <v>Lamp</v>
      </c>
      <c r="Y1033" s="179" t="str">
        <f t="shared" si="398"/>
        <v>MR664.6</v>
      </c>
      <c r="Z1033" s="4" t="str">
        <f t="shared" si="388"/>
        <v>Alw</v>
      </c>
    </row>
    <row r="1034" spans="2:26">
      <c r="B1034" s="256"/>
      <c r="G1034" s="182">
        <f t="shared" si="399"/>
        <v>64</v>
      </c>
      <c r="H1034" s="179">
        <f t="shared" si="381"/>
        <v>7</v>
      </c>
      <c r="I1034" s="179" t="str">
        <f t="shared" si="389"/>
        <v>R64.7</v>
      </c>
      <c r="K1034" s="179" t="str">
        <f t="shared" si="393"/>
        <v>R164.7</v>
      </c>
      <c r="L1034" s="138" t="str">
        <f t="shared" si="385"/>
        <v>Sol</v>
      </c>
      <c r="M1034" s="179" t="str">
        <f t="shared" si="394"/>
        <v>MR64.7</v>
      </c>
      <c r="N1034" s="4" t="str">
        <f t="shared" si="390"/>
        <v>Flg</v>
      </c>
      <c r="O1034" s="179" t="str">
        <f t="shared" si="395"/>
        <v>MR164.7</v>
      </c>
      <c r="P1034" s="4" t="str">
        <f t="shared" si="382"/>
        <v>Pls</v>
      </c>
      <c r="Q1034" s="179" t="str">
        <f t="shared" si="396"/>
        <v>MR264.7</v>
      </c>
      <c r="R1034" s="4" t="str">
        <f t="shared" si="383"/>
        <v>[M]</v>
      </c>
      <c r="S1034" s="179" t="str">
        <f t="shared" si="397"/>
        <v>MR364.7</v>
      </c>
      <c r="T1034" s="4" t="str">
        <f t="shared" si="384"/>
        <v>[A]</v>
      </c>
      <c r="U1034" s="179" t="str">
        <f t="shared" si="391"/>
        <v>MR464.7</v>
      </c>
      <c r="V1034" s="4" t="str">
        <f t="shared" si="386"/>
        <v>Sw</v>
      </c>
      <c r="W1034" s="179" t="str">
        <f t="shared" si="392"/>
        <v>MR564.7</v>
      </c>
      <c r="X1034" s="4" t="str">
        <f t="shared" si="387"/>
        <v>Lamp</v>
      </c>
      <c r="Y1034" s="179" t="str">
        <f t="shared" si="398"/>
        <v>MR664.7</v>
      </c>
      <c r="Z1034" s="4" t="str">
        <f t="shared" si="388"/>
        <v>Alw</v>
      </c>
    </row>
    <row r="1035" spans="2:26">
      <c r="B1035" s="256"/>
      <c r="G1035" s="182">
        <f t="shared" si="399"/>
        <v>64</v>
      </c>
      <c r="H1035" s="179">
        <f t="shared" si="381"/>
        <v>8</v>
      </c>
      <c r="I1035" s="179" t="str">
        <f t="shared" si="389"/>
        <v>R64.8</v>
      </c>
      <c r="K1035" s="179" t="str">
        <f t="shared" si="393"/>
        <v>R164.8</v>
      </c>
      <c r="L1035" s="138" t="str">
        <f t="shared" si="385"/>
        <v>Sol</v>
      </c>
      <c r="M1035" s="179" t="str">
        <f t="shared" si="394"/>
        <v>MR64.8</v>
      </c>
      <c r="N1035" s="4" t="str">
        <f t="shared" si="390"/>
        <v>Flg</v>
      </c>
      <c r="O1035" s="179" t="str">
        <f t="shared" si="395"/>
        <v>MR164.8</v>
      </c>
      <c r="P1035" s="4" t="str">
        <f t="shared" si="382"/>
        <v>Pls</v>
      </c>
      <c r="Q1035" s="179" t="str">
        <f t="shared" si="396"/>
        <v>MR264.8</v>
      </c>
      <c r="R1035" s="4" t="str">
        <f t="shared" si="383"/>
        <v>[M]</v>
      </c>
      <c r="S1035" s="179" t="str">
        <f t="shared" si="397"/>
        <v>MR364.8</v>
      </c>
      <c r="T1035" s="4" t="str">
        <f t="shared" si="384"/>
        <v>[A]</v>
      </c>
      <c r="U1035" s="179" t="str">
        <f t="shared" si="391"/>
        <v>MR464.8</v>
      </c>
      <c r="V1035" s="4" t="str">
        <f t="shared" si="386"/>
        <v>Sw</v>
      </c>
      <c r="W1035" s="179" t="str">
        <f t="shared" si="392"/>
        <v>MR564.8</v>
      </c>
      <c r="X1035" s="4" t="str">
        <f t="shared" si="387"/>
        <v>Lamp</v>
      </c>
      <c r="Y1035" s="179" t="str">
        <f t="shared" si="398"/>
        <v>MR664.8</v>
      </c>
      <c r="Z1035" s="4" t="str">
        <f t="shared" si="388"/>
        <v>Alw</v>
      </c>
    </row>
    <row r="1036" spans="2:26">
      <c r="B1036" s="256"/>
      <c r="G1036" s="182">
        <f t="shared" si="399"/>
        <v>64</v>
      </c>
      <c r="H1036" s="179">
        <f t="shared" si="381"/>
        <v>9</v>
      </c>
      <c r="I1036" s="179" t="str">
        <f t="shared" si="389"/>
        <v>R64.9</v>
      </c>
      <c r="K1036" s="179" t="str">
        <f t="shared" si="393"/>
        <v>R164.9</v>
      </c>
      <c r="L1036" s="138" t="str">
        <f t="shared" si="385"/>
        <v>Sol</v>
      </c>
      <c r="M1036" s="179" t="str">
        <f t="shared" si="394"/>
        <v>MR64.9</v>
      </c>
      <c r="N1036" s="4" t="str">
        <f t="shared" si="390"/>
        <v>Flg</v>
      </c>
      <c r="O1036" s="179" t="str">
        <f t="shared" si="395"/>
        <v>MR164.9</v>
      </c>
      <c r="P1036" s="4" t="str">
        <f t="shared" si="382"/>
        <v>Pls</v>
      </c>
      <c r="Q1036" s="179" t="str">
        <f t="shared" si="396"/>
        <v>MR264.9</v>
      </c>
      <c r="R1036" s="4" t="str">
        <f t="shared" si="383"/>
        <v>[M]</v>
      </c>
      <c r="S1036" s="179" t="str">
        <f t="shared" si="397"/>
        <v>MR364.9</v>
      </c>
      <c r="T1036" s="4" t="str">
        <f t="shared" si="384"/>
        <v>[A]</v>
      </c>
      <c r="U1036" s="179" t="str">
        <f t="shared" si="391"/>
        <v>MR464.9</v>
      </c>
      <c r="V1036" s="4" t="str">
        <f t="shared" si="386"/>
        <v>Sw</v>
      </c>
      <c r="W1036" s="179" t="str">
        <f t="shared" si="392"/>
        <v>MR564.9</v>
      </c>
      <c r="X1036" s="4" t="str">
        <f t="shared" si="387"/>
        <v>Lamp</v>
      </c>
      <c r="Y1036" s="179" t="str">
        <f t="shared" si="398"/>
        <v>MR664.9</v>
      </c>
      <c r="Z1036" s="4" t="str">
        <f t="shared" si="388"/>
        <v>Alw</v>
      </c>
    </row>
    <row r="1037" spans="2:26">
      <c r="B1037" s="256"/>
      <c r="G1037" s="182">
        <f t="shared" si="399"/>
        <v>64</v>
      </c>
      <c r="H1037" s="179">
        <f t="shared" ref="H1037:H1100" si="400">IF(H1036&lt;&gt;15,H1036+1,0)</f>
        <v>10</v>
      </c>
      <c r="I1037" s="179" t="str">
        <f t="shared" si="389"/>
        <v>R64.10</v>
      </c>
      <c r="K1037" s="179" t="str">
        <f t="shared" si="393"/>
        <v>R164.10</v>
      </c>
      <c r="L1037" s="138" t="str">
        <f t="shared" si="385"/>
        <v>Sol</v>
      </c>
      <c r="M1037" s="179" t="str">
        <f t="shared" si="394"/>
        <v>MR64.10</v>
      </c>
      <c r="N1037" s="4" t="str">
        <f t="shared" si="390"/>
        <v>Flg</v>
      </c>
      <c r="O1037" s="179" t="str">
        <f t="shared" si="395"/>
        <v>MR164.10</v>
      </c>
      <c r="P1037" s="4" t="str">
        <f t="shared" si="382"/>
        <v>Pls</v>
      </c>
      <c r="Q1037" s="179" t="str">
        <f t="shared" si="396"/>
        <v>MR264.10</v>
      </c>
      <c r="R1037" s="4" t="str">
        <f t="shared" si="383"/>
        <v>[M]</v>
      </c>
      <c r="S1037" s="179" t="str">
        <f t="shared" si="397"/>
        <v>MR364.10</v>
      </c>
      <c r="T1037" s="4" t="str">
        <f t="shared" si="384"/>
        <v>[A]</v>
      </c>
      <c r="U1037" s="179" t="str">
        <f t="shared" si="391"/>
        <v>MR464.10</v>
      </c>
      <c r="V1037" s="4" t="str">
        <f t="shared" si="386"/>
        <v>Sw</v>
      </c>
      <c r="W1037" s="179" t="str">
        <f t="shared" si="392"/>
        <v>MR564.10</v>
      </c>
      <c r="X1037" s="4" t="str">
        <f t="shared" si="387"/>
        <v>Lamp</v>
      </c>
      <c r="Y1037" s="179" t="str">
        <f t="shared" si="398"/>
        <v>MR664.10</v>
      </c>
      <c r="Z1037" s="4" t="str">
        <f t="shared" si="388"/>
        <v>Alw</v>
      </c>
    </row>
    <row r="1038" spans="2:26">
      <c r="B1038" s="256"/>
      <c r="G1038" s="182">
        <f t="shared" si="399"/>
        <v>64</v>
      </c>
      <c r="H1038" s="179">
        <f t="shared" si="400"/>
        <v>11</v>
      </c>
      <c r="I1038" s="179" t="str">
        <f t="shared" si="389"/>
        <v>R64.11</v>
      </c>
      <c r="K1038" s="179" t="str">
        <f t="shared" si="393"/>
        <v>R164.11</v>
      </c>
      <c r="L1038" s="138" t="str">
        <f t="shared" si="385"/>
        <v>Sol</v>
      </c>
      <c r="M1038" s="179" t="str">
        <f t="shared" si="394"/>
        <v>MR64.11</v>
      </c>
      <c r="N1038" s="4" t="str">
        <f t="shared" si="390"/>
        <v>Flg</v>
      </c>
      <c r="O1038" s="179" t="str">
        <f t="shared" si="395"/>
        <v>MR164.11</v>
      </c>
      <c r="P1038" s="4" t="str">
        <f t="shared" si="382"/>
        <v>Pls</v>
      </c>
      <c r="Q1038" s="179" t="str">
        <f t="shared" si="396"/>
        <v>MR264.11</v>
      </c>
      <c r="R1038" s="4" t="str">
        <f t="shared" si="383"/>
        <v>[M]</v>
      </c>
      <c r="S1038" s="179" t="str">
        <f t="shared" si="397"/>
        <v>MR364.11</v>
      </c>
      <c r="T1038" s="4" t="str">
        <f t="shared" si="384"/>
        <v>[A]</v>
      </c>
      <c r="U1038" s="179" t="str">
        <f t="shared" si="391"/>
        <v>MR464.11</v>
      </c>
      <c r="V1038" s="4" t="str">
        <f t="shared" si="386"/>
        <v>Sw</v>
      </c>
      <c r="W1038" s="179" t="str">
        <f t="shared" si="392"/>
        <v>MR564.11</v>
      </c>
      <c r="X1038" s="4" t="str">
        <f t="shared" si="387"/>
        <v>Lamp</v>
      </c>
      <c r="Y1038" s="179" t="str">
        <f t="shared" si="398"/>
        <v>MR664.11</v>
      </c>
      <c r="Z1038" s="4" t="str">
        <f t="shared" si="388"/>
        <v>Alw</v>
      </c>
    </row>
    <row r="1039" spans="2:26">
      <c r="B1039" s="256"/>
      <c r="G1039" s="182">
        <f t="shared" si="399"/>
        <v>64</v>
      </c>
      <c r="H1039" s="179">
        <f t="shared" si="400"/>
        <v>12</v>
      </c>
      <c r="I1039" s="179" t="str">
        <f t="shared" si="389"/>
        <v>R64.12</v>
      </c>
      <c r="K1039" s="179" t="str">
        <f t="shared" si="393"/>
        <v>R164.12</v>
      </c>
      <c r="L1039" s="138" t="str">
        <f t="shared" si="385"/>
        <v>Sol</v>
      </c>
      <c r="M1039" s="179" t="str">
        <f t="shared" si="394"/>
        <v>MR64.12</v>
      </c>
      <c r="N1039" s="4" t="str">
        <f t="shared" si="390"/>
        <v>Flg</v>
      </c>
      <c r="O1039" s="179" t="str">
        <f t="shared" si="395"/>
        <v>MR164.12</v>
      </c>
      <c r="P1039" s="4" t="str">
        <f t="shared" si="382"/>
        <v>Pls</v>
      </c>
      <c r="Q1039" s="179" t="str">
        <f t="shared" si="396"/>
        <v>MR264.12</v>
      </c>
      <c r="R1039" s="4" t="str">
        <f t="shared" si="383"/>
        <v>[M]</v>
      </c>
      <c r="S1039" s="179" t="str">
        <f t="shared" si="397"/>
        <v>MR364.12</v>
      </c>
      <c r="T1039" s="4" t="str">
        <f t="shared" si="384"/>
        <v>[A]</v>
      </c>
      <c r="U1039" s="179" t="str">
        <f t="shared" si="391"/>
        <v>MR464.12</v>
      </c>
      <c r="V1039" s="4" t="str">
        <f t="shared" si="386"/>
        <v>Sw</v>
      </c>
      <c r="W1039" s="179" t="str">
        <f t="shared" si="392"/>
        <v>MR564.12</v>
      </c>
      <c r="X1039" s="4" t="str">
        <f t="shared" si="387"/>
        <v>Lamp</v>
      </c>
      <c r="Y1039" s="179" t="str">
        <f t="shared" si="398"/>
        <v>MR664.12</v>
      </c>
      <c r="Z1039" s="4" t="str">
        <f t="shared" si="388"/>
        <v>Alw</v>
      </c>
    </row>
    <row r="1040" spans="2:26">
      <c r="B1040" s="256"/>
      <c r="G1040" s="182">
        <f t="shared" si="399"/>
        <v>64</v>
      </c>
      <c r="H1040" s="179">
        <f t="shared" si="400"/>
        <v>13</v>
      </c>
      <c r="I1040" s="179" t="str">
        <f t="shared" si="389"/>
        <v>R64.13</v>
      </c>
      <c r="K1040" s="179" t="str">
        <f t="shared" si="393"/>
        <v>R164.13</v>
      </c>
      <c r="L1040" s="138" t="str">
        <f t="shared" si="385"/>
        <v>Sol</v>
      </c>
      <c r="M1040" s="179" t="str">
        <f t="shared" si="394"/>
        <v>MR64.13</v>
      </c>
      <c r="N1040" s="4" t="str">
        <f t="shared" si="390"/>
        <v>Flg</v>
      </c>
      <c r="O1040" s="179" t="str">
        <f t="shared" si="395"/>
        <v>MR164.13</v>
      </c>
      <c r="P1040" s="4" t="str">
        <f t="shared" si="382"/>
        <v>Pls</v>
      </c>
      <c r="Q1040" s="179" t="str">
        <f t="shared" si="396"/>
        <v>MR264.13</v>
      </c>
      <c r="R1040" s="4" t="str">
        <f t="shared" si="383"/>
        <v>[M]</v>
      </c>
      <c r="S1040" s="179" t="str">
        <f t="shared" si="397"/>
        <v>MR364.13</v>
      </c>
      <c r="T1040" s="4" t="str">
        <f t="shared" si="384"/>
        <v>[A]</v>
      </c>
      <c r="U1040" s="179" t="str">
        <f t="shared" si="391"/>
        <v>MR464.13</v>
      </c>
      <c r="V1040" s="4" t="str">
        <f t="shared" si="386"/>
        <v>Sw</v>
      </c>
      <c r="W1040" s="179" t="str">
        <f t="shared" si="392"/>
        <v>MR564.13</v>
      </c>
      <c r="X1040" s="4" t="str">
        <f t="shared" si="387"/>
        <v>Lamp</v>
      </c>
      <c r="Y1040" s="179" t="str">
        <f t="shared" si="398"/>
        <v>MR664.13</v>
      </c>
      <c r="Z1040" s="4" t="str">
        <f t="shared" si="388"/>
        <v>Alw</v>
      </c>
    </row>
    <row r="1041" spans="2:26">
      <c r="B1041" s="256"/>
      <c r="G1041" s="182">
        <f t="shared" si="399"/>
        <v>64</v>
      </c>
      <c r="H1041" s="179">
        <f t="shared" si="400"/>
        <v>14</v>
      </c>
      <c r="I1041" s="179" t="str">
        <f t="shared" si="389"/>
        <v>R64.14</v>
      </c>
      <c r="K1041" s="179" t="str">
        <f t="shared" si="393"/>
        <v>R164.14</v>
      </c>
      <c r="L1041" s="138" t="str">
        <f t="shared" si="385"/>
        <v>Sol</v>
      </c>
      <c r="M1041" s="179" t="str">
        <f t="shared" si="394"/>
        <v>MR64.14</v>
      </c>
      <c r="N1041" s="4" t="str">
        <f t="shared" si="390"/>
        <v>Flg</v>
      </c>
      <c r="O1041" s="179" t="str">
        <f t="shared" si="395"/>
        <v>MR164.14</v>
      </c>
      <c r="P1041" s="4" t="str">
        <f t="shared" si="382"/>
        <v>Pls</v>
      </c>
      <c r="Q1041" s="179" t="str">
        <f t="shared" si="396"/>
        <v>MR264.14</v>
      </c>
      <c r="R1041" s="4" t="str">
        <f t="shared" si="383"/>
        <v>[M]</v>
      </c>
      <c r="S1041" s="179" t="str">
        <f t="shared" si="397"/>
        <v>MR364.14</v>
      </c>
      <c r="T1041" s="4" t="str">
        <f t="shared" si="384"/>
        <v>[A]</v>
      </c>
      <c r="U1041" s="179" t="str">
        <f t="shared" si="391"/>
        <v>MR464.14</v>
      </c>
      <c r="V1041" s="4" t="str">
        <f t="shared" si="386"/>
        <v>Sw</v>
      </c>
      <c r="W1041" s="179" t="str">
        <f t="shared" si="392"/>
        <v>MR564.14</v>
      </c>
      <c r="X1041" s="4" t="str">
        <f t="shared" si="387"/>
        <v>Lamp</v>
      </c>
      <c r="Y1041" s="179" t="str">
        <f t="shared" si="398"/>
        <v>MR664.14</v>
      </c>
      <c r="Z1041" s="4" t="str">
        <f t="shared" si="388"/>
        <v>Alw</v>
      </c>
    </row>
    <row r="1042" spans="2:26">
      <c r="B1042" s="256"/>
      <c r="G1042" s="182">
        <f t="shared" si="399"/>
        <v>64</v>
      </c>
      <c r="H1042" s="179">
        <f t="shared" si="400"/>
        <v>15</v>
      </c>
      <c r="I1042" s="179" t="str">
        <f t="shared" si="389"/>
        <v>R64.15</v>
      </c>
      <c r="K1042" s="179" t="str">
        <f t="shared" si="393"/>
        <v>R164.15</v>
      </c>
      <c r="L1042" s="138" t="str">
        <f t="shared" si="385"/>
        <v>Sol</v>
      </c>
      <c r="M1042" s="179" t="str">
        <f t="shared" si="394"/>
        <v>MR64.15</v>
      </c>
      <c r="N1042" s="4" t="str">
        <f t="shared" si="390"/>
        <v>Flg</v>
      </c>
      <c r="O1042" s="179" t="str">
        <f t="shared" si="395"/>
        <v>MR164.15</v>
      </c>
      <c r="P1042" s="4" t="str">
        <f t="shared" si="382"/>
        <v>Pls</v>
      </c>
      <c r="Q1042" s="179" t="str">
        <f t="shared" si="396"/>
        <v>MR264.15</v>
      </c>
      <c r="R1042" s="4" t="str">
        <f t="shared" si="383"/>
        <v>[M]</v>
      </c>
      <c r="S1042" s="179" t="str">
        <f t="shared" si="397"/>
        <v>MR364.15</v>
      </c>
      <c r="T1042" s="4" t="str">
        <f t="shared" si="384"/>
        <v>[A]</v>
      </c>
      <c r="U1042" s="179" t="str">
        <f t="shared" si="391"/>
        <v>MR464.15</v>
      </c>
      <c r="V1042" s="4" t="str">
        <f t="shared" si="386"/>
        <v>Sw</v>
      </c>
      <c r="W1042" s="179" t="str">
        <f t="shared" si="392"/>
        <v>MR564.15</v>
      </c>
      <c r="X1042" s="4" t="str">
        <f t="shared" si="387"/>
        <v>Lamp</v>
      </c>
      <c r="Y1042" s="179" t="str">
        <f t="shared" si="398"/>
        <v>MR664.15</v>
      </c>
      <c r="Z1042" s="4" t="str">
        <f t="shared" si="388"/>
        <v>Alw</v>
      </c>
    </row>
    <row r="1043" spans="2:26">
      <c r="B1043" s="256"/>
      <c r="G1043" s="182">
        <f t="shared" si="399"/>
        <v>65</v>
      </c>
      <c r="H1043" s="179">
        <f t="shared" si="400"/>
        <v>0</v>
      </c>
      <c r="I1043" s="179" t="str">
        <f t="shared" si="389"/>
        <v>R65.0</v>
      </c>
      <c r="K1043" s="179" t="str">
        <f t="shared" si="393"/>
        <v>R165.0</v>
      </c>
      <c r="L1043" s="138" t="str">
        <f t="shared" si="385"/>
        <v>Sol</v>
      </c>
      <c r="M1043" s="179" t="str">
        <f t="shared" si="394"/>
        <v>MR65.0</v>
      </c>
      <c r="N1043" s="4" t="str">
        <f t="shared" si="390"/>
        <v>Flg</v>
      </c>
      <c r="O1043" s="179" t="str">
        <f t="shared" si="395"/>
        <v>MR165.0</v>
      </c>
      <c r="P1043" s="4" t="str">
        <f t="shared" ref="P1043:P1106" si="401">$B1043&amp;P$2</f>
        <v>Pls</v>
      </c>
      <c r="Q1043" s="179" t="str">
        <f t="shared" si="396"/>
        <v>MR265.0</v>
      </c>
      <c r="R1043" s="4" t="str">
        <f t="shared" ref="R1043:R1106" si="402">$B1043&amp;R$2</f>
        <v>[M]</v>
      </c>
      <c r="S1043" s="179" t="str">
        <f t="shared" si="397"/>
        <v>MR365.0</v>
      </c>
      <c r="T1043" s="4" t="str">
        <f t="shared" ref="T1043:T1106" si="403">$B1043&amp;T$2</f>
        <v>[A]</v>
      </c>
      <c r="U1043" s="179" t="str">
        <f t="shared" si="391"/>
        <v>MR465.0</v>
      </c>
      <c r="V1043" s="4" t="str">
        <f t="shared" si="386"/>
        <v>Sw</v>
      </c>
      <c r="W1043" s="179" t="str">
        <f t="shared" si="392"/>
        <v>MR565.0</v>
      </c>
      <c r="X1043" s="4" t="str">
        <f t="shared" si="387"/>
        <v>Lamp</v>
      </c>
      <c r="Y1043" s="179" t="str">
        <f t="shared" si="398"/>
        <v>MR665.0</v>
      </c>
      <c r="Z1043" s="4" t="str">
        <f t="shared" si="388"/>
        <v>Alw</v>
      </c>
    </row>
    <row r="1044" spans="2:26">
      <c r="B1044" s="256"/>
      <c r="G1044" s="182">
        <f t="shared" si="399"/>
        <v>65</v>
      </c>
      <c r="H1044" s="179">
        <f t="shared" si="400"/>
        <v>1</v>
      </c>
      <c r="I1044" s="179" t="str">
        <f t="shared" si="389"/>
        <v>R65.1</v>
      </c>
      <c r="K1044" s="179" t="str">
        <f t="shared" si="393"/>
        <v>R165.1</v>
      </c>
      <c r="L1044" s="138" t="str">
        <f t="shared" si="385"/>
        <v>Sol</v>
      </c>
      <c r="M1044" s="179" t="str">
        <f t="shared" si="394"/>
        <v>MR65.1</v>
      </c>
      <c r="N1044" s="4" t="str">
        <f t="shared" si="390"/>
        <v>Flg</v>
      </c>
      <c r="O1044" s="179" t="str">
        <f t="shared" si="395"/>
        <v>MR165.1</v>
      </c>
      <c r="P1044" s="4" t="str">
        <f t="shared" si="401"/>
        <v>Pls</v>
      </c>
      <c r="Q1044" s="179" t="str">
        <f t="shared" si="396"/>
        <v>MR265.1</v>
      </c>
      <c r="R1044" s="4" t="str">
        <f t="shared" si="402"/>
        <v>[M]</v>
      </c>
      <c r="S1044" s="179" t="str">
        <f t="shared" si="397"/>
        <v>MR365.1</v>
      </c>
      <c r="T1044" s="4" t="str">
        <f t="shared" si="403"/>
        <v>[A]</v>
      </c>
      <c r="U1044" s="179" t="str">
        <f t="shared" si="391"/>
        <v>MR465.1</v>
      </c>
      <c r="V1044" s="4" t="str">
        <f t="shared" si="386"/>
        <v>Sw</v>
      </c>
      <c r="W1044" s="179" t="str">
        <f t="shared" si="392"/>
        <v>MR565.1</v>
      </c>
      <c r="X1044" s="4" t="str">
        <f t="shared" si="387"/>
        <v>Lamp</v>
      </c>
      <c r="Y1044" s="179" t="str">
        <f t="shared" si="398"/>
        <v>MR665.1</v>
      </c>
      <c r="Z1044" s="4" t="str">
        <f t="shared" si="388"/>
        <v>Alw</v>
      </c>
    </row>
    <row r="1045" spans="2:26">
      <c r="B1045" s="256"/>
      <c r="G1045" s="182">
        <f t="shared" si="399"/>
        <v>65</v>
      </c>
      <c r="H1045" s="179">
        <f t="shared" si="400"/>
        <v>2</v>
      </c>
      <c r="I1045" s="179" t="str">
        <f t="shared" si="389"/>
        <v>R65.2</v>
      </c>
      <c r="K1045" s="179" t="str">
        <f t="shared" si="393"/>
        <v>R165.2</v>
      </c>
      <c r="L1045" s="138" t="str">
        <f t="shared" si="385"/>
        <v>Sol</v>
      </c>
      <c r="M1045" s="179" t="str">
        <f t="shared" si="394"/>
        <v>MR65.2</v>
      </c>
      <c r="N1045" s="4" t="str">
        <f t="shared" si="390"/>
        <v>Flg</v>
      </c>
      <c r="O1045" s="179" t="str">
        <f t="shared" si="395"/>
        <v>MR165.2</v>
      </c>
      <c r="P1045" s="4" t="str">
        <f t="shared" si="401"/>
        <v>Pls</v>
      </c>
      <c r="Q1045" s="179" t="str">
        <f t="shared" si="396"/>
        <v>MR265.2</v>
      </c>
      <c r="R1045" s="4" t="str">
        <f t="shared" si="402"/>
        <v>[M]</v>
      </c>
      <c r="S1045" s="179" t="str">
        <f t="shared" si="397"/>
        <v>MR365.2</v>
      </c>
      <c r="T1045" s="4" t="str">
        <f t="shared" si="403"/>
        <v>[A]</v>
      </c>
      <c r="U1045" s="179" t="str">
        <f t="shared" si="391"/>
        <v>MR465.2</v>
      </c>
      <c r="V1045" s="4" t="str">
        <f t="shared" si="386"/>
        <v>Sw</v>
      </c>
      <c r="W1045" s="179" t="str">
        <f t="shared" si="392"/>
        <v>MR565.2</v>
      </c>
      <c r="X1045" s="4" t="str">
        <f t="shared" si="387"/>
        <v>Lamp</v>
      </c>
      <c r="Y1045" s="179" t="str">
        <f t="shared" si="398"/>
        <v>MR665.2</v>
      </c>
      <c r="Z1045" s="4" t="str">
        <f t="shared" si="388"/>
        <v>Alw</v>
      </c>
    </row>
    <row r="1046" spans="2:26">
      <c r="B1046" s="256"/>
      <c r="G1046" s="182">
        <f t="shared" si="399"/>
        <v>65</v>
      </c>
      <c r="H1046" s="179">
        <f t="shared" si="400"/>
        <v>3</v>
      </c>
      <c r="I1046" s="179" t="str">
        <f t="shared" si="389"/>
        <v>R65.3</v>
      </c>
      <c r="K1046" s="179" t="str">
        <f t="shared" si="393"/>
        <v>R165.3</v>
      </c>
      <c r="L1046" s="138" t="str">
        <f t="shared" si="385"/>
        <v>Sol</v>
      </c>
      <c r="M1046" s="179" t="str">
        <f t="shared" si="394"/>
        <v>MR65.3</v>
      </c>
      <c r="N1046" s="4" t="str">
        <f t="shared" si="390"/>
        <v>Flg</v>
      </c>
      <c r="O1046" s="179" t="str">
        <f t="shared" si="395"/>
        <v>MR165.3</v>
      </c>
      <c r="P1046" s="4" t="str">
        <f t="shared" si="401"/>
        <v>Pls</v>
      </c>
      <c r="Q1046" s="179" t="str">
        <f t="shared" si="396"/>
        <v>MR265.3</v>
      </c>
      <c r="R1046" s="4" t="str">
        <f t="shared" si="402"/>
        <v>[M]</v>
      </c>
      <c r="S1046" s="179" t="str">
        <f t="shared" si="397"/>
        <v>MR365.3</v>
      </c>
      <c r="T1046" s="4" t="str">
        <f t="shared" si="403"/>
        <v>[A]</v>
      </c>
      <c r="U1046" s="179" t="str">
        <f t="shared" si="391"/>
        <v>MR465.3</v>
      </c>
      <c r="V1046" s="4" t="str">
        <f t="shared" si="386"/>
        <v>Sw</v>
      </c>
      <c r="W1046" s="179" t="str">
        <f t="shared" si="392"/>
        <v>MR565.3</v>
      </c>
      <c r="X1046" s="4" t="str">
        <f t="shared" si="387"/>
        <v>Lamp</v>
      </c>
      <c r="Y1046" s="179" t="str">
        <f t="shared" si="398"/>
        <v>MR665.3</v>
      </c>
      <c r="Z1046" s="4" t="str">
        <f t="shared" si="388"/>
        <v>Alw</v>
      </c>
    </row>
    <row r="1047" spans="2:26">
      <c r="B1047" s="256"/>
      <c r="G1047" s="182">
        <f t="shared" si="399"/>
        <v>65</v>
      </c>
      <c r="H1047" s="179">
        <f t="shared" si="400"/>
        <v>4</v>
      </c>
      <c r="I1047" s="179" t="str">
        <f t="shared" si="389"/>
        <v>R65.4</v>
      </c>
      <c r="K1047" s="179" t="str">
        <f t="shared" si="393"/>
        <v>R165.4</v>
      </c>
      <c r="L1047" s="138" t="str">
        <f t="shared" si="385"/>
        <v>Sol</v>
      </c>
      <c r="M1047" s="179" t="str">
        <f t="shared" si="394"/>
        <v>MR65.4</v>
      </c>
      <c r="N1047" s="4" t="str">
        <f t="shared" si="390"/>
        <v>Flg</v>
      </c>
      <c r="O1047" s="179" t="str">
        <f t="shared" si="395"/>
        <v>MR165.4</v>
      </c>
      <c r="P1047" s="4" t="str">
        <f t="shared" si="401"/>
        <v>Pls</v>
      </c>
      <c r="Q1047" s="179" t="str">
        <f t="shared" si="396"/>
        <v>MR265.4</v>
      </c>
      <c r="R1047" s="4" t="str">
        <f t="shared" si="402"/>
        <v>[M]</v>
      </c>
      <c r="S1047" s="179" t="str">
        <f t="shared" si="397"/>
        <v>MR365.4</v>
      </c>
      <c r="T1047" s="4" t="str">
        <f t="shared" si="403"/>
        <v>[A]</v>
      </c>
      <c r="U1047" s="179" t="str">
        <f t="shared" si="391"/>
        <v>MR465.4</v>
      </c>
      <c r="V1047" s="4" t="str">
        <f t="shared" si="386"/>
        <v>Sw</v>
      </c>
      <c r="W1047" s="179" t="str">
        <f t="shared" si="392"/>
        <v>MR565.4</v>
      </c>
      <c r="X1047" s="4" t="str">
        <f t="shared" si="387"/>
        <v>Lamp</v>
      </c>
      <c r="Y1047" s="179" t="str">
        <f t="shared" si="398"/>
        <v>MR665.4</v>
      </c>
      <c r="Z1047" s="4" t="str">
        <f t="shared" si="388"/>
        <v>Alw</v>
      </c>
    </row>
    <row r="1048" spans="2:26">
      <c r="B1048" s="256"/>
      <c r="G1048" s="182">
        <f t="shared" si="399"/>
        <v>65</v>
      </c>
      <c r="H1048" s="179">
        <f t="shared" si="400"/>
        <v>5</v>
      </c>
      <c r="I1048" s="179" t="str">
        <f t="shared" si="389"/>
        <v>R65.5</v>
      </c>
      <c r="K1048" s="179" t="str">
        <f t="shared" si="393"/>
        <v>R165.5</v>
      </c>
      <c r="L1048" s="138" t="str">
        <f t="shared" si="385"/>
        <v>Sol</v>
      </c>
      <c r="M1048" s="179" t="str">
        <f t="shared" si="394"/>
        <v>MR65.5</v>
      </c>
      <c r="N1048" s="4" t="str">
        <f t="shared" si="390"/>
        <v>Flg</v>
      </c>
      <c r="O1048" s="179" t="str">
        <f t="shared" si="395"/>
        <v>MR165.5</v>
      </c>
      <c r="P1048" s="4" t="str">
        <f t="shared" si="401"/>
        <v>Pls</v>
      </c>
      <c r="Q1048" s="179" t="str">
        <f t="shared" si="396"/>
        <v>MR265.5</v>
      </c>
      <c r="R1048" s="4" t="str">
        <f t="shared" si="402"/>
        <v>[M]</v>
      </c>
      <c r="S1048" s="179" t="str">
        <f t="shared" si="397"/>
        <v>MR365.5</v>
      </c>
      <c r="T1048" s="4" t="str">
        <f t="shared" si="403"/>
        <v>[A]</v>
      </c>
      <c r="U1048" s="179" t="str">
        <f t="shared" si="391"/>
        <v>MR465.5</v>
      </c>
      <c r="V1048" s="4" t="str">
        <f t="shared" si="386"/>
        <v>Sw</v>
      </c>
      <c r="W1048" s="179" t="str">
        <f t="shared" si="392"/>
        <v>MR565.5</v>
      </c>
      <c r="X1048" s="4" t="str">
        <f t="shared" si="387"/>
        <v>Lamp</v>
      </c>
      <c r="Y1048" s="179" t="str">
        <f t="shared" si="398"/>
        <v>MR665.5</v>
      </c>
      <c r="Z1048" s="4" t="str">
        <f t="shared" si="388"/>
        <v>Alw</v>
      </c>
    </row>
    <row r="1049" spans="2:26">
      <c r="B1049" s="256"/>
      <c r="G1049" s="182">
        <f t="shared" si="399"/>
        <v>65</v>
      </c>
      <c r="H1049" s="179">
        <f t="shared" si="400"/>
        <v>6</v>
      </c>
      <c r="I1049" s="179" t="str">
        <f t="shared" si="389"/>
        <v>R65.6</v>
      </c>
      <c r="K1049" s="179" t="str">
        <f t="shared" si="393"/>
        <v>R165.6</v>
      </c>
      <c r="L1049" s="138" t="str">
        <f t="shared" si="385"/>
        <v>Sol</v>
      </c>
      <c r="M1049" s="179" t="str">
        <f t="shared" si="394"/>
        <v>MR65.6</v>
      </c>
      <c r="N1049" s="4" t="str">
        <f t="shared" si="390"/>
        <v>Flg</v>
      </c>
      <c r="O1049" s="179" t="str">
        <f t="shared" si="395"/>
        <v>MR165.6</v>
      </c>
      <c r="P1049" s="4" t="str">
        <f t="shared" si="401"/>
        <v>Pls</v>
      </c>
      <c r="Q1049" s="179" t="str">
        <f t="shared" si="396"/>
        <v>MR265.6</v>
      </c>
      <c r="R1049" s="4" t="str">
        <f t="shared" si="402"/>
        <v>[M]</v>
      </c>
      <c r="S1049" s="179" t="str">
        <f t="shared" si="397"/>
        <v>MR365.6</v>
      </c>
      <c r="T1049" s="4" t="str">
        <f t="shared" si="403"/>
        <v>[A]</v>
      </c>
      <c r="U1049" s="179" t="str">
        <f t="shared" si="391"/>
        <v>MR465.6</v>
      </c>
      <c r="V1049" s="4" t="str">
        <f t="shared" si="386"/>
        <v>Sw</v>
      </c>
      <c r="W1049" s="179" t="str">
        <f t="shared" si="392"/>
        <v>MR565.6</v>
      </c>
      <c r="X1049" s="4" t="str">
        <f t="shared" si="387"/>
        <v>Lamp</v>
      </c>
      <c r="Y1049" s="179" t="str">
        <f t="shared" si="398"/>
        <v>MR665.6</v>
      </c>
      <c r="Z1049" s="4" t="str">
        <f t="shared" si="388"/>
        <v>Alw</v>
      </c>
    </row>
    <row r="1050" spans="2:26">
      <c r="B1050" s="256"/>
      <c r="G1050" s="182">
        <f t="shared" si="399"/>
        <v>65</v>
      </c>
      <c r="H1050" s="179">
        <f t="shared" si="400"/>
        <v>7</v>
      </c>
      <c r="I1050" s="179" t="str">
        <f t="shared" si="389"/>
        <v>R65.7</v>
      </c>
      <c r="K1050" s="179" t="str">
        <f t="shared" si="393"/>
        <v>R165.7</v>
      </c>
      <c r="L1050" s="138" t="str">
        <f t="shared" si="385"/>
        <v>Sol</v>
      </c>
      <c r="M1050" s="179" t="str">
        <f t="shared" si="394"/>
        <v>MR65.7</v>
      </c>
      <c r="N1050" s="4" t="str">
        <f t="shared" si="390"/>
        <v>Flg</v>
      </c>
      <c r="O1050" s="179" t="str">
        <f t="shared" si="395"/>
        <v>MR165.7</v>
      </c>
      <c r="P1050" s="4" t="str">
        <f t="shared" si="401"/>
        <v>Pls</v>
      </c>
      <c r="Q1050" s="179" t="str">
        <f t="shared" si="396"/>
        <v>MR265.7</v>
      </c>
      <c r="R1050" s="4" t="str">
        <f t="shared" si="402"/>
        <v>[M]</v>
      </c>
      <c r="S1050" s="179" t="str">
        <f t="shared" si="397"/>
        <v>MR365.7</v>
      </c>
      <c r="T1050" s="4" t="str">
        <f t="shared" si="403"/>
        <v>[A]</v>
      </c>
      <c r="U1050" s="179" t="str">
        <f t="shared" si="391"/>
        <v>MR465.7</v>
      </c>
      <c r="V1050" s="4" t="str">
        <f t="shared" si="386"/>
        <v>Sw</v>
      </c>
      <c r="W1050" s="179" t="str">
        <f t="shared" si="392"/>
        <v>MR565.7</v>
      </c>
      <c r="X1050" s="4" t="str">
        <f t="shared" si="387"/>
        <v>Lamp</v>
      </c>
      <c r="Y1050" s="179" t="str">
        <f t="shared" si="398"/>
        <v>MR665.7</v>
      </c>
      <c r="Z1050" s="4" t="str">
        <f t="shared" si="388"/>
        <v>Alw</v>
      </c>
    </row>
    <row r="1051" spans="2:26">
      <c r="B1051" s="256"/>
      <c r="G1051" s="182">
        <f t="shared" si="399"/>
        <v>65</v>
      </c>
      <c r="H1051" s="179">
        <f t="shared" si="400"/>
        <v>8</v>
      </c>
      <c r="I1051" s="179" t="str">
        <f t="shared" si="389"/>
        <v>R65.8</v>
      </c>
      <c r="K1051" s="179" t="str">
        <f t="shared" si="393"/>
        <v>R165.8</v>
      </c>
      <c r="L1051" s="138" t="str">
        <f t="shared" si="385"/>
        <v>Sol</v>
      </c>
      <c r="M1051" s="179" t="str">
        <f t="shared" si="394"/>
        <v>MR65.8</v>
      </c>
      <c r="N1051" s="4" t="str">
        <f t="shared" si="390"/>
        <v>Flg</v>
      </c>
      <c r="O1051" s="179" t="str">
        <f t="shared" si="395"/>
        <v>MR165.8</v>
      </c>
      <c r="P1051" s="4" t="str">
        <f t="shared" si="401"/>
        <v>Pls</v>
      </c>
      <c r="Q1051" s="179" t="str">
        <f t="shared" si="396"/>
        <v>MR265.8</v>
      </c>
      <c r="R1051" s="4" t="str">
        <f t="shared" si="402"/>
        <v>[M]</v>
      </c>
      <c r="S1051" s="179" t="str">
        <f t="shared" si="397"/>
        <v>MR365.8</v>
      </c>
      <c r="T1051" s="4" t="str">
        <f t="shared" si="403"/>
        <v>[A]</v>
      </c>
      <c r="U1051" s="179" t="str">
        <f t="shared" si="391"/>
        <v>MR465.8</v>
      </c>
      <c r="V1051" s="4" t="str">
        <f t="shared" si="386"/>
        <v>Sw</v>
      </c>
      <c r="W1051" s="179" t="str">
        <f t="shared" si="392"/>
        <v>MR565.8</v>
      </c>
      <c r="X1051" s="4" t="str">
        <f t="shared" si="387"/>
        <v>Lamp</v>
      </c>
      <c r="Y1051" s="179" t="str">
        <f t="shared" si="398"/>
        <v>MR665.8</v>
      </c>
      <c r="Z1051" s="4" t="str">
        <f t="shared" si="388"/>
        <v>Alw</v>
      </c>
    </row>
    <row r="1052" spans="2:26">
      <c r="B1052" s="256"/>
      <c r="G1052" s="182">
        <f t="shared" si="399"/>
        <v>65</v>
      </c>
      <c r="H1052" s="179">
        <f t="shared" si="400"/>
        <v>9</v>
      </c>
      <c r="I1052" s="179" t="str">
        <f t="shared" si="389"/>
        <v>R65.9</v>
      </c>
      <c r="K1052" s="179" t="str">
        <f t="shared" si="393"/>
        <v>R165.9</v>
      </c>
      <c r="L1052" s="138" t="str">
        <f t="shared" si="385"/>
        <v>Sol</v>
      </c>
      <c r="M1052" s="179" t="str">
        <f t="shared" si="394"/>
        <v>MR65.9</v>
      </c>
      <c r="N1052" s="4" t="str">
        <f t="shared" si="390"/>
        <v>Flg</v>
      </c>
      <c r="O1052" s="179" t="str">
        <f t="shared" si="395"/>
        <v>MR165.9</v>
      </c>
      <c r="P1052" s="4" t="str">
        <f t="shared" si="401"/>
        <v>Pls</v>
      </c>
      <c r="Q1052" s="179" t="str">
        <f t="shared" si="396"/>
        <v>MR265.9</v>
      </c>
      <c r="R1052" s="4" t="str">
        <f t="shared" si="402"/>
        <v>[M]</v>
      </c>
      <c r="S1052" s="179" t="str">
        <f t="shared" si="397"/>
        <v>MR365.9</v>
      </c>
      <c r="T1052" s="4" t="str">
        <f t="shared" si="403"/>
        <v>[A]</v>
      </c>
      <c r="U1052" s="179" t="str">
        <f t="shared" si="391"/>
        <v>MR465.9</v>
      </c>
      <c r="V1052" s="4" t="str">
        <f t="shared" si="386"/>
        <v>Sw</v>
      </c>
      <c r="W1052" s="179" t="str">
        <f t="shared" si="392"/>
        <v>MR565.9</v>
      </c>
      <c r="X1052" s="4" t="str">
        <f t="shared" si="387"/>
        <v>Lamp</v>
      </c>
      <c r="Y1052" s="179" t="str">
        <f t="shared" si="398"/>
        <v>MR665.9</v>
      </c>
      <c r="Z1052" s="4" t="str">
        <f t="shared" si="388"/>
        <v>Alw</v>
      </c>
    </row>
    <row r="1053" spans="2:26">
      <c r="B1053" s="256"/>
      <c r="G1053" s="182">
        <f t="shared" si="399"/>
        <v>65</v>
      </c>
      <c r="H1053" s="179">
        <f t="shared" si="400"/>
        <v>10</v>
      </c>
      <c r="I1053" s="179" t="str">
        <f t="shared" si="389"/>
        <v>R65.10</v>
      </c>
      <c r="K1053" s="179" t="str">
        <f t="shared" si="393"/>
        <v>R165.10</v>
      </c>
      <c r="L1053" s="138" t="str">
        <f t="shared" si="385"/>
        <v>Sol</v>
      </c>
      <c r="M1053" s="179" t="str">
        <f t="shared" si="394"/>
        <v>MR65.10</v>
      </c>
      <c r="N1053" s="4" t="str">
        <f t="shared" si="390"/>
        <v>Flg</v>
      </c>
      <c r="O1053" s="179" t="str">
        <f t="shared" si="395"/>
        <v>MR165.10</v>
      </c>
      <c r="P1053" s="4" t="str">
        <f t="shared" si="401"/>
        <v>Pls</v>
      </c>
      <c r="Q1053" s="179" t="str">
        <f t="shared" si="396"/>
        <v>MR265.10</v>
      </c>
      <c r="R1053" s="4" t="str">
        <f t="shared" si="402"/>
        <v>[M]</v>
      </c>
      <c r="S1053" s="179" t="str">
        <f t="shared" si="397"/>
        <v>MR365.10</v>
      </c>
      <c r="T1053" s="4" t="str">
        <f t="shared" si="403"/>
        <v>[A]</v>
      </c>
      <c r="U1053" s="179" t="str">
        <f t="shared" si="391"/>
        <v>MR465.10</v>
      </c>
      <c r="V1053" s="4" t="str">
        <f t="shared" si="386"/>
        <v>Sw</v>
      </c>
      <c r="W1053" s="179" t="str">
        <f t="shared" si="392"/>
        <v>MR565.10</v>
      </c>
      <c r="X1053" s="4" t="str">
        <f t="shared" si="387"/>
        <v>Lamp</v>
      </c>
      <c r="Y1053" s="179" t="str">
        <f t="shared" si="398"/>
        <v>MR665.10</v>
      </c>
      <c r="Z1053" s="4" t="str">
        <f t="shared" si="388"/>
        <v>Alw</v>
      </c>
    </row>
    <row r="1054" spans="2:26">
      <c r="B1054" s="256"/>
      <c r="G1054" s="182">
        <f t="shared" si="399"/>
        <v>65</v>
      </c>
      <c r="H1054" s="179">
        <f t="shared" si="400"/>
        <v>11</v>
      </c>
      <c r="I1054" s="179" t="str">
        <f t="shared" si="389"/>
        <v>R65.11</v>
      </c>
      <c r="K1054" s="179" t="str">
        <f t="shared" si="393"/>
        <v>R165.11</v>
      </c>
      <c r="L1054" s="138" t="str">
        <f t="shared" si="385"/>
        <v>Sol</v>
      </c>
      <c r="M1054" s="179" t="str">
        <f t="shared" si="394"/>
        <v>MR65.11</v>
      </c>
      <c r="N1054" s="4" t="str">
        <f t="shared" si="390"/>
        <v>Flg</v>
      </c>
      <c r="O1054" s="179" t="str">
        <f t="shared" si="395"/>
        <v>MR165.11</v>
      </c>
      <c r="P1054" s="4" t="str">
        <f t="shared" si="401"/>
        <v>Pls</v>
      </c>
      <c r="Q1054" s="179" t="str">
        <f t="shared" si="396"/>
        <v>MR265.11</v>
      </c>
      <c r="R1054" s="4" t="str">
        <f t="shared" si="402"/>
        <v>[M]</v>
      </c>
      <c r="S1054" s="179" t="str">
        <f t="shared" si="397"/>
        <v>MR365.11</v>
      </c>
      <c r="T1054" s="4" t="str">
        <f t="shared" si="403"/>
        <v>[A]</v>
      </c>
      <c r="U1054" s="179" t="str">
        <f t="shared" si="391"/>
        <v>MR465.11</v>
      </c>
      <c r="V1054" s="4" t="str">
        <f t="shared" si="386"/>
        <v>Sw</v>
      </c>
      <c r="W1054" s="179" t="str">
        <f t="shared" si="392"/>
        <v>MR565.11</v>
      </c>
      <c r="X1054" s="4" t="str">
        <f t="shared" si="387"/>
        <v>Lamp</v>
      </c>
      <c r="Y1054" s="179" t="str">
        <f t="shared" si="398"/>
        <v>MR665.11</v>
      </c>
      <c r="Z1054" s="4" t="str">
        <f t="shared" si="388"/>
        <v>Alw</v>
      </c>
    </row>
    <row r="1055" spans="2:26">
      <c r="B1055" s="256"/>
      <c r="G1055" s="182">
        <f t="shared" si="399"/>
        <v>65</v>
      </c>
      <c r="H1055" s="179">
        <f t="shared" si="400"/>
        <v>12</v>
      </c>
      <c r="I1055" s="179" t="str">
        <f t="shared" si="389"/>
        <v>R65.12</v>
      </c>
      <c r="K1055" s="179" t="str">
        <f t="shared" si="393"/>
        <v>R165.12</v>
      </c>
      <c r="L1055" s="138" t="str">
        <f t="shared" si="385"/>
        <v>Sol</v>
      </c>
      <c r="M1055" s="179" t="str">
        <f t="shared" si="394"/>
        <v>MR65.12</v>
      </c>
      <c r="N1055" s="4" t="str">
        <f t="shared" si="390"/>
        <v>Flg</v>
      </c>
      <c r="O1055" s="179" t="str">
        <f t="shared" si="395"/>
        <v>MR165.12</v>
      </c>
      <c r="P1055" s="4" t="str">
        <f t="shared" si="401"/>
        <v>Pls</v>
      </c>
      <c r="Q1055" s="179" t="str">
        <f t="shared" si="396"/>
        <v>MR265.12</v>
      </c>
      <c r="R1055" s="4" t="str">
        <f t="shared" si="402"/>
        <v>[M]</v>
      </c>
      <c r="S1055" s="179" t="str">
        <f t="shared" si="397"/>
        <v>MR365.12</v>
      </c>
      <c r="T1055" s="4" t="str">
        <f t="shared" si="403"/>
        <v>[A]</v>
      </c>
      <c r="U1055" s="179" t="str">
        <f t="shared" si="391"/>
        <v>MR465.12</v>
      </c>
      <c r="V1055" s="4" t="str">
        <f t="shared" si="386"/>
        <v>Sw</v>
      </c>
      <c r="W1055" s="179" t="str">
        <f t="shared" si="392"/>
        <v>MR565.12</v>
      </c>
      <c r="X1055" s="4" t="str">
        <f t="shared" si="387"/>
        <v>Lamp</v>
      </c>
      <c r="Y1055" s="179" t="str">
        <f t="shared" si="398"/>
        <v>MR665.12</v>
      </c>
      <c r="Z1055" s="4" t="str">
        <f t="shared" si="388"/>
        <v>Alw</v>
      </c>
    </row>
    <row r="1056" spans="2:26">
      <c r="B1056" s="256"/>
      <c r="G1056" s="182">
        <f t="shared" si="399"/>
        <v>65</v>
      </c>
      <c r="H1056" s="179">
        <f t="shared" si="400"/>
        <v>13</v>
      </c>
      <c r="I1056" s="179" t="str">
        <f t="shared" si="389"/>
        <v>R65.13</v>
      </c>
      <c r="K1056" s="179" t="str">
        <f t="shared" si="393"/>
        <v>R165.13</v>
      </c>
      <c r="L1056" s="138" t="str">
        <f t="shared" si="385"/>
        <v>Sol</v>
      </c>
      <c r="M1056" s="179" t="str">
        <f t="shared" si="394"/>
        <v>MR65.13</v>
      </c>
      <c r="N1056" s="4" t="str">
        <f t="shared" si="390"/>
        <v>Flg</v>
      </c>
      <c r="O1056" s="179" t="str">
        <f t="shared" si="395"/>
        <v>MR165.13</v>
      </c>
      <c r="P1056" s="4" t="str">
        <f t="shared" si="401"/>
        <v>Pls</v>
      </c>
      <c r="Q1056" s="179" t="str">
        <f t="shared" si="396"/>
        <v>MR265.13</v>
      </c>
      <c r="R1056" s="4" t="str">
        <f t="shared" si="402"/>
        <v>[M]</v>
      </c>
      <c r="S1056" s="179" t="str">
        <f t="shared" si="397"/>
        <v>MR365.13</v>
      </c>
      <c r="T1056" s="4" t="str">
        <f t="shared" si="403"/>
        <v>[A]</v>
      </c>
      <c r="U1056" s="179" t="str">
        <f t="shared" si="391"/>
        <v>MR465.13</v>
      </c>
      <c r="V1056" s="4" t="str">
        <f t="shared" si="386"/>
        <v>Sw</v>
      </c>
      <c r="W1056" s="179" t="str">
        <f t="shared" si="392"/>
        <v>MR565.13</v>
      </c>
      <c r="X1056" s="4" t="str">
        <f t="shared" si="387"/>
        <v>Lamp</v>
      </c>
      <c r="Y1056" s="179" t="str">
        <f t="shared" si="398"/>
        <v>MR665.13</v>
      </c>
      <c r="Z1056" s="4" t="str">
        <f t="shared" si="388"/>
        <v>Alw</v>
      </c>
    </row>
    <row r="1057" spans="2:26">
      <c r="B1057" s="256"/>
      <c r="G1057" s="182">
        <f t="shared" si="399"/>
        <v>65</v>
      </c>
      <c r="H1057" s="179">
        <f t="shared" si="400"/>
        <v>14</v>
      </c>
      <c r="I1057" s="179" t="str">
        <f t="shared" si="389"/>
        <v>R65.14</v>
      </c>
      <c r="K1057" s="179" t="str">
        <f t="shared" si="393"/>
        <v>R165.14</v>
      </c>
      <c r="L1057" s="138" t="str">
        <f t="shared" si="385"/>
        <v>Sol</v>
      </c>
      <c r="M1057" s="179" t="str">
        <f t="shared" si="394"/>
        <v>MR65.14</v>
      </c>
      <c r="N1057" s="4" t="str">
        <f t="shared" si="390"/>
        <v>Flg</v>
      </c>
      <c r="O1057" s="179" t="str">
        <f t="shared" si="395"/>
        <v>MR165.14</v>
      </c>
      <c r="P1057" s="4" t="str">
        <f t="shared" si="401"/>
        <v>Pls</v>
      </c>
      <c r="Q1057" s="179" t="str">
        <f t="shared" si="396"/>
        <v>MR265.14</v>
      </c>
      <c r="R1057" s="4" t="str">
        <f t="shared" si="402"/>
        <v>[M]</v>
      </c>
      <c r="S1057" s="179" t="str">
        <f t="shared" si="397"/>
        <v>MR365.14</v>
      </c>
      <c r="T1057" s="4" t="str">
        <f t="shared" si="403"/>
        <v>[A]</v>
      </c>
      <c r="U1057" s="179" t="str">
        <f t="shared" si="391"/>
        <v>MR465.14</v>
      </c>
      <c r="V1057" s="4" t="str">
        <f t="shared" si="386"/>
        <v>Sw</v>
      </c>
      <c r="W1057" s="179" t="str">
        <f t="shared" si="392"/>
        <v>MR565.14</v>
      </c>
      <c r="X1057" s="4" t="str">
        <f t="shared" si="387"/>
        <v>Lamp</v>
      </c>
      <c r="Y1057" s="179" t="str">
        <f t="shared" si="398"/>
        <v>MR665.14</v>
      </c>
      <c r="Z1057" s="4" t="str">
        <f t="shared" si="388"/>
        <v>Alw</v>
      </c>
    </row>
    <row r="1058" spans="2:26">
      <c r="B1058" s="256"/>
      <c r="G1058" s="182">
        <f t="shared" si="399"/>
        <v>65</v>
      </c>
      <c r="H1058" s="179">
        <f t="shared" si="400"/>
        <v>15</v>
      </c>
      <c r="I1058" s="179" t="str">
        <f t="shared" si="389"/>
        <v>R65.15</v>
      </c>
      <c r="K1058" s="179" t="str">
        <f t="shared" si="393"/>
        <v>R165.15</v>
      </c>
      <c r="L1058" s="138" t="str">
        <f t="shared" si="385"/>
        <v>Sol</v>
      </c>
      <c r="M1058" s="179" t="str">
        <f t="shared" si="394"/>
        <v>MR65.15</v>
      </c>
      <c r="N1058" s="4" t="str">
        <f t="shared" si="390"/>
        <v>Flg</v>
      </c>
      <c r="O1058" s="179" t="str">
        <f t="shared" si="395"/>
        <v>MR165.15</v>
      </c>
      <c r="P1058" s="4" t="str">
        <f t="shared" si="401"/>
        <v>Pls</v>
      </c>
      <c r="Q1058" s="179" t="str">
        <f t="shared" si="396"/>
        <v>MR265.15</v>
      </c>
      <c r="R1058" s="4" t="str">
        <f t="shared" si="402"/>
        <v>[M]</v>
      </c>
      <c r="S1058" s="179" t="str">
        <f t="shared" si="397"/>
        <v>MR365.15</v>
      </c>
      <c r="T1058" s="4" t="str">
        <f t="shared" si="403"/>
        <v>[A]</v>
      </c>
      <c r="U1058" s="179" t="str">
        <f t="shared" si="391"/>
        <v>MR465.15</v>
      </c>
      <c r="V1058" s="4" t="str">
        <f t="shared" si="386"/>
        <v>Sw</v>
      </c>
      <c r="W1058" s="179" t="str">
        <f t="shared" si="392"/>
        <v>MR565.15</v>
      </c>
      <c r="X1058" s="4" t="str">
        <f t="shared" si="387"/>
        <v>Lamp</v>
      </c>
      <c r="Y1058" s="179" t="str">
        <f t="shared" si="398"/>
        <v>MR665.15</v>
      </c>
      <c r="Z1058" s="4" t="str">
        <f t="shared" si="388"/>
        <v>Alw</v>
      </c>
    </row>
    <row r="1059" spans="2:26">
      <c r="B1059" s="256"/>
      <c r="G1059" s="182">
        <f t="shared" si="399"/>
        <v>66</v>
      </c>
      <c r="H1059" s="179">
        <f t="shared" si="400"/>
        <v>0</v>
      </c>
      <c r="I1059" s="179" t="str">
        <f t="shared" si="389"/>
        <v>R66.0</v>
      </c>
      <c r="K1059" s="179" t="str">
        <f t="shared" si="393"/>
        <v>R166.0</v>
      </c>
      <c r="L1059" s="138" t="str">
        <f t="shared" ref="L1059:L1122" si="404">$B1059&amp;L$2</f>
        <v>Sol</v>
      </c>
      <c r="M1059" s="179" t="str">
        <f t="shared" si="394"/>
        <v>MR66.0</v>
      </c>
      <c r="N1059" s="4" t="str">
        <f t="shared" si="390"/>
        <v>Flg</v>
      </c>
      <c r="O1059" s="179" t="str">
        <f t="shared" si="395"/>
        <v>MR166.0</v>
      </c>
      <c r="P1059" s="4" t="str">
        <f t="shared" si="401"/>
        <v>Pls</v>
      </c>
      <c r="Q1059" s="179" t="str">
        <f t="shared" si="396"/>
        <v>MR266.0</v>
      </c>
      <c r="R1059" s="4" t="str">
        <f t="shared" si="402"/>
        <v>[M]</v>
      </c>
      <c r="S1059" s="179" t="str">
        <f t="shared" si="397"/>
        <v>MR366.0</v>
      </c>
      <c r="T1059" s="4" t="str">
        <f t="shared" si="403"/>
        <v>[A]</v>
      </c>
      <c r="U1059" s="179" t="str">
        <f t="shared" si="391"/>
        <v>MR466.0</v>
      </c>
      <c r="V1059" s="4" t="str">
        <f t="shared" ref="V1059:V1122" si="405">$B1059&amp;V$2</f>
        <v>Sw</v>
      </c>
      <c r="W1059" s="179" t="str">
        <f t="shared" si="392"/>
        <v>MR566.0</v>
      </c>
      <c r="X1059" s="4" t="str">
        <f t="shared" ref="X1059:X1122" si="406">$B1059&amp;X$2</f>
        <v>Lamp</v>
      </c>
      <c r="Y1059" s="179" t="str">
        <f t="shared" si="398"/>
        <v>MR666.0</v>
      </c>
      <c r="Z1059" s="4" t="str">
        <f t="shared" si="388"/>
        <v>Alw</v>
      </c>
    </row>
    <row r="1060" spans="2:26">
      <c r="B1060" s="256"/>
      <c r="G1060" s="182">
        <f t="shared" si="399"/>
        <v>66</v>
      </c>
      <c r="H1060" s="179">
        <f t="shared" si="400"/>
        <v>1</v>
      </c>
      <c r="I1060" s="179" t="str">
        <f t="shared" si="389"/>
        <v>R66.1</v>
      </c>
      <c r="K1060" s="179" t="str">
        <f t="shared" si="393"/>
        <v>R166.1</v>
      </c>
      <c r="L1060" s="138" t="str">
        <f t="shared" si="404"/>
        <v>Sol</v>
      </c>
      <c r="M1060" s="179" t="str">
        <f t="shared" si="394"/>
        <v>MR66.1</v>
      </c>
      <c r="N1060" s="4" t="str">
        <f t="shared" si="390"/>
        <v>Flg</v>
      </c>
      <c r="O1060" s="179" t="str">
        <f t="shared" si="395"/>
        <v>MR166.1</v>
      </c>
      <c r="P1060" s="4" t="str">
        <f t="shared" si="401"/>
        <v>Pls</v>
      </c>
      <c r="Q1060" s="179" t="str">
        <f t="shared" si="396"/>
        <v>MR266.1</v>
      </c>
      <c r="R1060" s="4" t="str">
        <f t="shared" si="402"/>
        <v>[M]</v>
      </c>
      <c r="S1060" s="179" t="str">
        <f t="shared" si="397"/>
        <v>MR366.1</v>
      </c>
      <c r="T1060" s="4" t="str">
        <f t="shared" si="403"/>
        <v>[A]</v>
      </c>
      <c r="U1060" s="179" t="str">
        <f t="shared" si="391"/>
        <v>MR466.1</v>
      </c>
      <c r="V1060" s="4" t="str">
        <f t="shared" si="405"/>
        <v>Sw</v>
      </c>
      <c r="W1060" s="179" t="str">
        <f t="shared" si="392"/>
        <v>MR566.1</v>
      </c>
      <c r="X1060" s="4" t="str">
        <f t="shared" si="406"/>
        <v>Lamp</v>
      </c>
      <c r="Y1060" s="179" t="str">
        <f t="shared" si="398"/>
        <v>MR666.1</v>
      </c>
      <c r="Z1060" s="4" t="str">
        <f t="shared" si="388"/>
        <v>Alw</v>
      </c>
    </row>
    <row r="1061" spans="2:26">
      <c r="B1061" s="256"/>
      <c r="G1061" s="182">
        <f t="shared" si="399"/>
        <v>66</v>
      </c>
      <c r="H1061" s="179">
        <f t="shared" si="400"/>
        <v>2</v>
      </c>
      <c r="I1061" s="179" t="str">
        <f t="shared" si="389"/>
        <v>R66.2</v>
      </c>
      <c r="J1061" s="6" t="str">
        <f>$B1061&amp;"Done"</f>
        <v>Done</v>
      </c>
      <c r="K1061" s="179" t="str">
        <f t="shared" si="393"/>
        <v>R166.2</v>
      </c>
      <c r="L1061" s="138" t="str">
        <f t="shared" si="404"/>
        <v>Sol</v>
      </c>
      <c r="M1061" s="179" t="str">
        <f t="shared" si="394"/>
        <v>MR66.2</v>
      </c>
      <c r="N1061" s="4" t="str">
        <f t="shared" si="390"/>
        <v>Flg</v>
      </c>
      <c r="O1061" s="179" t="str">
        <f t="shared" si="395"/>
        <v>MR166.2</v>
      </c>
      <c r="P1061" s="4" t="str">
        <f t="shared" si="401"/>
        <v>Pls</v>
      </c>
      <c r="Q1061" s="179" t="str">
        <f t="shared" si="396"/>
        <v>MR266.2</v>
      </c>
      <c r="R1061" s="4" t="str">
        <f t="shared" si="402"/>
        <v>[M]</v>
      </c>
      <c r="S1061" s="179" t="str">
        <f t="shared" si="397"/>
        <v>MR366.2</v>
      </c>
      <c r="T1061" s="4" t="str">
        <f t="shared" si="403"/>
        <v>[A]</v>
      </c>
      <c r="U1061" s="179" t="str">
        <f t="shared" si="391"/>
        <v>MR466.2</v>
      </c>
      <c r="V1061" s="4" t="str">
        <f t="shared" si="405"/>
        <v>Sw</v>
      </c>
      <c r="W1061" s="179" t="str">
        <f t="shared" si="392"/>
        <v>MR566.2</v>
      </c>
      <c r="X1061" s="4" t="str">
        <f t="shared" si="406"/>
        <v>Lamp</v>
      </c>
      <c r="Y1061" s="179" t="str">
        <f t="shared" si="398"/>
        <v>MR666.2</v>
      </c>
      <c r="Z1061" s="4" t="str">
        <f t="shared" si="388"/>
        <v>Alw</v>
      </c>
    </row>
    <row r="1062" spans="2:26">
      <c r="B1062" s="256"/>
      <c r="G1062" s="182">
        <f t="shared" si="399"/>
        <v>66</v>
      </c>
      <c r="H1062" s="179">
        <f t="shared" si="400"/>
        <v>3</v>
      </c>
      <c r="I1062" s="179" t="str">
        <f t="shared" si="389"/>
        <v>R66.3</v>
      </c>
      <c r="K1062" s="179" t="str">
        <f t="shared" si="393"/>
        <v>R166.3</v>
      </c>
      <c r="L1062" s="138" t="str">
        <f t="shared" si="404"/>
        <v>Sol</v>
      </c>
      <c r="M1062" s="179" t="str">
        <f t="shared" si="394"/>
        <v>MR66.3</v>
      </c>
      <c r="N1062" s="4" t="str">
        <f t="shared" si="390"/>
        <v>Flg</v>
      </c>
      <c r="O1062" s="179" t="str">
        <f t="shared" si="395"/>
        <v>MR166.3</v>
      </c>
      <c r="P1062" s="4" t="str">
        <f t="shared" si="401"/>
        <v>Pls</v>
      </c>
      <c r="Q1062" s="179" t="str">
        <f t="shared" si="396"/>
        <v>MR266.3</v>
      </c>
      <c r="R1062" s="4" t="str">
        <f t="shared" si="402"/>
        <v>[M]</v>
      </c>
      <c r="S1062" s="179" t="str">
        <f t="shared" si="397"/>
        <v>MR366.3</v>
      </c>
      <c r="T1062" s="4" t="str">
        <f t="shared" si="403"/>
        <v>[A]</v>
      </c>
      <c r="U1062" s="179" t="str">
        <f t="shared" si="391"/>
        <v>MR466.3</v>
      </c>
      <c r="V1062" s="4" t="str">
        <f t="shared" si="405"/>
        <v>Sw</v>
      </c>
      <c r="W1062" s="179" t="str">
        <f t="shared" si="392"/>
        <v>MR566.3</v>
      </c>
      <c r="X1062" s="4" t="str">
        <f t="shared" si="406"/>
        <v>Lamp</v>
      </c>
      <c r="Y1062" s="179" t="str">
        <f t="shared" si="398"/>
        <v>MR666.3</v>
      </c>
      <c r="Z1062" s="4" t="str">
        <f t="shared" si="388"/>
        <v>Alw</v>
      </c>
    </row>
    <row r="1063" spans="2:26">
      <c r="B1063" s="256"/>
      <c r="G1063" s="182">
        <f t="shared" si="399"/>
        <v>66</v>
      </c>
      <c r="H1063" s="179">
        <f t="shared" si="400"/>
        <v>4</v>
      </c>
      <c r="I1063" s="179" t="str">
        <f t="shared" si="389"/>
        <v>R66.4</v>
      </c>
      <c r="K1063" s="179" t="str">
        <f t="shared" si="393"/>
        <v>R166.4</v>
      </c>
      <c r="L1063" s="138" t="str">
        <f t="shared" si="404"/>
        <v>Sol</v>
      </c>
      <c r="M1063" s="179" t="str">
        <f t="shared" si="394"/>
        <v>MR66.4</v>
      </c>
      <c r="N1063" s="4" t="str">
        <f t="shared" si="390"/>
        <v>Flg</v>
      </c>
      <c r="O1063" s="179" t="str">
        <f t="shared" si="395"/>
        <v>MR166.4</v>
      </c>
      <c r="P1063" s="4" t="str">
        <f t="shared" si="401"/>
        <v>Pls</v>
      </c>
      <c r="Q1063" s="179" t="str">
        <f t="shared" si="396"/>
        <v>MR266.4</v>
      </c>
      <c r="R1063" s="4" t="str">
        <f t="shared" si="402"/>
        <v>[M]</v>
      </c>
      <c r="S1063" s="179" t="str">
        <f t="shared" si="397"/>
        <v>MR366.4</v>
      </c>
      <c r="T1063" s="4" t="str">
        <f t="shared" si="403"/>
        <v>[A]</v>
      </c>
      <c r="U1063" s="179" t="str">
        <f t="shared" si="391"/>
        <v>MR466.4</v>
      </c>
      <c r="V1063" s="4" t="str">
        <f t="shared" si="405"/>
        <v>Sw</v>
      </c>
      <c r="W1063" s="179" t="str">
        <f t="shared" si="392"/>
        <v>MR566.4</v>
      </c>
      <c r="X1063" s="4" t="str">
        <f t="shared" si="406"/>
        <v>Lamp</v>
      </c>
      <c r="Y1063" s="179" t="str">
        <f t="shared" si="398"/>
        <v>MR666.4</v>
      </c>
      <c r="Z1063" s="4" t="str">
        <f t="shared" si="388"/>
        <v>Alw</v>
      </c>
    </row>
    <row r="1064" spans="2:26">
      <c r="B1064" s="256"/>
      <c r="G1064" s="182">
        <f t="shared" si="399"/>
        <v>66</v>
      </c>
      <c r="H1064" s="179">
        <f t="shared" si="400"/>
        <v>5</v>
      </c>
      <c r="I1064" s="179" t="str">
        <f t="shared" si="389"/>
        <v>R66.5</v>
      </c>
      <c r="K1064" s="179" t="str">
        <f t="shared" si="393"/>
        <v>R166.5</v>
      </c>
      <c r="L1064" s="138" t="str">
        <f t="shared" si="404"/>
        <v>Sol</v>
      </c>
      <c r="M1064" s="179" t="str">
        <f t="shared" si="394"/>
        <v>MR66.5</v>
      </c>
      <c r="N1064" s="4" t="str">
        <f t="shared" si="390"/>
        <v>Flg</v>
      </c>
      <c r="O1064" s="179" t="str">
        <f t="shared" si="395"/>
        <v>MR166.5</v>
      </c>
      <c r="P1064" s="4" t="str">
        <f t="shared" si="401"/>
        <v>Pls</v>
      </c>
      <c r="Q1064" s="179" t="str">
        <f t="shared" si="396"/>
        <v>MR266.5</v>
      </c>
      <c r="R1064" s="4" t="str">
        <f t="shared" si="402"/>
        <v>[M]</v>
      </c>
      <c r="S1064" s="179" t="str">
        <f t="shared" si="397"/>
        <v>MR366.5</v>
      </c>
      <c r="T1064" s="4" t="str">
        <f t="shared" si="403"/>
        <v>[A]</v>
      </c>
      <c r="U1064" s="179" t="str">
        <f t="shared" si="391"/>
        <v>MR466.5</v>
      </c>
      <c r="V1064" s="4" t="str">
        <f t="shared" si="405"/>
        <v>Sw</v>
      </c>
      <c r="W1064" s="179" t="str">
        <f t="shared" si="392"/>
        <v>MR566.5</v>
      </c>
      <c r="X1064" s="4" t="str">
        <f t="shared" si="406"/>
        <v>Lamp</v>
      </c>
      <c r="Y1064" s="179" t="str">
        <f t="shared" si="398"/>
        <v>MR666.5</v>
      </c>
      <c r="Z1064" s="4" t="str">
        <f t="shared" si="388"/>
        <v>Alw</v>
      </c>
    </row>
    <row r="1065" spans="2:26">
      <c r="B1065" s="256"/>
      <c r="G1065" s="182">
        <f t="shared" si="399"/>
        <v>66</v>
      </c>
      <c r="H1065" s="179">
        <f t="shared" si="400"/>
        <v>6</v>
      </c>
      <c r="I1065" s="179" t="str">
        <f t="shared" si="389"/>
        <v>R66.6</v>
      </c>
      <c r="K1065" s="179" t="str">
        <f t="shared" si="393"/>
        <v>R166.6</v>
      </c>
      <c r="L1065" s="138" t="str">
        <f t="shared" si="404"/>
        <v>Sol</v>
      </c>
      <c r="M1065" s="179" t="str">
        <f t="shared" si="394"/>
        <v>MR66.6</v>
      </c>
      <c r="N1065" s="4" t="str">
        <f t="shared" si="390"/>
        <v>Flg</v>
      </c>
      <c r="O1065" s="179" t="str">
        <f t="shared" si="395"/>
        <v>MR166.6</v>
      </c>
      <c r="P1065" s="4" t="str">
        <f t="shared" si="401"/>
        <v>Pls</v>
      </c>
      <c r="Q1065" s="179" t="str">
        <f t="shared" si="396"/>
        <v>MR266.6</v>
      </c>
      <c r="R1065" s="4" t="str">
        <f t="shared" si="402"/>
        <v>[M]</v>
      </c>
      <c r="S1065" s="179" t="str">
        <f t="shared" si="397"/>
        <v>MR366.6</v>
      </c>
      <c r="T1065" s="4" t="str">
        <f t="shared" si="403"/>
        <v>[A]</v>
      </c>
      <c r="U1065" s="179" t="str">
        <f t="shared" si="391"/>
        <v>MR466.6</v>
      </c>
      <c r="V1065" s="4" t="str">
        <f t="shared" si="405"/>
        <v>Sw</v>
      </c>
      <c r="W1065" s="179" t="str">
        <f t="shared" si="392"/>
        <v>MR566.6</v>
      </c>
      <c r="X1065" s="4" t="str">
        <f t="shared" si="406"/>
        <v>Lamp</v>
      </c>
      <c r="Y1065" s="179" t="str">
        <f t="shared" si="398"/>
        <v>MR666.6</v>
      </c>
      <c r="Z1065" s="4" t="str">
        <f t="shared" ref="Z1065:Z1128" si="407">$B1065&amp;Z$2</f>
        <v>Alw</v>
      </c>
    </row>
    <row r="1066" spans="2:26">
      <c r="B1066" s="256"/>
      <c r="G1066" s="182">
        <f t="shared" si="399"/>
        <v>66</v>
      </c>
      <c r="H1066" s="179">
        <f t="shared" si="400"/>
        <v>7</v>
      </c>
      <c r="I1066" s="179" t="str">
        <f t="shared" si="389"/>
        <v>R66.7</v>
      </c>
      <c r="K1066" s="179" t="str">
        <f t="shared" si="393"/>
        <v>R166.7</v>
      </c>
      <c r="L1066" s="138" t="str">
        <f t="shared" si="404"/>
        <v>Sol</v>
      </c>
      <c r="M1066" s="179" t="str">
        <f t="shared" si="394"/>
        <v>MR66.7</v>
      </c>
      <c r="N1066" s="4" t="str">
        <f t="shared" si="390"/>
        <v>Flg</v>
      </c>
      <c r="O1066" s="179" t="str">
        <f t="shared" si="395"/>
        <v>MR166.7</v>
      </c>
      <c r="P1066" s="4" t="str">
        <f t="shared" si="401"/>
        <v>Pls</v>
      </c>
      <c r="Q1066" s="179" t="str">
        <f t="shared" si="396"/>
        <v>MR266.7</v>
      </c>
      <c r="R1066" s="4" t="str">
        <f t="shared" si="402"/>
        <v>[M]</v>
      </c>
      <c r="S1066" s="179" t="str">
        <f t="shared" si="397"/>
        <v>MR366.7</v>
      </c>
      <c r="T1066" s="4" t="str">
        <f t="shared" si="403"/>
        <v>[A]</v>
      </c>
      <c r="U1066" s="179" t="str">
        <f t="shared" si="391"/>
        <v>MR466.7</v>
      </c>
      <c r="V1066" s="4" t="str">
        <f t="shared" si="405"/>
        <v>Sw</v>
      </c>
      <c r="W1066" s="179" t="str">
        <f t="shared" si="392"/>
        <v>MR566.7</v>
      </c>
      <c r="X1066" s="4" t="str">
        <f t="shared" si="406"/>
        <v>Lamp</v>
      </c>
      <c r="Y1066" s="179" t="str">
        <f t="shared" si="398"/>
        <v>MR666.7</v>
      </c>
      <c r="Z1066" s="4" t="str">
        <f t="shared" si="407"/>
        <v>Alw</v>
      </c>
    </row>
    <row r="1067" spans="2:26">
      <c r="B1067" s="256"/>
      <c r="G1067" s="182">
        <f t="shared" si="399"/>
        <v>66</v>
      </c>
      <c r="H1067" s="179">
        <f t="shared" si="400"/>
        <v>8</v>
      </c>
      <c r="I1067" s="179" t="str">
        <f t="shared" si="389"/>
        <v>R66.8</v>
      </c>
      <c r="K1067" s="179" t="str">
        <f t="shared" si="393"/>
        <v>R166.8</v>
      </c>
      <c r="L1067" s="138" t="str">
        <f t="shared" si="404"/>
        <v>Sol</v>
      </c>
      <c r="M1067" s="179" t="str">
        <f t="shared" si="394"/>
        <v>MR66.8</v>
      </c>
      <c r="N1067" s="4" t="str">
        <f t="shared" si="390"/>
        <v>Flg</v>
      </c>
      <c r="O1067" s="179" t="str">
        <f t="shared" si="395"/>
        <v>MR166.8</v>
      </c>
      <c r="P1067" s="4" t="str">
        <f t="shared" si="401"/>
        <v>Pls</v>
      </c>
      <c r="Q1067" s="179" t="str">
        <f t="shared" si="396"/>
        <v>MR266.8</v>
      </c>
      <c r="R1067" s="4" t="str">
        <f t="shared" si="402"/>
        <v>[M]</v>
      </c>
      <c r="S1067" s="179" t="str">
        <f t="shared" si="397"/>
        <v>MR366.8</v>
      </c>
      <c r="T1067" s="4" t="str">
        <f t="shared" si="403"/>
        <v>[A]</v>
      </c>
      <c r="U1067" s="179" t="str">
        <f t="shared" si="391"/>
        <v>MR466.8</v>
      </c>
      <c r="V1067" s="4" t="str">
        <f t="shared" si="405"/>
        <v>Sw</v>
      </c>
      <c r="W1067" s="179" t="str">
        <f t="shared" si="392"/>
        <v>MR566.8</v>
      </c>
      <c r="X1067" s="4" t="str">
        <f t="shared" si="406"/>
        <v>Lamp</v>
      </c>
      <c r="Y1067" s="179" t="str">
        <f t="shared" si="398"/>
        <v>MR666.8</v>
      </c>
      <c r="Z1067" s="4" t="str">
        <f t="shared" si="407"/>
        <v>Alw</v>
      </c>
    </row>
    <row r="1068" spans="2:26">
      <c r="B1068" s="256"/>
      <c r="G1068" s="182">
        <f t="shared" si="399"/>
        <v>66</v>
      </c>
      <c r="H1068" s="179">
        <f t="shared" si="400"/>
        <v>9</v>
      </c>
      <c r="I1068" s="179" t="str">
        <f t="shared" si="389"/>
        <v>R66.9</v>
      </c>
      <c r="K1068" s="179" t="str">
        <f t="shared" si="393"/>
        <v>R166.9</v>
      </c>
      <c r="L1068" s="138" t="str">
        <f t="shared" si="404"/>
        <v>Sol</v>
      </c>
      <c r="M1068" s="179" t="str">
        <f t="shared" si="394"/>
        <v>MR66.9</v>
      </c>
      <c r="N1068" s="4" t="str">
        <f t="shared" si="390"/>
        <v>Flg</v>
      </c>
      <c r="O1068" s="179" t="str">
        <f t="shared" si="395"/>
        <v>MR166.9</v>
      </c>
      <c r="P1068" s="4" t="str">
        <f t="shared" si="401"/>
        <v>Pls</v>
      </c>
      <c r="Q1068" s="179" t="str">
        <f t="shared" si="396"/>
        <v>MR266.9</v>
      </c>
      <c r="R1068" s="4" t="str">
        <f t="shared" si="402"/>
        <v>[M]</v>
      </c>
      <c r="S1068" s="179" t="str">
        <f t="shared" si="397"/>
        <v>MR366.9</v>
      </c>
      <c r="T1068" s="4" t="str">
        <f t="shared" si="403"/>
        <v>[A]</v>
      </c>
      <c r="U1068" s="179" t="str">
        <f t="shared" si="391"/>
        <v>MR466.9</v>
      </c>
      <c r="V1068" s="4" t="str">
        <f t="shared" si="405"/>
        <v>Sw</v>
      </c>
      <c r="W1068" s="179" t="str">
        <f t="shared" si="392"/>
        <v>MR566.9</v>
      </c>
      <c r="X1068" s="4" t="str">
        <f t="shared" si="406"/>
        <v>Lamp</v>
      </c>
      <c r="Y1068" s="179" t="str">
        <f t="shared" si="398"/>
        <v>MR666.9</v>
      </c>
      <c r="Z1068" s="4" t="str">
        <f t="shared" si="407"/>
        <v>Alw</v>
      </c>
    </row>
    <row r="1069" spans="2:26">
      <c r="B1069" s="256"/>
      <c r="G1069" s="182">
        <f t="shared" si="399"/>
        <v>66</v>
      </c>
      <c r="H1069" s="179">
        <f t="shared" si="400"/>
        <v>10</v>
      </c>
      <c r="I1069" s="179" t="str">
        <f t="shared" si="389"/>
        <v>R66.10</v>
      </c>
      <c r="K1069" s="179" t="str">
        <f t="shared" si="393"/>
        <v>R166.10</v>
      </c>
      <c r="L1069" s="138" t="str">
        <f t="shared" si="404"/>
        <v>Sol</v>
      </c>
      <c r="M1069" s="179" t="str">
        <f t="shared" si="394"/>
        <v>MR66.10</v>
      </c>
      <c r="N1069" s="4" t="str">
        <f t="shared" si="390"/>
        <v>Flg</v>
      </c>
      <c r="O1069" s="179" t="str">
        <f t="shared" si="395"/>
        <v>MR166.10</v>
      </c>
      <c r="P1069" s="4" t="str">
        <f t="shared" si="401"/>
        <v>Pls</v>
      </c>
      <c r="Q1069" s="179" t="str">
        <f t="shared" si="396"/>
        <v>MR266.10</v>
      </c>
      <c r="R1069" s="4" t="str">
        <f t="shared" si="402"/>
        <v>[M]</v>
      </c>
      <c r="S1069" s="179" t="str">
        <f t="shared" si="397"/>
        <v>MR366.10</v>
      </c>
      <c r="T1069" s="4" t="str">
        <f t="shared" si="403"/>
        <v>[A]</v>
      </c>
      <c r="U1069" s="179" t="str">
        <f t="shared" si="391"/>
        <v>MR466.10</v>
      </c>
      <c r="V1069" s="4" t="str">
        <f t="shared" si="405"/>
        <v>Sw</v>
      </c>
      <c r="W1069" s="179" t="str">
        <f t="shared" si="392"/>
        <v>MR566.10</v>
      </c>
      <c r="X1069" s="4" t="str">
        <f t="shared" si="406"/>
        <v>Lamp</v>
      </c>
      <c r="Y1069" s="179" t="str">
        <f t="shared" si="398"/>
        <v>MR666.10</v>
      </c>
      <c r="Z1069" s="4" t="str">
        <f t="shared" si="407"/>
        <v>Alw</v>
      </c>
    </row>
    <row r="1070" spans="2:26">
      <c r="B1070" s="256"/>
      <c r="G1070" s="182">
        <f t="shared" si="399"/>
        <v>66</v>
      </c>
      <c r="H1070" s="179">
        <f t="shared" si="400"/>
        <v>11</v>
      </c>
      <c r="I1070" s="179" t="str">
        <f t="shared" si="389"/>
        <v>R66.11</v>
      </c>
      <c r="K1070" s="179" t="str">
        <f t="shared" si="393"/>
        <v>R166.11</v>
      </c>
      <c r="L1070" s="138" t="str">
        <f t="shared" si="404"/>
        <v>Sol</v>
      </c>
      <c r="M1070" s="179" t="str">
        <f t="shared" si="394"/>
        <v>MR66.11</v>
      </c>
      <c r="N1070" s="4" t="str">
        <f t="shared" si="390"/>
        <v>Flg</v>
      </c>
      <c r="O1070" s="179" t="str">
        <f t="shared" si="395"/>
        <v>MR166.11</v>
      </c>
      <c r="P1070" s="4" t="str">
        <f t="shared" si="401"/>
        <v>Pls</v>
      </c>
      <c r="Q1070" s="179" t="str">
        <f t="shared" si="396"/>
        <v>MR266.11</v>
      </c>
      <c r="R1070" s="4" t="str">
        <f t="shared" si="402"/>
        <v>[M]</v>
      </c>
      <c r="S1070" s="179" t="str">
        <f t="shared" si="397"/>
        <v>MR366.11</v>
      </c>
      <c r="T1070" s="4" t="str">
        <f t="shared" si="403"/>
        <v>[A]</v>
      </c>
      <c r="U1070" s="179" t="str">
        <f t="shared" si="391"/>
        <v>MR466.11</v>
      </c>
      <c r="V1070" s="4" t="str">
        <f t="shared" si="405"/>
        <v>Sw</v>
      </c>
      <c r="W1070" s="179" t="str">
        <f t="shared" si="392"/>
        <v>MR566.11</v>
      </c>
      <c r="X1070" s="4" t="str">
        <f t="shared" si="406"/>
        <v>Lamp</v>
      </c>
      <c r="Y1070" s="179" t="str">
        <f t="shared" si="398"/>
        <v>MR666.11</v>
      </c>
      <c r="Z1070" s="4" t="str">
        <f t="shared" si="407"/>
        <v>Alw</v>
      </c>
    </row>
    <row r="1071" spans="2:26">
      <c r="B1071" s="256"/>
      <c r="G1071" s="182">
        <f t="shared" si="399"/>
        <v>66</v>
      </c>
      <c r="H1071" s="179">
        <f t="shared" si="400"/>
        <v>12</v>
      </c>
      <c r="I1071" s="179" t="str">
        <f t="shared" si="389"/>
        <v>R66.12</v>
      </c>
      <c r="K1071" s="179" t="str">
        <f t="shared" si="393"/>
        <v>R166.12</v>
      </c>
      <c r="L1071" s="138" t="str">
        <f t="shared" si="404"/>
        <v>Sol</v>
      </c>
      <c r="M1071" s="179" t="str">
        <f t="shared" si="394"/>
        <v>MR66.12</v>
      </c>
      <c r="N1071" s="4" t="str">
        <f t="shared" si="390"/>
        <v>Flg</v>
      </c>
      <c r="O1071" s="179" t="str">
        <f t="shared" si="395"/>
        <v>MR166.12</v>
      </c>
      <c r="P1071" s="4" t="str">
        <f t="shared" si="401"/>
        <v>Pls</v>
      </c>
      <c r="Q1071" s="179" t="str">
        <f t="shared" si="396"/>
        <v>MR266.12</v>
      </c>
      <c r="R1071" s="4" t="str">
        <f t="shared" si="402"/>
        <v>[M]</v>
      </c>
      <c r="S1071" s="179" t="str">
        <f t="shared" si="397"/>
        <v>MR366.12</v>
      </c>
      <c r="T1071" s="4" t="str">
        <f t="shared" si="403"/>
        <v>[A]</v>
      </c>
      <c r="U1071" s="179" t="str">
        <f t="shared" si="391"/>
        <v>MR466.12</v>
      </c>
      <c r="V1071" s="4" t="str">
        <f t="shared" si="405"/>
        <v>Sw</v>
      </c>
      <c r="W1071" s="179" t="str">
        <f t="shared" si="392"/>
        <v>MR566.12</v>
      </c>
      <c r="X1071" s="4" t="str">
        <f t="shared" si="406"/>
        <v>Lamp</v>
      </c>
      <c r="Y1071" s="179" t="str">
        <f t="shared" si="398"/>
        <v>MR666.12</v>
      </c>
      <c r="Z1071" s="4" t="str">
        <f t="shared" si="407"/>
        <v>Alw</v>
      </c>
    </row>
    <row r="1072" spans="2:26">
      <c r="B1072" s="256"/>
      <c r="G1072" s="182">
        <f t="shared" si="399"/>
        <v>66</v>
      </c>
      <c r="H1072" s="179">
        <f t="shared" si="400"/>
        <v>13</v>
      </c>
      <c r="I1072" s="179" t="str">
        <f t="shared" si="389"/>
        <v>R66.13</v>
      </c>
      <c r="K1072" s="179" t="str">
        <f t="shared" si="393"/>
        <v>R166.13</v>
      </c>
      <c r="L1072" s="138" t="str">
        <f t="shared" si="404"/>
        <v>Sol</v>
      </c>
      <c r="M1072" s="179" t="str">
        <f t="shared" si="394"/>
        <v>MR66.13</v>
      </c>
      <c r="N1072" s="4" t="str">
        <f t="shared" si="390"/>
        <v>Flg</v>
      </c>
      <c r="O1072" s="179" t="str">
        <f t="shared" si="395"/>
        <v>MR166.13</v>
      </c>
      <c r="P1072" s="4" t="str">
        <f t="shared" si="401"/>
        <v>Pls</v>
      </c>
      <c r="Q1072" s="179" t="str">
        <f t="shared" si="396"/>
        <v>MR266.13</v>
      </c>
      <c r="R1072" s="4" t="str">
        <f t="shared" si="402"/>
        <v>[M]</v>
      </c>
      <c r="S1072" s="179" t="str">
        <f t="shared" si="397"/>
        <v>MR366.13</v>
      </c>
      <c r="T1072" s="4" t="str">
        <f t="shared" si="403"/>
        <v>[A]</v>
      </c>
      <c r="U1072" s="179" t="str">
        <f t="shared" si="391"/>
        <v>MR466.13</v>
      </c>
      <c r="V1072" s="4" t="str">
        <f t="shared" si="405"/>
        <v>Sw</v>
      </c>
      <c r="W1072" s="179" t="str">
        <f t="shared" si="392"/>
        <v>MR566.13</v>
      </c>
      <c r="X1072" s="4" t="str">
        <f t="shared" si="406"/>
        <v>Lamp</v>
      </c>
      <c r="Y1072" s="179" t="str">
        <f t="shared" si="398"/>
        <v>MR666.13</v>
      </c>
      <c r="Z1072" s="4" t="str">
        <f t="shared" si="407"/>
        <v>Alw</v>
      </c>
    </row>
    <row r="1073" spans="2:26">
      <c r="B1073" s="256"/>
      <c r="G1073" s="182">
        <f t="shared" si="399"/>
        <v>66</v>
      </c>
      <c r="H1073" s="179">
        <f t="shared" si="400"/>
        <v>14</v>
      </c>
      <c r="I1073" s="179" t="str">
        <f t="shared" si="389"/>
        <v>R66.14</v>
      </c>
      <c r="K1073" s="179" t="str">
        <f t="shared" si="393"/>
        <v>R166.14</v>
      </c>
      <c r="L1073" s="138" t="str">
        <f t="shared" si="404"/>
        <v>Sol</v>
      </c>
      <c r="M1073" s="179" t="str">
        <f t="shared" si="394"/>
        <v>MR66.14</v>
      </c>
      <c r="N1073" s="4" t="str">
        <f t="shared" si="390"/>
        <v>Flg</v>
      </c>
      <c r="O1073" s="179" t="str">
        <f t="shared" si="395"/>
        <v>MR166.14</v>
      </c>
      <c r="P1073" s="4" t="str">
        <f t="shared" si="401"/>
        <v>Pls</v>
      </c>
      <c r="Q1073" s="179" t="str">
        <f t="shared" si="396"/>
        <v>MR266.14</v>
      </c>
      <c r="R1073" s="4" t="str">
        <f t="shared" si="402"/>
        <v>[M]</v>
      </c>
      <c r="S1073" s="179" t="str">
        <f t="shared" si="397"/>
        <v>MR366.14</v>
      </c>
      <c r="T1073" s="4" t="str">
        <f t="shared" si="403"/>
        <v>[A]</v>
      </c>
      <c r="U1073" s="179" t="str">
        <f t="shared" si="391"/>
        <v>MR466.14</v>
      </c>
      <c r="V1073" s="4" t="str">
        <f t="shared" si="405"/>
        <v>Sw</v>
      </c>
      <c r="W1073" s="179" t="str">
        <f t="shared" si="392"/>
        <v>MR566.14</v>
      </c>
      <c r="X1073" s="4" t="str">
        <f t="shared" si="406"/>
        <v>Lamp</v>
      </c>
      <c r="Y1073" s="179" t="str">
        <f t="shared" si="398"/>
        <v>MR666.14</v>
      </c>
      <c r="Z1073" s="4" t="str">
        <f t="shared" si="407"/>
        <v>Alw</v>
      </c>
    </row>
    <row r="1074" spans="2:26">
      <c r="B1074" s="256"/>
      <c r="G1074" s="182">
        <f t="shared" si="399"/>
        <v>66</v>
      </c>
      <c r="H1074" s="179">
        <f t="shared" si="400"/>
        <v>15</v>
      </c>
      <c r="I1074" s="179" t="str">
        <f t="shared" si="389"/>
        <v>R66.15</v>
      </c>
      <c r="K1074" s="179" t="str">
        <f t="shared" si="393"/>
        <v>R166.15</v>
      </c>
      <c r="L1074" s="138" t="str">
        <f t="shared" si="404"/>
        <v>Sol</v>
      </c>
      <c r="M1074" s="179" t="str">
        <f t="shared" si="394"/>
        <v>MR66.15</v>
      </c>
      <c r="N1074" s="4" t="str">
        <f t="shared" si="390"/>
        <v>Flg</v>
      </c>
      <c r="O1074" s="179" t="str">
        <f t="shared" si="395"/>
        <v>MR166.15</v>
      </c>
      <c r="P1074" s="4" t="str">
        <f t="shared" si="401"/>
        <v>Pls</v>
      </c>
      <c r="Q1074" s="179" t="str">
        <f t="shared" si="396"/>
        <v>MR266.15</v>
      </c>
      <c r="R1074" s="4" t="str">
        <f t="shared" si="402"/>
        <v>[M]</v>
      </c>
      <c r="S1074" s="179" t="str">
        <f t="shared" si="397"/>
        <v>MR366.15</v>
      </c>
      <c r="T1074" s="4" t="str">
        <f t="shared" si="403"/>
        <v>[A]</v>
      </c>
      <c r="U1074" s="179" t="str">
        <f t="shared" si="391"/>
        <v>MR466.15</v>
      </c>
      <c r="V1074" s="4" t="str">
        <f t="shared" si="405"/>
        <v>Sw</v>
      </c>
      <c r="W1074" s="179" t="str">
        <f t="shared" si="392"/>
        <v>MR566.15</v>
      </c>
      <c r="X1074" s="4" t="str">
        <f t="shared" si="406"/>
        <v>Lamp</v>
      </c>
      <c r="Y1074" s="179" t="str">
        <f t="shared" si="398"/>
        <v>MR666.15</v>
      </c>
      <c r="Z1074" s="4" t="str">
        <f t="shared" si="407"/>
        <v>Alw</v>
      </c>
    </row>
    <row r="1075" spans="2:26">
      <c r="B1075" s="256"/>
      <c r="G1075" s="182">
        <f t="shared" si="399"/>
        <v>67</v>
      </c>
      <c r="H1075" s="179">
        <f t="shared" si="400"/>
        <v>0</v>
      </c>
      <c r="I1075" s="179" t="str">
        <f t="shared" si="389"/>
        <v>R67.0</v>
      </c>
      <c r="K1075" s="179" t="str">
        <f t="shared" si="393"/>
        <v>R167.0</v>
      </c>
      <c r="L1075" s="138" t="str">
        <f t="shared" si="404"/>
        <v>Sol</v>
      </c>
      <c r="M1075" s="179" t="str">
        <f t="shared" si="394"/>
        <v>MR67.0</v>
      </c>
      <c r="N1075" s="4" t="str">
        <f t="shared" si="390"/>
        <v>Flg</v>
      </c>
      <c r="O1075" s="179" t="str">
        <f t="shared" si="395"/>
        <v>MR167.0</v>
      </c>
      <c r="P1075" s="4" t="str">
        <f t="shared" si="401"/>
        <v>Pls</v>
      </c>
      <c r="Q1075" s="179" t="str">
        <f t="shared" si="396"/>
        <v>MR267.0</v>
      </c>
      <c r="R1075" s="4" t="str">
        <f t="shared" si="402"/>
        <v>[M]</v>
      </c>
      <c r="S1075" s="179" t="str">
        <f t="shared" si="397"/>
        <v>MR367.0</v>
      </c>
      <c r="T1075" s="4" t="str">
        <f t="shared" si="403"/>
        <v>[A]</v>
      </c>
      <c r="U1075" s="179" t="str">
        <f t="shared" si="391"/>
        <v>MR467.0</v>
      </c>
      <c r="V1075" s="4" t="str">
        <f t="shared" si="405"/>
        <v>Sw</v>
      </c>
      <c r="W1075" s="179" t="str">
        <f t="shared" si="392"/>
        <v>MR567.0</v>
      </c>
      <c r="X1075" s="4" t="str">
        <f t="shared" si="406"/>
        <v>Lamp</v>
      </c>
      <c r="Y1075" s="179" t="str">
        <f t="shared" si="398"/>
        <v>MR667.0</v>
      </c>
      <c r="Z1075" s="4" t="str">
        <f t="shared" si="407"/>
        <v>Alw</v>
      </c>
    </row>
    <row r="1076" spans="2:26">
      <c r="B1076" s="256"/>
      <c r="G1076" s="182">
        <f t="shared" si="399"/>
        <v>67</v>
      </c>
      <c r="H1076" s="179">
        <f t="shared" si="400"/>
        <v>1</v>
      </c>
      <c r="I1076" s="179" t="str">
        <f t="shared" si="389"/>
        <v>R67.1</v>
      </c>
      <c r="K1076" s="179" t="str">
        <f t="shared" si="393"/>
        <v>R167.1</v>
      </c>
      <c r="L1076" s="138" t="str">
        <f t="shared" si="404"/>
        <v>Sol</v>
      </c>
      <c r="M1076" s="179" t="str">
        <f t="shared" si="394"/>
        <v>MR67.1</v>
      </c>
      <c r="N1076" s="4" t="str">
        <f t="shared" si="390"/>
        <v>Flg</v>
      </c>
      <c r="O1076" s="179" t="str">
        <f t="shared" si="395"/>
        <v>MR167.1</v>
      </c>
      <c r="P1076" s="4" t="str">
        <f t="shared" si="401"/>
        <v>Pls</v>
      </c>
      <c r="Q1076" s="179" t="str">
        <f t="shared" si="396"/>
        <v>MR267.1</v>
      </c>
      <c r="R1076" s="4" t="str">
        <f t="shared" si="402"/>
        <v>[M]</v>
      </c>
      <c r="S1076" s="179" t="str">
        <f t="shared" si="397"/>
        <v>MR367.1</v>
      </c>
      <c r="T1076" s="4" t="str">
        <f t="shared" si="403"/>
        <v>[A]</v>
      </c>
      <c r="U1076" s="179" t="str">
        <f t="shared" si="391"/>
        <v>MR467.1</v>
      </c>
      <c r="V1076" s="4" t="str">
        <f t="shared" si="405"/>
        <v>Sw</v>
      </c>
      <c r="W1076" s="179" t="str">
        <f t="shared" si="392"/>
        <v>MR567.1</v>
      </c>
      <c r="X1076" s="4" t="str">
        <f t="shared" si="406"/>
        <v>Lamp</v>
      </c>
      <c r="Y1076" s="179" t="str">
        <f t="shared" si="398"/>
        <v>MR667.1</v>
      </c>
      <c r="Z1076" s="4" t="str">
        <f t="shared" si="407"/>
        <v>Alw</v>
      </c>
    </row>
    <row r="1077" spans="2:26">
      <c r="B1077" s="256"/>
      <c r="G1077" s="182">
        <f t="shared" si="399"/>
        <v>67</v>
      </c>
      <c r="H1077" s="179">
        <f t="shared" si="400"/>
        <v>2</v>
      </c>
      <c r="I1077" s="179" t="str">
        <f t="shared" si="389"/>
        <v>R67.2</v>
      </c>
      <c r="K1077" s="179" t="str">
        <f t="shared" si="393"/>
        <v>R167.2</v>
      </c>
      <c r="L1077" s="138" t="str">
        <f t="shared" si="404"/>
        <v>Sol</v>
      </c>
      <c r="M1077" s="179" t="str">
        <f t="shared" si="394"/>
        <v>MR67.2</v>
      </c>
      <c r="N1077" s="4" t="str">
        <f t="shared" si="390"/>
        <v>Flg</v>
      </c>
      <c r="O1077" s="179" t="str">
        <f t="shared" si="395"/>
        <v>MR167.2</v>
      </c>
      <c r="P1077" s="4" t="str">
        <f t="shared" si="401"/>
        <v>Pls</v>
      </c>
      <c r="Q1077" s="179" t="str">
        <f t="shared" si="396"/>
        <v>MR267.2</v>
      </c>
      <c r="R1077" s="4" t="str">
        <f t="shared" si="402"/>
        <v>[M]</v>
      </c>
      <c r="S1077" s="179" t="str">
        <f t="shared" si="397"/>
        <v>MR367.2</v>
      </c>
      <c r="T1077" s="4" t="str">
        <f t="shared" si="403"/>
        <v>[A]</v>
      </c>
      <c r="U1077" s="179" t="str">
        <f t="shared" si="391"/>
        <v>MR467.2</v>
      </c>
      <c r="V1077" s="4" t="str">
        <f t="shared" si="405"/>
        <v>Sw</v>
      </c>
      <c r="W1077" s="179" t="str">
        <f t="shared" si="392"/>
        <v>MR567.2</v>
      </c>
      <c r="X1077" s="4" t="str">
        <f t="shared" si="406"/>
        <v>Lamp</v>
      </c>
      <c r="Y1077" s="179" t="str">
        <f t="shared" si="398"/>
        <v>MR667.2</v>
      </c>
      <c r="Z1077" s="4" t="str">
        <f t="shared" si="407"/>
        <v>Alw</v>
      </c>
    </row>
    <row r="1078" spans="2:26">
      <c r="B1078" s="256"/>
      <c r="G1078" s="182">
        <f t="shared" si="399"/>
        <v>67</v>
      </c>
      <c r="H1078" s="179">
        <f t="shared" si="400"/>
        <v>3</v>
      </c>
      <c r="I1078" s="179" t="str">
        <f t="shared" si="389"/>
        <v>R67.3</v>
      </c>
      <c r="K1078" s="179" t="str">
        <f t="shared" si="393"/>
        <v>R167.3</v>
      </c>
      <c r="L1078" s="138" t="str">
        <f t="shared" si="404"/>
        <v>Sol</v>
      </c>
      <c r="M1078" s="179" t="str">
        <f t="shared" si="394"/>
        <v>MR67.3</v>
      </c>
      <c r="N1078" s="4" t="str">
        <f t="shared" si="390"/>
        <v>Flg</v>
      </c>
      <c r="O1078" s="179" t="str">
        <f t="shared" si="395"/>
        <v>MR167.3</v>
      </c>
      <c r="P1078" s="4" t="str">
        <f t="shared" si="401"/>
        <v>Pls</v>
      </c>
      <c r="Q1078" s="179" t="str">
        <f t="shared" si="396"/>
        <v>MR267.3</v>
      </c>
      <c r="R1078" s="4" t="str">
        <f t="shared" si="402"/>
        <v>[M]</v>
      </c>
      <c r="S1078" s="179" t="str">
        <f t="shared" si="397"/>
        <v>MR367.3</v>
      </c>
      <c r="T1078" s="4" t="str">
        <f t="shared" si="403"/>
        <v>[A]</v>
      </c>
      <c r="U1078" s="179" t="str">
        <f t="shared" si="391"/>
        <v>MR467.3</v>
      </c>
      <c r="V1078" s="4" t="str">
        <f t="shared" si="405"/>
        <v>Sw</v>
      </c>
      <c r="W1078" s="179" t="str">
        <f t="shared" si="392"/>
        <v>MR567.3</v>
      </c>
      <c r="X1078" s="4" t="str">
        <f t="shared" si="406"/>
        <v>Lamp</v>
      </c>
      <c r="Y1078" s="179" t="str">
        <f t="shared" si="398"/>
        <v>MR667.3</v>
      </c>
      <c r="Z1078" s="4" t="str">
        <f t="shared" si="407"/>
        <v>Alw</v>
      </c>
    </row>
    <row r="1079" spans="2:26">
      <c r="B1079" s="256"/>
      <c r="G1079" s="182">
        <f t="shared" si="399"/>
        <v>67</v>
      </c>
      <c r="H1079" s="179">
        <f t="shared" si="400"/>
        <v>4</v>
      </c>
      <c r="I1079" s="179" t="str">
        <f t="shared" si="389"/>
        <v>R67.4</v>
      </c>
      <c r="K1079" s="179" t="str">
        <f t="shared" si="393"/>
        <v>R167.4</v>
      </c>
      <c r="L1079" s="138" t="str">
        <f t="shared" si="404"/>
        <v>Sol</v>
      </c>
      <c r="M1079" s="179" t="str">
        <f t="shared" si="394"/>
        <v>MR67.4</v>
      </c>
      <c r="N1079" s="4" t="str">
        <f t="shared" si="390"/>
        <v>Flg</v>
      </c>
      <c r="O1079" s="179" t="str">
        <f t="shared" si="395"/>
        <v>MR167.4</v>
      </c>
      <c r="P1079" s="4" t="str">
        <f t="shared" si="401"/>
        <v>Pls</v>
      </c>
      <c r="Q1079" s="179" t="str">
        <f t="shared" si="396"/>
        <v>MR267.4</v>
      </c>
      <c r="R1079" s="4" t="str">
        <f t="shared" si="402"/>
        <v>[M]</v>
      </c>
      <c r="S1079" s="179" t="str">
        <f t="shared" si="397"/>
        <v>MR367.4</v>
      </c>
      <c r="T1079" s="4" t="str">
        <f t="shared" si="403"/>
        <v>[A]</v>
      </c>
      <c r="U1079" s="179" t="str">
        <f t="shared" si="391"/>
        <v>MR467.4</v>
      </c>
      <c r="V1079" s="4" t="str">
        <f t="shared" si="405"/>
        <v>Sw</v>
      </c>
      <c r="W1079" s="179" t="str">
        <f t="shared" si="392"/>
        <v>MR567.4</v>
      </c>
      <c r="X1079" s="4" t="str">
        <f t="shared" si="406"/>
        <v>Lamp</v>
      </c>
      <c r="Y1079" s="179" t="str">
        <f t="shared" si="398"/>
        <v>MR667.4</v>
      </c>
      <c r="Z1079" s="4" t="str">
        <f t="shared" si="407"/>
        <v>Alw</v>
      </c>
    </row>
    <row r="1080" spans="2:26">
      <c r="B1080" s="256"/>
      <c r="G1080" s="182">
        <f t="shared" si="399"/>
        <v>67</v>
      </c>
      <c r="H1080" s="179">
        <f t="shared" si="400"/>
        <v>5</v>
      </c>
      <c r="I1080" s="179" t="str">
        <f t="shared" si="389"/>
        <v>R67.5</v>
      </c>
      <c r="K1080" s="179" t="str">
        <f t="shared" si="393"/>
        <v>R167.5</v>
      </c>
      <c r="L1080" s="138" t="str">
        <f t="shared" si="404"/>
        <v>Sol</v>
      </c>
      <c r="M1080" s="179" t="str">
        <f t="shared" si="394"/>
        <v>MR67.5</v>
      </c>
      <c r="N1080" s="4" t="str">
        <f t="shared" si="390"/>
        <v>Flg</v>
      </c>
      <c r="O1080" s="179" t="str">
        <f t="shared" si="395"/>
        <v>MR167.5</v>
      </c>
      <c r="P1080" s="4" t="str">
        <f t="shared" si="401"/>
        <v>Pls</v>
      </c>
      <c r="Q1080" s="179" t="str">
        <f t="shared" si="396"/>
        <v>MR267.5</v>
      </c>
      <c r="R1080" s="4" t="str">
        <f t="shared" si="402"/>
        <v>[M]</v>
      </c>
      <c r="S1080" s="179" t="str">
        <f t="shared" si="397"/>
        <v>MR367.5</v>
      </c>
      <c r="T1080" s="4" t="str">
        <f t="shared" si="403"/>
        <v>[A]</v>
      </c>
      <c r="U1080" s="179" t="str">
        <f t="shared" si="391"/>
        <v>MR467.5</v>
      </c>
      <c r="V1080" s="4" t="str">
        <f t="shared" si="405"/>
        <v>Sw</v>
      </c>
      <c r="W1080" s="179" t="str">
        <f t="shared" si="392"/>
        <v>MR567.5</v>
      </c>
      <c r="X1080" s="4" t="str">
        <f t="shared" si="406"/>
        <v>Lamp</v>
      </c>
      <c r="Y1080" s="179" t="str">
        <f t="shared" si="398"/>
        <v>MR667.5</v>
      </c>
      <c r="Z1080" s="4" t="str">
        <f t="shared" si="407"/>
        <v>Alw</v>
      </c>
    </row>
    <row r="1081" spans="2:26">
      <c r="B1081" s="256"/>
      <c r="G1081" s="182">
        <f t="shared" si="399"/>
        <v>67</v>
      </c>
      <c r="H1081" s="179">
        <f t="shared" si="400"/>
        <v>6</v>
      </c>
      <c r="I1081" s="179" t="str">
        <f t="shared" si="389"/>
        <v>R67.6</v>
      </c>
      <c r="K1081" s="179" t="str">
        <f t="shared" si="393"/>
        <v>R167.6</v>
      </c>
      <c r="L1081" s="138" t="str">
        <f t="shared" si="404"/>
        <v>Sol</v>
      </c>
      <c r="M1081" s="179" t="str">
        <f t="shared" si="394"/>
        <v>MR67.6</v>
      </c>
      <c r="N1081" s="4" t="str">
        <f t="shared" si="390"/>
        <v>Flg</v>
      </c>
      <c r="O1081" s="179" t="str">
        <f t="shared" si="395"/>
        <v>MR167.6</v>
      </c>
      <c r="P1081" s="4" t="str">
        <f t="shared" si="401"/>
        <v>Pls</v>
      </c>
      <c r="Q1081" s="179" t="str">
        <f t="shared" si="396"/>
        <v>MR267.6</v>
      </c>
      <c r="R1081" s="4" t="str">
        <f t="shared" si="402"/>
        <v>[M]</v>
      </c>
      <c r="S1081" s="179" t="str">
        <f t="shared" si="397"/>
        <v>MR367.6</v>
      </c>
      <c r="T1081" s="4" t="str">
        <f t="shared" si="403"/>
        <v>[A]</v>
      </c>
      <c r="U1081" s="179" t="str">
        <f t="shared" si="391"/>
        <v>MR467.6</v>
      </c>
      <c r="V1081" s="4" t="str">
        <f t="shared" si="405"/>
        <v>Sw</v>
      </c>
      <c r="W1081" s="179" t="str">
        <f t="shared" si="392"/>
        <v>MR567.6</v>
      </c>
      <c r="X1081" s="4" t="str">
        <f t="shared" si="406"/>
        <v>Lamp</v>
      </c>
      <c r="Y1081" s="179" t="str">
        <f t="shared" si="398"/>
        <v>MR667.6</v>
      </c>
      <c r="Z1081" s="4" t="str">
        <f t="shared" si="407"/>
        <v>Alw</v>
      </c>
    </row>
    <row r="1082" spans="2:26">
      <c r="B1082" s="256"/>
      <c r="G1082" s="182">
        <f t="shared" si="399"/>
        <v>67</v>
      </c>
      <c r="H1082" s="179">
        <f t="shared" si="400"/>
        <v>7</v>
      </c>
      <c r="I1082" s="179" t="str">
        <f t="shared" si="389"/>
        <v>R67.7</v>
      </c>
      <c r="K1082" s="179" t="str">
        <f t="shared" si="393"/>
        <v>R167.7</v>
      </c>
      <c r="L1082" s="138" t="str">
        <f t="shared" si="404"/>
        <v>Sol</v>
      </c>
      <c r="M1082" s="179" t="str">
        <f t="shared" si="394"/>
        <v>MR67.7</v>
      </c>
      <c r="N1082" s="4" t="str">
        <f t="shared" si="390"/>
        <v>Flg</v>
      </c>
      <c r="O1082" s="179" t="str">
        <f t="shared" si="395"/>
        <v>MR167.7</v>
      </c>
      <c r="P1082" s="4" t="str">
        <f t="shared" si="401"/>
        <v>Pls</v>
      </c>
      <c r="Q1082" s="179" t="str">
        <f t="shared" si="396"/>
        <v>MR267.7</v>
      </c>
      <c r="R1082" s="4" t="str">
        <f t="shared" si="402"/>
        <v>[M]</v>
      </c>
      <c r="S1082" s="179" t="str">
        <f t="shared" si="397"/>
        <v>MR367.7</v>
      </c>
      <c r="T1082" s="4" t="str">
        <f t="shared" si="403"/>
        <v>[A]</v>
      </c>
      <c r="U1082" s="179" t="str">
        <f t="shared" si="391"/>
        <v>MR467.7</v>
      </c>
      <c r="V1082" s="4" t="str">
        <f t="shared" si="405"/>
        <v>Sw</v>
      </c>
      <c r="W1082" s="179" t="str">
        <f t="shared" si="392"/>
        <v>MR567.7</v>
      </c>
      <c r="X1082" s="4" t="str">
        <f t="shared" si="406"/>
        <v>Lamp</v>
      </c>
      <c r="Y1082" s="179" t="str">
        <f t="shared" si="398"/>
        <v>MR667.7</v>
      </c>
      <c r="Z1082" s="4" t="str">
        <f t="shared" si="407"/>
        <v>Alw</v>
      </c>
    </row>
    <row r="1083" spans="2:26">
      <c r="B1083" s="256"/>
      <c r="G1083" s="182">
        <f t="shared" si="399"/>
        <v>67</v>
      </c>
      <c r="H1083" s="179">
        <f t="shared" si="400"/>
        <v>8</v>
      </c>
      <c r="I1083" s="179" t="str">
        <f t="shared" si="389"/>
        <v>R67.8</v>
      </c>
      <c r="K1083" s="179" t="str">
        <f t="shared" si="393"/>
        <v>R167.8</v>
      </c>
      <c r="L1083" s="138" t="str">
        <f t="shared" si="404"/>
        <v>Sol</v>
      </c>
      <c r="M1083" s="179" t="str">
        <f t="shared" si="394"/>
        <v>MR67.8</v>
      </c>
      <c r="N1083" s="4" t="str">
        <f t="shared" si="390"/>
        <v>Flg</v>
      </c>
      <c r="O1083" s="179" t="str">
        <f t="shared" si="395"/>
        <v>MR167.8</v>
      </c>
      <c r="P1083" s="4" t="str">
        <f t="shared" si="401"/>
        <v>Pls</v>
      </c>
      <c r="Q1083" s="179" t="str">
        <f t="shared" si="396"/>
        <v>MR267.8</v>
      </c>
      <c r="R1083" s="4" t="str">
        <f t="shared" si="402"/>
        <v>[M]</v>
      </c>
      <c r="S1083" s="179" t="str">
        <f t="shared" si="397"/>
        <v>MR367.8</v>
      </c>
      <c r="T1083" s="4" t="str">
        <f t="shared" si="403"/>
        <v>[A]</v>
      </c>
      <c r="U1083" s="179" t="str">
        <f t="shared" si="391"/>
        <v>MR467.8</v>
      </c>
      <c r="V1083" s="4" t="str">
        <f t="shared" si="405"/>
        <v>Sw</v>
      </c>
      <c r="W1083" s="179" t="str">
        <f t="shared" si="392"/>
        <v>MR567.8</v>
      </c>
      <c r="X1083" s="4" t="str">
        <f t="shared" si="406"/>
        <v>Lamp</v>
      </c>
      <c r="Y1083" s="179" t="str">
        <f t="shared" si="398"/>
        <v>MR667.8</v>
      </c>
      <c r="Z1083" s="4" t="str">
        <f t="shared" si="407"/>
        <v>Alw</v>
      </c>
    </row>
    <row r="1084" spans="2:26">
      <c r="B1084" s="256"/>
      <c r="G1084" s="182">
        <f t="shared" si="399"/>
        <v>67</v>
      </c>
      <c r="H1084" s="179">
        <f t="shared" si="400"/>
        <v>9</v>
      </c>
      <c r="I1084" s="179" t="str">
        <f t="shared" si="389"/>
        <v>R67.9</v>
      </c>
      <c r="K1084" s="179" t="str">
        <f t="shared" si="393"/>
        <v>R167.9</v>
      </c>
      <c r="L1084" s="138" t="str">
        <f t="shared" si="404"/>
        <v>Sol</v>
      </c>
      <c r="M1084" s="179" t="str">
        <f t="shared" si="394"/>
        <v>MR67.9</v>
      </c>
      <c r="N1084" s="4" t="str">
        <f t="shared" si="390"/>
        <v>Flg</v>
      </c>
      <c r="O1084" s="179" t="str">
        <f t="shared" si="395"/>
        <v>MR167.9</v>
      </c>
      <c r="P1084" s="4" t="str">
        <f t="shared" si="401"/>
        <v>Pls</v>
      </c>
      <c r="Q1084" s="179" t="str">
        <f t="shared" si="396"/>
        <v>MR267.9</v>
      </c>
      <c r="R1084" s="4" t="str">
        <f t="shared" si="402"/>
        <v>[M]</v>
      </c>
      <c r="S1084" s="179" t="str">
        <f t="shared" si="397"/>
        <v>MR367.9</v>
      </c>
      <c r="T1084" s="4" t="str">
        <f t="shared" si="403"/>
        <v>[A]</v>
      </c>
      <c r="U1084" s="179" t="str">
        <f t="shared" si="391"/>
        <v>MR467.9</v>
      </c>
      <c r="V1084" s="4" t="str">
        <f t="shared" si="405"/>
        <v>Sw</v>
      </c>
      <c r="W1084" s="179" t="str">
        <f t="shared" si="392"/>
        <v>MR567.9</v>
      </c>
      <c r="X1084" s="4" t="str">
        <f t="shared" si="406"/>
        <v>Lamp</v>
      </c>
      <c r="Y1084" s="179" t="str">
        <f t="shared" si="398"/>
        <v>MR667.9</v>
      </c>
      <c r="Z1084" s="4" t="str">
        <f t="shared" si="407"/>
        <v>Alw</v>
      </c>
    </row>
    <row r="1085" spans="2:26">
      <c r="B1085" s="256"/>
      <c r="G1085" s="182">
        <f t="shared" si="399"/>
        <v>67</v>
      </c>
      <c r="H1085" s="179">
        <f t="shared" si="400"/>
        <v>10</v>
      </c>
      <c r="I1085" s="179" t="str">
        <f t="shared" si="389"/>
        <v>R67.10</v>
      </c>
      <c r="K1085" s="179" t="str">
        <f t="shared" si="393"/>
        <v>R167.10</v>
      </c>
      <c r="L1085" s="138" t="str">
        <f t="shared" si="404"/>
        <v>Sol</v>
      </c>
      <c r="M1085" s="179" t="str">
        <f t="shared" si="394"/>
        <v>MR67.10</v>
      </c>
      <c r="N1085" s="4" t="str">
        <f t="shared" si="390"/>
        <v>Flg</v>
      </c>
      <c r="O1085" s="179" t="str">
        <f t="shared" si="395"/>
        <v>MR167.10</v>
      </c>
      <c r="P1085" s="4" t="str">
        <f t="shared" si="401"/>
        <v>Pls</v>
      </c>
      <c r="Q1085" s="179" t="str">
        <f t="shared" si="396"/>
        <v>MR267.10</v>
      </c>
      <c r="R1085" s="4" t="str">
        <f t="shared" si="402"/>
        <v>[M]</v>
      </c>
      <c r="S1085" s="179" t="str">
        <f t="shared" si="397"/>
        <v>MR367.10</v>
      </c>
      <c r="T1085" s="4" t="str">
        <f t="shared" si="403"/>
        <v>[A]</v>
      </c>
      <c r="U1085" s="179" t="str">
        <f t="shared" si="391"/>
        <v>MR467.10</v>
      </c>
      <c r="V1085" s="4" t="str">
        <f t="shared" si="405"/>
        <v>Sw</v>
      </c>
      <c r="W1085" s="179" t="str">
        <f t="shared" si="392"/>
        <v>MR567.10</v>
      </c>
      <c r="X1085" s="4" t="str">
        <f t="shared" si="406"/>
        <v>Lamp</v>
      </c>
      <c r="Y1085" s="179" t="str">
        <f t="shared" si="398"/>
        <v>MR667.10</v>
      </c>
      <c r="Z1085" s="4" t="str">
        <f t="shared" si="407"/>
        <v>Alw</v>
      </c>
    </row>
    <row r="1086" spans="2:26">
      <c r="B1086" s="256"/>
      <c r="G1086" s="182">
        <f t="shared" si="399"/>
        <v>67</v>
      </c>
      <c r="H1086" s="179">
        <f t="shared" si="400"/>
        <v>11</v>
      </c>
      <c r="I1086" s="179" t="str">
        <f t="shared" si="389"/>
        <v>R67.11</v>
      </c>
      <c r="K1086" s="179" t="str">
        <f t="shared" si="393"/>
        <v>R167.11</v>
      </c>
      <c r="L1086" s="138" t="str">
        <f t="shared" si="404"/>
        <v>Sol</v>
      </c>
      <c r="M1086" s="179" t="str">
        <f t="shared" si="394"/>
        <v>MR67.11</v>
      </c>
      <c r="N1086" s="4" t="str">
        <f t="shared" si="390"/>
        <v>Flg</v>
      </c>
      <c r="O1086" s="179" t="str">
        <f t="shared" si="395"/>
        <v>MR167.11</v>
      </c>
      <c r="P1086" s="4" t="str">
        <f t="shared" si="401"/>
        <v>Pls</v>
      </c>
      <c r="Q1086" s="179" t="str">
        <f t="shared" si="396"/>
        <v>MR267.11</v>
      </c>
      <c r="R1086" s="4" t="str">
        <f t="shared" si="402"/>
        <v>[M]</v>
      </c>
      <c r="S1086" s="179" t="str">
        <f t="shared" si="397"/>
        <v>MR367.11</v>
      </c>
      <c r="T1086" s="4" t="str">
        <f t="shared" si="403"/>
        <v>[A]</v>
      </c>
      <c r="U1086" s="179" t="str">
        <f t="shared" si="391"/>
        <v>MR467.11</v>
      </c>
      <c r="V1086" s="4" t="str">
        <f t="shared" si="405"/>
        <v>Sw</v>
      </c>
      <c r="W1086" s="179" t="str">
        <f t="shared" si="392"/>
        <v>MR567.11</v>
      </c>
      <c r="X1086" s="4" t="str">
        <f t="shared" si="406"/>
        <v>Lamp</v>
      </c>
      <c r="Y1086" s="179" t="str">
        <f t="shared" si="398"/>
        <v>MR667.11</v>
      </c>
      <c r="Z1086" s="4" t="str">
        <f t="shared" si="407"/>
        <v>Alw</v>
      </c>
    </row>
    <row r="1087" spans="2:26">
      <c r="B1087" s="256"/>
      <c r="G1087" s="182">
        <f t="shared" si="399"/>
        <v>67</v>
      </c>
      <c r="H1087" s="179">
        <f t="shared" si="400"/>
        <v>12</v>
      </c>
      <c r="I1087" s="179" t="str">
        <f t="shared" si="389"/>
        <v>R67.12</v>
      </c>
      <c r="K1087" s="179" t="str">
        <f t="shared" si="393"/>
        <v>R167.12</v>
      </c>
      <c r="L1087" s="138" t="str">
        <f t="shared" si="404"/>
        <v>Sol</v>
      </c>
      <c r="M1087" s="179" t="str">
        <f t="shared" si="394"/>
        <v>MR67.12</v>
      </c>
      <c r="N1087" s="4" t="str">
        <f t="shared" si="390"/>
        <v>Flg</v>
      </c>
      <c r="O1087" s="179" t="str">
        <f t="shared" si="395"/>
        <v>MR167.12</v>
      </c>
      <c r="P1087" s="4" t="str">
        <f t="shared" si="401"/>
        <v>Pls</v>
      </c>
      <c r="Q1087" s="179" t="str">
        <f t="shared" si="396"/>
        <v>MR267.12</v>
      </c>
      <c r="R1087" s="4" t="str">
        <f t="shared" si="402"/>
        <v>[M]</v>
      </c>
      <c r="S1087" s="179" t="str">
        <f t="shared" si="397"/>
        <v>MR367.12</v>
      </c>
      <c r="T1087" s="4" t="str">
        <f t="shared" si="403"/>
        <v>[A]</v>
      </c>
      <c r="U1087" s="179" t="str">
        <f t="shared" si="391"/>
        <v>MR467.12</v>
      </c>
      <c r="V1087" s="4" t="str">
        <f t="shared" si="405"/>
        <v>Sw</v>
      </c>
      <c r="W1087" s="179" t="str">
        <f t="shared" si="392"/>
        <v>MR567.12</v>
      </c>
      <c r="X1087" s="4" t="str">
        <f t="shared" si="406"/>
        <v>Lamp</v>
      </c>
      <c r="Y1087" s="179" t="str">
        <f t="shared" si="398"/>
        <v>MR667.12</v>
      </c>
      <c r="Z1087" s="4" t="str">
        <f t="shared" si="407"/>
        <v>Alw</v>
      </c>
    </row>
    <row r="1088" spans="2:26">
      <c r="B1088" s="256"/>
      <c r="G1088" s="182">
        <f t="shared" si="399"/>
        <v>67</v>
      </c>
      <c r="H1088" s="179">
        <f t="shared" si="400"/>
        <v>13</v>
      </c>
      <c r="I1088" s="179" t="str">
        <f t="shared" si="389"/>
        <v>R67.13</v>
      </c>
      <c r="K1088" s="179" t="str">
        <f t="shared" si="393"/>
        <v>R167.13</v>
      </c>
      <c r="L1088" s="138" t="str">
        <f t="shared" si="404"/>
        <v>Sol</v>
      </c>
      <c r="M1088" s="179" t="str">
        <f t="shared" si="394"/>
        <v>MR67.13</v>
      </c>
      <c r="N1088" s="4" t="str">
        <f t="shared" si="390"/>
        <v>Flg</v>
      </c>
      <c r="O1088" s="179" t="str">
        <f t="shared" si="395"/>
        <v>MR167.13</v>
      </c>
      <c r="P1088" s="4" t="str">
        <f t="shared" si="401"/>
        <v>Pls</v>
      </c>
      <c r="Q1088" s="179" t="str">
        <f t="shared" si="396"/>
        <v>MR267.13</v>
      </c>
      <c r="R1088" s="4" t="str">
        <f t="shared" si="402"/>
        <v>[M]</v>
      </c>
      <c r="S1088" s="179" t="str">
        <f t="shared" si="397"/>
        <v>MR367.13</v>
      </c>
      <c r="T1088" s="4" t="str">
        <f t="shared" si="403"/>
        <v>[A]</v>
      </c>
      <c r="U1088" s="179" t="str">
        <f t="shared" si="391"/>
        <v>MR467.13</v>
      </c>
      <c r="V1088" s="4" t="str">
        <f t="shared" si="405"/>
        <v>Sw</v>
      </c>
      <c r="W1088" s="179" t="str">
        <f t="shared" si="392"/>
        <v>MR567.13</v>
      </c>
      <c r="X1088" s="4" t="str">
        <f t="shared" si="406"/>
        <v>Lamp</v>
      </c>
      <c r="Y1088" s="179" t="str">
        <f t="shared" si="398"/>
        <v>MR667.13</v>
      </c>
      <c r="Z1088" s="4" t="str">
        <f t="shared" si="407"/>
        <v>Alw</v>
      </c>
    </row>
    <row r="1089" spans="2:26">
      <c r="B1089" s="256"/>
      <c r="G1089" s="182">
        <f t="shared" si="399"/>
        <v>67</v>
      </c>
      <c r="H1089" s="179">
        <f t="shared" si="400"/>
        <v>14</v>
      </c>
      <c r="I1089" s="179" t="str">
        <f t="shared" si="389"/>
        <v>R67.14</v>
      </c>
      <c r="K1089" s="179" t="str">
        <f t="shared" si="393"/>
        <v>R167.14</v>
      </c>
      <c r="L1089" s="138" t="str">
        <f t="shared" si="404"/>
        <v>Sol</v>
      </c>
      <c r="M1089" s="179" t="str">
        <f t="shared" si="394"/>
        <v>MR67.14</v>
      </c>
      <c r="N1089" s="4" t="str">
        <f t="shared" si="390"/>
        <v>Flg</v>
      </c>
      <c r="O1089" s="179" t="str">
        <f t="shared" si="395"/>
        <v>MR167.14</v>
      </c>
      <c r="P1089" s="4" t="str">
        <f t="shared" si="401"/>
        <v>Pls</v>
      </c>
      <c r="Q1089" s="179" t="str">
        <f t="shared" si="396"/>
        <v>MR267.14</v>
      </c>
      <c r="R1089" s="4" t="str">
        <f t="shared" si="402"/>
        <v>[M]</v>
      </c>
      <c r="S1089" s="179" t="str">
        <f t="shared" si="397"/>
        <v>MR367.14</v>
      </c>
      <c r="T1089" s="4" t="str">
        <f t="shared" si="403"/>
        <v>[A]</v>
      </c>
      <c r="U1089" s="179" t="str">
        <f t="shared" si="391"/>
        <v>MR467.14</v>
      </c>
      <c r="V1089" s="4" t="str">
        <f t="shared" si="405"/>
        <v>Sw</v>
      </c>
      <c r="W1089" s="179" t="str">
        <f t="shared" si="392"/>
        <v>MR567.14</v>
      </c>
      <c r="X1089" s="4" t="str">
        <f t="shared" si="406"/>
        <v>Lamp</v>
      </c>
      <c r="Y1089" s="179" t="str">
        <f t="shared" si="398"/>
        <v>MR667.14</v>
      </c>
      <c r="Z1089" s="4" t="str">
        <f t="shared" si="407"/>
        <v>Alw</v>
      </c>
    </row>
    <row r="1090" spans="2:26">
      <c r="B1090" s="256"/>
      <c r="G1090" s="182">
        <f t="shared" si="399"/>
        <v>67</v>
      </c>
      <c r="H1090" s="179">
        <f t="shared" si="400"/>
        <v>15</v>
      </c>
      <c r="I1090" s="179" t="str">
        <f t="shared" si="389"/>
        <v>R67.15</v>
      </c>
      <c r="K1090" s="179" t="str">
        <f t="shared" si="393"/>
        <v>R167.15</v>
      </c>
      <c r="L1090" s="138" t="str">
        <f t="shared" si="404"/>
        <v>Sol</v>
      </c>
      <c r="M1090" s="179" t="str">
        <f t="shared" si="394"/>
        <v>MR67.15</v>
      </c>
      <c r="N1090" s="4" t="str">
        <f t="shared" si="390"/>
        <v>Flg</v>
      </c>
      <c r="O1090" s="179" t="str">
        <f t="shared" si="395"/>
        <v>MR167.15</v>
      </c>
      <c r="P1090" s="4" t="str">
        <f t="shared" si="401"/>
        <v>Pls</v>
      </c>
      <c r="Q1090" s="179" t="str">
        <f t="shared" si="396"/>
        <v>MR267.15</v>
      </c>
      <c r="R1090" s="4" t="str">
        <f t="shared" si="402"/>
        <v>[M]</v>
      </c>
      <c r="S1090" s="179" t="str">
        <f t="shared" si="397"/>
        <v>MR367.15</v>
      </c>
      <c r="T1090" s="4" t="str">
        <f t="shared" si="403"/>
        <v>[A]</v>
      </c>
      <c r="U1090" s="179" t="str">
        <f t="shared" si="391"/>
        <v>MR467.15</v>
      </c>
      <c r="V1090" s="4" t="str">
        <f t="shared" si="405"/>
        <v>Sw</v>
      </c>
      <c r="W1090" s="179" t="str">
        <f t="shared" si="392"/>
        <v>MR567.15</v>
      </c>
      <c r="X1090" s="4" t="str">
        <f t="shared" si="406"/>
        <v>Lamp</v>
      </c>
      <c r="Y1090" s="179" t="str">
        <f t="shared" si="398"/>
        <v>MR667.15</v>
      </c>
      <c r="Z1090" s="4" t="str">
        <f t="shared" si="407"/>
        <v>Alw</v>
      </c>
    </row>
    <row r="1091" spans="2:26">
      <c r="B1091" s="256"/>
      <c r="G1091" s="182">
        <f t="shared" si="399"/>
        <v>68</v>
      </c>
      <c r="H1091" s="179">
        <f t="shared" si="400"/>
        <v>0</v>
      </c>
      <c r="I1091" s="179" t="str">
        <f t="shared" ref="I1091:I1154" si="408">F$2&amp;G1091&amp;"."&amp;H1091</f>
        <v>R68.0</v>
      </c>
      <c r="K1091" s="179" t="str">
        <f t="shared" si="393"/>
        <v>R168.0</v>
      </c>
      <c r="L1091" s="138" t="str">
        <f t="shared" si="404"/>
        <v>Sol</v>
      </c>
      <c r="M1091" s="179" t="str">
        <f t="shared" si="394"/>
        <v>MR68.0</v>
      </c>
      <c r="N1091" s="4" t="str">
        <f t="shared" ref="N1091:N1154" si="409">$B1091&amp;N$2</f>
        <v>Flg</v>
      </c>
      <c r="O1091" s="179" t="str">
        <f t="shared" si="395"/>
        <v>MR168.0</v>
      </c>
      <c r="P1091" s="4" t="str">
        <f t="shared" si="401"/>
        <v>Pls</v>
      </c>
      <c r="Q1091" s="179" t="str">
        <f t="shared" si="396"/>
        <v>MR268.0</v>
      </c>
      <c r="R1091" s="4" t="str">
        <f t="shared" si="402"/>
        <v>[M]</v>
      </c>
      <c r="S1091" s="179" t="str">
        <f t="shared" si="397"/>
        <v>MR368.0</v>
      </c>
      <c r="T1091" s="4" t="str">
        <f t="shared" si="403"/>
        <v>[A]</v>
      </c>
      <c r="U1091" s="179" t="str">
        <f t="shared" ref="U1091:U1154" si="410">$U$2&amp;($G1091+400)&amp;"."&amp;$H1091</f>
        <v>MR468.0</v>
      </c>
      <c r="V1091" s="4" t="str">
        <f t="shared" si="405"/>
        <v>Sw</v>
      </c>
      <c r="W1091" s="179" t="str">
        <f t="shared" ref="W1091:W1154" si="411">$W$2&amp;($G1091+500)&amp;"."&amp;$H1091</f>
        <v>MR568.0</v>
      </c>
      <c r="X1091" s="4" t="str">
        <f t="shared" si="406"/>
        <v>Lamp</v>
      </c>
      <c r="Y1091" s="179" t="str">
        <f t="shared" si="398"/>
        <v>MR668.0</v>
      </c>
      <c r="Z1091" s="4" t="str">
        <f t="shared" si="407"/>
        <v>Alw</v>
      </c>
    </row>
    <row r="1092" spans="2:26">
      <c r="B1092" s="256"/>
      <c r="G1092" s="182">
        <f t="shared" si="399"/>
        <v>68</v>
      </c>
      <c r="H1092" s="179">
        <f t="shared" si="400"/>
        <v>1</v>
      </c>
      <c r="I1092" s="179" t="str">
        <f t="shared" si="408"/>
        <v>R68.1</v>
      </c>
      <c r="K1092" s="179" t="str">
        <f t="shared" ref="K1092:K1155" si="412">$F$2&amp;($G1092+100)&amp;"."&amp;$H1092</f>
        <v>R168.1</v>
      </c>
      <c r="L1092" s="138" t="str">
        <f t="shared" si="404"/>
        <v>Sol</v>
      </c>
      <c r="M1092" s="179" t="str">
        <f t="shared" ref="M1092:M1155" si="413">M$2&amp;($G1092+0)&amp;"."&amp;$H1092</f>
        <v>MR68.1</v>
      </c>
      <c r="N1092" s="4" t="str">
        <f t="shared" si="409"/>
        <v>Flg</v>
      </c>
      <c r="O1092" s="179" t="str">
        <f t="shared" ref="O1092:O1155" si="414">O$2&amp;($G1092+100)&amp;"."&amp;$H1092</f>
        <v>MR168.1</v>
      </c>
      <c r="P1092" s="4" t="str">
        <f t="shared" si="401"/>
        <v>Pls</v>
      </c>
      <c r="Q1092" s="179" t="str">
        <f t="shared" ref="Q1092:Q1155" si="415">Q$2&amp;($G1092+200)&amp;"."&amp;$H1092</f>
        <v>MR268.1</v>
      </c>
      <c r="R1092" s="4" t="str">
        <f t="shared" si="402"/>
        <v>[M]</v>
      </c>
      <c r="S1092" s="179" t="str">
        <f t="shared" ref="S1092:S1155" si="416">S$2&amp;($G1092+300)&amp;"."&amp;$H1092</f>
        <v>MR368.1</v>
      </c>
      <c r="T1092" s="4" t="str">
        <f t="shared" si="403"/>
        <v>[A]</v>
      </c>
      <c r="U1092" s="179" t="str">
        <f t="shared" si="410"/>
        <v>MR468.1</v>
      </c>
      <c r="V1092" s="4" t="str">
        <f t="shared" si="405"/>
        <v>Sw</v>
      </c>
      <c r="W1092" s="179" t="str">
        <f t="shared" si="411"/>
        <v>MR568.1</v>
      </c>
      <c r="X1092" s="4" t="str">
        <f t="shared" si="406"/>
        <v>Lamp</v>
      </c>
      <c r="Y1092" s="179" t="str">
        <f t="shared" ref="Y1092:Y1155" si="417">$W$2&amp;($G1092+600)&amp;"."&amp;$H1092</f>
        <v>MR668.1</v>
      </c>
      <c r="Z1092" s="4" t="str">
        <f t="shared" si="407"/>
        <v>Alw</v>
      </c>
    </row>
    <row r="1093" spans="2:26">
      <c r="B1093" s="256"/>
      <c r="G1093" s="182">
        <f t="shared" si="399"/>
        <v>68</v>
      </c>
      <c r="H1093" s="179">
        <f t="shared" si="400"/>
        <v>2</v>
      </c>
      <c r="I1093" s="179" t="str">
        <f t="shared" si="408"/>
        <v>R68.2</v>
      </c>
      <c r="J1093" s="6" t="str">
        <f>$B1093&amp;"Done"</f>
        <v>Done</v>
      </c>
      <c r="K1093" s="179" t="str">
        <f t="shared" si="412"/>
        <v>R168.2</v>
      </c>
      <c r="L1093" s="138" t="str">
        <f t="shared" si="404"/>
        <v>Sol</v>
      </c>
      <c r="M1093" s="179" t="str">
        <f t="shared" si="413"/>
        <v>MR68.2</v>
      </c>
      <c r="N1093" s="4" t="str">
        <f t="shared" si="409"/>
        <v>Flg</v>
      </c>
      <c r="O1093" s="179" t="str">
        <f t="shared" si="414"/>
        <v>MR168.2</v>
      </c>
      <c r="P1093" s="4" t="str">
        <f t="shared" si="401"/>
        <v>Pls</v>
      </c>
      <c r="Q1093" s="179" t="str">
        <f t="shared" si="415"/>
        <v>MR268.2</v>
      </c>
      <c r="R1093" s="4" t="str">
        <f t="shared" si="402"/>
        <v>[M]</v>
      </c>
      <c r="S1093" s="179" t="str">
        <f t="shared" si="416"/>
        <v>MR368.2</v>
      </c>
      <c r="T1093" s="4" t="str">
        <f t="shared" si="403"/>
        <v>[A]</v>
      </c>
      <c r="U1093" s="179" t="str">
        <f t="shared" si="410"/>
        <v>MR468.2</v>
      </c>
      <c r="V1093" s="4" t="str">
        <f t="shared" si="405"/>
        <v>Sw</v>
      </c>
      <c r="W1093" s="179" t="str">
        <f t="shared" si="411"/>
        <v>MR568.2</v>
      </c>
      <c r="X1093" s="4" t="str">
        <f t="shared" si="406"/>
        <v>Lamp</v>
      </c>
      <c r="Y1093" s="179" t="str">
        <f t="shared" si="417"/>
        <v>MR668.2</v>
      </c>
      <c r="Z1093" s="4" t="str">
        <f t="shared" si="407"/>
        <v>Alw</v>
      </c>
    </row>
    <row r="1094" spans="2:26">
      <c r="B1094" s="256"/>
      <c r="G1094" s="182">
        <f t="shared" si="399"/>
        <v>68</v>
      </c>
      <c r="H1094" s="179">
        <f t="shared" si="400"/>
        <v>3</v>
      </c>
      <c r="I1094" s="179" t="str">
        <f t="shared" si="408"/>
        <v>R68.3</v>
      </c>
      <c r="K1094" s="179" t="str">
        <f t="shared" si="412"/>
        <v>R168.3</v>
      </c>
      <c r="L1094" s="138" t="str">
        <f t="shared" si="404"/>
        <v>Sol</v>
      </c>
      <c r="M1094" s="179" t="str">
        <f t="shared" si="413"/>
        <v>MR68.3</v>
      </c>
      <c r="N1094" s="4" t="str">
        <f t="shared" si="409"/>
        <v>Flg</v>
      </c>
      <c r="O1094" s="179" t="str">
        <f t="shared" si="414"/>
        <v>MR168.3</v>
      </c>
      <c r="P1094" s="4" t="str">
        <f t="shared" si="401"/>
        <v>Pls</v>
      </c>
      <c r="Q1094" s="179" t="str">
        <f t="shared" si="415"/>
        <v>MR268.3</v>
      </c>
      <c r="R1094" s="4" t="str">
        <f t="shared" si="402"/>
        <v>[M]</v>
      </c>
      <c r="S1094" s="179" t="str">
        <f t="shared" si="416"/>
        <v>MR368.3</v>
      </c>
      <c r="T1094" s="4" t="str">
        <f t="shared" si="403"/>
        <v>[A]</v>
      </c>
      <c r="U1094" s="179" t="str">
        <f t="shared" si="410"/>
        <v>MR468.3</v>
      </c>
      <c r="V1094" s="4" t="str">
        <f t="shared" si="405"/>
        <v>Sw</v>
      </c>
      <c r="W1094" s="179" t="str">
        <f t="shared" si="411"/>
        <v>MR568.3</v>
      </c>
      <c r="X1094" s="4" t="str">
        <f t="shared" si="406"/>
        <v>Lamp</v>
      </c>
      <c r="Y1094" s="179" t="str">
        <f t="shared" si="417"/>
        <v>MR668.3</v>
      </c>
      <c r="Z1094" s="4" t="str">
        <f t="shared" si="407"/>
        <v>Alw</v>
      </c>
    </row>
    <row r="1095" spans="2:26">
      <c r="B1095" s="256"/>
      <c r="G1095" s="182">
        <f t="shared" si="399"/>
        <v>68</v>
      </c>
      <c r="H1095" s="179">
        <f t="shared" si="400"/>
        <v>4</v>
      </c>
      <c r="I1095" s="179" t="str">
        <f t="shared" si="408"/>
        <v>R68.4</v>
      </c>
      <c r="K1095" s="179" t="str">
        <f t="shared" si="412"/>
        <v>R168.4</v>
      </c>
      <c r="L1095" s="138" t="str">
        <f t="shared" si="404"/>
        <v>Sol</v>
      </c>
      <c r="M1095" s="179" t="str">
        <f t="shared" si="413"/>
        <v>MR68.4</v>
      </c>
      <c r="N1095" s="4" t="str">
        <f t="shared" si="409"/>
        <v>Flg</v>
      </c>
      <c r="O1095" s="179" t="str">
        <f t="shared" si="414"/>
        <v>MR168.4</v>
      </c>
      <c r="P1095" s="4" t="str">
        <f t="shared" si="401"/>
        <v>Pls</v>
      </c>
      <c r="Q1095" s="179" t="str">
        <f t="shared" si="415"/>
        <v>MR268.4</v>
      </c>
      <c r="R1095" s="4" t="str">
        <f t="shared" si="402"/>
        <v>[M]</v>
      </c>
      <c r="S1095" s="179" t="str">
        <f t="shared" si="416"/>
        <v>MR368.4</v>
      </c>
      <c r="T1095" s="4" t="str">
        <f t="shared" si="403"/>
        <v>[A]</v>
      </c>
      <c r="U1095" s="179" t="str">
        <f t="shared" si="410"/>
        <v>MR468.4</v>
      </c>
      <c r="V1095" s="4" t="str">
        <f t="shared" si="405"/>
        <v>Sw</v>
      </c>
      <c r="W1095" s="179" t="str">
        <f t="shared" si="411"/>
        <v>MR568.4</v>
      </c>
      <c r="X1095" s="4" t="str">
        <f t="shared" si="406"/>
        <v>Lamp</v>
      </c>
      <c r="Y1095" s="179" t="str">
        <f t="shared" si="417"/>
        <v>MR668.4</v>
      </c>
      <c r="Z1095" s="4" t="str">
        <f t="shared" si="407"/>
        <v>Alw</v>
      </c>
    </row>
    <row r="1096" spans="2:26">
      <c r="B1096" s="256"/>
      <c r="G1096" s="182">
        <f t="shared" ref="G1096:G1159" si="418">IF(H1095&lt;&gt;15,G1095,G1095+1)</f>
        <v>68</v>
      </c>
      <c r="H1096" s="179">
        <f t="shared" si="400"/>
        <v>5</v>
      </c>
      <c r="I1096" s="179" t="str">
        <f t="shared" si="408"/>
        <v>R68.5</v>
      </c>
      <c r="K1096" s="179" t="str">
        <f t="shared" si="412"/>
        <v>R168.5</v>
      </c>
      <c r="L1096" s="138" t="str">
        <f t="shared" si="404"/>
        <v>Sol</v>
      </c>
      <c r="M1096" s="179" t="str">
        <f t="shared" si="413"/>
        <v>MR68.5</v>
      </c>
      <c r="N1096" s="4" t="str">
        <f t="shared" si="409"/>
        <v>Flg</v>
      </c>
      <c r="O1096" s="179" t="str">
        <f t="shared" si="414"/>
        <v>MR168.5</v>
      </c>
      <c r="P1096" s="4" t="str">
        <f t="shared" si="401"/>
        <v>Pls</v>
      </c>
      <c r="Q1096" s="179" t="str">
        <f t="shared" si="415"/>
        <v>MR268.5</v>
      </c>
      <c r="R1096" s="4" t="str">
        <f t="shared" si="402"/>
        <v>[M]</v>
      </c>
      <c r="S1096" s="179" t="str">
        <f t="shared" si="416"/>
        <v>MR368.5</v>
      </c>
      <c r="T1096" s="4" t="str">
        <f t="shared" si="403"/>
        <v>[A]</v>
      </c>
      <c r="U1096" s="179" t="str">
        <f t="shared" si="410"/>
        <v>MR468.5</v>
      </c>
      <c r="V1096" s="4" t="str">
        <f t="shared" si="405"/>
        <v>Sw</v>
      </c>
      <c r="W1096" s="179" t="str">
        <f t="shared" si="411"/>
        <v>MR568.5</v>
      </c>
      <c r="X1096" s="4" t="str">
        <f t="shared" si="406"/>
        <v>Lamp</v>
      </c>
      <c r="Y1096" s="179" t="str">
        <f t="shared" si="417"/>
        <v>MR668.5</v>
      </c>
      <c r="Z1096" s="4" t="str">
        <f t="shared" si="407"/>
        <v>Alw</v>
      </c>
    </row>
    <row r="1097" spans="2:26">
      <c r="B1097" s="256"/>
      <c r="G1097" s="182">
        <f t="shared" si="418"/>
        <v>68</v>
      </c>
      <c r="H1097" s="179">
        <f t="shared" si="400"/>
        <v>6</v>
      </c>
      <c r="I1097" s="179" t="str">
        <f t="shared" si="408"/>
        <v>R68.6</v>
      </c>
      <c r="K1097" s="179" t="str">
        <f t="shared" si="412"/>
        <v>R168.6</v>
      </c>
      <c r="L1097" s="138" t="str">
        <f t="shared" si="404"/>
        <v>Sol</v>
      </c>
      <c r="M1097" s="179" t="str">
        <f t="shared" si="413"/>
        <v>MR68.6</v>
      </c>
      <c r="N1097" s="4" t="str">
        <f t="shared" si="409"/>
        <v>Flg</v>
      </c>
      <c r="O1097" s="179" t="str">
        <f t="shared" si="414"/>
        <v>MR168.6</v>
      </c>
      <c r="P1097" s="4" t="str">
        <f t="shared" si="401"/>
        <v>Pls</v>
      </c>
      <c r="Q1097" s="179" t="str">
        <f t="shared" si="415"/>
        <v>MR268.6</v>
      </c>
      <c r="R1097" s="4" t="str">
        <f t="shared" si="402"/>
        <v>[M]</v>
      </c>
      <c r="S1097" s="179" t="str">
        <f t="shared" si="416"/>
        <v>MR368.6</v>
      </c>
      <c r="T1097" s="4" t="str">
        <f t="shared" si="403"/>
        <v>[A]</v>
      </c>
      <c r="U1097" s="179" t="str">
        <f t="shared" si="410"/>
        <v>MR468.6</v>
      </c>
      <c r="V1097" s="4" t="str">
        <f t="shared" si="405"/>
        <v>Sw</v>
      </c>
      <c r="W1097" s="179" t="str">
        <f t="shared" si="411"/>
        <v>MR568.6</v>
      </c>
      <c r="X1097" s="4" t="str">
        <f t="shared" si="406"/>
        <v>Lamp</v>
      </c>
      <c r="Y1097" s="179" t="str">
        <f t="shared" si="417"/>
        <v>MR668.6</v>
      </c>
      <c r="Z1097" s="4" t="str">
        <f t="shared" si="407"/>
        <v>Alw</v>
      </c>
    </row>
    <row r="1098" spans="2:26">
      <c r="B1098" s="256"/>
      <c r="G1098" s="182">
        <f t="shared" si="418"/>
        <v>68</v>
      </c>
      <c r="H1098" s="179">
        <f t="shared" si="400"/>
        <v>7</v>
      </c>
      <c r="I1098" s="179" t="str">
        <f t="shared" si="408"/>
        <v>R68.7</v>
      </c>
      <c r="K1098" s="179" t="str">
        <f t="shared" si="412"/>
        <v>R168.7</v>
      </c>
      <c r="L1098" s="138" t="str">
        <f t="shared" si="404"/>
        <v>Sol</v>
      </c>
      <c r="M1098" s="179" t="str">
        <f t="shared" si="413"/>
        <v>MR68.7</v>
      </c>
      <c r="N1098" s="4" t="str">
        <f t="shared" si="409"/>
        <v>Flg</v>
      </c>
      <c r="O1098" s="179" t="str">
        <f t="shared" si="414"/>
        <v>MR168.7</v>
      </c>
      <c r="P1098" s="4" t="str">
        <f t="shared" si="401"/>
        <v>Pls</v>
      </c>
      <c r="Q1098" s="179" t="str">
        <f t="shared" si="415"/>
        <v>MR268.7</v>
      </c>
      <c r="R1098" s="4" t="str">
        <f t="shared" si="402"/>
        <v>[M]</v>
      </c>
      <c r="S1098" s="179" t="str">
        <f t="shared" si="416"/>
        <v>MR368.7</v>
      </c>
      <c r="T1098" s="4" t="str">
        <f t="shared" si="403"/>
        <v>[A]</v>
      </c>
      <c r="U1098" s="179" t="str">
        <f t="shared" si="410"/>
        <v>MR468.7</v>
      </c>
      <c r="V1098" s="4" t="str">
        <f t="shared" si="405"/>
        <v>Sw</v>
      </c>
      <c r="W1098" s="179" t="str">
        <f t="shared" si="411"/>
        <v>MR568.7</v>
      </c>
      <c r="X1098" s="4" t="str">
        <f t="shared" si="406"/>
        <v>Lamp</v>
      </c>
      <c r="Y1098" s="179" t="str">
        <f t="shared" si="417"/>
        <v>MR668.7</v>
      </c>
      <c r="Z1098" s="4" t="str">
        <f t="shared" si="407"/>
        <v>Alw</v>
      </c>
    </row>
    <row r="1099" spans="2:26">
      <c r="B1099" s="256"/>
      <c r="G1099" s="182">
        <f t="shared" si="418"/>
        <v>68</v>
      </c>
      <c r="H1099" s="179">
        <f t="shared" si="400"/>
        <v>8</v>
      </c>
      <c r="I1099" s="179" t="str">
        <f t="shared" si="408"/>
        <v>R68.8</v>
      </c>
      <c r="K1099" s="179" t="str">
        <f t="shared" si="412"/>
        <v>R168.8</v>
      </c>
      <c r="L1099" s="138" t="str">
        <f t="shared" si="404"/>
        <v>Sol</v>
      </c>
      <c r="M1099" s="179" t="str">
        <f t="shared" si="413"/>
        <v>MR68.8</v>
      </c>
      <c r="N1099" s="4" t="str">
        <f t="shared" si="409"/>
        <v>Flg</v>
      </c>
      <c r="O1099" s="179" t="str">
        <f t="shared" si="414"/>
        <v>MR168.8</v>
      </c>
      <c r="P1099" s="4" t="str">
        <f t="shared" si="401"/>
        <v>Pls</v>
      </c>
      <c r="Q1099" s="179" t="str">
        <f t="shared" si="415"/>
        <v>MR268.8</v>
      </c>
      <c r="R1099" s="4" t="str">
        <f t="shared" si="402"/>
        <v>[M]</v>
      </c>
      <c r="S1099" s="179" t="str">
        <f t="shared" si="416"/>
        <v>MR368.8</v>
      </c>
      <c r="T1099" s="4" t="str">
        <f t="shared" si="403"/>
        <v>[A]</v>
      </c>
      <c r="U1099" s="179" t="str">
        <f t="shared" si="410"/>
        <v>MR468.8</v>
      </c>
      <c r="V1099" s="4" t="str">
        <f t="shared" si="405"/>
        <v>Sw</v>
      </c>
      <c r="W1099" s="179" t="str">
        <f t="shared" si="411"/>
        <v>MR568.8</v>
      </c>
      <c r="X1099" s="4" t="str">
        <f t="shared" si="406"/>
        <v>Lamp</v>
      </c>
      <c r="Y1099" s="179" t="str">
        <f t="shared" si="417"/>
        <v>MR668.8</v>
      </c>
      <c r="Z1099" s="4" t="str">
        <f t="shared" si="407"/>
        <v>Alw</v>
      </c>
    </row>
    <row r="1100" spans="2:26">
      <c r="B1100" s="256"/>
      <c r="G1100" s="182">
        <f t="shared" si="418"/>
        <v>68</v>
      </c>
      <c r="H1100" s="179">
        <f t="shared" si="400"/>
        <v>9</v>
      </c>
      <c r="I1100" s="179" t="str">
        <f t="shared" si="408"/>
        <v>R68.9</v>
      </c>
      <c r="K1100" s="179" t="str">
        <f t="shared" si="412"/>
        <v>R168.9</v>
      </c>
      <c r="L1100" s="138" t="str">
        <f t="shared" si="404"/>
        <v>Sol</v>
      </c>
      <c r="M1100" s="179" t="str">
        <f t="shared" si="413"/>
        <v>MR68.9</v>
      </c>
      <c r="N1100" s="4" t="str">
        <f t="shared" si="409"/>
        <v>Flg</v>
      </c>
      <c r="O1100" s="179" t="str">
        <f t="shared" si="414"/>
        <v>MR168.9</v>
      </c>
      <c r="P1100" s="4" t="str">
        <f t="shared" si="401"/>
        <v>Pls</v>
      </c>
      <c r="Q1100" s="179" t="str">
        <f t="shared" si="415"/>
        <v>MR268.9</v>
      </c>
      <c r="R1100" s="4" t="str">
        <f t="shared" si="402"/>
        <v>[M]</v>
      </c>
      <c r="S1100" s="179" t="str">
        <f t="shared" si="416"/>
        <v>MR368.9</v>
      </c>
      <c r="T1100" s="4" t="str">
        <f t="shared" si="403"/>
        <v>[A]</v>
      </c>
      <c r="U1100" s="179" t="str">
        <f t="shared" si="410"/>
        <v>MR468.9</v>
      </c>
      <c r="V1100" s="4" t="str">
        <f t="shared" si="405"/>
        <v>Sw</v>
      </c>
      <c r="W1100" s="179" t="str">
        <f t="shared" si="411"/>
        <v>MR568.9</v>
      </c>
      <c r="X1100" s="4" t="str">
        <f t="shared" si="406"/>
        <v>Lamp</v>
      </c>
      <c r="Y1100" s="179" t="str">
        <f t="shared" si="417"/>
        <v>MR668.9</v>
      </c>
      <c r="Z1100" s="4" t="str">
        <f t="shared" si="407"/>
        <v>Alw</v>
      </c>
    </row>
    <row r="1101" spans="2:26">
      <c r="B1101" s="256"/>
      <c r="G1101" s="182">
        <f t="shared" si="418"/>
        <v>68</v>
      </c>
      <c r="H1101" s="179">
        <f t="shared" ref="H1101:H1164" si="419">IF(H1100&lt;&gt;15,H1100+1,0)</f>
        <v>10</v>
      </c>
      <c r="I1101" s="179" t="str">
        <f t="shared" si="408"/>
        <v>R68.10</v>
      </c>
      <c r="K1101" s="179" t="str">
        <f t="shared" si="412"/>
        <v>R168.10</v>
      </c>
      <c r="L1101" s="138" t="str">
        <f t="shared" si="404"/>
        <v>Sol</v>
      </c>
      <c r="M1101" s="179" t="str">
        <f t="shared" si="413"/>
        <v>MR68.10</v>
      </c>
      <c r="N1101" s="4" t="str">
        <f t="shared" si="409"/>
        <v>Flg</v>
      </c>
      <c r="O1101" s="179" t="str">
        <f t="shared" si="414"/>
        <v>MR168.10</v>
      </c>
      <c r="P1101" s="4" t="str">
        <f t="shared" si="401"/>
        <v>Pls</v>
      </c>
      <c r="Q1101" s="179" t="str">
        <f t="shared" si="415"/>
        <v>MR268.10</v>
      </c>
      <c r="R1101" s="4" t="str">
        <f t="shared" si="402"/>
        <v>[M]</v>
      </c>
      <c r="S1101" s="179" t="str">
        <f t="shared" si="416"/>
        <v>MR368.10</v>
      </c>
      <c r="T1101" s="4" t="str">
        <f t="shared" si="403"/>
        <v>[A]</v>
      </c>
      <c r="U1101" s="179" t="str">
        <f t="shared" si="410"/>
        <v>MR468.10</v>
      </c>
      <c r="V1101" s="4" t="str">
        <f t="shared" si="405"/>
        <v>Sw</v>
      </c>
      <c r="W1101" s="179" t="str">
        <f t="shared" si="411"/>
        <v>MR568.10</v>
      </c>
      <c r="X1101" s="4" t="str">
        <f t="shared" si="406"/>
        <v>Lamp</v>
      </c>
      <c r="Y1101" s="179" t="str">
        <f t="shared" si="417"/>
        <v>MR668.10</v>
      </c>
      <c r="Z1101" s="4" t="str">
        <f t="shared" si="407"/>
        <v>Alw</v>
      </c>
    </row>
    <row r="1102" spans="2:26">
      <c r="B1102" s="256"/>
      <c r="G1102" s="182">
        <f t="shared" si="418"/>
        <v>68</v>
      </c>
      <c r="H1102" s="179">
        <f t="shared" si="419"/>
        <v>11</v>
      </c>
      <c r="I1102" s="179" t="str">
        <f t="shared" si="408"/>
        <v>R68.11</v>
      </c>
      <c r="K1102" s="179" t="str">
        <f t="shared" si="412"/>
        <v>R168.11</v>
      </c>
      <c r="L1102" s="138" t="str">
        <f t="shared" si="404"/>
        <v>Sol</v>
      </c>
      <c r="M1102" s="179" t="str">
        <f t="shared" si="413"/>
        <v>MR68.11</v>
      </c>
      <c r="N1102" s="4" t="str">
        <f t="shared" si="409"/>
        <v>Flg</v>
      </c>
      <c r="O1102" s="179" t="str">
        <f t="shared" si="414"/>
        <v>MR168.11</v>
      </c>
      <c r="P1102" s="4" t="str">
        <f t="shared" si="401"/>
        <v>Pls</v>
      </c>
      <c r="Q1102" s="179" t="str">
        <f t="shared" si="415"/>
        <v>MR268.11</v>
      </c>
      <c r="R1102" s="4" t="str">
        <f t="shared" si="402"/>
        <v>[M]</v>
      </c>
      <c r="S1102" s="179" t="str">
        <f t="shared" si="416"/>
        <v>MR368.11</v>
      </c>
      <c r="T1102" s="4" t="str">
        <f t="shared" si="403"/>
        <v>[A]</v>
      </c>
      <c r="U1102" s="179" t="str">
        <f t="shared" si="410"/>
        <v>MR468.11</v>
      </c>
      <c r="V1102" s="4" t="str">
        <f t="shared" si="405"/>
        <v>Sw</v>
      </c>
      <c r="W1102" s="179" t="str">
        <f t="shared" si="411"/>
        <v>MR568.11</v>
      </c>
      <c r="X1102" s="4" t="str">
        <f t="shared" si="406"/>
        <v>Lamp</v>
      </c>
      <c r="Y1102" s="179" t="str">
        <f t="shared" si="417"/>
        <v>MR668.11</v>
      </c>
      <c r="Z1102" s="4" t="str">
        <f t="shared" si="407"/>
        <v>Alw</v>
      </c>
    </row>
    <row r="1103" spans="2:26">
      <c r="B1103" s="256"/>
      <c r="G1103" s="182">
        <f t="shared" si="418"/>
        <v>68</v>
      </c>
      <c r="H1103" s="179">
        <f t="shared" si="419"/>
        <v>12</v>
      </c>
      <c r="I1103" s="179" t="str">
        <f t="shared" si="408"/>
        <v>R68.12</v>
      </c>
      <c r="K1103" s="179" t="str">
        <f t="shared" si="412"/>
        <v>R168.12</v>
      </c>
      <c r="L1103" s="138" t="str">
        <f t="shared" si="404"/>
        <v>Sol</v>
      </c>
      <c r="M1103" s="179" t="str">
        <f t="shared" si="413"/>
        <v>MR68.12</v>
      </c>
      <c r="N1103" s="4" t="str">
        <f t="shared" si="409"/>
        <v>Flg</v>
      </c>
      <c r="O1103" s="179" t="str">
        <f t="shared" si="414"/>
        <v>MR168.12</v>
      </c>
      <c r="P1103" s="4" t="str">
        <f t="shared" si="401"/>
        <v>Pls</v>
      </c>
      <c r="Q1103" s="179" t="str">
        <f t="shared" si="415"/>
        <v>MR268.12</v>
      </c>
      <c r="R1103" s="4" t="str">
        <f t="shared" si="402"/>
        <v>[M]</v>
      </c>
      <c r="S1103" s="179" t="str">
        <f t="shared" si="416"/>
        <v>MR368.12</v>
      </c>
      <c r="T1103" s="4" t="str">
        <f t="shared" si="403"/>
        <v>[A]</v>
      </c>
      <c r="U1103" s="179" t="str">
        <f t="shared" si="410"/>
        <v>MR468.12</v>
      </c>
      <c r="V1103" s="4" t="str">
        <f t="shared" si="405"/>
        <v>Sw</v>
      </c>
      <c r="W1103" s="179" t="str">
        <f t="shared" si="411"/>
        <v>MR568.12</v>
      </c>
      <c r="X1103" s="4" t="str">
        <f t="shared" si="406"/>
        <v>Lamp</v>
      </c>
      <c r="Y1103" s="179" t="str">
        <f t="shared" si="417"/>
        <v>MR668.12</v>
      </c>
      <c r="Z1103" s="4" t="str">
        <f t="shared" si="407"/>
        <v>Alw</v>
      </c>
    </row>
    <row r="1104" spans="2:26">
      <c r="B1104" s="256"/>
      <c r="G1104" s="182">
        <f t="shared" si="418"/>
        <v>68</v>
      </c>
      <c r="H1104" s="179">
        <f t="shared" si="419"/>
        <v>13</v>
      </c>
      <c r="I1104" s="179" t="str">
        <f t="shared" si="408"/>
        <v>R68.13</v>
      </c>
      <c r="K1104" s="179" t="str">
        <f t="shared" si="412"/>
        <v>R168.13</v>
      </c>
      <c r="L1104" s="138" t="str">
        <f t="shared" si="404"/>
        <v>Sol</v>
      </c>
      <c r="M1104" s="179" t="str">
        <f t="shared" si="413"/>
        <v>MR68.13</v>
      </c>
      <c r="N1104" s="4" t="str">
        <f t="shared" si="409"/>
        <v>Flg</v>
      </c>
      <c r="O1104" s="179" t="str">
        <f t="shared" si="414"/>
        <v>MR168.13</v>
      </c>
      <c r="P1104" s="4" t="str">
        <f t="shared" si="401"/>
        <v>Pls</v>
      </c>
      <c r="Q1104" s="179" t="str">
        <f t="shared" si="415"/>
        <v>MR268.13</v>
      </c>
      <c r="R1104" s="4" t="str">
        <f t="shared" si="402"/>
        <v>[M]</v>
      </c>
      <c r="S1104" s="179" t="str">
        <f t="shared" si="416"/>
        <v>MR368.13</v>
      </c>
      <c r="T1104" s="4" t="str">
        <f t="shared" si="403"/>
        <v>[A]</v>
      </c>
      <c r="U1104" s="179" t="str">
        <f t="shared" si="410"/>
        <v>MR468.13</v>
      </c>
      <c r="V1104" s="4" t="str">
        <f t="shared" si="405"/>
        <v>Sw</v>
      </c>
      <c r="W1104" s="179" t="str">
        <f t="shared" si="411"/>
        <v>MR568.13</v>
      </c>
      <c r="X1104" s="4" t="str">
        <f t="shared" si="406"/>
        <v>Lamp</v>
      </c>
      <c r="Y1104" s="179" t="str">
        <f t="shared" si="417"/>
        <v>MR668.13</v>
      </c>
      <c r="Z1104" s="4" t="str">
        <f t="shared" si="407"/>
        <v>Alw</v>
      </c>
    </row>
    <row r="1105" spans="2:26">
      <c r="B1105" s="256"/>
      <c r="G1105" s="182">
        <f t="shared" si="418"/>
        <v>68</v>
      </c>
      <c r="H1105" s="179">
        <f t="shared" si="419"/>
        <v>14</v>
      </c>
      <c r="I1105" s="179" t="str">
        <f t="shared" si="408"/>
        <v>R68.14</v>
      </c>
      <c r="K1105" s="179" t="str">
        <f t="shared" si="412"/>
        <v>R168.14</v>
      </c>
      <c r="L1105" s="138" t="str">
        <f t="shared" si="404"/>
        <v>Sol</v>
      </c>
      <c r="M1105" s="179" t="str">
        <f t="shared" si="413"/>
        <v>MR68.14</v>
      </c>
      <c r="N1105" s="4" t="str">
        <f t="shared" si="409"/>
        <v>Flg</v>
      </c>
      <c r="O1105" s="179" t="str">
        <f t="shared" si="414"/>
        <v>MR168.14</v>
      </c>
      <c r="P1105" s="4" t="str">
        <f t="shared" si="401"/>
        <v>Pls</v>
      </c>
      <c r="Q1105" s="179" t="str">
        <f t="shared" si="415"/>
        <v>MR268.14</v>
      </c>
      <c r="R1105" s="4" t="str">
        <f t="shared" si="402"/>
        <v>[M]</v>
      </c>
      <c r="S1105" s="179" t="str">
        <f t="shared" si="416"/>
        <v>MR368.14</v>
      </c>
      <c r="T1105" s="4" t="str">
        <f t="shared" si="403"/>
        <v>[A]</v>
      </c>
      <c r="U1105" s="179" t="str">
        <f t="shared" si="410"/>
        <v>MR468.14</v>
      </c>
      <c r="V1105" s="4" t="str">
        <f t="shared" si="405"/>
        <v>Sw</v>
      </c>
      <c r="W1105" s="179" t="str">
        <f t="shared" si="411"/>
        <v>MR568.14</v>
      </c>
      <c r="X1105" s="4" t="str">
        <f t="shared" si="406"/>
        <v>Lamp</v>
      </c>
      <c r="Y1105" s="179" t="str">
        <f t="shared" si="417"/>
        <v>MR668.14</v>
      </c>
      <c r="Z1105" s="4" t="str">
        <f t="shared" si="407"/>
        <v>Alw</v>
      </c>
    </row>
    <row r="1106" spans="2:26">
      <c r="B1106" s="256"/>
      <c r="G1106" s="182">
        <f t="shared" si="418"/>
        <v>68</v>
      </c>
      <c r="H1106" s="179">
        <f t="shared" si="419"/>
        <v>15</v>
      </c>
      <c r="I1106" s="179" t="str">
        <f t="shared" si="408"/>
        <v>R68.15</v>
      </c>
      <c r="K1106" s="179" t="str">
        <f t="shared" si="412"/>
        <v>R168.15</v>
      </c>
      <c r="L1106" s="138" t="str">
        <f t="shared" si="404"/>
        <v>Sol</v>
      </c>
      <c r="M1106" s="179" t="str">
        <f t="shared" si="413"/>
        <v>MR68.15</v>
      </c>
      <c r="N1106" s="4" t="str">
        <f t="shared" si="409"/>
        <v>Flg</v>
      </c>
      <c r="O1106" s="179" t="str">
        <f t="shared" si="414"/>
        <v>MR168.15</v>
      </c>
      <c r="P1106" s="4" t="str">
        <f t="shared" si="401"/>
        <v>Pls</v>
      </c>
      <c r="Q1106" s="179" t="str">
        <f t="shared" si="415"/>
        <v>MR268.15</v>
      </c>
      <c r="R1106" s="4" t="str">
        <f t="shared" si="402"/>
        <v>[M]</v>
      </c>
      <c r="S1106" s="179" t="str">
        <f t="shared" si="416"/>
        <v>MR368.15</v>
      </c>
      <c r="T1106" s="4" t="str">
        <f t="shared" si="403"/>
        <v>[A]</v>
      </c>
      <c r="U1106" s="179" t="str">
        <f t="shared" si="410"/>
        <v>MR468.15</v>
      </c>
      <c r="V1106" s="4" t="str">
        <f t="shared" si="405"/>
        <v>Sw</v>
      </c>
      <c r="W1106" s="179" t="str">
        <f t="shared" si="411"/>
        <v>MR568.15</v>
      </c>
      <c r="X1106" s="4" t="str">
        <f t="shared" si="406"/>
        <v>Lamp</v>
      </c>
      <c r="Y1106" s="179" t="str">
        <f t="shared" si="417"/>
        <v>MR668.15</v>
      </c>
      <c r="Z1106" s="4" t="str">
        <f t="shared" si="407"/>
        <v>Alw</v>
      </c>
    </row>
    <row r="1107" spans="2:26">
      <c r="B1107" s="256"/>
      <c r="G1107" s="182">
        <f t="shared" si="418"/>
        <v>69</v>
      </c>
      <c r="H1107" s="179">
        <f t="shared" si="419"/>
        <v>0</v>
      </c>
      <c r="I1107" s="179" t="str">
        <f t="shared" si="408"/>
        <v>R69.0</v>
      </c>
      <c r="K1107" s="179" t="str">
        <f t="shared" si="412"/>
        <v>R169.0</v>
      </c>
      <c r="L1107" s="138" t="str">
        <f t="shared" si="404"/>
        <v>Sol</v>
      </c>
      <c r="M1107" s="179" t="str">
        <f t="shared" si="413"/>
        <v>MR69.0</v>
      </c>
      <c r="N1107" s="4" t="str">
        <f t="shared" si="409"/>
        <v>Flg</v>
      </c>
      <c r="O1107" s="179" t="str">
        <f t="shared" si="414"/>
        <v>MR169.0</v>
      </c>
      <c r="P1107" s="4" t="str">
        <f t="shared" ref="P1107:P1170" si="420">$B1107&amp;P$2</f>
        <v>Pls</v>
      </c>
      <c r="Q1107" s="179" t="str">
        <f t="shared" si="415"/>
        <v>MR269.0</v>
      </c>
      <c r="R1107" s="4" t="str">
        <f t="shared" ref="R1107:R1170" si="421">$B1107&amp;R$2</f>
        <v>[M]</v>
      </c>
      <c r="S1107" s="179" t="str">
        <f t="shared" si="416"/>
        <v>MR369.0</v>
      </c>
      <c r="T1107" s="4" t="str">
        <f t="shared" ref="T1107:T1170" si="422">$B1107&amp;T$2</f>
        <v>[A]</v>
      </c>
      <c r="U1107" s="179" t="str">
        <f t="shared" si="410"/>
        <v>MR469.0</v>
      </c>
      <c r="V1107" s="4" t="str">
        <f t="shared" si="405"/>
        <v>Sw</v>
      </c>
      <c r="W1107" s="179" t="str">
        <f t="shared" si="411"/>
        <v>MR569.0</v>
      </c>
      <c r="X1107" s="4" t="str">
        <f t="shared" si="406"/>
        <v>Lamp</v>
      </c>
      <c r="Y1107" s="179" t="str">
        <f t="shared" si="417"/>
        <v>MR669.0</v>
      </c>
      <c r="Z1107" s="4" t="str">
        <f t="shared" si="407"/>
        <v>Alw</v>
      </c>
    </row>
    <row r="1108" spans="2:26">
      <c r="B1108" s="256"/>
      <c r="G1108" s="182">
        <f t="shared" si="418"/>
        <v>69</v>
      </c>
      <c r="H1108" s="179">
        <f t="shared" si="419"/>
        <v>1</v>
      </c>
      <c r="I1108" s="179" t="str">
        <f t="shared" si="408"/>
        <v>R69.1</v>
      </c>
      <c r="K1108" s="179" t="str">
        <f t="shared" si="412"/>
        <v>R169.1</v>
      </c>
      <c r="L1108" s="138" t="str">
        <f t="shared" si="404"/>
        <v>Sol</v>
      </c>
      <c r="M1108" s="179" t="str">
        <f t="shared" si="413"/>
        <v>MR69.1</v>
      </c>
      <c r="N1108" s="4" t="str">
        <f t="shared" si="409"/>
        <v>Flg</v>
      </c>
      <c r="O1108" s="179" t="str">
        <f t="shared" si="414"/>
        <v>MR169.1</v>
      </c>
      <c r="P1108" s="4" t="str">
        <f t="shared" si="420"/>
        <v>Pls</v>
      </c>
      <c r="Q1108" s="179" t="str">
        <f t="shared" si="415"/>
        <v>MR269.1</v>
      </c>
      <c r="R1108" s="4" t="str">
        <f t="shared" si="421"/>
        <v>[M]</v>
      </c>
      <c r="S1108" s="179" t="str">
        <f t="shared" si="416"/>
        <v>MR369.1</v>
      </c>
      <c r="T1108" s="4" t="str">
        <f t="shared" si="422"/>
        <v>[A]</v>
      </c>
      <c r="U1108" s="179" t="str">
        <f t="shared" si="410"/>
        <v>MR469.1</v>
      </c>
      <c r="V1108" s="4" t="str">
        <f t="shared" si="405"/>
        <v>Sw</v>
      </c>
      <c r="W1108" s="179" t="str">
        <f t="shared" si="411"/>
        <v>MR569.1</v>
      </c>
      <c r="X1108" s="4" t="str">
        <f t="shared" si="406"/>
        <v>Lamp</v>
      </c>
      <c r="Y1108" s="179" t="str">
        <f t="shared" si="417"/>
        <v>MR669.1</v>
      </c>
      <c r="Z1108" s="4" t="str">
        <f t="shared" si="407"/>
        <v>Alw</v>
      </c>
    </row>
    <row r="1109" spans="2:26">
      <c r="B1109" s="256"/>
      <c r="G1109" s="182">
        <f t="shared" si="418"/>
        <v>69</v>
      </c>
      <c r="H1109" s="179">
        <f t="shared" si="419"/>
        <v>2</v>
      </c>
      <c r="I1109" s="179" t="str">
        <f t="shared" si="408"/>
        <v>R69.2</v>
      </c>
      <c r="K1109" s="179" t="str">
        <f t="shared" si="412"/>
        <v>R169.2</v>
      </c>
      <c r="L1109" s="138" t="str">
        <f t="shared" si="404"/>
        <v>Sol</v>
      </c>
      <c r="M1109" s="179" t="str">
        <f t="shared" si="413"/>
        <v>MR69.2</v>
      </c>
      <c r="N1109" s="4" t="str">
        <f t="shared" si="409"/>
        <v>Flg</v>
      </c>
      <c r="O1109" s="179" t="str">
        <f t="shared" si="414"/>
        <v>MR169.2</v>
      </c>
      <c r="P1109" s="4" t="str">
        <f t="shared" si="420"/>
        <v>Pls</v>
      </c>
      <c r="Q1109" s="179" t="str">
        <f t="shared" si="415"/>
        <v>MR269.2</v>
      </c>
      <c r="R1109" s="4" t="str">
        <f t="shared" si="421"/>
        <v>[M]</v>
      </c>
      <c r="S1109" s="179" t="str">
        <f t="shared" si="416"/>
        <v>MR369.2</v>
      </c>
      <c r="T1109" s="4" t="str">
        <f t="shared" si="422"/>
        <v>[A]</v>
      </c>
      <c r="U1109" s="179" t="str">
        <f t="shared" si="410"/>
        <v>MR469.2</v>
      </c>
      <c r="V1109" s="4" t="str">
        <f t="shared" si="405"/>
        <v>Sw</v>
      </c>
      <c r="W1109" s="179" t="str">
        <f t="shared" si="411"/>
        <v>MR569.2</v>
      </c>
      <c r="X1109" s="4" t="str">
        <f t="shared" si="406"/>
        <v>Lamp</v>
      </c>
      <c r="Y1109" s="179" t="str">
        <f t="shared" si="417"/>
        <v>MR669.2</v>
      </c>
      <c r="Z1109" s="4" t="str">
        <f t="shared" si="407"/>
        <v>Alw</v>
      </c>
    </row>
    <row r="1110" spans="2:26">
      <c r="B1110" s="256"/>
      <c r="G1110" s="182">
        <f t="shared" si="418"/>
        <v>69</v>
      </c>
      <c r="H1110" s="179">
        <f t="shared" si="419"/>
        <v>3</v>
      </c>
      <c r="I1110" s="179" t="str">
        <f t="shared" si="408"/>
        <v>R69.3</v>
      </c>
      <c r="K1110" s="179" t="str">
        <f t="shared" si="412"/>
        <v>R169.3</v>
      </c>
      <c r="L1110" s="138" t="str">
        <f t="shared" si="404"/>
        <v>Sol</v>
      </c>
      <c r="M1110" s="179" t="str">
        <f t="shared" si="413"/>
        <v>MR69.3</v>
      </c>
      <c r="N1110" s="4" t="str">
        <f t="shared" si="409"/>
        <v>Flg</v>
      </c>
      <c r="O1110" s="179" t="str">
        <f t="shared" si="414"/>
        <v>MR169.3</v>
      </c>
      <c r="P1110" s="4" t="str">
        <f t="shared" si="420"/>
        <v>Pls</v>
      </c>
      <c r="Q1110" s="179" t="str">
        <f t="shared" si="415"/>
        <v>MR269.3</v>
      </c>
      <c r="R1110" s="4" t="str">
        <f t="shared" si="421"/>
        <v>[M]</v>
      </c>
      <c r="S1110" s="179" t="str">
        <f t="shared" si="416"/>
        <v>MR369.3</v>
      </c>
      <c r="T1110" s="4" t="str">
        <f t="shared" si="422"/>
        <v>[A]</v>
      </c>
      <c r="U1110" s="179" t="str">
        <f t="shared" si="410"/>
        <v>MR469.3</v>
      </c>
      <c r="V1110" s="4" t="str">
        <f t="shared" si="405"/>
        <v>Sw</v>
      </c>
      <c r="W1110" s="179" t="str">
        <f t="shared" si="411"/>
        <v>MR569.3</v>
      </c>
      <c r="X1110" s="4" t="str">
        <f t="shared" si="406"/>
        <v>Lamp</v>
      </c>
      <c r="Y1110" s="179" t="str">
        <f t="shared" si="417"/>
        <v>MR669.3</v>
      </c>
      <c r="Z1110" s="4" t="str">
        <f t="shared" si="407"/>
        <v>Alw</v>
      </c>
    </row>
    <row r="1111" spans="2:26">
      <c r="B1111" s="256"/>
      <c r="G1111" s="182">
        <f t="shared" si="418"/>
        <v>69</v>
      </c>
      <c r="H1111" s="179">
        <f t="shared" si="419"/>
        <v>4</v>
      </c>
      <c r="I1111" s="179" t="str">
        <f t="shared" si="408"/>
        <v>R69.4</v>
      </c>
      <c r="K1111" s="179" t="str">
        <f t="shared" si="412"/>
        <v>R169.4</v>
      </c>
      <c r="L1111" s="138" t="str">
        <f t="shared" si="404"/>
        <v>Sol</v>
      </c>
      <c r="M1111" s="179" t="str">
        <f t="shared" si="413"/>
        <v>MR69.4</v>
      </c>
      <c r="N1111" s="4" t="str">
        <f t="shared" si="409"/>
        <v>Flg</v>
      </c>
      <c r="O1111" s="179" t="str">
        <f t="shared" si="414"/>
        <v>MR169.4</v>
      </c>
      <c r="P1111" s="4" t="str">
        <f t="shared" si="420"/>
        <v>Pls</v>
      </c>
      <c r="Q1111" s="179" t="str">
        <f t="shared" si="415"/>
        <v>MR269.4</v>
      </c>
      <c r="R1111" s="4" t="str">
        <f t="shared" si="421"/>
        <v>[M]</v>
      </c>
      <c r="S1111" s="179" t="str">
        <f t="shared" si="416"/>
        <v>MR369.4</v>
      </c>
      <c r="T1111" s="4" t="str">
        <f t="shared" si="422"/>
        <v>[A]</v>
      </c>
      <c r="U1111" s="179" t="str">
        <f t="shared" si="410"/>
        <v>MR469.4</v>
      </c>
      <c r="V1111" s="4" t="str">
        <f t="shared" si="405"/>
        <v>Sw</v>
      </c>
      <c r="W1111" s="179" t="str">
        <f t="shared" si="411"/>
        <v>MR569.4</v>
      </c>
      <c r="X1111" s="4" t="str">
        <f t="shared" si="406"/>
        <v>Lamp</v>
      </c>
      <c r="Y1111" s="179" t="str">
        <f t="shared" si="417"/>
        <v>MR669.4</v>
      </c>
      <c r="Z1111" s="4" t="str">
        <f t="shared" si="407"/>
        <v>Alw</v>
      </c>
    </row>
    <row r="1112" spans="2:26">
      <c r="B1112" s="256"/>
      <c r="G1112" s="182">
        <f t="shared" si="418"/>
        <v>69</v>
      </c>
      <c r="H1112" s="179">
        <f t="shared" si="419"/>
        <v>5</v>
      </c>
      <c r="I1112" s="179" t="str">
        <f t="shared" si="408"/>
        <v>R69.5</v>
      </c>
      <c r="K1112" s="179" t="str">
        <f t="shared" si="412"/>
        <v>R169.5</v>
      </c>
      <c r="L1112" s="138" t="str">
        <f t="shared" si="404"/>
        <v>Sol</v>
      </c>
      <c r="M1112" s="179" t="str">
        <f t="shared" si="413"/>
        <v>MR69.5</v>
      </c>
      <c r="N1112" s="4" t="str">
        <f t="shared" si="409"/>
        <v>Flg</v>
      </c>
      <c r="O1112" s="179" t="str">
        <f t="shared" si="414"/>
        <v>MR169.5</v>
      </c>
      <c r="P1112" s="4" t="str">
        <f t="shared" si="420"/>
        <v>Pls</v>
      </c>
      <c r="Q1112" s="179" t="str">
        <f t="shared" si="415"/>
        <v>MR269.5</v>
      </c>
      <c r="R1112" s="4" t="str">
        <f t="shared" si="421"/>
        <v>[M]</v>
      </c>
      <c r="S1112" s="179" t="str">
        <f t="shared" si="416"/>
        <v>MR369.5</v>
      </c>
      <c r="T1112" s="4" t="str">
        <f t="shared" si="422"/>
        <v>[A]</v>
      </c>
      <c r="U1112" s="179" t="str">
        <f t="shared" si="410"/>
        <v>MR469.5</v>
      </c>
      <c r="V1112" s="4" t="str">
        <f t="shared" si="405"/>
        <v>Sw</v>
      </c>
      <c r="W1112" s="179" t="str">
        <f t="shared" si="411"/>
        <v>MR569.5</v>
      </c>
      <c r="X1112" s="4" t="str">
        <f t="shared" si="406"/>
        <v>Lamp</v>
      </c>
      <c r="Y1112" s="179" t="str">
        <f t="shared" si="417"/>
        <v>MR669.5</v>
      </c>
      <c r="Z1112" s="4" t="str">
        <f t="shared" si="407"/>
        <v>Alw</v>
      </c>
    </row>
    <row r="1113" spans="2:26">
      <c r="B1113" s="256"/>
      <c r="G1113" s="182">
        <f t="shared" si="418"/>
        <v>69</v>
      </c>
      <c r="H1113" s="179">
        <f t="shared" si="419"/>
        <v>6</v>
      </c>
      <c r="I1113" s="179" t="str">
        <f t="shared" si="408"/>
        <v>R69.6</v>
      </c>
      <c r="K1113" s="179" t="str">
        <f t="shared" si="412"/>
        <v>R169.6</v>
      </c>
      <c r="L1113" s="138" t="str">
        <f t="shared" si="404"/>
        <v>Sol</v>
      </c>
      <c r="M1113" s="179" t="str">
        <f t="shared" si="413"/>
        <v>MR69.6</v>
      </c>
      <c r="N1113" s="4" t="str">
        <f t="shared" si="409"/>
        <v>Flg</v>
      </c>
      <c r="O1113" s="179" t="str">
        <f t="shared" si="414"/>
        <v>MR169.6</v>
      </c>
      <c r="P1113" s="4" t="str">
        <f t="shared" si="420"/>
        <v>Pls</v>
      </c>
      <c r="Q1113" s="179" t="str">
        <f t="shared" si="415"/>
        <v>MR269.6</v>
      </c>
      <c r="R1113" s="4" t="str">
        <f t="shared" si="421"/>
        <v>[M]</v>
      </c>
      <c r="S1113" s="179" t="str">
        <f t="shared" si="416"/>
        <v>MR369.6</v>
      </c>
      <c r="T1113" s="4" t="str">
        <f t="shared" si="422"/>
        <v>[A]</v>
      </c>
      <c r="U1113" s="179" t="str">
        <f t="shared" si="410"/>
        <v>MR469.6</v>
      </c>
      <c r="V1113" s="4" t="str">
        <f t="shared" si="405"/>
        <v>Sw</v>
      </c>
      <c r="W1113" s="179" t="str">
        <f t="shared" si="411"/>
        <v>MR569.6</v>
      </c>
      <c r="X1113" s="4" t="str">
        <f t="shared" si="406"/>
        <v>Lamp</v>
      </c>
      <c r="Y1113" s="179" t="str">
        <f t="shared" si="417"/>
        <v>MR669.6</v>
      </c>
      <c r="Z1113" s="4" t="str">
        <f t="shared" si="407"/>
        <v>Alw</v>
      </c>
    </row>
    <row r="1114" spans="2:26">
      <c r="B1114" s="256"/>
      <c r="G1114" s="182">
        <f t="shared" si="418"/>
        <v>69</v>
      </c>
      <c r="H1114" s="179">
        <f t="shared" si="419"/>
        <v>7</v>
      </c>
      <c r="I1114" s="179" t="str">
        <f t="shared" si="408"/>
        <v>R69.7</v>
      </c>
      <c r="K1114" s="179" t="str">
        <f t="shared" si="412"/>
        <v>R169.7</v>
      </c>
      <c r="L1114" s="138" t="str">
        <f t="shared" si="404"/>
        <v>Sol</v>
      </c>
      <c r="M1114" s="179" t="str">
        <f t="shared" si="413"/>
        <v>MR69.7</v>
      </c>
      <c r="N1114" s="4" t="str">
        <f t="shared" si="409"/>
        <v>Flg</v>
      </c>
      <c r="O1114" s="179" t="str">
        <f t="shared" si="414"/>
        <v>MR169.7</v>
      </c>
      <c r="P1114" s="4" t="str">
        <f t="shared" si="420"/>
        <v>Pls</v>
      </c>
      <c r="Q1114" s="179" t="str">
        <f t="shared" si="415"/>
        <v>MR269.7</v>
      </c>
      <c r="R1114" s="4" t="str">
        <f t="shared" si="421"/>
        <v>[M]</v>
      </c>
      <c r="S1114" s="179" t="str">
        <f t="shared" si="416"/>
        <v>MR369.7</v>
      </c>
      <c r="T1114" s="4" t="str">
        <f t="shared" si="422"/>
        <v>[A]</v>
      </c>
      <c r="U1114" s="179" t="str">
        <f t="shared" si="410"/>
        <v>MR469.7</v>
      </c>
      <c r="V1114" s="4" t="str">
        <f t="shared" si="405"/>
        <v>Sw</v>
      </c>
      <c r="W1114" s="179" t="str">
        <f t="shared" si="411"/>
        <v>MR569.7</v>
      </c>
      <c r="X1114" s="4" t="str">
        <f t="shared" si="406"/>
        <v>Lamp</v>
      </c>
      <c r="Y1114" s="179" t="str">
        <f t="shared" si="417"/>
        <v>MR669.7</v>
      </c>
      <c r="Z1114" s="4" t="str">
        <f t="shared" si="407"/>
        <v>Alw</v>
      </c>
    </row>
    <row r="1115" spans="2:26">
      <c r="B1115" s="256"/>
      <c r="G1115" s="182">
        <f t="shared" si="418"/>
        <v>69</v>
      </c>
      <c r="H1115" s="179">
        <f t="shared" si="419"/>
        <v>8</v>
      </c>
      <c r="I1115" s="179" t="str">
        <f t="shared" si="408"/>
        <v>R69.8</v>
      </c>
      <c r="K1115" s="179" t="str">
        <f t="shared" si="412"/>
        <v>R169.8</v>
      </c>
      <c r="L1115" s="138" t="str">
        <f t="shared" si="404"/>
        <v>Sol</v>
      </c>
      <c r="M1115" s="179" t="str">
        <f t="shared" si="413"/>
        <v>MR69.8</v>
      </c>
      <c r="N1115" s="4" t="str">
        <f t="shared" si="409"/>
        <v>Flg</v>
      </c>
      <c r="O1115" s="179" t="str">
        <f t="shared" si="414"/>
        <v>MR169.8</v>
      </c>
      <c r="P1115" s="4" t="str">
        <f t="shared" si="420"/>
        <v>Pls</v>
      </c>
      <c r="Q1115" s="179" t="str">
        <f t="shared" si="415"/>
        <v>MR269.8</v>
      </c>
      <c r="R1115" s="4" t="str">
        <f t="shared" si="421"/>
        <v>[M]</v>
      </c>
      <c r="S1115" s="179" t="str">
        <f t="shared" si="416"/>
        <v>MR369.8</v>
      </c>
      <c r="T1115" s="4" t="str">
        <f t="shared" si="422"/>
        <v>[A]</v>
      </c>
      <c r="U1115" s="179" t="str">
        <f t="shared" si="410"/>
        <v>MR469.8</v>
      </c>
      <c r="V1115" s="4" t="str">
        <f t="shared" si="405"/>
        <v>Sw</v>
      </c>
      <c r="W1115" s="179" t="str">
        <f t="shared" si="411"/>
        <v>MR569.8</v>
      </c>
      <c r="X1115" s="4" t="str">
        <f t="shared" si="406"/>
        <v>Lamp</v>
      </c>
      <c r="Y1115" s="179" t="str">
        <f t="shared" si="417"/>
        <v>MR669.8</v>
      </c>
      <c r="Z1115" s="4" t="str">
        <f t="shared" si="407"/>
        <v>Alw</v>
      </c>
    </row>
    <row r="1116" spans="2:26">
      <c r="B1116" s="256"/>
      <c r="G1116" s="182">
        <f t="shared" si="418"/>
        <v>69</v>
      </c>
      <c r="H1116" s="179">
        <f t="shared" si="419"/>
        <v>9</v>
      </c>
      <c r="I1116" s="179" t="str">
        <f t="shared" si="408"/>
        <v>R69.9</v>
      </c>
      <c r="K1116" s="179" t="str">
        <f t="shared" si="412"/>
        <v>R169.9</v>
      </c>
      <c r="L1116" s="138" t="str">
        <f t="shared" si="404"/>
        <v>Sol</v>
      </c>
      <c r="M1116" s="179" t="str">
        <f t="shared" si="413"/>
        <v>MR69.9</v>
      </c>
      <c r="N1116" s="4" t="str">
        <f t="shared" si="409"/>
        <v>Flg</v>
      </c>
      <c r="O1116" s="179" t="str">
        <f t="shared" si="414"/>
        <v>MR169.9</v>
      </c>
      <c r="P1116" s="4" t="str">
        <f t="shared" si="420"/>
        <v>Pls</v>
      </c>
      <c r="Q1116" s="179" t="str">
        <f t="shared" si="415"/>
        <v>MR269.9</v>
      </c>
      <c r="R1116" s="4" t="str">
        <f t="shared" si="421"/>
        <v>[M]</v>
      </c>
      <c r="S1116" s="179" t="str">
        <f t="shared" si="416"/>
        <v>MR369.9</v>
      </c>
      <c r="T1116" s="4" t="str">
        <f t="shared" si="422"/>
        <v>[A]</v>
      </c>
      <c r="U1116" s="179" t="str">
        <f t="shared" si="410"/>
        <v>MR469.9</v>
      </c>
      <c r="V1116" s="4" t="str">
        <f t="shared" si="405"/>
        <v>Sw</v>
      </c>
      <c r="W1116" s="179" t="str">
        <f t="shared" si="411"/>
        <v>MR569.9</v>
      </c>
      <c r="X1116" s="4" t="str">
        <f t="shared" si="406"/>
        <v>Lamp</v>
      </c>
      <c r="Y1116" s="179" t="str">
        <f t="shared" si="417"/>
        <v>MR669.9</v>
      </c>
      <c r="Z1116" s="4" t="str">
        <f t="shared" si="407"/>
        <v>Alw</v>
      </c>
    </row>
    <row r="1117" spans="2:26">
      <c r="B1117" s="256"/>
      <c r="G1117" s="182">
        <f t="shared" si="418"/>
        <v>69</v>
      </c>
      <c r="H1117" s="179">
        <f t="shared" si="419"/>
        <v>10</v>
      </c>
      <c r="I1117" s="179" t="str">
        <f t="shared" si="408"/>
        <v>R69.10</v>
      </c>
      <c r="K1117" s="179" t="str">
        <f t="shared" si="412"/>
        <v>R169.10</v>
      </c>
      <c r="L1117" s="138" t="str">
        <f t="shared" si="404"/>
        <v>Sol</v>
      </c>
      <c r="M1117" s="179" t="str">
        <f t="shared" si="413"/>
        <v>MR69.10</v>
      </c>
      <c r="N1117" s="4" t="str">
        <f t="shared" si="409"/>
        <v>Flg</v>
      </c>
      <c r="O1117" s="179" t="str">
        <f t="shared" si="414"/>
        <v>MR169.10</v>
      </c>
      <c r="P1117" s="4" t="str">
        <f t="shared" si="420"/>
        <v>Pls</v>
      </c>
      <c r="Q1117" s="179" t="str">
        <f t="shared" si="415"/>
        <v>MR269.10</v>
      </c>
      <c r="R1117" s="4" t="str">
        <f t="shared" si="421"/>
        <v>[M]</v>
      </c>
      <c r="S1117" s="179" t="str">
        <f t="shared" si="416"/>
        <v>MR369.10</v>
      </c>
      <c r="T1117" s="4" t="str">
        <f t="shared" si="422"/>
        <v>[A]</v>
      </c>
      <c r="U1117" s="179" t="str">
        <f t="shared" si="410"/>
        <v>MR469.10</v>
      </c>
      <c r="V1117" s="4" t="str">
        <f t="shared" si="405"/>
        <v>Sw</v>
      </c>
      <c r="W1117" s="179" t="str">
        <f t="shared" si="411"/>
        <v>MR569.10</v>
      </c>
      <c r="X1117" s="4" t="str">
        <f t="shared" si="406"/>
        <v>Lamp</v>
      </c>
      <c r="Y1117" s="179" t="str">
        <f t="shared" si="417"/>
        <v>MR669.10</v>
      </c>
      <c r="Z1117" s="4" t="str">
        <f t="shared" si="407"/>
        <v>Alw</v>
      </c>
    </row>
    <row r="1118" spans="2:26">
      <c r="B1118" s="256"/>
      <c r="G1118" s="182">
        <f t="shared" si="418"/>
        <v>69</v>
      </c>
      <c r="H1118" s="179">
        <f t="shared" si="419"/>
        <v>11</v>
      </c>
      <c r="I1118" s="179" t="str">
        <f t="shared" si="408"/>
        <v>R69.11</v>
      </c>
      <c r="K1118" s="179" t="str">
        <f t="shared" si="412"/>
        <v>R169.11</v>
      </c>
      <c r="L1118" s="138" t="str">
        <f t="shared" si="404"/>
        <v>Sol</v>
      </c>
      <c r="M1118" s="179" t="str">
        <f t="shared" si="413"/>
        <v>MR69.11</v>
      </c>
      <c r="N1118" s="4" t="str">
        <f t="shared" si="409"/>
        <v>Flg</v>
      </c>
      <c r="O1118" s="179" t="str">
        <f t="shared" si="414"/>
        <v>MR169.11</v>
      </c>
      <c r="P1118" s="4" t="str">
        <f t="shared" si="420"/>
        <v>Pls</v>
      </c>
      <c r="Q1118" s="179" t="str">
        <f t="shared" si="415"/>
        <v>MR269.11</v>
      </c>
      <c r="R1118" s="4" t="str">
        <f t="shared" si="421"/>
        <v>[M]</v>
      </c>
      <c r="S1118" s="179" t="str">
        <f t="shared" si="416"/>
        <v>MR369.11</v>
      </c>
      <c r="T1118" s="4" t="str">
        <f t="shared" si="422"/>
        <v>[A]</v>
      </c>
      <c r="U1118" s="179" t="str">
        <f t="shared" si="410"/>
        <v>MR469.11</v>
      </c>
      <c r="V1118" s="4" t="str">
        <f t="shared" si="405"/>
        <v>Sw</v>
      </c>
      <c r="W1118" s="179" t="str">
        <f t="shared" si="411"/>
        <v>MR569.11</v>
      </c>
      <c r="X1118" s="4" t="str">
        <f t="shared" si="406"/>
        <v>Lamp</v>
      </c>
      <c r="Y1118" s="179" t="str">
        <f t="shared" si="417"/>
        <v>MR669.11</v>
      </c>
      <c r="Z1118" s="4" t="str">
        <f t="shared" si="407"/>
        <v>Alw</v>
      </c>
    </row>
    <row r="1119" spans="2:26">
      <c r="B1119" s="256"/>
      <c r="G1119" s="182">
        <f t="shared" si="418"/>
        <v>69</v>
      </c>
      <c r="H1119" s="179">
        <f t="shared" si="419"/>
        <v>12</v>
      </c>
      <c r="I1119" s="179" t="str">
        <f t="shared" si="408"/>
        <v>R69.12</v>
      </c>
      <c r="K1119" s="179" t="str">
        <f t="shared" si="412"/>
        <v>R169.12</v>
      </c>
      <c r="L1119" s="138" t="str">
        <f t="shared" si="404"/>
        <v>Sol</v>
      </c>
      <c r="M1119" s="179" t="str">
        <f t="shared" si="413"/>
        <v>MR69.12</v>
      </c>
      <c r="N1119" s="4" t="str">
        <f t="shared" si="409"/>
        <v>Flg</v>
      </c>
      <c r="O1119" s="179" t="str">
        <f t="shared" si="414"/>
        <v>MR169.12</v>
      </c>
      <c r="P1119" s="4" t="str">
        <f t="shared" si="420"/>
        <v>Pls</v>
      </c>
      <c r="Q1119" s="179" t="str">
        <f t="shared" si="415"/>
        <v>MR269.12</v>
      </c>
      <c r="R1119" s="4" t="str">
        <f t="shared" si="421"/>
        <v>[M]</v>
      </c>
      <c r="S1119" s="179" t="str">
        <f t="shared" si="416"/>
        <v>MR369.12</v>
      </c>
      <c r="T1119" s="4" t="str">
        <f t="shared" si="422"/>
        <v>[A]</v>
      </c>
      <c r="U1119" s="179" t="str">
        <f t="shared" si="410"/>
        <v>MR469.12</v>
      </c>
      <c r="V1119" s="4" t="str">
        <f t="shared" si="405"/>
        <v>Sw</v>
      </c>
      <c r="W1119" s="179" t="str">
        <f t="shared" si="411"/>
        <v>MR569.12</v>
      </c>
      <c r="X1119" s="4" t="str">
        <f t="shared" si="406"/>
        <v>Lamp</v>
      </c>
      <c r="Y1119" s="179" t="str">
        <f t="shared" si="417"/>
        <v>MR669.12</v>
      </c>
      <c r="Z1119" s="4" t="str">
        <f t="shared" si="407"/>
        <v>Alw</v>
      </c>
    </row>
    <row r="1120" spans="2:26">
      <c r="B1120" s="256"/>
      <c r="G1120" s="182">
        <f t="shared" si="418"/>
        <v>69</v>
      </c>
      <c r="H1120" s="179">
        <f t="shared" si="419"/>
        <v>13</v>
      </c>
      <c r="I1120" s="179" t="str">
        <f t="shared" si="408"/>
        <v>R69.13</v>
      </c>
      <c r="K1120" s="179" t="str">
        <f t="shared" si="412"/>
        <v>R169.13</v>
      </c>
      <c r="L1120" s="138" t="str">
        <f t="shared" si="404"/>
        <v>Sol</v>
      </c>
      <c r="M1120" s="179" t="str">
        <f t="shared" si="413"/>
        <v>MR69.13</v>
      </c>
      <c r="N1120" s="4" t="str">
        <f t="shared" si="409"/>
        <v>Flg</v>
      </c>
      <c r="O1120" s="179" t="str">
        <f t="shared" si="414"/>
        <v>MR169.13</v>
      </c>
      <c r="P1120" s="4" t="str">
        <f t="shared" si="420"/>
        <v>Pls</v>
      </c>
      <c r="Q1120" s="179" t="str">
        <f t="shared" si="415"/>
        <v>MR269.13</v>
      </c>
      <c r="R1120" s="4" t="str">
        <f t="shared" si="421"/>
        <v>[M]</v>
      </c>
      <c r="S1120" s="179" t="str">
        <f t="shared" si="416"/>
        <v>MR369.13</v>
      </c>
      <c r="T1120" s="4" t="str">
        <f t="shared" si="422"/>
        <v>[A]</v>
      </c>
      <c r="U1120" s="179" t="str">
        <f t="shared" si="410"/>
        <v>MR469.13</v>
      </c>
      <c r="V1120" s="4" t="str">
        <f t="shared" si="405"/>
        <v>Sw</v>
      </c>
      <c r="W1120" s="179" t="str">
        <f t="shared" si="411"/>
        <v>MR569.13</v>
      </c>
      <c r="X1120" s="4" t="str">
        <f t="shared" si="406"/>
        <v>Lamp</v>
      </c>
      <c r="Y1120" s="179" t="str">
        <f t="shared" si="417"/>
        <v>MR669.13</v>
      </c>
      <c r="Z1120" s="4" t="str">
        <f t="shared" si="407"/>
        <v>Alw</v>
      </c>
    </row>
    <row r="1121" spans="2:26">
      <c r="B1121" s="256"/>
      <c r="G1121" s="182">
        <f t="shared" si="418"/>
        <v>69</v>
      </c>
      <c r="H1121" s="179">
        <f t="shared" si="419"/>
        <v>14</v>
      </c>
      <c r="I1121" s="179" t="str">
        <f t="shared" si="408"/>
        <v>R69.14</v>
      </c>
      <c r="K1121" s="179" t="str">
        <f t="shared" si="412"/>
        <v>R169.14</v>
      </c>
      <c r="L1121" s="138" t="str">
        <f t="shared" si="404"/>
        <v>Sol</v>
      </c>
      <c r="M1121" s="179" t="str">
        <f t="shared" si="413"/>
        <v>MR69.14</v>
      </c>
      <c r="N1121" s="4" t="str">
        <f t="shared" si="409"/>
        <v>Flg</v>
      </c>
      <c r="O1121" s="179" t="str">
        <f t="shared" si="414"/>
        <v>MR169.14</v>
      </c>
      <c r="P1121" s="4" t="str">
        <f t="shared" si="420"/>
        <v>Pls</v>
      </c>
      <c r="Q1121" s="179" t="str">
        <f t="shared" si="415"/>
        <v>MR269.14</v>
      </c>
      <c r="R1121" s="4" t="str">
        <f t="shared" si="421"/>
        <v>[M]</v>
      </c>
      <c r="S1121" s="179" t="str">
        <f t="shared" si="416"/>
        <v>MR369.14</v>
      </c>
      <c r="T1121" s="4" t="str">
        <f t="shared" si="422"/>
        <v>[A]</v>
      </c>
      <c r="U1121" s="179" t="str">
        <f t="shared" si="410"/>
        <v>MR469.14</v>
      </c>
      <c r="V1121" s="4" t="str">
        <f t="shared" si="405"/>
        <v>Sw</v>
      </c>
      <c r="W1121" s="179" t="str">
        <f t="shared" si="411"/>
        <v>MR569.14</v>
      </c>
      <c r="X1121" s="4" t="str">
        <f t="shared" si="406"/>
        <v>Lamp</v>
      </c>
      <c r="Y1121" s="179" t="str">
        <f t="shared" si="417"/>
        <v>MR669.14</v>
      </c>
      <c r="Z1121" s="4" t="str">
        <f t="shared" si="407"/>
        <v>Alw</v>
      </c>
    </row>
    <row r="1122" spans="2:26">
      <c r="B1122" s="256"/>
      <c r="G1122" s="182">
        <f t="shared" si="418"/>
        <v>69</v>
      </c>
      <c r="H1122" s="179">
        <f t="shared" si="419"/>
        <v>15</v>
      </c>
      <c r="I1122" s="179" t="str">
        <f t="shared" si="408"/>
        <v>R69.15</v>
      </c>
      <c r="K1122" s="179" t="str">
        <f t="shared" si="412"/>
        <v>R169.15</v>
      </c>
      <c r="L1122" s="138" t="str">
        <f t="shared" si="404"/>
        <v>Sol</v>
      </c>
      <c r="M1122" s="179" t="str">
        <f t="shared" si="413"/>
        <v>MR69.15</v>
      </c>
      <c r="N1122" s="4" t="str">
        <f t="shared" si="409"/>
        <v>Flg</v>
      </c>
      <c r="O1122" s="179" t="str">
        <f t="shared" si="414"/>
        <v>MR169.15</v>
      </c>
      <c r="P1122" s="4" t="str">
        <f t="shared" si="420"/>
        <v>Pls</v>
      </c>
      <c r="Q1122" s="179" t="str">
        <f t="shared" si="415"/>
        <v>MR269.15</v>
      </c>
      <c r="R1122" s="4" t="str">
        <f t="shared" si="421"/>
        <v>[M]</v>
      </c>
      <c r="S1122" s="179" t="str">
        <f t="shared" si="416"/>
        <v>MR369.15</v>
      </c>
      <c r="T1122" s="4" t="str">
        <f t="shared" si="422"/>
        <v>[A]</v>
      </c>
      <c r="U1122" s="179" t="str">
        <f t="shared" si="410"/>
        <v>MR469.15</v>
      </c>
      <c r="V1122" s="4" t="str">
        <f t="shared" si="405"/>
        <v>Sw</v>
      </c>
      <c r="W1122" s="179" t="str">
        <f t="shared" si="411"/>
        <v>MR569.15</v>
      </c>
      <c r="X1122" s="4" t="str">
        <f t="shared" si="406"/>
        <v>Lamp</v>
      </c>
      <c r="Y1122" s="179" t="str">
        <f t="shared" si="417"/>
        <v>MR669.15</v>
      </c>
      <c r="Z1122" s="4" t="str">
        <f t="shared" si="407"/>
        <v>Alw</v>
      </c>
    </row>
    <row r="1123" spans="2:26">
      <c r="B1123" s="256"/>
      <c r="G1123" s="182">
        <f t="shared" si="418"/>
        <v>70</v>
      </c>
      <c r="H1123" s="179">
        <f t="shared" si="419"/>
        <v>0</v>
      </c>
      <c r="I1123" s="179" t="str">
        <f t="shared" si="408"/>
        <v>R70.0</v>
      </c>
      <c r="K1123" s="179" t="str">
        <f t="shared" si="412"/>
        <v>R170.0</v>
      </c>
      <c r="L1123" s="138" t="str">
        <f t="shared" ref="L1123:L1186" si="423">$B1123&amp;L$2</f>
        <v>Sol</v>
      </c>
      <c r="M1123" s="179" t="str">
        <f t="shared" si="413"/>
        <v>MR70.0</v>
      </c>
      <c r="N1123" s="4" t="str">
        <f t="shared" si="409"/>
        <v>Flg</v>
      </c>
      <c r="O1123" s="179" t="str">
        <f t="shared" si="414"/>
        <v>MR170.0</v>
      </c>
      <c r="P1123" s="4" t="str">
        <f t="shared" si="420"/>
        <v>Pls</v>
      </c>
      <c r="Q1123" s="179" t="str">
        <f t="shared" si="415"/>
        <v>MR270.0</v>
      </c>
      <c r="R1123" s="4" t="str">
        <f t="shared" si="421"/>
        <v>[M]</v>
      </c>
      <c r="S1123" s="179" t="str">
        <f t="shared" si="416"/>
        <v>MR370.0</v>
      </c>
      <c r="T1123" s="4" t="str">
        <f t="shared" si="422"/>
        <v>[A]</v>
      </c>
      <c r="U1123" s="179" t="str">
        <f t="shared" si="410"/>
        <v>MR470.0</v>
      </c>
      <c r="V1123" s="4" t="str">
        <f t="shared" ref="V1123:V1186" si="424">$B1123&amp;V$2</f>
        <v>Sw</v>
      </c>
      <c r="W1123" s="179" t="str">
        <f t="shared" si="411"/>
        <v>MR570.0</v>
      </c>
      <c r="X1123" s="4" t="str">
        <f t="shared" ref="X1123:X1186" si="425">$B1123&amp;X$2</f>
        <v>Lamp</v>
      </c>
      <c r="Y1123" s="179" t="str">
        <f t="shared" si="417"/>
        <v>MR670.0</v>
      </c>
      <c r="Z1123" s="4" t="str">
        <f t="shared" si="407"/>
        <v>Alw</v>
      </c>
    </row>
    <row r="1124" spans="2:26">
      <c r="B1124" s="256"/>
      <c r="G1124" s="182">
        <f t="shared" si="418"/>
        <v>70</v>
      </c>
      <c r="H1124" s="179">
        <f t="shared" si="419"/>
        <v>1</v>
      </c>
      <c r="I1124" s="179" t="str">
        <f t="shared" si="408"/>
        <v>R70.1</v>
      </c>
      <c r="K1124" s="179" t="str">
        <f t="shared" si="412"/>
        <v>R170.1</v>
      </c>
      <c r="L1124" s="138" t="str">
        <f t="shared" si="423"/>
        <v>Sol</v>
      </c>
      <c r="M1124" s="179" t="str">
        <f t="shared" si="413"/>
        <v>MR70.1</v>
      </c>
      <c r="N1124" s="4" t="str">
        <f t="shared" si="409"/>
        <v>Flg</v>
      </c>
      <c r="O1124" s="179" t="str">
        <f t="shared" si="414"/>
        <v>MR170.1</v>
      </c>
      <c r="P1124" s="4" t="str">
        <f t="shared" si="420"/>
        <v>Pls</v>
      </c>
      <c r="Q1124" s="179" t="str">
        <f t="shared" si="415"/>
        <v>MR270.1</v>
      </c>
      <c r="R1124" s="4" t="str">
        <f t="shared" si="421"/>
        <v>[M]</v>
      </c>
      <c r="S1124" s="179" t="str">
        <f t="shared" si="416"/>
        <v>MR370.1</v>
      </c>
      <c r="T1124" s="4" t="str">
        <f t="shared" si="422"/>
        <v>[A]</v>
      </c>
      <c r="U1124" s="179" t="str">
        <f t="shared" si="410"/>
        <v>MR470.1</v>
      </c>
      <c r="V1124" s="4" t="str">
        <f t="shared" si="424"/>
        <v>Sw</v>
      </c>
      <c r="W1124" s="179" t="str">
        <f t="shared" si="411"/>
        <v>MR570.1</v>
      </c>
      <c r="X1124" s="4" t="str">
        <f t="shared" si="425"/>
        <v>Lamp</v>
      </c>
      <c r="Y1124" s="179" t="str">
        <f t="shared" si="417"/>
        <v>MR670.1</v>
      </c>
      <c r="Z1124" s="4" t="str">
        <f t="shared" si="407"/>
        <v>Alw</v>
      </c>
    </row>
    <row r="1125" spans="2:26">
      <c r="B1125" s="256"/>
      <c r="G1125" s="182">
        <f t="shared" si="418"/>
        <v>70</v>
      </c>
      <c r="H1125" s="179">
        <f t="shared" si="419"/>
        <v>2</v>
      </c>
      <c r="I1125" s="179" t="str">
        <f t="shared" si="408"/>
        <v>R70.2</v>
      </c>
      <c r="J1125" s="6" t="str">
        <f>$B1125&amp;"Done"</f>
        <v>Done</v>
      </c>
      <c r="K1125" s="179" t="str">
        <f t="shared" si="412"/>
        <v>R170.2</v>
      </c>
      <c r="L1125" s="138" t="str">
        <f t="shared" si="423"/>
        <v>Sol</v>
      </c>
      <c r="M1125" s="179" t="str">
        <f t="shared" si="413"/>
        <v>MR70.2</v>
      </c>
      <c r="N1125" s="4" t="str">
        <f t="shared" si="409"/>
        <v>Flg</v>
      </c>
      <c r="O1125" s="179" t="str">
        <f t="shared" si="414"/>
        <v>MR170.2</v>
      </c>
      <c r="P1125" s="4" t="str">
        <f t="shared" si="420"/>
        <v>Pls</v>
      </c>
      <c r="Q1125" s="179" t="str">
        <f t="shared" si="415"/>
        <v>MR270.2</v>
      </c>
      <c r="R1125" s="4" t="str">
        <f t="shared" si="421"/>
        <v>[M]</v>
      </c>
      <c r="S1125" s="179" t="str">
        <f t="shared" si="416"/>
        <v>MR370.2</v>
      </c>
      <c r="T1125" s="4" t="str">
        <f t="shared" si="422"/>
        <v>[A]</v>
      </c>
      <c r="U1125" s="179" t="str">
        <f t="shared" si="410"/>
        <v>MR470.2</v>
      </c>
      <c r="V1125" s="4" t="str">
        <f t="shared" si="424"/>
        <v>Sw</v>
      </c>
      <c r="W1125" s="179" t="str">
        <f t="shared" si="411"/>
        <v>MR570.2</v>
      </c>
      <c r="X1125" s="4" t="str">
        <f t="shared" si="425"/>
        <v>Lamp</v>
      </c>
      <c r="Y1125" s="179" t="str">
        <f t="shared" si="417"/>
        <v>MR670.2</v>
      </c>
      <c r="Z1125" s="4" t="str">
        <f t="shared" si="407"/>
        <v>Alw</v>
      </c>
    </row>
    <row r="1126" spans="2:26">
      <c r="B1126" s="256"/>
      <c r="G1126" s="182">
        <f t="shared" si="418"/>
        <v>70</v>
      </c>
      <c r="H1126" s="179">
        <f t="shared" si="419"/>
        <v>3</v>
      </c>
      <c r="I1126" s="179" t="str">
        <f t="shared" si="408"/>
        <v>R70.3</v>
      </c>
      <c r="K1126" s="179" t="str">
        <f t="shared" si="412"/>
        <v>R170.3</v>
      </c>
      <c r="L1126" s="138" t="str">
        <f t="shared" si="423"/>
        <v>Sol</v>
      </c>
      <c r="M1126" s="179" t="str">
        <f t="shared" si="413"/>
        <v>MR70.3</v>
      </c>
      <c r="N1126" s="4" t="str">
        <f t="shared" si="409"/>
        <v>Flg</v>
      </c>
      <c r="O1126" s="179" t="str">
        <f t="shared" si="414"/>
        <v>MR170.3</v>
      </c>
      <c r="P1126" s="4" t="str">
        <f t="shared" si="420"/>
        <v>Pls</v>
      </c>
      <c r="Q1126" s="179" t="str">
        <f t="shared" si="415"/>
        <v>MR270.3</v>
      </c>
      <c r="R1126" s="4" t="str">
        <f t="shared" si="421"/>
        <v>[M]</v>
      </c>
      <c r="S1126" s="179" t="str">
        <f t="shared" si="416"/>
        <v>MR370.3</v>
      </c>
      <c r="T1126" s="4" t="str">
        <f t="shared" si="422"/>
        <v>[A]</v>
      </c>
      <c r="U1126" s="179" t="str">
        <f t="shared" si="410"/>
        <v>MR470.3</v>
      </c>
      <c r="V1126" s="4" t="str">
        <f t="shared" si="424"/>
        <v>Sw</v>
      </c>
      <c r="W1126" s="179" t="str">
        <f t="shared" si="411"/>
        <v>MR570.3</v>
      </c>
      <c r="X1126" s="4" t="str">
        <f t="shared" si="425"/>
        <v>Lamp</v>
      </c>
      <c r="Y1126" s="179" t="str">
        <f t="shared" si="417"/>
        <v>MR670.3</v>
      </c>
      <c r="Z1126" s="4" t="str">
        <f t="shared" si="407"/>
        <v>Alw</v>
      </c>
    </row>
    <row r="1127" spans="2:26">
      <c r="B1127" s="256"/>
      <c r="G1127" s="182">
        <f t="shared" si="418"/>
        <v>70</v>
      </c>
      <c r="H1127" s="179">
        <f t="shared" si="419"/>
        <v>4</v>
      </c>
      <c r="I1127" s="179" t="str">
        <f t="shared" si="408"/>
        <v>R70.4</v>
      </c>
      <c r="K1127" s="179" t="str">
        <f t="shared" si="412"/>
        <v>R170.4</v>
      </c>
      <c r="L1127" s="138" t="str">
        <f t="shared" si="423"/>
        <v>Sol</v>
      </c>
      <c r="M1127" s="179" t="str">
        <f t="shared" si="413"/>
        <v>MR70.4</v>
      </c>
      <c r="N1127" s="4" t="str">
        <f t="shared" si="409"/>
        <v>Flg</v>
      </c>
      <c r="O1127" s="179" t="str">
        <f t="shared" si="414"/>
        <v>MR170.4</v>
      </c>
      <c r="P1127" s="4" t="str">
        <f t="shared" si="420"/>
        <v>Pls</v>
      </c>
      <c r="Q1127" s="179" t="str">
        <f t="shared" si="415"/>
        <v>MR270.4</v>
      </c>
      <c r="R1127" s="4" t="str">
        <f t="shared" si="421"/>
        <v>[M]</v>
      </c>
      <c r="S1127" s="179" t="str">
        <f t="shared" si="416"/>
        <v>MR370.4</v>
      </c>
      <c r="T1127" s="4" t="str">
        <f t="shared" si="422"/>
        <v>[A]</v>
      </c>
      <c r="U1127" s="179" t="str">
        <f t="shared" si="410"/>
        <v>MR470.4</v>
      </c>
      <c r="V1127" s="4" t="str">
        <f t="shared" si="424"/>
        <v>Sw</v>
      </c>
      <c r="W1127" s="179" t="str">
        <f t="shared" si="411"/>
        <v>MR570.4</v>
      </c>
      <c r="X1127" s="4" t="str">
        <f t="shared" si="425"/>
        <v>Lamp</v>
      </c>
      <c r="Y1127" s="179" t="str">
        <f t="shared" si="417"/>
        <v>MR670.4</v>
      </c>
      <c r="Z1127" s="4" t="str">
        <f t="shared" si="407"/>
        <v>Alw</v>
      </c>
    </row>
    <row r="1128" spans="2:26">
      <c r="B1128" s="256"/>
      <c r="G1128" s="182">
        <f t="shared" si="418"/>
        <v>70</v>
      </c>
      <c r="H1128" s="179">
        <f t="shared" si="419"/>
        <v>5</v>
      </c>
      <c r="I1128" s="179" t="str">
        <f t="shared" si="408"/>
        <v>R70.5</v>
      </c>
      <c r="K1128" s="179" t="str">
        <f t="shared" si="412"/>
        <v>R170.5</v>
      </c>
      <c r="L1128" s="138" t="str">
        <f t="shared" si="423"/>
        <v>Sol</v>
      </c>
      <c r="M1128" s="179" t="str">
        <f t="shared" si="413"/>
        <v>MR70.5</v>
      </c>
      <c r="N1128" s="4" t="str">
        <f t="shared" si="409"/>
        <v>Flg</v>
      </c>
      <c r="O1128" s="179" t="str">
        <f t="shared" si="414"/>
        <v>MR170.5</v>
      </c>
      <c r="P1128" s="4" t="str">
        <f t="shared" si="420"/>
        <v>Pls</v>
      </c>
      <c r="Q1128" s="179" t="str">
        <f t="shared" si="415"/>
        <v>MR270.5</v>
      </c>
      <c r="R1128" s="4" t="str">
        <f t="shared" si="421"/>
        <v>[M]</v>
      </c>
      <c r="S1128" s="179" t="str">
        <f t="shared" si="416"/>
        <v>MR370.5</v>
      </c>
      <c r="T1128" s="4" t="str">
        <f t="shared" si="422"/>
        <v>[A]</v>
      </c>
      <c r="U1128" s="179" t="str">
        <f t="shared" si="410"/>
        <v>MR470.5</v>
      </c>
      <c r="V1128" s="4" t="str">
        <f t="shared" si="424"/>
        <v>Sw</v>
      </c>
      <c r="W1128" s="179" t="str">
        <f t="shared" si="411"/>
        <v>MR570.5</v>
      </c>
      <c r="X1128" s="4" t="str">
        <f t="shared" si="425"/>
        <v>Lamp</v>
      </c>
      <c r="Y1128" s="179" t="str">
        <f t="shared" si="417"/>
        <v>MR670.5</v>
      </c>
      <c r="Z1128" s="4" t="str">
        <f t="shared" si="407"/>
        <v>Alw</v>
      </c>
    </row>
    <row r="1129" spans="2:26">
      <c r="B1129" s="256"/>
      <c r="G1129" s="182">
        <f t="shared" si="418"/>
        <v>70</v>
      </c>
      <c r="H1129" s="179">
        <f t="shared" si="419"/>
        <v>6</v>
      </c>
      <c r="I1129" s="179" t="str">
        <f t="shared" si="408"/>
        <v>R70.6</v>
      </c>
      <c r="K1129" s="179" t="str">
        <f t="shared" si="412"/>
        <v>R170.6</v>
      </c>
      <c r="L1129" s="138" t="str">
        <f t="shared" si="423"/>
        <v>Sol</v>
      </c>
      <c r="M1129" s="179" t="str">
        <f t="shared" si="413"/>
        <v>MR70.6</v>
      </c>
      <c r="N1129" s="4" t="str">
        <f t="shared" si="409"/>
        <v>Flg</v>
      </c>
      <c r="O1129" s="179" t="str">
        <f t="shared" si="414"/>
        <v>MR170.6</v>
      </c>
      <c r="P1129" s="4" t="str">
        <f t="shared" si="420"/>
        <v>Pls</v>
      </c>
      <c r="Q1129" s="179" t="str">
        <f t="shared" si="415"/>
        <v>MR270.6</v>
      </c>
      <c r="R1129" s="4" t="str">
        <f t="shared" si="421"/>
        <v>[M]</v>
      </c>
      <c r="S1129" s="179" t="str">
        <f t="shared" si="416"/>
        <v>MR370.6</v>
      </c>
      <c r="T1129" s="4" t="str">
        <f t="shared" si="422"/>
        <v>[A]</v>
      </c>
      <c r="U1129" s="179" t="str">
        <f t="shared" si="410"/>
        <v>MR470.6</v>
      </c>
      <c r="V1129" s="4" t="str">
        <f t="shared" si="424"/>
        <v>Sw</v>
      </c>
      <c r="W1129" s="179" t="str">
        <f t="shared" si="411"/>
        <v>MR570.6</v>
      </c>
      <c r="X1129" s="4" t="str">
        <f t="shared" si="425"/>
        <v>Lamp</v>
      </c>
      <c r="Y1129" s="179" t="str">
        <f t="shared" si="417"/>
        <v>MR670.6</v>
      </c>
      <c r="Z1129" s="4" t="str">
        <f t="shared" ref="Z1129:Z1192" si="426">$B1129&amp;Z$2</f>
        <v>Alw</v>
      </c>
    </row>
    <row r="1130" spans="2:26">
      <c r="B1130" s="256"/>
      <c r="G1130" s="182">
        <f t="shared" si="418"/>
        <v>70</v>
      </c>
      <c r="H1130" s="179">
        <f t="shared" si="419"/>
        <v>7</v>
      </c>
      <c r="I1130" s="179" t="str">
        <f t="shared" si="408"/>
        <v>R70.7</v>
      </c>
      <c r="K1130" s="179" t="str">
        <f t="shared" si="412"/>
        <v>R170.7</v>
      </c>
      <c r="L1130" s="138" t="str">
        <f t="shared" si="423"/>
        <v>Sol</v>
      </c>
      <c r="M1130" s="179" t="str">
        <f t="shared" si="413"/>
        <v>MR70.7</v>
      </c>
      <c r="N1130" s="4" t="str">
        <f t="shared" si="409"/>
        <v>Flg</v>
      </c>
      <c r="O1130" s="179" t="str">
        <f t="shared" si="414"/>
        <v>MR170.7</v>
      </c>
      <c r="P1130" s="4" t="str">
        <f t="shared" si="420"/>
        <v>Pls</v>
      </c>
      <c r="Q1130" s="179" t="str">
        <f t="shared" si="415"/>
        <v>MR270.7</v>
      </c>
      <c r="R1130" s="4" t="str">
        <f t="shared" si="421"/>
        <v>[M]</v>
      </c>
      <c r="S1130" s="179" t="str">
        <f t="shared" si="416"/>
        <v>MR370.7</v>
      </c>
      <c r="T1130" s="4" t="str">
        <f t="shared" si="422"/>
        <v>[A]</v>
      </c>
      <c r="U1130" s="179" t="str">
        <f t="shared" si="410"/>
        <v>MR470.7</v>
      </c>
      <c r="V1130" s="4" t="str">
        <f t="shared" si="424"/>
        <v>Sw</v>
      </c>
      <c r="W1130" s="179" t="str">
        <f t="shared" si="411"/>
        <v>MR570.7</v>
      </c>
      <c r="X1130" s="4" t="str">
        <f t="shared" si="425"/>
        <v>Lamp</v>
      </c>
      <c r="Y1130" s="179" t="str">
        <f t="shared" si="417"/>
        <v>MR670.7</v>
      </c>
      <c r="Z1130" s="4" t="str">
        <f t="shared" si="426"/>
        <v>Alw</v>
      </c>
    </row>
    <row r="1131" spans="2:26">
      <c r="B1131" s="256"/>
      <c r="G1131" s="182">
        <f t="shared" si="418"/>
        <v>70</v>
      </c>
      <c r="H1131" s="179">
        <f t="shared" si="419"/>
        <v>8</v>
      </c>
      <c r="I1131" s="179" t="str">
        <f t="shared" si="408"/>
        <v>R70.8</v>
      </c>
      <c r="K1131" s="179" t="str">
        <f t="shared" si="412"/>
        <v>R170.8</v>
      </c>
      <c r="L1131" s="138" t="str">
        <f t="shared" si="423"/>
        <v>Sol</v>
      </c>
      <c r="M1131" s="179" t="str">
        <f t="shared" si="413"/>
        <v>MR70.8</v>
      </c>
      <c r="N1131" s="4" t="str">
        <f t="shared" si="409"/>
        <v>Flg</v>
      </c>
      <c r="O1131" s="179" t="str">
        <f t="shared" si="414"/>
        <v>MR170.8</v>
      </c>
      <c r="P1131" s="4" t="str">
        <f t="shared" si="420"/>
        <v>Pls</v>
      </c>
      <c r="Q1131" s="179" t="str">
        <f t="shared" si="415"/>
        <v>MR270.8</v>
      </c>
      <c r="R1131" s="4" t="str">
        <f t="shared" si="421"/>
        <v>[M]</v>
      </c>
      <c r="S1131" s="179" t="str">
        <f t="shared" si="416"/>
        <v>MR370.8</v>
      </c>
      <c r="T1131" s="4" t="str">
        <f t="shared" si="422"/>
        <v>[A]</v>
      </c>
      <c r="U1131" s="179" t="str">
        <f t="shared" si="410"/>
        <v>MR470.8</v>
      </c>
      <c r="V1131" s="4" t="str">
        <f t="shared" si="424"/>
        <v>Sw</v>
      </c>
      <c r="W1131" s="179" t="str">
        <f t="shared" si="411"/>
        <v>MR570.8</v>
      </c>
      <c r="X1131" s="4" t="str">
        <f t="shared" si="425"/>
        <v>Lamp</v>
      </c>
      <c r="Y1131" s="179" t="str">
        <f t="shared" si="417"/>
        <v>MR670.8</v>
      </c>
      <c r="Z1131" s="4" t="str">
        <f t="shared" si="426"/>
        <v>Alw</v>
      </c>
    </row>
    <row r="1132" spans="2:26">
      <c r="B1132" s="256"/>
      <c r="G1132" s="182">
        <f t="shared" si="418"/>
        <v>70</v>
      </c>
      <c r="H1132" s="179">
        <f t="shared" si="419"/>
        <v>9</v>
      </c>
      <c r="I1132" s="179" t="str">
        <f t="shared" si="408"/>
        <v>R70.9</v>
      </c>
      <c r="K1132" s="179" t="str">
        <f t="shared" si="412"/>
        <v>R170.9</v>
      </c>
      <c r="L1132" s="138" t="str">
        <f t="shared" si="423"/>
        <v>Sol</v>
      </c>
      <c r="M1132" s="179" t="str">
        <f t="shared" si="413"/>
        <v>MR70.9</v>
      </c>
      <c r="N1132" s="4" t="str">
        <f t="shared" si="409"/>
        <v>Flg</v>
      </c>
      <c r="O1132" s="179" t="str">
        <f t="shared" si="414"/>
        <v>MR170.9</v>
      </c>
      <c r="P1132" s="4" t="str">
        <f t="shared" si="420"/>
        <v>Pls</v>
      </c>
      <c r="Q1132" s="179" t="str">
        <f t="shared" si="415"/>
        <v>MR270.9</v>
      </c>
      <c r="R1132" s="4" t="str">
        <f t="shared" si="421"/>
        <v>[M]</v>
      </c>
      <c r="S1132" s="179" t="str">
        <f t="shared" si="416"/>
        <v>MR370.9</v>
      </c>
      <c r="T1132" s="4" t="str">
        <f t="shared" si="422"/>
        <v>[A]</v>
      </c>
      <c r="U1132" s="179" t="str">
        <f t="shared" si="410"/>
        <v>MR470.9</v>
      </c>
      <c r="V1132" s="4" t="str">
        <f t="shared" si="424"/>
        <v>Sw</v>
      </c>
      <c r="W1132" s="179" t="str">
        <f t="shared" si="411"/>
        <v>MR570.9</v>
      </c>
      <c r="X1132" s="4" t="str">
        <f t="shared" si="425"/>
        <v>Lamp</v>
      </c>
      <c r="Y1132" s="179" t="str">
        <f t="shared" si="417"/>
        <v>MR670.9</v>
      </c>
      <c r="Z1132" s="4" t="str">
        <f t="shared" si="426"/>
        <v>Alw</v>
      </c>
    </row>
    <row r="1133" spans="2:26">
      <c r="B1133" s="256"/>
      <c r="G1133" s="182">
        <f t="shared" si="418"/>
        <v>70</v>
      </c>
      <c r="H1133" s="179">
        <f t="shared" si="419"/>
        <v>10</v>
      </c>
      <c r="I1133" s="179" t="str">
        <f t="shared" si="408"/>
        <v>R70.10</v>
      </c>
      <c r="K1133" s="179" t="str">
        <f t="shared" si="412"/>
        <v>R170.10</v>
      </c>
      <c r="L1133" s="138" t="str">
        <f t="shared" si="423"/>
        <v>Sol</v>
      </c>
      <c r="M1133" s="179" t="str">
        <f t="shared" si="413"/>
        <v>MR70.10</v>
      </c>
      <c r="N1133" s="4" t="str">
        <f t="shared" si="409"/>
        <v>Flg</v>
      </c>
      <c r="O1133" s="179" t="str">
        <f t="shared" si="414"/>
        <v>MR170.10</v>
      </c>
      <c r="P1133" s="4" t="str">
        <f t="shared" si="420"/>
        <v>Pls</v>
      </c>
      <c r="Q1133" s="179" t="str">
        <f t="shared" si="415"/>
        <v>MR270.10</v>
      </c>
      <c r="R1133" s="4" t="str">
        <f t="shared" si="421"/>
        <v>[M]</v>
      </c>
      <c r="S1133" s="179" t="str">
        <f t="shared" si="416"/>
        <v>MR370.10</v>
      </c>
      <c r="T1133" s="4" t="str">
        <f t="shared" si="422"/>
        <v>[A]</v>
      </c>
      <c r="U1133" s="179" t="str">
        <f t="shared" si="410"/>
        <v>MR470.10</v>
      </c>
      <c r="V1133" s="4" t="str">
        <f t="shared" si="424"/>
        <v>Sw</v>
      </c>
      <c r="W1133" s="179" t="str">
        <f t="shared" si="411"/>
        <v>MR570.10</v>
      </c>
      <c r="X1133" s="4" t="str">
        <f t="shared" si="425"/>
        <v>Lamp</v>
      </c>
      <c r="Y1133" s="179" t="str">
        <f t="shared" si="417"/>
        <v>MR670.10</v>
      </c>
      <c r="Z1133" s="4" t="str">
        <f t="shared" si="426"/>
        <v>Alw</v>
      </c>
    </row>
    <row r="1134" spans="2:26">
      <c r="B1134" s="256"/>
      <c r="G1134" s="182">
        <f t="shared" si="418"/>
        <v>70</v>
      </c>
      <c r="H1134" s="179">
        <f t="shared" si="419"/>
        <v>11</v>
      </c>
      <c r="I1134" s="179" t="str">
        <f t="shared" si="408"/>
        <v>R70.11</v>
      </c>
      <c r="K1134" s="179" t="str">
        <f t="shared" si="412"/>
        <v>R170.11</v>
      </c>
      <c r="L1134" s="138" t="str">
        <f t="shared" si="423"/>
        <v>Sol</v>
      </c>
      <c r="M1134" s="179" t="str">
        <f t="shared" si="413"/>
        <v>MR70.11</v>
      </c>
      <c r="N1134" s="4" t="str">
        <f t="shared" si="409"/>
        <v>Flg</v>
      </c>
      <c r="O1134" s="179" t="str">
        <f t="shared" si="414"/>
        <v>MR170.11</v>
      </c>
      <c r="P1134" s="4" t="str">
        <f t="shared" si="420"/>
        <v>Pls</v>
      </c>
      <c r="Q1134" s="179" t="str">
        <f t="shared" si="415"/>
        <v>MR270.11</v>
      </c>
      <c r="R1134" s="4" t="str">
        <f t="shared" si="421"/>
        <v>[M]</v>
      </c>
      <c r="S1134" s="179" t="str">
        <f t="shared" si="416"/>
        <v>MR370.11</v>
      </c>
      <c r="T1134" s="4" t="str">
        <f t="shared" si="422"/>
        <v>[A]</v>
      </c>
      <c r="U1134" s="179" t="str">
        <f t="shared" si="410"/>
        <v>MR470.11</v>
      </c>
      <c r="V1134" s="4" t="str">
        <f t="shared" si="424"/>
        <v>Sw</v>
      </c>
      <c r="W1134" s="179" t="str">
        <f t="shared" si="411"/>
        <v>MR570.11</v>
      </c>
      <c r="X1134" s="4" t="str">
        <f t="shared" si="425"/>
        <v>Lamp</v>
      </c>
      <c r="Y1134" s="179" t="str">
        <f t="shared" si="417"/>
        <v>MR670.11</v>
      </c>
      <c r="Z1134" s="4" t="str">
        <f t="shared" si="426"/>
        <v>Alw</v>
      </c>
    </row>
    <row r="1135" spans="2:26">
      <c r="B1135" s="256"/>
      <c r="G1135" s="182">
        <f t="shared" si="418"/>
        <v>70</v>
      </c>
      <c r="H1135" s="179">
        <f t="shared" si="419"/>
        <v>12</v>
      </c>
      <c r="I1135" s="179" t="str">
        <f t="shared" si="408"/>
        <v>R70.12</v>
      </c>
      <c r="K1135" s="179" t="str">
        <f t="shared" si="412"/>
        <v>R170.12</v>
      </c>
      <c r="L1135" s="138" t="str">
        <f t="shared" si="423"/>
        <v>Sol</v>
      </c>
      <c r="M1135" s="179" t="str">
        <f t="shared" si="413"/>
        <v>MR70.12</v>
      </c>
      <c r="N1135" s="4" t="str">
        <f t="shared" si="409"/>
        <v>Flg</v>
      </c>
      <c r="O1135" s="179" t="str">
        <f t="shared" si="414"/>
        <v>MR170.12</v>
      </c>
      <c r="P1135" s="4" t="str">
        <f t="shared" si="420"/>
        <v>Pls</v>
      </c>
      <c r="Q1135" s="179" t="str">
        <f t="shared" si="415"/>
        <v>MR270.12</v>
      </c>
      <c r="R1135" s="4" t="str">
        <f t="shared" si="421"/>
        <v>[M]</v>
      </c>
      <c r="S1135" s="179" t="str">
        <f t="shared" si="416"/>
        <v>MR370.12</v>
      </c>
      <c r="T1135" s="4" t="str">
        <f t="shared" si="422"/>
        <v>[A]</v>
      </c>
      <c r="U1135" s="179" t="str">
        <f t="shared" si="410"/>
        <v>MR470.12</v>
      </c>
      <c r="V1135" s="4" t="str">
        <f t="shared" si="424"/>
        <v>Sw</v>
      </c>
      <c r="W1135" s="179" t="str">
        <f t="shared" si="411"/>
        <v>MR570.12</v>
      </c>
      <c r="X1135" s="4" t="str">
        <f t="shared" si="425"/>
        <v>Lamp</v>
      </c>
      <c r="Y1135" s="179" t="str">
        <f t="shared" si="417"/>
        <v>MR670.12</v>
      </c>
      <c r="Z1135" s="4" t="str">
        <f t="shared" si="426"/>
        <v>Alw</v>
      </c>
    </row>
    <row r="1136" spans="2:26">
      <c r="B1136" s="256"/>
      <c r="G1136" s="182">
        <f t="shared" si="418"/>
        <v>70</v>
      </c>
      <c r="H1136" s="179">
        <f t="shared" si="419"/>
        <v>13</v>
      </c>
      <c r="I1136" s="179" t="str">
        <f t="shared" si="408"/>
        <v>R70.13</v>
      </c>
      <c r="K1136" s="179" t="str">
        <f t="shared" si="412"/>
        <v>R170.13</v>
      </c>
      <c r="L1136" s="138" t="str">
        <f t="shared" si="423"/>
        <v>Sol</v>
      </c>
      <c r="M1136" s="179" t="str">
        <f t="shared" si="413"/>
        <v>MR70.13</v>
      </c>
      <c r="N1136" s="4" t="str">
        <f t="shared" si="409"/>
        <v>Flg</v>
      </c>
      <c r="O1136" s="179" t="str">
        <f t="shared" si="414"/>
        <v>MR170.13</v>
      </c>
      <c r="P1136" s="4" t="str">
        <f t="shared" si="420"/>
        <v>Pls</v>
      </c>
      <c r="Q1136" s="179" t="str">
        <f t="shared" si="415"/>
        <v>MR270.13</v>
      </c>
      <c r="R1136" s="4" t="str">
        <f t="shared" si="421"/>
        <v>[M]</v>
      </c>
      <c r="S1136" s="179" t="str">
        <f t="shared" si="416"/>
        <v>MR370.13</v>
      </c>
      <c r="T1136" s="4" t="str">
        <f t="shared" si="422"/>
        <v>[A]</v>
      </c>
      <c r="U1136" s="179" t="str">
        <f t="shared" si="410"/>
        <v>MR470.13</v>
      </c>
      <c r="V1136" s="4" t="str">
        <f t="shared" si="424"/>
        <v>Sw</v>
      </c>
      <c r="W1136" s="179" t="str">
        <f t="shared" si="411"/>
        <v>MR570.13</v>
      </c>
      <c r="X1136" s="4" t="str">
        <f t="shared" si="425"/>
        <v>Lamp</v>
      </c>
      <c r="Y1136" s="179" t="str">
        <f t="shared" si="417"/>
        <v>MR670.13</v>
      </c>
      <c r="Z1136" s="4" t="str">
        <f t="shared" si="426"/>
        <v>Alw</v>
      </c>
    </row>
    <row r="1137" spans="2:26">
      <c r="B1137" s="256"/>
      <c r="G1137" s="182">
        <f t="shared" si="418"/>
        <v>70</v>
      </c>
      <c r="H1137" s="179">
        <f t="shared" si="419"/>
        <v>14</v>
      </c>
      <c r="I1137" s="179" t="str">
        <f t="shared" si="408"/>
        <v>R70.14</v>
      </c>
      <c r="K1137" s="179" t="str">
        <f t="shared" si="412"/>
        <v>R170.14</v>
      </c>
      <c r="L1137" s="138" t="str">
        <f t="shared" si="423"/>
        <v>Sol</v>
      </c>
      <c r="M1137" s="179" t="str">
        <f t="shared" si="413"/>
        <v>MR70.14</v>
      </c>
      <c r="N1137" s="4" t="str">
        <f t="shared" si="409"/>
        <v>Flg</v>
      </c>
      <c r="O1137" s="179" t="str">
        <f t="shared" si="414"/>
        <v>MR170.14</v>
      </c>
      <c r="P1137" s="4" t="str">
        <f t="shared" si="420"/>
        <v>Pls</v>
      </c>
      <c r="Q1137" s="179" t="str">
        <f t="shared" si="415"/>
        <v>MR270.14</v>
      </c>
      <c r="R1137" s="4" t="str">
        <f t="shared" si="421"/>
        <v>[M]</v>
      </c>
      <c r="S1137" s="179" t="str">
        <f t="shared" si="416"/>
        <v>MR370.14</v>
      </c>
      <c r="T1137" s="4" t="str">
        <f t="shared" si="422"/>
        <v>[A]</v>
      </c>
      <c r="U1137" s="179" t="str">
        <f t="shared" si="410"/>
        <v>MR470.14</v>
      </c>
      <c r="V1137" s="4" t="str">
        <f t="shared" si="424"/>
        <v>Sw</v>
      </c>
      <c r="W1137" s="179" t="str">
        <f t="shared" si="411"/>
        <v>MR570.14</v>
      </c>
      <c r="X1137" s="4" t="str">
        <f t="shared" si="425"/>
        <v>Lamp</v>
      </c>
      <c r="Y1137" s="179" t="str">
        <f t="shared" si="417"/>
        <v>MR670.14</v>
      </c>
      <c r="Z1137" s="4" t="str">
        <f t="shared" si="426"/>
        <v>Alw</v>
      </c>
    </row>
    <row r="1138" spans="2:26">
      <c r="B1138" s="256"/>
      <c r="G1138" s="182">
        <f t="shared" si="418"/>
        <v>70</v>
      </c>
      <c r="H1138" s="179">
        <f t="shared" si="419"/>
        <v>15</v>
      </c>
      <c r="I1138" s="179" t="str">
        <f t="shared" si="408"/>
        <v>R70.15</v>
      </c>
      <c r="K1138" s="179" t="str">
        <f t="shared" si="412"/>
        <v>R170.15</v>
      </c>
      <c r="L1138" s="138" t="str">
        <f t="shared" si="423"/>
        <v>Sol</v>
      </c>
      <c r="M1138" s="179" t="str">
        <f t="shared" si="413"/>
        <v>MR70.15</v>
      </c>
      <c r="N1138" s="4" t="str">
        <f t="shared" si="409"/>
        <v>Flg</v>
      </c>
      <c r="O1138" s="179" t="str">
        <f t="shared" si="414"/>
        <v>MR170.15</v>
      </c>
      <c r="P1138" s="4" t="str">
        <f t="shared" si="420"/>
        <v>Pls</v>
      </c>
      <c r="Q1138" s="179" t="str">
        <f t="shared" si="415"/>
        <v>MR270.15</v>
      </c>
      <c r="R1138" s="4" t="str">
        <f t="shared" si="421"/>
        <v>[M]</v>
      </c>
      <c r="S1138" s="179" t="str">
        <f t="shared" si="416"/>
        <v>MR370.15</v>
      </c>
      <c r="T1138" s="4" t="str">
        <f t="shared" si="422"/>
        <v>[A]</v>
      </c>
      <c r="U1138" s="179" t="str">
        <f t="shared" si="410"/>
        <v>MR470.15</v>
      </c>
      <c r="V1138" s="4" t="str">
        <f t="shared" si="424"/>
        <v>Sw</v>
      </c>
      <c r="W1138" s="179" t="str">
        <f t="shared" si="411"/>
        <v>MR570.15</v>
      </c>
      <c r="X1138" s="4" t="str">
        <f t="shared" si="425"/>
        <v>Lamp</v>
      </c>
      <c r="Y1138" s="179" t="str">
        <f t="shared" si="417"/>
        <v>MR670.15</v>
      </c>
      <c r="Z1138" s="4" t="str">
        <f t="shared" si="426"/>
        <v>Alw</v>
      </c>
    </row>
    <row r="1139" spans="2:26">
      <c r="B1139" s="256"/>
      <c r="G1139" s="182">
        <f t="shared" si="418"/>
        <v>71</v>
      </c>
      <c r="H1139" s="179">
        <f t="shared" si="419"/>
        <v>0</v>
      </c>
      <c r="I1139" s="179" t="str">
        <f t="shared" si="408"/>
        <v>R71.0</v>
      </c>
      <c r="K1139" s="179" t="str">
        <f t="shared" si="412"/>
        <v>R171.0</v>
      </c>
      <c r="L1139" s="138" t="str">
        <f t="shared" si="423"/>
        <v>Sol</v>
      </c>
      <c r="M1139" s="179" t="str">
        <f t="shared" si="413"/>
        <v>MR71.0</v>
      </c>
      <c r="N1139" s="4" t="str">
        <f t="shared" si="409"/>
        <v>Flg</v>
      </c>
      <c r="O1139" s="179" t="str">
        <f t="shared" si="414"/>
        <v>MR171.0</v>
      </c>
      <c r="P1139" s="4" t="str">
        <f t="shared" si="420"/>
        <v>Pls</v>
      </c>
      <c r="Q1139" s="179" t="str">
        <f t="shared" si="415"/>
        <v>MR271.0</v>
      </c>
      <c r="R1139" s="4" t="str">
        <f t="shared" si="421"/>
        <v>[M]</v>
      </c>
      <c r="S1139" s="179" t="str">
        <f t="shared" si="416"/>
        <v>MR371.0</v>
      </c>
      <c r="T1139" s="4" t="str">
        <f t="shared" si="422"/>
        <v>[A]</v>
      </c>
      <c r="U1139" s="179" t="str">
        <f t="shared" si="410"/>
        <v>MR471.0</v>
      </c>
      <c r="V1139" s="4" t="str">
        <f t="shared" si="424"/>
        <v>Sw</v>
      </c>
      <c r="W1139" s="179" t="str">
        <f t="shared" si="411"/>
        <v>MR571.0</v>
      </c>
      <c r="X1139" s="4" t="str">
        <f t="shared" si="425"/>
        <v>Lamp</v>
      </c>
      <c r="Y1139" s="179" t="str">
        <f t="shared" si="417"/>
        <v>MR671.0</v>
      </c>
      <c r="Z1139" s="4" t="str">
        <f t="shared" si="426"/>
        <v>Alw</v>
      </c>
    </row>
    <row r="1140" spans="2:26">
      <c r="B1140" s="256"/>
      <c r="G1140" s="182">
        <f t="shared" si="418"/>
        <v>71</v>
      </c>
      <c r="H1140" s="179">
        <f t="shared" si="419"/>
        <v>1</v>
      </c>
      <c r="I1140" s="179" t="str">
        <f t="shared" si="408"/>
        <v>R71.1</v>
      </c>
      <c r="K1140" s="179" t="str">
        <f t="shared" si="412"/>
        <v>R171.1</v>
      </c>
      <c r="L1140" s="138" t="str">
        <f t="shared" si="423"/>
        <v>Sol</v>
      </c>
      <c r="M1140" s="179" t="str">
        <f t="shared" si="413"/>
        <v>MR71.1</v>
      </c>
      <c r="N1140" s="4" t="str">
        <f t="shared" si="409"/>
        <v>Flg</v>
      </c>
      <c r="O1140" s="179" t="str">
        <f t="shared" si="414"/>
        <v>MR171.1</v>
      </c>
      <c r="P1140" s="4" t="str">
        <f t="shared" si="420"/>
        <v>Pls</v>
      </c>
      <c r="Q1140" s="179" t="str">
        <f t="shared" si="415"/>
        <v>MR271.1</v>
      </c>
      <c r="R1140" s="4" t="str">
        <f t="shared" si="421"/>
        <v>[M]</v>
      </c>
      <c r="S1140" s="179" t="str">
        <f t="shared" si="416"/>
        <v>MR371.1</v>
      </c>
      <c r="T1140" s="4" t="str">
        <f t="shared" si="422"/>
        <v>[A]</v>
      </c>
      <c r="U1140" s="179" t="str">
        <f t="shared" si="410"/>
        <v>MR471.1</v>
      </c>
      <c r="V1140" s="4" t="str">
        <f t="shared" si="424"/>
        <v>Sw</v>
      </c>
      <c r="W1140" s="179" t="str">
        <f t="shared" si="411"/>
        <v>MR571.1</v>
      </c>
      <c r="X1140" s="4" t="str">
        <f t="shared" si="425"/>
        <v>Lamp</v>
      </c>
      <c r="Y1140" s="179" t="str">
        <f t="shared" si="417"/>
        <v>MR671.1</v>
      </c>
      <c r="Z1140" s="4" t="str">
        <f t="shared" si="426"/>
        <v>Alw</v>
      </c>
    </row>
    <row r="1141" spans="2:26">
      <c r="B1141" s="256"/>
      <c r="G1141" s="182">
        <f t="shared" si="418"/>
        <v>71</v>
      </c>
      <c r="H1141" s="179">
        <f t="shared" si="419"/>
        <v>2</v>
      </c>
      <c r="I1141" s="179" t="str">
        <f t="shared" si="408"/>
        <v>R71.2</v>
      </c>
      <c r="K1141" s="179" t="str">
        <f t="shared" si="412"/>
        <v>R171.2</v>
      </c>
      <c r="L1141" s="138" t="str">
        <f t="shared" si="423"/>
        <v>Sol</v>
      </c>
      <c r="M1141" s="179" t="str">
        <f t="shared" si="413"/>
        <v>MR71.2</v>
      </c>
      <c r="N1141" s="4" t="str">
        <f t="shared" si="409"/>
        <v>Flg</v>
      </c>
      <c r="O1141" s="179" t="str">
        <f t="shared" si="414"/>
        <v>MR171.2</v>
      </c>
      <c r="P1141" s="4" t="str">
        <f t="shared" si="420"/>
        <v>Pls</v>
      </c>
      <c r="Q1141" s="179" t="str">
        <f t="shared" si="415"/>
        <v>MR271.2</v>
      </c>
      <c r="R1141" s="4" t="str">
        <f t="shared" si="421"/>
        <v>[M]</v>
      </c>
      <c r="S1141" s="179" t="str">
        <f t="shared" si="416"/>
        <v>MR371.2</v>
      </c>
      <c r="T1141" s="4" t="str">
        <f t="shared" si="422"/>
        <v>[A]</v>
      </c>
      <c r="U1141" s="179" t="str">
        <f t="shared" si="410"/>
        <v>MR471.2</v>
      </c>
      <c r="V1141" s="4" t="str">
        <f t="shared" si="424"/>
        <v>Sw</v>
      </c>
      <c r="W1141" s="179" t="str">
        <f t="shared" si="411"/>
        <v>MR571.2</v>
      </c>
      <c r="X1141" s="4" t="str">
        <f t="shared" si="425"/>
        <v>Lamp</v>
      </c>
      <c r="Y1141" s="179" t="str">
        <f t="shared" si="417"/>
        <v>MR671.2</v>
      </c>
      <c r="Z1141" s="4" t="str">
        <f t="shared" si="426"/>
        <v>Alw</v>
      </c>
    </row>
    <row r="1142" spans="2:26">
      <c r="B1142" s="256"/>
      <c r="G1142" s="182">
        <f t="shared" si="418"/>
        <v>71</v>
      </c>
      <c r="H1142" s="179">
        <f t="shared" si="419"/>
        <v>3</v>
      </c>
      <c r="I1142" s="179" t="str">
        <f t="shared" si="408"/>
        <v>R71.3</v>
      </c>
      <c r="K1142" s="179" t="str">
        <f t="shared" si="412"/>
        <v>R171.3</v>
      </c>
      <c r="L1142" s="138" t="str">
        <f t="shared" si="423"/>
        <v>Sol</v>
      </c>
      <c r="M1142" s="179" t="str">
        <f t="shared" si="413"/>
        <v>MR71.3</v>
      </c>
      <c r="N1142" s="4" t="str">
        <f t="shared" si="409"/>
        <v>Flg</v>
      </c>
      <c r="O1142" s="179" t="str">
        <f t="shared" si="414"/>
        <v>MR171.3</v>
      </c>
      <c r="P1142" s="4" t="str">
        <f t="shared" si="420"/>
        <v>Pls</v>
      </c>
      <c r="Q1142" s="179" t="str">
        <f t="shared" si="415"/>
        <v>MR271.3</v>
      </c>
      <c r="R1142" s="4" t="str">
        <f t="shared" si="421"/>
        <v>[M]</v>
      </c>
      <c r="S1142" s="179" t="str">
        <f t="shared" si="416"/>
        <v>MR371.3</v>
      </c>
      <c r="T1142" s="4" t="str">
        <f t="shared" si="422"/>
        <v>[A]</v>
      </c>
      <c r="U1142" s="179" t="str">
        <f t="shared" si="410"/>
        <v>MR471.3</v>
      </c>
      <c r="V1142" s="4" t="str">
        <f t="shared" si="424"/>
        <v>Sw</v>
      </c>
      <c r="W1142" s="179" t="str">
        <f t="shared" si="411"/>
        <v>MR571.3</v>
      </c>
      <c r="X1142" s="4" t="str">
        <f t="shared" si="425"/>
        <v>Lamp</v>
      </c>
      <c r="Y1142" s="179" t="str">
        <f t="shared" si="417"/>
        <v>MR671.3</v>
      </c>
      <c r="Z1142" s="4" t="str">
        <f t="shared" si="426"/>
        <v>Alw</v>
      </c>
    </row>
    <row r="1143" spans="2:26">
      <c r="B1143" s="256"/>
      <c r="G1143" s="182">
        <f t="shared" si="418"/>
        <v>71</v>
      </c>
      <c r="H1143" s="179">
        <f t="shared" si="419"/>
        <v>4</v>
      </c>
      <c r="I1143" s="179" t="str">
        <f t="shared" si="408"/>
        <v>R71.4</v>
      </c>
      <c r="K1143" s="179" t="str">
        <f t="shared" si="412"/>
        <v>R171.4</v>
      </c>
      <c r="L1143" s="138" t="str">
        <f t="shared" si="423"/>
        <v>Sol</v>
      </c>
      <c r="M1143" s="179" t="str">
        <f t="shared" si="413"/>
        <v>MR71.4</v>
      </c>
      <c r="N1143" s="4" t="str">
        <f t="shared" si="409"/>
        <v>Flg</v>
      </c>
      <c r="O1143" s="179" t="str">
        <f t="shared" si="414"/>
        <v>MR171.4</v>
      </c>
      <c r="P1143" s="4" t="str">
        <f t="shared" si="420"/>
        <v>Pls</v>
      </c>
      <c r="Q1143" s="179" t="str">
        <f t="shared" si="415"/>
        <v>MR271.4</v>
      </c>
      <c r="R1143" s="4" t="str">
        <f t="shared" si="421"/>
        <v>[M]</v>
      </c>
      <c r="S1143" s="179" t="str">
        <f t="shared" si="416"/>
        <v>MR371.4</v>
      </c>
      <c r="T1143" s="4" t="str">
        <f t="shared" si="422"/>
        <v>[A]</v>
      </c>
      <c r="U1143" s="179" t="str">
        <f t="shared" si="410"/>
        <v>MR471.4</v>
      </c>
      <c r="V1143" s="4" t="str">
        <f t="shared" si="424"/>
        <v>Sw</v>
      </c>
      <c r="W1143" s="179" t="str">
        <f t="shared" si="411"/>
        <v>MR571.4</v>
      </c>
      <c r="X1143" s="4" t="str">
        <f t="shared" si="425"/>
        <v>Lamp</v>
      </c>
      <c r="Y1143" s="179" t="str">
        <f t="shared" si="417"/>
        <v>MR671.4</v>
      </c>
      <c r="Z1143" s="4" t="str">
        <f t="shared" si="426"/>
        <v>Alw</v>
      </c>
    </row>
    <row r="1144" spans="2:26">
      <c r="B1144" s="256"/>
      <c r="G1144" s="182">
        <f t="shared" si="418"/>
        <v>71</v>
      </c>
      <c r="H1144" s="179">
        <f t="shared" si="419"/>
        <v>5</v>
      </c>
      <c r="I1144" s="179" t="str">
        <f t="shared" si="408"/>
        <v>R71.5</v>
      </c>
      <c r="K1144" s="179" t="str">
        <f t="shared" si="412"/>
        <v>R171.5</v>
      </c>
      <c r="L1144" s="138" t="str">
        <f t="shared" si="423"/>
        <v>Sol</v>
      </c>
      <c r="M1144" s="179" t="str">
        <f t="shared" si="413"/>
        <v>MR71.5</v>
      </c>
      <c r="N1144" s="4" t="str">
        <f t="shared" si="409"/>
        <v>Flg</v>
      </c>
      <c r="O1144" s="179" t="str">
        <f t="shared" si="414"/>
        <v>MR171.5</v>
      </c>
      <c r="P1144" s="4" t="str">
        <f t="shared" si="420"/>
        <v>Pls</v>
      </c>
      <c r="Q1144" s="179" t="str">
        <f t="shared" si="415"/>
        <v>MR271.5</v>
      </c>
      <c r="R1144" s="4" t="str">
        <f t="shared" si="421"/>
        <v>[M]</v>
      </c>
      <c r="S1144" s="179" t="str">
        <f t="shared" si="416"/>
        <v>MR371.5</v>
      </c>
      <c r="T1144" s="4" t="str">
        <f t="shared" si="422"/>
        <v>[A]</v>
      </c>
      <c r="U1144" s="179" t="str">
        <f t="shared" si="410"/>
        <v>MR471.5</v>
      </c>
      <c r="V1144" s="4" t="str">
        <f t="shared" si="424"/>
        <v>Sw</v>
      </c>
      <c r="W1144" s="179" t="str">
        <f t="shared" si="411"/>
        <v>MR571.5</v>
      </c>
      <c r="X1144" s="4" t="str">
        <f t="shared" si="425"/>
        <v>Lamp</v>
      </c>
      <c r="Y1144" s="179" t="str">
        <f t="shared" si="417"/>
        <v>MR671.5</v>
      </c>
      <c r="Z1144" s="4" t="str">
        <f t="shared" si="426"/>
        <v>Alw</v>
      </c>
    </row>
    <row r="1145" spans="2:26">
      <c r="B1145" s="256"/>
      <c r="G1145" s="182">
        <f t="shared" si="418"/>
        <v>71</v>
      </c>
      <c r="H1145" s="179">
        <f t="shared" si="419"/>
        <v>6</v>
      </c>
      <c r="I1145" s="179" t="str">
        <f t="shared" si="408"/>
        <v>R71.6</v>
      </c>
      <c r="K1145" s="179" t="str">
        <f t="shared" si="412"/>
        <v>R171.6</v>
      </c>
      <c r="L1145" s="138" t="str">
        <f t="shared" si="423"/>
        <v>Sol</v>
      </c>
      <c r="M1145" s="179" t="str">
        <f t="shared" si="413"/>
        <v>MR71.6</v>
      </c>
      <c r="N1145" s="4" t="str">
        <f t="shared" si="409"/>
        <v>Flg</v>
      </c>
      <c r="O1145" s="179" t="str">
        <f t="shared" si="414"/>
        <v>MR171.6</v>
      </c>
      <c r="P1145" s="4" t="str">
        <f t="shared" si="420"/>
        <v>Pls</v>
      </c>
      <c r="Q1145" s="179" t="str">
        <f t="shared" si="415"/>
        <v>MR271.6</v>
      </c>
      <c r="R1145" s="4" t="str">
        <f t="shared" si="421"/>
        <v>[M]</v>
      </c>
      <c r="S1145" s="179" t="str">
        <f t="shared" si="416"/>
        <v>MR371.6</v>
      </c>
      <c r="T1145" s="4" t="str">
        <f t="shared" si="422"/>
        <v>[A]</v>
      </c>
      <c r="U1145" s="179" t="str">
        <f t="shared" si="410"/>
        <v>MR471.6</v>
      </c>
      <c r="V1145" s="4" t="str">
        <f t="shared" si="424"/>
        <v>Sw</v>
      </c>
      <c r="W1145" s="179" t="str">
        <f t="shared" si="411"/>
        <v>MR571.6</v>
      </c>
      <c r="X1145" s="4" t="str">
        <f t="shared" si="425"/>
        <v>Lamp</v>
      </c>
      <c r="Y1145" s="179" t="str">
        <f t="shared" si="417"/>
        <v>MR671.6</v>
      </c>
      <c r="Z1145" s="4" t="str">
        <f t="shared" si="426"/>
        <v>Alw</v>
      </c>
    </row>
    <row r="1146" spans="2:26">
      <c r="B1146" s="256"/>
      <c r="G1146" s="182">
        <f t="shared" si="418"/>
        <v>71</v>
      </c>
      <c r="H1146" s="179">
        <f t="shared" si="419"/>
        <v>7</v>
      </c>
      <c r="I1146" s="179" t="str">
        <f t="shared" si="408"/>
        <v>R71.7</v>
      </c>
      <c r="K1146" s="179" t="str">
        <f t="shared" si="412"/>
        <v>R171.7</v>
      </c>
      <c r="L1146" s="138" t="str">
        <f t="shared" si="423"/>
        <v>Sol</v>
      </c>
      <c r="M1146" s="179" t="str">
        <f t="shared" si="413"/>
        <v>MR71.7</v>
      </c>
      <c r="N1146" s="4" t="str">
        <f t="shared" si="409"/>
        <v>Flg</v>
      </c>
      <c r="O1146" s="179" t="str">
        <f t="shared" si="414"/>
        <v>MR171.7</v>
      </c>
      <c r="P1146" s="4" t="str">
        <f t="shared" si="420"/>
        <v>Pls</v>
      </c>
      <c r="Q1146" s="179" t="str">
        <f t="shared" si="415"/>
        <v>MR271.7</v>
      </c>
      <c r="R1146" s="4" t="str">
        <f t="shared" si="421"/>
        <v>[M]</v>
      </c>
      <c r="S1146" s="179" t="str">
        <f t="shared" si="416"/>
        <v>MR371.7</v>
      </c>
      <c r="T1146" s="4" t="str">
        <f t="shared" si="422"/>
        <v>[A]</v>
      </c>
      <c r="U1146" s="179" t="str">
        <f t="shared" si="410"/>
        <v>MR471.7</v>
      </c>
      <c r="V1146" s="4" t="str">
        <f t="shared" si="424"/>
        <v>Sw</v>
      </c>
      <c r="W1146" s="179" t="str">
        <f t="shared" si="411"/>
        <v>MR571.7</v>
      </c>
      <c r="X1146" s="4" t="str">
        <f t="shared" si="425"/>
        <v>Lamp</v>
      </c>
      <c r="Y1146" s="179" t="str">
        <f t="shared" si="417"/>
        <v>MR671.7</v>
      </c>
      <c r="Z1146" s="4" t="str">
        <f t="shared" si="426"/>
        <v>Alw</v>
      </c>
    </row>
    <row r="1147" spans="2:26">
      <c r="B1147" s="256"/>
      <c r="G1147" s="182">
        <f t="shared" si="418"/>
        <v>71</v>
      </c>
      <c r="H1147" s="179">
        <f t="shared" si="419"/>
        <v>8</v>
      </c>
      <c r="I1147" s="179" t="str">
        <f t="shared" si="408"/>
        <v>R71.8</v>
      </c>
      <c r="K1147" s="179" t="str">
        <f t="shared" si="412"/>
        <v>R171.8</v>
      </c>
      <c r="L1147" s="138" t="str">
        <f t="shared" si="423"/>
        <v>Sol</v>
      </c>
      <c r="M1147" s="179" t="str">
        <f t="shared" si="413"/>
        <v>MR71.8</v>
      </c>
      <c r="N1147" s="4" t="str">
        <f t="shared" si="409"/>
        <v>Flg</v>
      </c>
      <c r="O1147" s="179" t="str">
        <f t="shared" si="414"/>
        <v>MR171.8</v>
      </c>
      <c r="P1147" s="4" t="str">
        <f t="shared" si="420"/>
        <v>Pls</v>
      </c>
      <c r="Q1147" s="179" t="str">
        <f t="shared" si="415"/>
        <v>MR271.8</v>
      </c>
      <c r="R1147" s="4" t="str">
        <f t="shared" si="421"/>
        <v>[M]</v>
      </c>
      <c r="S1147" s="179" t="str">
        <f t="shared" si="416"/>
        <v>MR371.8</v>
      </c>
      <c r="T1147" s="4" t="str">
        <f t="shared" si="422"/>
        <v>[A]</v>
      </c>
      <c r="U1147" s="179" t="str">
        <f t="shared" si="410"/>
        <v>MR471.8</v>
      </c>
      <c r="V1147" s="4" t="str">
        <f t="shared" si="424"/>
        <v>Sw</v>
      </c>
      <c r="W1147" s="179" t="str">
        <f t="shared" si="411"/>
        <v>MR571.8</v>
      </c>
      <c r="X1147" s="4" t="str">
        <f t="shared" si="425"/>
        <v>Lamp</v>
      </c>
      <c r="Y1147" s="179" t="str">
        <f t="shared" si="417"/>
        <v>MR671.8</v>
      </c>
      <c r="Z1147" s="4" t="str">
        <f t="shared" si="426"/>
        <v>Alw</v>
      </c>
    </row>
    <row r="1148" spans="2:26">
      <c r="B1148" s="256"/>
      <c r="G1148" s="182">
        <f t="shared" si="418"/>
        <v>71</v>
      </c>
      <c r="H1148" s="179">
        <f t="shared" si="419"/>
        <v>9</v>
      </c>
      <c r="I1148" s="179" t="str">
        <f t="shared" si="408"/>
        <v>R71.9</v>
      </c>
      <c r="K1148" s="179" t="str">
        <f t="shared" si="412"/>
        <v>R171.9</v>
      </c>
      <c r="L1148" s="138" t="str">
        <f t="shared" si="423"/>
        <v>Sol</v>
      </c>
      <c r="M1148" s="179" t="str">
        <f t="shared" si="413"/>
        <v>MR71.9</v>
      </c>
      <c r="N1148" s="4" t="str">
        <f t="shared" si="409"/>
        <v>Flg</v>
      </c>
      <c r="O1148" s="179" t="str">
        <f t="shared" si="414"/>
        <v>MR171.9</v>
      </c>
      <c r="P1148" s="4" t="str">
        <f t="shared" si="420"/>
        <v>Pls</v>
      </c>
      <c r="Q1148" s="179" t="str">
        <f t="shared" si="415"/>
        <v>MR271.9</v>
      </c>
      <c r="R1148" s="4" t="str">
        <f t="shared" si="421"/>
        <v>[M]</v>
      </c>
      <c r="S1148" s="179" t="str">
        <f t="shared" si="416"/>
        <v>MR371.9</v>
      </c>
      <c r="T1148" s="4" t="str">
        <f t="shared" si="422"/>
        <v>[A]</v>
      </c>
      <c r="U1148" s="179" t="str">
        <f t="shared" si="410"/>
        <v>MR471.9</v>
      </c>
      <c r="V1148" s="4" t="str">
        <f t="shared" si="424"/>
        <v>Sw</v>
      </c>
      <c r="W1148" s="179" t="str">
        <f t="shared" si="411"/>
        <v>MR571.9</v>
      </c>
      <c r="X1148" s="4" t="str">
        <f t="shared" si="425"/>
        <v>Lamp</v>
      </c>
      <c r="Y1148" s="179" t="str">
        <f t="shared" si="417"/>
        <v>MR671.9</v>
      </c>
      <c r="Z1148" s="4" t="str">
        <f t="shared" si="426"/>
        <v>Alw</v>
      </c>
    </row>
    <row r="1149" spans="2:26">
      <c r="B1149" s="256"/>
      <c r="G1149" s="182">
        <f t="shared" si="418"/>
        <v>71</v>
      </c>
      <c r="H1149" s="179">
        <f t="shared" si="419"/>
        <v>10</v>
      </c>
      <c r="I1149" s="179" t="str">
        <f t="shared" si="408"/>
        <v>R71.10</v>
      </c>
      <c r="K1149" s="179" t="str">
        <f t="shared" si="412"/>
        <v>R171.10</v>
      </c>
      <c r="L1149" s="138" t="str">
        <f t="shared" si="423"/>
        <v>Sol</v>
      </c>
      <c r="M1149" s="179" t="str">
        <f t="shared" si="413"/>
        <v>MR71.10</v>
      </c>
      <c r="N1149" s="4" t="str">
        <f t="shared" si="409"/>
        <v>Flg</v>
      </c>
      <c r="O1149" s="179" t="str">
        <f t="shared" si="414"/>
        <v>MR171.10</v>
      </c>
      <c r="P1149" s="4" t="str">
        <f t="shared" si="420"/>
        <v>Pls</v>
      </c>
      <c r="Q1149" s="179" t="str">
        <f t="shared" si="415"/>
        <v>MR271.10</v>
      </c>
      <c r="R1149" s="4" t="str">
        <f t="shared" si="421"/>
        <v>[M]</v>
      </c>
      <c r="S1149" s="179" t="str">
        <f t="shared" si="416"/>
        <v>MR371.10</v>
      </c>
      <c r="T1149" s="4" t="str">
        <f t="shared" si="422"/>
        <v>[A]</v>
      </c>
      <c r="U1149" s="179" t="str">
        <f t="shared" si="410"/>
        <v>MR471.10</v>
      </c>
      <c r="V1149" s="4" t="str">
        <f t="shared" si="424"/>
        <v>Sw</v>
      </c>
      <c r="W1149" s="179" t="str">
        <f t="shared" si="411"/>
        <v>MR571.10</v>
      </c>
      <c r="X1149" s="4" t="str">
        <f t="shared" si="425"/>
        <v>Lamp</v>
      </c>
      <c r="Y1149" s="179" t="str">
        <f t="shared" si="417"/>
        <v>MR671.10</v>
      </c>
      <c r="Z1149" s="4" t="str">
        <f t="shared" si="426"/>
        <v>Alw</v>
      </c>
    </row>
    <row r="1150" spans="2:26">
      <c r="B1150" s="256"/>
      <c r="G1150" s="182">
        <f t="shared" si="418"/>
        <v>71</v>
      </c>
      <c r="H1150" s="179">
        <f t="shared" si="419"/>
        <v>11</v>
      </c>
      <c r="I1150" s="179" t="str">
        <f t="shared" si="408"/>
        <v>R71.11</v>
      </c>
      <c r="K1150" s="179" t="str">
        <f t="shared" si="412"/>
        <v>R171.11</v>
      </c>
      <c r="L1150" s="138" t="str">
        <f t="shared" si="423"/>
        <v>Sol</v>
      </c>
      <c r="M1150" s="179" t="str">
        <f t="shared" si="413"/>
        <v>MR71.11</v>
      </c>
      <c r="N1150" s="4" t="str">
        <f t="shared" si="409"/>
        <v>Flg</v>
      </c>
      <c r="O1150" s="179" t="str">
        <f t="shared" si="414"/>
        <v>MR171.11</v>
      </c>
      <c r="P1150" s="4" t="str">
        <f t="shared" si="420"/>
        <v>Pls</v>
      </c>
      <c r="Q1150" s="179" t="str">
        <f t="shared" si="415"/>
        <v>MR271.11</v>
      </c>
      <c r="R1150" s="4" t="str">
        <f t="shared" si="421"/>
        <v>[M]</v>
      </c>
      <c r="S1150" s="179" t="str">
        <f t="shared" si="416"/>
        <v>MR371.11</v>
      </c>
      <c r="T1150" s="4" t="str">
        <f t="shared" si="422"/>
        <v>[A]</v>
      </c>
      <c r="U1150" s="179" t="str">
        <f t="shared" si="410"/>
        <v>MR471.11</v>
      </c>
      <c r="V1150" s="4" t="str">
        <f t="shared" si="424"/>
        <v>Sw</v>
      </c>
      <c r="W1150" s="179" t="str">
        <f t="shared" si="411"/>
        <v>MR571.11</v>
      </c>
      <c r="X1150" s="4" t="str">
        <f t="shared" si="425"/>
        <v>Lamp</v>
      </c>
      <c r="Y1150" s="179" t="str">
        <f t="shared" si="417"/>
        <v>MR671.11</v>
      </c>
      <c r="Z1150" s="4" t="str">
        <f t="shared" si="426"/>
        <v>Alw</v>
      </c>
    </row>
    <row r="1151" spans="2:26">
      <c r="B1151" s="256"/>
      <c r="G1151" s="182">
        <f t="shared" si="418"/>
        <v>71</v>
      </c>
      <c r="H1151" s="179">
        <f t="shared" si="419"/>
        <v>12</v>
      </c>
      <c r="I1151" s="179" t="str">
        <f t="shared" si="408"/>
        <v>R71.12</v>
      </c>
      <c r="K1151" s="179" t="str">
        <f t="shared" si="412"/>
        <v>R171.12</v>
      </c>
      <c r="L1151" s="138" t="str">
        <f t="shared" si="423"/>
        <v>Sol</v>
      </c>
      <c r="M1151" s="179" t="str">
        <f t="shared" si="413"/>
        <v>MR71.12</v>
      </c>
      <c r="N1151" s="4" t="str">
        <f t="shared" si="409"/>
        <v>Flg</v>
      </c>
      <c r="O1151" s="179" t="str">
        <f t="shared" si="414"/>
        <v>MR171.12</v>
      </c>
      <c r="P1151" s="4" t="str">
        <f t="shared" si="420"/>
        <v>Pls</v>
      </c>
      <c r="Q1151" s="179" t="str">
        <f t="shared" si="415"/>
        <v>MR271.12</v>
      </c>
      <c r="R1151" s="4" t="str">
        <f t="shared" si="421"/>
        <v>[M]</v>
      </c>
      <c r="S1151" s="179" t="str">
        <f t="shared" si="416"/>
        <v>MR371.12</v>
      </c>
      <c r="T1151" s="4" t="str">
        <f t="shared" si="422"/>
        <v>[A]</v>
      </c>
      <c r="U1151" s="179" t="str">
        <f t="shared" si="410"/>
        <v>MR471.12</v>
      </c>
      <c r="V1151" s="4" t="str">
        <f t="shared" si="424"/>
        <v>Sw</v>
      </c>
      <c r="W1151" s="179" t="str">
        <f t="shared" si="411"/>
        <v>MR571.12</v>
      </c>
      <c r="X1151" s="4" t="str">
        <f t="shared" si="425"/>
        <v>Lamp</v>
      </c>
      <c r="Y1151" s="179" t="str">
        <f t="shared" si="417"/>
        <v>MR671.12</v>
      </c>
      <c r="Z1151" s="4" t="str">
        <f t="shared" si="426"/>
        <v>Alw</v>
      </c>
    </row>
    <row r="1152" spans="2:26">
      <c r="B1152" s="256"/>
      <c r="G1152" s="182">
        <f t="shared" si="418"/>
        <v>71</v>
      </c>
      <c r="H1152" s="179">
        <f t="shared" si="419"/>
        <v>13</v>
      </c>
      <c r="I1152" s="179" t="str">
        <f t="shared" si="408"/>
        <v>R71.13</v>
      </c>
      <c r="K1152" s="179" t="str">
        <f t="shared" si="412"/>
        <v>R171.13</v>
      </c>
      <c r="L1152" s="138" t="str">
        <f t="shared" si="423"/>
        <v>Sol</v>
      </c>
      <c r="M1152" s="179" t="str">
        <f t="shared" si="413"/>
        <v>MR71.13</v>
      </c>
      <c r="N1152" s="4" t="str">
        <f t="shared" si="409"/>
        <v>Flg</v>
      </c>
      <c r="O1152" s="179" t="str">
        <f t="shared" si="414"/>
        <v>MR171.13</v>
      </c>
      <c r="P1152" s="4" t="str">
        <f t="shared" si="420"/>
        <v>Pls</v>
      </c>
      <c r="Q1152" s="179" t="str">
        <f t="shared" si="415"/>
        <v>MR271.13</v>
      </c>
      <c r="R1152" s="4" t="str">
        <f t="shared" si="421"/>
        <v>[M]</v>
      </c>
      <c r="S1152" s="179" t="str">
        <f t="shared" si="416"/>
        <v>MR371.13</v>
      </c>
      <c r="T1152" s="4" t="str">
        <f t="shared" si="422"/>
        <v>[A]</v>
      </c>
      <c r="U1152" s="179" t="str">
        <f t="shared" si="410"/>
        <v>MR471.13</v>
      </c>
      <c r="V1152" s="4" t="str">
        <f t="shared" si="424"/>
        <v>Sw</v>
      </c>
      <c r="W1152" s="179" t="str">
        <f t="shared" si="411"/>
        <v>MR571.13</v>
      </c>
      <c r="X1152" s="4" t="str">
        <f t="shared" si="425"/>
        <v>Lamp</v>
      </c>
      <c r="Y1152" s="179" t="str">
        <f t="shared" si="417"/>
        <v>MR671.13</v>
      </c>
      <c r="Z1152" s="4" t="str">
        <f t="shared" si="426"/>
        <v>Alw</v>
      </c>
    </row>
    <row r="1153" spans="2:26">
      <c r="B1153" s="256"/>
      <c r="G1153" s="182">
        <f t="shared" si="418"/>
        <v>71</v>
      </c>
      <c r="H1153" s="179">
        <f t="shared" si="419"/>
        <v>14</v>
      </c>
      <c r="I1153" s="179" t="str">
        <f t="shared" si="408"/>
        <v>R71.14</v>
      </c>
      <c r="K1153" s="179" t="str">
        <f t="shared" si="412"/>
        <v>R171.14</v>
      </c>
      <c r="L1153" s="138" t="str">
        <f t="shared" si="423"/>
        <v>Sol</v>
      </c>
      <c r="M1153" s="179" t="str">
        <f t="shared" si="413"/>
        <v>MR71.14</v>
      </c>
      <c r="N1153" s="4" t="str">
        <f t="shared" si="409"/>
        <v>Flg</v>
      </c>
      <c r="O1153" s="179" t="str">
        <f t="shared" si="414"/>
        <v>MR171.14</v>
      </c>
      <c r="P1153" s="4" t="str">
        <f t="shared" si="420"/>
        <v>Pls</v>
      </c>
      <c r="Q1153" s="179" t="str">
        <f t="shared" si="415"/>
        <v>MR271.14</v>
      </c>
      <c r="R1153" s="4" t="str">
        <f t="shared" si="421"/>
        <v>[M]</v>
      </c>
      <c r="S1153" s="179" t="str">
        <f t="shared" si="416"/>
        <v>MR371.14</v>
      </c>
      <c r="T1153" s="4" t="str">
        <f t="shared" si="422"/>
        <v>[A]</v>
      </c>
      <c r="U1153" s="179" t="str">
        <f t="shared" si="410"/>
        <v>MR471.14</v>
      </c>
      <c r="V1153" s="4" t="str">
        <f t="shared" si="424"/>
        <v>Sw</v>
      </c>
      <c r="W1153" s="179" t="str">
        <f t="shared" si="411"/>
        <v>MR571.14</v>
      </c>
      <c r="X1153" s="4" t="str">
        <f t="shared" si="425"/>
        <v>Lamp</v>
      </c>
      <c r="Y1153" s="179" t="str">
        <f t="shared" si="417"/>
        <v>MR671.14</v>
      </c>
      <c r="Z1153" s="4" t="str">
        <f t="shared" si="426"/>
        <v>Alw</v>
      </c>
    </row>
    <row r="1154" spans="2:26">
      <c r="B1154" s="256"/>
      <c r="G1154" s="182">
        <f t="shared" si="418"/>
        <v>71</v>
      </c>
      <c r="H1154" s="179">
        <f t="shared" si="419"/>
        <v>15</v>
      </c>
      <c r="I1154" s="179" t="str">
        <f t="shared" si="408"/>
        <v>R71.15</v>
      </c>
      <c r="K1154" s="179" t="str">
        <f t="shared" si="412"/>
        <v>R171.15</v>
      </c>
      <c r="L1154" s="138" t="str">
        <f t="shared" si="423"/>
        <v>Sol</v>
      </c>
      <c r="M1154" s="179" t="str">
        <f t="shared" si="413"/>
        <v>MR71.15</v>
      </c>
      <c r="N1154" s="4" t="str">
        <f t="shared" si="409"/>
        <v>Flg</v>
      </c>
      <c r="O1154" s="179" t="str">
        <f t="shared" si="414"/>
        <v>MR171.15</v>
      </c>
      <c r="P1154" s="4" t="str">
        <f t="shared" si="420"/>
        <v>Pls</v>
      </c>
      <c r="Q1154" s="179" t="str">
        <f t="shared" si="415"/>
        <v>MR271.15</v>
      </c>
      <c r="R1154" s="4" t="str">
        <f t="shared" si="421"/>
        <v>[M]</v>
      </c>
      <c r="S1154" s="179" t="str">
        <f t="shared" si="416"/>
        <v>MR371.15</v>
      </c>
      <c r="T1154" s="4" t="str">
        <f t="shared" si="422"/>
        <v>[A]</v>
      </c>
      <c r="U1154" s="179" t="str">
        <f t="shared" si="410"/>
        <v>MR471.15</v>
      </c>
      <c r="V1154" s="4" t="str">
        <f t="shared" si="424"/>
        <v>Sw</v>
      </c>
      <c r="W1154" s="179" t="str">
        <f t="shared" si="411"/>
        <v>MR571.15</v>
      </c>
      <c r="X1154" s="4" t="str">
        <f t="shared" si="425"/>
        <v>Lamp</v>
      </c>
      <c r="Y1154" s="179" t="str">
        <f t="shared" si="417"/>
        <v>MR671.15</v>
      </c>
      <c r="Z1154" s="4" t="str">
        <f t="shared" si="426"/>
        <v>Alw</v>
      </c>
    </row>
    <row r="1155" spans="2:26">
      <c r="B1155" s="256"/>
      <c r="G1155" s="182">
        <f t="shared" si="418"/>
        <v>72</v>
      </c>
      <c r="H1155" s="179">
        <f t="shared" si="419"/>
        <v>0</v>
      </c>
      <c r="I1155" s="179" t="str">
        <f t="shared" ref="I1155:I1218" si="427">F$2&amp;G1155&amp;"."&amp;H1155</f>
        <v>R72.0</v>
      </c>
      <c r="K1155" s="179" t="str">
        <f t="shared" si="412"/>
        <v>R172.0</v>
      </c>
      <c r="L1155" s="138" t="str">
        <f t="shared" si="423"/>
        <v>Sol</v>
      </c>
      <c r="M1155" s="179" t="str">
        <f t="shared" si="413"/>
        <v>MR72.0</v>
      </c>
      <c r="N1155" s="4" t="str">
        <f t="shared" ref="N1155:N1218" si="428">$B1155&amp;N$2</f>
        <v>Flg</v>
      </c>
      <c r="O1155" s="179" t="str">
        <f t="shared" si="414"/>
        <v>MR172.0</v>
      </c>
      <c r="P1155" s="4" t="str">
        <f t="shared" si="420"/>
        <v>Pls</v>
      </c>
      <c r="Q1155" s="179" t="str">
        <f t="shared" si="415"/>
        <v>MR272.0</v>
      </c>
      <c r="R1155" s="4" t="str">
        <f t="shared" si="421"/>
        <v>[M]</v>
      </c>
      <c r="S1155" s="179" t="str">
        <f t="shared" si="416"/>
        <v>MR372.0</v>
      </c>
      <c r="T1155" s="4" t="str">
        <f t="shared" si="422"/>
        <v>[A]</v>
      </c>
      <c r="U1155" s="179" t="str">
        <f t="shared" ref="U1155:U1218" si="429">$U$2&amp;($G1155+400)&amp;"."&amp;$H1155</f>
        <v>MR472.0</v>
      </c>
      <c r="V1155" s="4" t="str">
        <f t="shared" si="424"/>
        <v>Sw</v>
      </c>
      <c r="W1155" s="179" t="str">
        <f t="shared" ref="W1155:W1218" si="430">$W$2&amp;($G1155+500)&amp;"."&amp;$H1155</f>
        <v>MR572.0</v>
      </c>
      <c r="X1155" s="4" t="str">
        <f t="shared" si="425"/>
        <v>Lamp</v>
      </c>
      <c r="Y1155" s="179" t="str">
        <f t="shared" si="417"/>
        <v>MR672.0</v>
      </c>
      <c r="Z1155" s="4" t="str">
        <f t="shared" si="426"/>
        <v>Alw</v>
      </c>
    </row>
    <row r="1156" spans="2:26">
      <c r="B1156" s="256"/>
      <c r="G1156" s="182">
        <f t="shared" si="418"/>
        <v>72</v>
      </c>
      <c r="H1156" s="179">
        <f t="shared" si="419"/>
        <v>1</v>
      </c>
      <c r="I1156" s="179" t="str">
        <f t="shared" si="427"/>
        <v>R72.1</v>
      </c>
      <c r="K1156" s="179" t="str">
        <f t="shared" ref="K1156:K1219" si="431">$F$2&amp;($G1156+100)&amp;"."&amp;$H1156</f>
        <v>R172.1</v>
      </c>
      <c r="L1156" s="138" t="str">
        <f t="shared" si="423"/>
        <v>Sol</v>
      </c>
      <c r="M1156" s="179" t="str">
        <f t="shared" ref="M1156:M1219" si="432">M$2&amp;($G1156+0)&amp;"."&amp;$H1156</f>
        <v>MR72.1</v>
      </c>
      <c r="N1156" s="4" t="str">
        <f t="shared" si="428"/>
        <v>Flg</v>
      </c>
      <c r="O1156" s="179" t="str">
        <f t="shared" ref="O1156:O1219" si="433">O$2&amp;($G1156+100)&amp;"."&amp;$H1156</f>
        <v>MR172.1</v>
      </c>
      <c r="P1156" s="4" t="str">
        <f t="shared" si="420"/>
        <v>Pls</v>
      </c>
      <c r="Q1156" s="179" t="str">
        <f t="shared" ref="Q1156:Q1219" si="434">Q$2&amp;($G1156+200)&amp;"."&amp;$H1156</f>
        <v>MR272.1</v>
      </c>
      <c r="R1156" s="4" t="str">
        <f t="shared" si="421"/>
        <v>[M]</v>
      </c>
      <c r="S1156" s="179" t="str">
        <f t="shared" ref="S1156:S1219" si="435">S$2&amp;($G1156+300)&amp;"."&amp;$H1156</f>
        <v>MR372.1</v>
      </c>
      <c r="T1156" s="4" t="str">
        <f t="shared" si="422"/>
        <v>[A]</v>
      </c>
      <c r="U1156" s="179" t="str">
        <f t="shared" si="429"/>
        <v>MR472.1</v>
      </c>
      <c r="V1156" s="4" t="str">
        <f t="shared" si="424"/>
        <v>Sw</v>
      </c>
      <c r="W1156" s="179" t="str">
        <f t="shared" si="430"/>
        <v>MR572.1</v>
      </c>
      <c r="X1156" s="4" t="str">
        <f t="shared" si="425"/>
        <v>Lamp</v>
      </c>
      <c r="Y1156" s="179" t="str">
        <f t="shared" ref="Y1156:Y1219" si="436">$W$2&amp;($G1156+600)&amp;"."&amp;$H1156</f>
        <v>MR672.1</v>
      </c>
      <c r="Z1156" s="4" t="str">
        <f t="shared" si="426"/>
        <v>Alw</v>
      </c>
    </row>
    <row r="1157" spans="2:26">
      <c r="B1157" s="256"/>
      <c r="G1157" s="182">
        <f t="shared" si="418"/>
        <v>72</v>
      </c>
      <c r="H1157" s="179">
        <f t="shared" si="419"/>
        <v>2</v>
      </c>
      <c r="I1157" s="179" t="str">
        <f t="shared" si="427"/>
        <v>R72.2</v>
      </c>
      <c r="J1157" s="6" t="str">
        <f>$B1157&amp;"Done"</f>
        <v>Done</v>
      </c>
      <c r="K1157" s="179" t="str">
        <f t="shared" si="431"/>
        <v>R172.2</v>
      </c>
      <c r="L1157" s="138" t="str">
        <f t="shared" si="423"/>
        <v>Sol</v>
      </c>
      <c r="M1157" s="179" t="str">
        <f t="shared" si="432"/>
        <v>MR72.2</v>
      </c>
      <c r="N1157" s="4" t="str">
        <f t="shared" si="428"/>
        <v>Flg</v>
      </c>
      <c r="O1157" s="179" t="str">
        <f t="shared" si="433"/>
        <v>MR172.2</v>
      </c>
      <c r="P1157" s="4" t="str">
        <f t="shared" si="420"/>
        <v>Pls</v>
      </c>
      <c r="Q1157" s="179" t="str">
        <f t="shared" si="434"/>
        <v>MR272.2</v>
      </c>
      <c r="R1157" s="4" t="str">
        <f t="shared" si="421"/>
        <v>[M]</v>
      </c>
      <c r="S1157" s="179" t="str">
        <f t="shared" si="435"/>
        <v>MR372.2</v>
      </c>
      <c r="T1157" s="4" t="str">
        <f t="shared" si="422"/>
        <v>[A]</v>
      </c>
      <c r="U1157" s="179" t="str">
        <f t="shared" si="429"/>
        <v>MR472.2</v>
      </c>
      <c r="V1157" s="4" t="str">
        <f t="shared" si="424"/>
        <v>Sw</v>
      </c>
      <c r="W1157" s="179" t="str">
        <f t="shared" si="430"/>
        <v>MR572.2</v>
      </c>
      <c r="X1157" s="4" t="str">
        <f t="shared" si="425"/>
        <v>Lamp</v>
      </c>
      <c r="Y1157" s="179" t="str">
        <f t="shared" si="436"/>
        <v>MR672.2</v>
      </c>
      <c r="Z1157" s="4" t="str">
        <f t="shared" si="426"/>
        <v>Alw</v>
      </c>
    </row>
    <row r="1158" spans="2:26">
      <c r="B1158" s="256"/>
      <c r="G1158" s="182">
        <f t="shared" si="418"/>
        <v>72</v>
      </c>
      <c r="H1158" s="179">
        <f t="shared" si="419"/>
        <v>3</v>
      </c>
      <c r="I1158" s="179" t="str">
        <f t="shared" si="427"/>
        <v>R72.3</v>
      </c>
      <c r="K1158" s="179" t="str">
        <f t="shared" si="431"/>
        <v>R172.3</v>
      </c>
      <c r="L1158" s="138" t="str">
        <f t="shared" si="423"/>
        <v>Sol</v>
      </c>
      <c r="M1158" s="179" t="str">
        <f t="shared" si="432"/>
        <v>MR72.3</v>
      </c>
      <c r="N1158" s="4" t="str">
        <f t="shared" si="428"/>
        <v>Flg</v>
      </c>
      <c r="O1158" s="179" t="str">
        <f t="shared" si="433"/>
        <v>MR172.3</v>
      </c>
      <c r="P1158" s="4" t="str">
        <f t="shared" si="420"/>
        <v>Pls</v>
      </c>
      <c r="Q1158" s="179" t="str">
        <f t="shared" si="434"/>
        <v>MR272.3</v>
      </c>
      <c r="R1158" s="4" t="str">
        <f t="shared" si="421"/>
        <v>[M]</v>
      </c>
      <c r="S1158" s="179" t="str">
        <f t="shared" si="435"/>
        <v>MR372.3</v>
      </c>
      <c r="T1158" s="4" t="str">
        <f t="shared" si="422"/>
        <v>[A]</v>
      </c>
      <c r="U1158" s="179" t="str">
        <f t="shared" si="429"/>
        <v>MR472.3</v>
      </c>
      <c r="V1158" s="4" t="str">
        <f t="shared" si="424"/>
        <v>Sw</v>
      </c>
      <c r="W1158" s="179" t="str">
        <f t="shared" si="430"/>
        <v>MR572.3</v>
      </c>
      <c r="X1158" s="4" t="str">
        <f t="shared" si="425"/>
        <v>Lamp</v>
      </c>
      <c r="Y1158" s="179" t="str">
        <f t="shared" si="436"/>
        <v>MR672.3</v>
      </c>
      <c r="Z1158" s="4" t="str">
        <f t="shared" si="426"/>
        <v>Alw</v>
      </c>
    </row>
    <row r="1159" spans="2:26">
      <c r="B1159" s="256"/>
      <c r="G1159" s="182">
        <f t="shared" si="418"/>
        <v>72</v>
      </c>
      <c r="H1159" s="179">
        <f t="shared" si="419"/>
        <v>4</v>
      </c>
      <c r="I1159" s="179" t="str">
        <f t="shared" si="427"/>
        <v>R72.4</v>
      </c>
      <c r="K1159" s="179" t="str">
        <f t="shared" si="431"/>
        <v>R172.4</v>
      </c>
      <c r="L1159" s="138" t="str">
        <f t="shared" si="423"/>
        <v>Sol</v>
      </c>
      <c r="M1159" s="179" t="str">
        <f t="shared" si="432"/>
        <v>MR72.4</v>
      </c>
      <c r="N1159" s="4" t="str">
        <f t="shared" si="428"/>
        <v>Flg</v>
      </c>
      <c r="O1159" s="179" t="str">
        <f t="shared" si="433"/>
        <v>MR172.4</v>
      </c>
      <c r="P1159" s="4" t="str">
        <f t="shared" si="420"/>
        <v>Pls</v>
      </c>
      <c r="Q1159" s="179" t="str">
        <f t="shared" si="434"/>
        <v>MR272.4</v>
      </c>
      <c r="R1159" s="4" t="str">
        <f t="shared" si="421"/>
        <v>[M]</v>
      </c>
      <c r="S1159" s="179" t="str">
        <f t="shared" si="435"/>
        <v>MR372.4</v>
      </c>
      <c r="T1159" s="4" t="str">
        <f t="shared" si="422"/>
        <v>[A]</v>
      </c>
      <c r="U1159" s="179" t="str">
        <f t="shared" si="429"/>
        <v>MR472.4</v>
      </c>
      <c r="V1159" s="4" t="str">
        <f t="shared" si="424"/>
        <v>Sw</v>
      </c>
      <c r="W1159" s="179" t="str">
        <f t="shared" si="430"/>
        <v>MR572.4</v>
      </c>
      <c r="X1159" s="4" t="str">
        <f t="shared" si="425"/>
        <v>Lamp</v>
      </c>
      <c r="Y1159" s="179" t="str">
        <f t="shared" si="436"/>
        <v>MR672.4</v>
      </c>
      <c r="Z1159" s="4" t="str">
        <f t="shared" si="426"/>
        <v>Alw</v>
      </c>
    </row>
    <row r="1160" spans="2:26">
      <c r="B1160" s="256"/>
      <c r="G1160" s="182">
        <f t="shared" ref="G1160:G1223" si="437">IF(H1159&lt;&gt;15,G1159,G1159+1)</f>
        <v>72</v>
      </c>
      <c r="H1160" s="179">
        <f t="shared" si="419"/>
        <v>5</v>
      </c>
      <c r="I1160" s="179" t="str">
        <f t="shared" si="427"/>
        <v>R72.5</v>
      </c>
      <c r="K1160" s="179" t="str">
        <f t="shared" si="431"/>
        <v>R172.5</v>
      </c>
      <c r="L1160" s="138" t="str">
        <f t="shared" si="423"/>
        <v>Sol</v>
      </c>
      <c r="M1160" s="179" t="str">
        <f t="shared" si="432"/>
        <v>MR72.5</v>
      </c>
      <c r="N1160" s="4" t="str">
        <f t="shared" si="428"/>
        <v>Flg</v>
      </c>
      <c r="O1160" s="179" t="str">
        <f t="shared" si="433"/>
        <v>MR172.5</v>
      </c>
      <c r="P1160" s="4" t="str">
        <f t="shared" si="420"/>
        <v>Pls</v>
      </c>
      <c r="Q1160" s="179" t="str">
        <f t="shared" si="434"/>
        <v>MR272.5</v>
      </c>
      <c r="R1160" s="4" t="str">
        <f t="shared" si="421"/>
        <v>[M]</v>
      </c>
      <c r="S1160" s="179" t="str">
        <f t="shared" si="435"/>
        <v>MR372.5</v>
      </c>
      <c r="T1160" s="4" t="str">
        <f t="shared" si="422"/>
        <v>[A]</v>
      </c>
      <c r="U1160" s="179" t="str">
        <f t="shared" si="429"/>
        <v>MR472.5</v>
      </c>
      <c r="V1160" s="4" t="str">
        <f t="shared" si="424"/>
        <v>Sw</v>
      </c>
      <c r="W1160" s="179" t="str">
        <f t="shared" si="430"/>
        <v>MR572.5</v>
      </c>
      <c r="X1160" s="4" t="str">
        <f t="shared" si="425"/>
        <v>Lamp</v>
      </c>
      <c r="Y1160" s="179" t="str">
        <f t="shared" si="436"/>
        <v>MR672.5</v>
      </c>
      <c r="Z1160" s="4" t="str">
        <f t="shared" si="426"/>
        <v>Alw</v>
      </c>
    </row>
    <row r="1161" spans="2:26">
      <c r="B1161" s="256"/>
      <c r="G1161" s="182">
        <f t="shared" si="437"/>
        <v>72</v>
      </c>
      <c r="H1161" s="179">
        <f t="shared" si="419"/>
        <v>6</v>
      </c>
      <c r="I1161" s="179" t="str">
        <f t="shared" si="427"/>
        <v>R72.6</v>
      </c>
      <c r="K1161" s="179" t="str">
        <f t="shared" si="431"/>
        <v>R172.6</v>
      </c>
      <c r="L1161" s="138" t="str">
        <f t="shared" si="423"/>
        <v>Sol</v>
      </c>
      <c r="M1161" s="179" t="str">
        <f t="shared" si="432"/>
        <v>MR72.6</v>
      </c>
      <c r="N1161" s="4" t="str">
        <f t="shared" si="428"/>
        <v>Flg</v>
      </c>
      <c r="O1161" s="179" t="str">
        <f t="shared" si="433"/>
        <v>MR172.6</v>
      </c>
      <c r="P1161" s="4" t="str">
        <f t="shared" si="420"/>
        <v>Pls</v>
      </c>
      <c r="Q1161" s="179" t="str">
        <f t="shared" si="434"/>
        <v>MR272.6</v>
      </c>
      <c r="R1161" s="4" t="str">
        <f t="shared" si="421"/>
        <v>[M]</v>
      </c>
      <c r="S1161" s="179" t="str">
        <f t="shared" si="435"/>
        <v>MR372.6</v>
      </c>
      <c r="T1161" s="4" t="str">
        <f t="shared" si="422"/>
        <v>[A]</v>
      </c>
      <c r="U1161" s="179" t="str">
        <f t="shared" si="429"/>
        <v>MR472.6</v>
      </c>
      <c r="V1161" s="4" t="str">
        <f t="shared" si="424"/>
        <v>Sw</v>
      </c>
      <c r="W1161" s="179" t="str">
        <f t="shared" si="430"/>
        <v>MR572.6</v>
      </c>
      <c r="X1161" s="4" t="str">
        <f t="shared" si="425"/>
        <v>Lamp</v>
      </c>
      <c r="Y1161" s="179" t="str">
        <f t="shared" si="436"/>
        <v>MR672.6</v>
      </c>
      <c r="Z1161" s="4" t="str">
        <f t="shared" si="426"/>
        <v>Alw</v>
      </c>
    </row>
    <row r="1162" spans="2:26">
      <c r="B1162" s="256"/>
      <c r="G1162" s="182">
        <f t="shared" si="437"/>
        <v>72</v>
      </c>
      <c r="H1162" s="179">
        <f t="shared" si="419"/>
        <v>7</v>
      </c>
      <c r="I1162" s="179" t="str">
        <f t="shared" si="427"/>
        <v>R72.7</v>
      </c>
      <c r="K1162" s="179" t="str">
        <f t="shared" si="431"/>
        <v>R172.7</v>
      </c>
      <c r="L1162" s="138" t="str">
        <f t="shared" si="423"/>
        <v>Sol</v>
      </c>
      <c r="M1162" s="179" t="str">
        <f t="shared" si="432"/>
        <v>MR72.7</v>
      </c>
      <c r="N1162" s="4" t="str">
        <f t="shared" si="428"/>
        <v>Flg</v>
      </c>
      <c r="O1162" s="179" t="str">
        <f t="shared" si="433"/>
        <v>MR172.7</v>
      </c>
      <c r="P1162" s="4" t="str">
        <f t="shared" si="420"/>
        <v>Pls</v>
      </c>
      <c r="Q1162" s="179" t="str">
        <f t="shared" si="434"/>
        <v>MR272.7</v>
      </c>
      <c r="R1162" s="4" t="str">
        <f t="shared" si="421"/>
        <v>[M]</v>
      </c>
      <c r="S1162" s="179" t="str">
        <f t="shared" si="435"/>
        <v>MR372.7</v>
      </c>
      <c r="T1162" s="4" t="str">
        <f t="shared" si="422"/>
        <v>[A]</v>
      </c>
      <c r="U1162" s="179" t="str">
        <f t="shared" si="429"/>
        <v>MR472.7</v>
      </c>
      <c r="V1162" s="4" t="str">
        <f t="shared" si="424"/>
        <v>Sw</v>
      </c>
      <c r="W1162" s="179" t="str">
        <f t="shared" si="430"/>
        <v>MR572.7</v>
      </c>
      <c r="X1162" s="4" t="str">
        <f t="shared" si="425"/>
        <v>Lamp</v>
      </c>
      <c r="Y1162" s="179" t="str">
        <f t="shared" si="436"/>
        <v>MR672.7</v>
      </c>
      <c r="Z1162" s="4" t="str">
        <f t="shared" si="426"/>
        <v>Alw</v>
      </c>
    </row>
    <row r="1163" spans="2:26">
      <c r="B1163" s="256"/>
      <c r="G1163" s="182">
        <f t="shared" si="437"/>
        <v>72</v>
      </c>
      <c r="H1163" s="179">
        <f t="shared" si="419"/>
        <v>8</v>
      </c>
      <c r="I1163" s="179" t="str">
        <f t="shared" si="427"/>
        <v>R72.8</v>
      </c>
      <c r="K1163" s="179" t="str">
        <f t="shared" si="431"/>
        <v>R172.8</v>
      </c>
      <c r="L1163" s="138" t="str">
        <f t="shared" si="423"/>
        <v>Sol</v>
      </c>
      <c r="M1163" s="179" t="str">
        <f t="shared" si="432"/>
        <v>MR72.8</v>
      </c>
      <c r="N1163" s="4" t="str">
        <f t="shared" si="428"/>
        <v>Flg</v>
      </c>
      <c r="O1163" s="179" t="str">
        <f t="shared" si="433"/>
        <v>MR172.8</v>
      </c>
      <c r="P1163" s="4" t="str">
        <f t="shared" si="420"/>
        <v>Pls</v>
      </c>
      <c r="Q1163" s="179" t="str">
        <f t="shared" si="434"/>
        <v>MR272.8</v>
      </c>
      <c r="R1163" s="4" t="str">
        <f t="shared" si="421"/>
        <v>[M]</v>
      </c>
      <c r="S1163" s="179" t="str">
        <f t="shared" si="435"/>
        <v>MR372.8</v>
      </c>
      <c r="T1163" s="4" t="str">
        <f t="shared" si="422"/>
        <v>[A]</v>
      </c>
      <c r="U1163" s="179" t="str">
        <f t="shared" si="429"/>
        <v>MR472.8</v>
      </c>
      <c r="V1163" s="4" t="str">
        <f t="shared" si="424"/>
        <v>Sw</v>
      </c>
      <c r="W1163" s="179" t="str">
        <f t="shared" si="430"/>
        <v>MR572.8</v>
      </c>
      <c r="X1163" s="4" t="str">
        <f t="shared" si="425"/>
        <v>Lamp</v>
      </c>
      <c r="Y1163" s="179" t="str">
        <f t="shared" si="436"/>
        <v>MR672.8</v>
      </c>
      <c r="Z1163" s="4" t="str">
        <f t="shared" si="426"/>
        <v>Alw</v>
      </c>
    </row>
    <row r="1164" spans="2:26">
      <c r="B1164" s="256"/>
      <c r="G1164" s="182">
        <f t="shared" si="437"/>
        <v>72</v>
      </c>
      <c r="H1164" s="179">
        <f t="shared" si="419"/>
        <v>9</v>
      </c>
      <c r="I1164" s="179" t="str">
        <f t="shared" si="427"/>
        <v>R72.9</v>
      </c>
      <c r="K1164" s="179" t="str">
        <f t="shared" si="431"/>
        <v>R172.9</v>
      </c>
      <c r="L1164" s="138" t="str">
        <f t="shared" si="423"/>
        <v>Sol</v>
      </c>
      <c r="M1164" s="179" t="str">
        <f t="shared" si="432"/>
        <v>MR72.9</v>
      </c>
      <c r="N1164" s="4" t="str">
        <f t="shared" si="428"/>
        <v>Flg</v>
      </c>
      <c r="O1164" s="179" t="str">
        <f t="shared" si="433"/>
        <v>MR172.9</v>
      </c>
      <c r="P1164" s="4" t="str">
        <f t="shared" si="420"/>
        <v>Pls</v>
      </c>
      <c r="Q1164" s="179" t="str">
        <f t="shared" si="434"/>
        <v>MR272.9</v>
      </c>
      <c r="R1164" s="4" t="str">
        <f t="shared" si="421"/>
        <v>[M]</v>
      </c>
      <c r="S1164" s="179" t="str">
        <f t="shared" si="435"/>
        <v>MR372.9</v>
      </c>
      <c r="T1164" s="4" t="str">
        <f t="shared" si="422"/>
        <v>[A]</v>
      </c>
      <c r="U1164" s="179" t="str">
        <f t="shared" si="429"/>
        <v>MR472.9</v>
      </c>
      <c r="V1164" s="4" t="str">
        <f t="shared" si="424"/>
        <v>Sw</v>
      </c>
      <c r="W1164" s="179" t="str">
        <f t="shared" si="430"/>
        <v>MR572.9</v>
      </c>
      <c r="X1164" s="4" t="str">
        <f t="shared" si="425"/>
        <v>Lamp</v>
      </c>
      <c r="Y1164" s="179" t="str">
        <f t="shared" si="436"/>
        <v>MR672.9</v>
      </c>
      <c r="Z1164" s="4" t="str">
        <f t="shared" si="426"/>
        <v>Alw</v>
      </c>
    </row>
    <row r="1165" spans="2:26">
      <c r="B1165" s="256"/>
      <c r="G1165" s="182">
        <f t="shared" si="437"/>
        <v>72</v>
      </c>
      <c r="H1165" s="179">
        <f t="shared" ref="H1165:H1228" si="438">IF(H1164&lt;&gt;15,H1164+1,0)</f>
        <v>10</v>
      </c>
      <c r="I1165" s="179" t="str">
        <f t="shared" si="427"/>
        <v>R72.10</v>
      </c>
      <c r="K1165" s="179" t="str">
        <f t="shared" si="431"/>
        <v>R172.10</v>
      </c>
      <c r="L1165" s="138" t="str">
        <f t="shared" si="423"/>
        <v>Sol</v>
      </c>
      <c r="M1165" s="179" t="str">
        <f t="shared" si="432"/>
        <v>MR72.10</v>
      </c>
      <c r="N1165" s="4" t="str">
        <f t="shared" si="428"/>
        <v>Flg</v>
      </c>
      <c r="O1165" s="179" t="str">
        <f t="shared" si="433"/>
        <v>MR172.10</v>
      </c>
      <c r="P1165" s="4" t="str">
        <f t="shared" si="420"/>
        <v>Pls</v>
      </c>
      <c r="Q1165" s="179" t="str">
        <f t="shared" si="434"/>
        <v>MR272.10</v>
      </c>
      <c r="R1165" s="4" t="str">
        <f t="shared" si="421"/>
        <v>[M]</v>
      </c>
      <c r="S1165" s="179" t="str">
        <f t="shared" si="435"/>
        <v>MR372.10</v>
      </c>
      <c r="T1165" s="4" t="str">
        <f t="shared" si="422"/>
        <v>[A]</v>
      </c>
      <c r="U1165" s="179" t="str">
        <f t="shared" si="429"/>
        <v>MR472.10</v>
      </c>
      <c r="V1165" s="4" t="str">
        <f t="shared" si="424"/>
        <v>Sw</v>
      </c>
      <c r="W1165" s="179" t="str">
        <f t="shared" si="430"/>
        <v>MR572.10</v>
      </c>
      <c r="X1165" s="4" t="str">
        <f t="shared" si="425"/>
        <v>Lamp</v>
      </c>
      <c r="Y1165" s="179" t="str">
        <f t="shared" si="436"/>
        <v>MR672.10</v>
      </c>
      <c r="Z1165" s="4" t="str">
        <f t="shared" si="426"/>
        <v>Alw</v>
      </c>
    </row>
    <row r="1166" spans="2:26">
      <c r="B1166" s="256"/>
      <c r="G1166" s="182">
        <f t="shared" si="437"/>
        <v>72</v>
      </c>
      <c r="H1166" s="179">
        <f t="shared" si="438"/>
        <v>11</v>
      </c>
      <c r="I1166" s="179" t="str">
        <f t="shared" si="427"/>
        <v>R72.11</v>
      </c>
      <c r="K1166" s="179" t="str">
        <f t="shared" si="431"/>
        <v>R172.11</v>
      </c>
      <c r="L1166" s="138" t="str">
        <f t="shared" si="423"/>
        <v>Sol</v>
      </c>
      <c r="M1166" s="179" t="str">
        <f t="shared" si="432"/>
        <v>MR72.11</v>
      </c>
      <c r="N1166" s="4" t="str">
        <f t="shared" si="428"/>
        <v>Flg</v>
      </c>
      <c r="O1166" s="179" t="str">
        <f t="shared" si="433"/>
        <v>MR172.11</v>
      </c>
      <c r="P1166" s="4" t="str">
        <f t="shared" si="420"/>
        <v>Pls</v>
      </c>
      <c r="Q1166" s="179" t="str">
        <f t="shared" si="434"/>
        <v>MR272.11</v>
      </c>
      <c r="R1166" s="4" t="str">
        <f t="shared" si="421"/>
        <v>[M]</v>
      </c>
      <c r="S1166" s="179" t="str">
        <f t="shared" si="435"/>
        <v>MR372.11</v>
      </c>
      <c r="T1166" s="4" t="str">
        <f t="shared" si="422"/>
        <v>[A]</v>
      </c>
      <c r="U1166" s="179" t="str">
        <f t="shared" si="429"/>
        <v>MR472.11</v>
      </c>
      <c r="V1166" s="4" t="str">
        <f t="shared" si="424"/>
        <v>Sw</v>
      </c>
      <c r="W1166" s="179" t="str">
        <f t="shared" si="430"/>
        <v>MR572.11</v>
      </c>
      <c r="X1166" s="4" t="str">
        <f t="shared" si="425"/>
        <v>Lamp</v>
      </c>
      <c r="Y1166" s="179" t="str">
        <f t="shared" si="436"/>
        <v>MR672.11</v>
      </c>
      <c r="Z1166" s="4" t="str">
        <f t="shared" si="426"/>
        <v>Alw</v>
      </c>
    </row>
    <row r="1167" spans="2:26">
      <c r="B1167" s="256"/>
      <c r="G1167" s="182">
        <f t="shared" si="437"/>
        <v>72</v>
      </c>
      <c r="H1167" s="179">
        <f t="shared" si="438"/>
        <v>12</v>
      </c>
      <c r="I1167" s="179" t="str">
        <f t="shared" si="427"/>
        <v>R72.12</v>
      </c>
      <c r="K1167" s="179" t="str">
        <f t="shared" si="431"/>
        <v>R172.12</v>
      </c>
      <c r="L1167" s="138" t="str">
        <f t="shared" si="423"/>
        <v>Sol</v>
      </c>
      <c r="M1167" s="179" t="str">
        <f t="shared" si="432"/>
        <v>MR72.12</v>
      </c>
      <c r="N1167" s="4" t="str">
        <f t="shared" si="428"/>
        <v>Flg</v>
      </c>
      <c r="O1167" s="179" t="str">
        <f t="shared" si="433"/>
        <v>MR172.12</v>
      </c>
      <c r="P1167" s="4" t="str">
        <f t="shared" si="420"/>
        <v>Pls</v>
      </c>
      <c r="Q1167" s="179" t="str">
        <f t="shared" si="434"/>
        <v>MR272.12</v>
      </c>
      <c r="R1167" s="4" t="str">
        <f t="shared" si="421"/>
        <v>[M]</v>
      </c>
      <c r="S1167" s="179" t="str">
        <f t="shared" si="435"/>
        <v>MR372.12</v>
      </c>
      <c r="T1167" s="4" t="str">
        <f t="shared" si="422"/>
        <v>[A]</v>
      </c>
      <c r="U1167" s="179" t="str">
        <f t="shared" si="429"/>
        <v>MR472.12</v>
      </c>
      <c r="V1167" s="4" t="str">
        <f t="shared" si="424"/>
        <v>Sw</v>
      </c>
      <c r="W1167" s="179" t="str">
        <f t="shared" si="430"/>
        <v>MR572.12</v>
      </c>
      <c r="X1167" s="4" t="str">
        <f t="shared" si="425"/>
        <v>Lamp</v>
      </c>
      <c r="Y1167" s="179" t="str">
        <f t="shared" si="436"/>
        <v>MR672.12</v>
      </c>
      <c r="Z1167" s="4" t="str">
        <f t="shared" si="426"/>
        <v>Alw</v>
      </c>
    </row>
    <row r="1168" spans="2:26">
      <c r="B1168" s="256"/>
      <c r="G1168" s="182">
        <f t="shared" si="437"/>
        <v>72</v>
      </c>
      <c r="H1168" s="179">
        <f t="shared" si="438"/>
        <v>13</v>
      </c>
      <c r="I1168" s="179" t="str">
        <f t="shared" si="427"/>
        <v>R72.13</v>
      </c>
      <c r="K1168" s="179" t="str">
        <f t="shared" si="431"/>
        <v>R172.13</v>
      </c>
      <c r="L1168" s="138" t="str">
        <f t="shared" si="423"/>
        <v>Sol</v>
      </c>
      <c r="M1168" s="179" t="str">
        <f t="shared" si="432"/>
        <v>MR72.13</v>
      </c>
      <c r="N1168" s="4" t="str">
        <f t="shared" si="428"/>
        <v>Flg</v>
      </c>
      <c r="O1168" s="179" t="str">
        <f t="shared" si="433"/>
        <v>MR172.13</v>
      </c>
      <c r="P1168" s="4" t="str">
        <f t="shared" si="420"/>
        <v>Pls</v>
      </c>
      <c r="Q1168" s="179" t="str">
        <f t="shared" si="434"/>
        <v>MR272.13</v>
      </c>
      <c r="R1168" s="4" t="str">
        <f t="shared" si="421"/>
        <v>[M]</v>
      </c>
      <c r="S1168" s="179" t="str">
        <f t="shared" si="435"/>
        <v>MR372.13</v>
      </c>
      <c r="T1168" s="4" t="str">
        <f t="shared" si="422"/>
        <v>[A]</v>
      </c>
      <c r="U1168" s="179" t="str">
        <f t="shared" si="429"/>
        <v>MR472.13</v>
      </c>
      <c r="V1168" s="4" t="str">
        <f t="shared" si="424"/>
        <v>Sw</v>
      </c>
      <c r="W1168" s="179" t="str">
        <f t="shared" si="430"/>
        <v>MR572.13</v>
      </c>
      <c r="X1168" s="4" t="str">
        <f t="shared" si="425"/>
        <v>Lamp</v>
      </c>
      <c r="Y1168" s="179" t="str">
        <f t="shared" si="436"/>
        <v>MR672.13</v>
      </c>
      <c r="Z1168" s="4" t="str">
        <f t="shared" si="426"/>
        <v>Alw</v>
      </c>
    </row>
    <row r="1169" spans="2:26">
      <c r="B1169" s="256"/>
      <c r="G1169" s="182">
        <f t="shared" si="437"/>
        <v>72</v>
      </c>
      <c r="H1169" s="179">
        <f t="shared" si="438"/>
        <v>14</v>
      </c>
      <c r="I1169" s="179" t="str">
        <f t="shared" si="427"/>
        <v>R72.14</v>
      </c>
      <c r="K1169" s="179" t="str">
        <f t="shared" si="431"/>
        <v>R172.14</v>
      </c>
      <c r="L1169" s="138" t="str">
        <f t="shared" si="423"/>
        <v>Sol</v>
      </c>
      <c r="M1169" s="179" t="str">
        <f t="shared" si="432"/>
        <v>MR72.14</v>
      </c>
      <c r="N1169" s="4" t="str">
        <f t="shared" si="428"/>
        <v>Flg</v>
      </c>
      <c r="O1169" s="179" t="str">
        <f t="shared" si="433"/>
        <v>MR172.14</v>
      </c>
      <c r="P1169" s="4" t="str">
        <f t="shared" si="420"/>
        <v>Pls</v>
      </c>
      <c r="Q1169" s="179" t="str">
        <f t="shared" si="434"/>
        <v>MR272.14</v>
      </c>
      <c r="R1169" s="4" t="str">
        <f t="shared" si="421"/>
        <v>[M]</v>
      </c>
      <c r="S1169" s="179" t="str">
        <f t="shared" si="435"/>
        <v>MR372.14</v>
      </c>
      <c r="T1169" s="4" t="str">
        <f t="shared" si="422"/>
        <v>[A]</v>
      </c>
      <c r="U1169" s="179" t="str">
        <f t="shared" si="429"/>
        <v>MR472.14</v>
      </c>
      <c r="V1169" s="4" t="str">
        <f t="shared" si="424"/>
        <v>Sw</v>
      </c>
      <c r="W1169" s="179" t="str">
        <f t="shared" si="430"/>
        <v>MR572.14</v>
      </c>
      <c r="X1169" s="4" t="str">
        <f t="shared" si="425"/>
        <v>Lamp</v>
      </c>
      <c r="Y1169" s="179" t="str">
        <f t="shared" si="436"/>
        <v>MR672.14</v>
      </c>
      <c r="Z1169" s="4" t="str">
        <f t="shared" si="426"/>
        <v>Alw</v>
      </c>
    </row>
    <row r="1170" spans="2:26">
      <c r="B1170" s="256"/>
      <c r="G1170" s="182">
        <f t="shared" si="437"/>
        <v>72</v>
      </c>
      <c r="H1170" s="179">
        <f t="shared" si="438"/>
        <v>15</v>
      </c>
      <c r="I1170" s="179" t="str">
        <f t="shared" si="427"/>
        <v>R72.15</v>
      </c>
      <c r="K1170" s="179" t="str">
        <f t="shared" si="431"/>
        <v>R172.15</v>
      </c>
      <c r="L1170" s="138" t="str">
        <f t="shared" si="423"/>
        <v>Sol</v>
      </c>
      <c r="M1170" s="179" t="str">
        <f t="shared" si="432"/>
        <v>MR72.15</v>
      </c>
      <c r="N1170" s="4" t="str">
        <f t="shared" si="428"/>
        <v>Flg</v>
      </c>
      <c r="O1170" s="179" t="str">
        <f t="shared" si="433"/>
        <v>MR172.15</v>
      </c>
      <c r="P1170" s="4" t="str">
        <f t="shared" si="420"/>
        <v>Pls</v>
      </c>
      <c r="Q1170" s="179" t="str">
        <f t="shared" si="434"/>
        <v>MR272.15</v>
      </c>
      <c r="R1170" s="4" t="str">
        <f t="shared" si="421"/>
        <v>[M]</v>
      </c>
      <c r="S1170" s="179" t="str">
        <f t="shared" si="435"/>
        <v>MR372.15</v>
      </c>
      <c r="T1170" s="4" t="str">
        <f t="shared" si="422"/>
        <v>[A]</v>
      </c>
      <c r="U1170" s="179" t="str">
        <f t="shared" si="429"/>
        <v>MR472.15</v>
      </c>
      <c r="V1170" s="4" t="str">
        <f t="shared" si="424"/>
        <v>Sw</v>
      </c>
      <c r="W1170" s="179" t="str">
        <f t="shared" si="430"/>
        <v>MR572.15</v>
      </c>
      <c r="X1170" s="4" t="str">
        <f t="shared" si="425"/>
        <v>Lamp</v>
      </c>
      <c r="Y1170" s="179" t="str">
        <f t="shared" si="436"/>
        <v>MR672.15</v>
      </c>
      <c r="Z1170" s="4" t="str">
        <f t="shared" si="426"/>
        <v>Alw</v>
      </c>
    </row>
    <row r="1171" spans="2:26">
      <c r="B1171" s="256"/>
      <c r="G1171" s="182">
        <f t="shared" si="437"/>
        <v>73</v>
      </c>
      <c r="H1171" s="179">
        <f t="shared" si="438"/>
        <v>0</v>
      </c>
      <c r="I1171" s="179" t="str">
        <f t="shared" si="427"/>
        <v>R73.0</v>
      </c>
      <c r="K1171" s="179" t="str">
        <f t="shared" si="431"/>
        <v>R173.0</v>
      </c>
      <c r="L1171" s="138" t="str">
        <f t="shared" si="423"/>
        <v>Sol</v>
      </c>
      <c r="M1171" s="179" t="str">
        <f t="shared" si="432"/>
        <v>MR73.0</v>
      </c>
      <c r="N1171" s="4" t="str">
        <f t="shared" si="428"/>
        <v>Flg</v>
      </c>
      <c r="O1171" s="179" t="str">
        <f t="shared" si="433"/>
        <v>MR173.0</v>
      </c>
      <c r="P1171" s="4" t="str">
        <f t="shared" ref="P1171:P1234" si="439">$B1171&amp;P$2</f>
        <v>Pls</v>
      </c>
      <c r="Q1171" s="179" t="str">
        <f t="shared" si="434"/>
        <v>MR273.0</v>
      </c>
      <c r="R1171" s="4" t="str">
        <f t="shared" ref="R1171:R1234" si="440">$B1171&amp;R$2</f>
        <v>[M]</v>
      </c>
      <c r="S1171" s="179" t="str">
        <f t="shared" si="435"/>
        <v>MR373.0</v>
      </c>
      <c r="T1171" s="4" t="str">
        <f t="shared" ref="T1171:T1234" si="441">$B1171&amp;T$2</f>
        <v>[A]</v>
      </c>
      <c r="U1171" s="179" t="str">
        <f t="shared" si="429"/>
        <v>MR473.0</v>
      </c>
      <c r="V1171" s="4" t="str">
        <f t="shared" si="424"/>
        <v>Sw</v>
      </c>
      <c r="W1171" s="179" t="str">
        <f t="shared" si="430"/>
        <v>MR573.0</v>
      </c>
      <c r="X1171" s="4" t="str">
        <f t="shared" si="425"/>
        <v>Lamp</v>
      </c>
      <c r="Y1171" s="179" t="str">
        <f t="shared" si="436"/>
        <v>MR673.0</v>
      </c>
      <c r="Z1171" s="4" t="str">
        <f t="shared" si="426"/>
        <v>Alw</v>
      </c>
    </row>
    <row r="1172" spans="2:26">
      <c r="B1172" s="256"/>
      <c r="G1172" s="182">
        <f t="shared" si="437"/>
        <v>73</v>
      </c>
      <c r="H1172" s="179">
        <f t="shared" si="438"/>
        <v>1</v>
      </c>
      <c r="I1172" s="179" t="str">
        <f t="shared" si="427"/>
        <v>R73.1</v>
      </c>
      <c r="K1172" s="179" t="str">
        <f t="shared" si="431"/>
        <v>R173.1</v>
      </c>
      <c r="L1172" s="138" t="str">
        <f t="shared" si="423"/>
        <v>Sol</v>
      </c>
      <c r="M1172" s="179" t="str">
        <f t="shared" si="432"/>
        <v>MR73.1</v>
      </c>
      <c r="N1172" s="4" t="str">
        <f t="shared" si="428"/>
        <v>Flg</v>
      </c>
      <c r="O1172" s="179" t="str">
        <f t="shared" si="433"/>
        <v>MR173.1</v>
      </c>
      <c r="P1172" s="4" t="str">
        <f t="shared" si="439"/>
        <v>Pls</v>
      </c>
      <c r="Q1172" s="179" t="str">
        <f t="shared" si="434"/>
        <v>MR273.1</v>
      </c>
      <c r="R1172" s="4" t="str">
        <f t="shared" si="440"/>
        <v>[M]</v>
      </c>
      <c r="S1172" s="179" t="str">
        <f t="shared" si="435"/>
        <v>MR373.1</v>
      </c>
      <c r="T1172" s="4" t="str">
        <f t="shared" si="441"/>
        <v>[A]</v>
      </c>
      <c r="U1172" s="179" t="str">
        <f t="shared" si="429"/>
        <v>MR473.1</v>
      </c>
      <c r="V1172" s="4" t="str">
        <f t="shared" si="424"/>
        <v>Sw</v>
      </c>
      <c r="W1172" s="179" t="str">
        <f t="shared" si="430"/>
        <v>MR573.1</v>
      </c>
      <c r="X1172" s="4" t="str">
        <f t="shared" si="425"/>
        <v>Lamp</v>
      </c>
      <c r="Y1172" s="179" t="str">
        <f t="shared" si="436"/>
        <v>MR673.1</v>
      </c>
      <c r="Z1172" s="4" t="str">
        <f t="shared" si="426"/>
        <v>Alw</v>
      </c>
    </row>
    <row r="1173" spans="2:26">
      <c r="B1173" s="256"/>
      <c r="G1173" s="182">
        <f t="shared" si="437"/>
        <v>73</v>
      </c>
      <c r="H1173" s="179">
        <f t="shared" si="438"/>
        <v>2</v>
      </c>
      <c r="I1173" s="179" t="str">
        <f t="shared" si="427"/>
        <v>R73.2</v>
      </c>
      <c r="K1173" s="179" t="str">
        <f t="shared" si="431"/>
        <v>R173.2</v>
      </c>
      <c r="L1173" s="138" t="str">
        <f t="shared" si="423"/>
        <v>Sol</v>
      </c>
      <c r="M1173" s="179" t="str">
        <f t="shared" si="432"/>
        <v>MR73.2</v>
      </c>
      <c r="N1173" s="4" t="str">
        <f t="shared" si="428"/>
        <v>Flg</v>
      </c>
      <c r="O1173" s="179" t="str">
        <f t="shared" si="433"/>
        <v>MR173.2</v>
      </c>
      <c r="P1173" s="4" t="str">
        <f t="shared" si="439"/>
        <v>Pls</v>
      </c>
      <c r="Q1173" s="179" t="str">
        <f t="shared" si="434"/>
        <v>MR273.2</v>
      </c>
      <c r="R1173" s="4" t="str">
        <f t="shared" si="440"/>
        <v>[M]</v>
      </c>
      <c r="S1173" s="179" t="str">
        <f t="shared" si="435"/>
        <v>MR373.2</v>
      </c>
      <c r="T1173" s="4" t="str">
        <f t="shared" si="441"/>
        <v>[A]</v>
      </c>
      <c r="U1173" s="179" t="str">
        <f t="shared" si="429"/>
        <v>MR473.2</v>
      </c>
      <c r="V1173" s="4" t="str">
        <f t="shared" si="424"/>
        <v>Sw</v>
      </c>
      <c r="W1173" s="179" t="str">
        <f t="shared" si="430"/>
        <v>MR573.2</v>
      </c>
      <c r="X1173" s="4" t="str">
        <f t="shared" si="425"/>
        <v>Lamp</v>
      </c>
      <c r="Y1173" s="179" t="str">
        <f t="shared" si="436"/>
        <v>MR673.2</v>
      </c>
      <c r="Z1173" s="4" t="str">
        <f t="shared" si="426"/>
        <v>Alw</v>
      </c>
    </row>
    <row r="1174" spans="2:26">
      <c r="B1174" s="256"/>
      <c r="G1174" s="182">
        <f t="shared" si="437"/>
        <v>73</v>
      </c>
      <c r="H1174" s="179">
        <f t="shared" si="438"/>
        <v>3</v>
      </c>
      <c r="I1174" s="179" t="str">
        <f t="shared" si="427"/>
        <v>R73.3</v>
      </c>
      <c r="K1174" s="179" t="str">
        <f t="shared" si="431"/>
        <v>R173.3</v>
      </c>
      <c r="L1174" s="138" t="str">
        <f t="shared" si="423"/>
        <v>Sol</v>
      </c>
      <c r="M1174" s="179" t="str">
        <f t="shared" si="432"/>
        <v>MR73.3</v>
      </c>
      <c r="N1174" s="4" t="str">
        <f t="shared" si="428"/>
        <v>Flg</v>
      </c>
      <c r="O1174" s="179" t="str">
        <f t="shared" si="433"/>
        <v>MR173.3</v>
      </c>
      <c r="P1174" s="4" t="str">
        <f t="shared" si="439"/>
        <v>Pls</v>
      </c>
      <c r="Q1174" s="179" t="str">
        <f t="shared" si="434"/>
        <v>MR273.3</v>
      </c>
      <c r="R1174" s="4" t="str">
        <f t="shared" si="440"/>
        <v>[M]</v>
      </c>
      <c r="S1174" s="179" t="str">
        <f t="shared" si="435"/>
        <v>MR373.3</v>
      </c>
      <c r="T1174" s="4" t="str">
        <f t="shared" si="441"/>
        <v>[A]</v>
      </c>
      <c r="U1174" s="179" t="str">
        <f t="shared" si="429"/>
        <v>MR473.3</v>
      </c>
      <c r="V1174" s="4" t="str">
        <f t="shared" si="424"/>
        <v>Sw</v>
      </c>
      <c r="W1174" s="179" t="str">
        <f t="shared" si="430"/>
        <v>MR573.3</v>
      </c>
      <c r="X1174" s="4" t="str">
        <f t="shared" si="425"/>
        <v>Lamp</v>
      </c>
      <c r="Y1174" s="179" t="str">
        <f t="shared" si="436"/>
        <v>MR673.3</v>
      </c>
      <c r="Z1174" s="4" t="str">
        <f t="shared" si="426"/>
        <v>Alw</v>
      </c>
    </row>
    <row r="1175" spans="2:26">
      <c r="B1175" s="256"/>
      <c r="G1175" s="182">
        <f t="shared" si="437"/>
        <v>73</v>
      </c>
      <c r="H1175" s="179">
        <f t="shared" si="438"/>
        <v>4</v>
      </c>
      <c r="I1175" s="179" t="str">
        <f t="shared" si="427"/>
        <v>R73.4</v>
      </c>
      <c r="K1175" s="179" t="str">
        <f t="shared" si="431"/>
        <v>R173.4</v>
      </c>
      <c r="L1175" s="138" t="str">
        <f t="shared" si="423"/>
        <v>Sol</v>
      </c>
      <c r="M1175" s="179" t="str">
        <f t="shared" si="432"/>
        <v>MR73.4</v>
      </c>
      <c r="N1175" s="4" t="str">
        <f t="shared" si="428"/>
        <v>Flg</v>
      </c>
      <c r="O1175" s="179" t="str">
        <f t="shared" si="433"/>
        <v>MR173.4</v>
      </c>
      <c r="P1175" s="4" t="str">
        <f t="shared" si="439"/>
        <v>Pls</v>
      </c>
      <c r="Q1175" s="179" t="str">
        <f t="shared" si="434"/>
        <v>MR273.4</v>
      </c>
      <c r="R1175" s="4" t="str">
        <f t="shared" si="440"/>
        <v>[M]</v>
      </c>
      <c r="S1175" s="179" t="str">
        <f t="shared" si="435"/>
        <v>MR373.4</v>
      </c>
      <c r="T1175" s="4" t="str">
        <f t="shared" si="441"/>
        <v>[A]</v>
      </c>
      <c r="U1175" s="179" t="str">
        <f t="shared" si="429"/>
        <v>MR473.4</v>
      </c>
      <c r="V1175" s="4" t="str">
        <f t="shared" si="424"/>
        <v>Sw</v>
      </c>
      <c r="W1175" s="179" t="str">
        <f t="shared" si="430"/>
        <v>MR573.4</v>
      </c>
      <c r="X1175" s="4" t="str">
        <f t="shared" si="425"/>
        <v>Lamp</v>
      </c>
      <c r="Y1175" s="179" t="str">
        <f t="shared" si="436"/>
        <v>MR673.4</v>
      </c>
      <c r="Z1175" s="4" t="str">
        <f t="shared" si="426"/>
        <v>Alw</v>
      </c>
    </row>
    <row r="1176" spans="2:26">
      <c r="B1176" s="256"/>
      <c r="G1176" s="182">
        <f t="shared" si="437"/>
        <v>73</v>
      </c>
      <c r="H1176" s="179">
        <f t="shared" si="438"/>
        <v>5</v>
      </c>
      <c r="I1176" s="179" t="str">
        <f t="shared" si="427"/>
        <v>R73.5</v>
      </c>
      <c r="K1176" s="179" t="str">
        <f t="shared" si="431"/>
        <v>R173.5</v>
      </c>
      <c r="L1176" s="138" t="str">
        <f t="shared" si="423"/>
        <v>Sol</v>
      </c>
      <c r="M1176" s="179" t="str">
        <f t="shared" si="432"/>
        <v>MR73.5</v>
      </c>
      <c r="N1176" s="4" t="str">
        <f t="shared" si="428"/>
        <v>Flg</v>
      </c>
      <c r="O1176" s="179" t="str">
        <f t="shared" si="433"/>
        <v>MR173.5</v>
      </c>
      <c r="P1176" s="4" t="str">
        <f t="shared" si="439"/>
        <v>Pls</v>
      </c>
      <c r="Q1176" s="179" t="str">
        <f t="shared" si="434"/>
        <v>MR273.5</v>
      </c>
      <c r="R1176" s="4" t="str">
        <f t="shared" si="440"/>
        <v>[M]</v>
      </c>
      <c r="S1176" s="179" t="str">
        <f t="shared" si="435"/>
        <v>MR373.5</v>
      </c>
      <c r="T1176" s="4" t="str">
        <f t="shared" si="441"/>
        <v>[A]</v>
      </c>
      <c r="U1176" s="179" t="str">
        <f t="shared" si="429"/>
        <v>MR473.5</v>
      </c>
      <c r="V1176" s="4" t="str">
        <f t="shared" si="424"/>
        <v>Sw</v>
      </c>
      <c r="W1176" s="179" t="str">
        <f t="shared" si="430"/>
        <v>MR573.5</v>
      </c>
      <c r="X1176" s="4" t="str">
        <f t="shared" si="425"/>
        <v>Lamp</v>
      </c>
      <c r="Y1176" s="179" t="str">
        <f t="shared" si="436"/>
        <v>MR673.5</v>
      </c>
      <c r="Z1176" s="4" t="str">
        <f t="shared" si="426"/>
        <v>Alw</v>
      </c>
    </row>
    <row r="1177" spans="2:26">
      <c r="B1177" s="256"/>
      <c r="G1177" s="182">
        <f t="shared" si="437"/>
        <v>73</v>
      </c>
      <c r="H1177" s="179">
        <f t="shared" si="438"/>
        <v>6</v>
      </c>
      <c r="I1177" s="179" t="str">
        <f t="shared" si="427"/>
        <v>R73.6</v>
      </c>
      <c r="K1177" s="179" t="str">
        <f t="shared" si="431"/>
        <v>R173.6</v>
      </c>
      <c r="L1177" s="138" t="str">
        <f t="shared" si="423"/>
        <v>Sol</v>
      </c>
      <c r="M1177" s="179" t="str">
        <f t="shared" si="432"/>
        <v>MR73.6</v>
      </c>
      <c r="N1177" s="4" t="str">
        <f t="shared" si="428"/>
        <v>Flg</v>
      </c>
      <c r="O1177" s="179" t="str">
        <f t="shared" si="433"/>
        <v>MR173.6</v>
      </c>
      <c r="P1177" s="4" t="str">
        <f t="shared" si="439"/>
        <v>Pls</v>
      </c>
      <c r="Q1177" s="179" t="str">
        <f t="shared" si="434"/>
        <v>MR273.6</v>
      </c>
      <c r="R1177" s="4" t="str">
        <f t="shared" si="440"/>
        <v>[M]</v>
      </c>
      <c r="S1177" s="179" t="str">
        <f t="shared" si="435"/>
        <v>MR373.6</v>
      </c>
      <c r="T1177" s="4" t="str">
        <f t="shared" si="441"/>
        <v>[A]</v>
      </c>
      <c r="U1177" s="179" t="str">
        <f t="shared" si="429"/>
        <v>MR473.6</v>
      </c>
      <c r="V1177" s="4" t="str">
        <f t="shared" si="424"/>
        <v>Sw</v>
      </c>
      <c r="W1177" s="179" t="str">
        <f t="shared" si="430"/>
        <v>MR573.6</v>
      </c>
      <c r="X1177" s="4" t="str">
        <f t="shared" si="425"/>
        <v>Lamp</v>
      </c>
      <c r="Y1177" s="179" t="str">
        <f t="shared" si="436"/>
        <v>MR673.6</v>
      </c>
      <c r="Z1177" s="4" t="str">
        <f t="shared" si="426"/>
        <v>Alw</v>
      </c>
    </row>
    <row r="1178" spans="2:26">
      <c r="B1178" s="256"/>
      <c r="G1178" s="182">
        <f t="shared" si="437"/>
        <v>73</v>
      </c>
      <c r="H1178" s="179">
        <f t="shared" si="438"/>
        <v>7</v>
      </c>
      <c r="I1178" s="179" t="str">
        <f t="shared" si="427"/>
        <v>R73.7</v>
      </c>
      <c r="K1178" s="179" t="str">
        <f t="shared" si="431"/>
        <v>R173.7</v>
      </c>
      <c r="L1178" s="138" t="str">
        <f t="shared" si="423"/>
        <v>Sol</v>
      </c>
      <c r="M1178" s="179" t="str">
        <f t="shared" si="432"/>
        <v>MR73.7</v>
      </c>
      <c r="N1178" s="4" t="str">
        <f t="shared" si="428"/>
        <v>Flg</v>
      </c>
      <c r="O1178" s="179" t="str">
        <f t="shared" si="433"/>
        <v>MR173.7</v>
      </c>
      <c r="P1178" s="4" t="str">
        <f t="shared" si="439"/>
        <v>Pls</v>
      </c>
      <c r="Q1178" s="179" t="str">
        <f t="shared" si="434"/>
        <v>MR273.7</v>
      </c>
      <c r="R1178" s="4" t="str">
        <f t="shared" si="440"/>
        <v>[M]</v>
      </c>
      <c r="S1178" s="179" t="str">
        <f t="shared" si="435"/>
        <v>MR373.7</v>
      </c>
      <c r="T1178" s="4" t="str">
        <f t="shared" si="441"/>
        <v>[A]</v>
      </c>
      <c r="U1178" s="179" t="str">
        <f t="shared" si="429"/>
        <v>MR473.7</v>
      </c>
      <c r="V1178" s="4" t="str">
        <f t="shared" si="424"/>
        <v>Sw</v>
      </c>
      <c r="W1178" s="179" t="str">
        <f t="shared" si="430"/>
        <v>MR573.7</v>
      </c>
      <c r="X1178" s="4" t="str">
        <f t="shared" si="425"/>
        <v>Lamp</v>
      </c>
      <c r="Y1178" s="179" t="str">
        <f t="shared" si="436"/>
        <v>MR673.7</v>
      </c>
      <c r="Z1178" s="4" t="str">
        <f t="shared" si="426"/>
        <v>Alw</v>
      </c>
    </row>
    <row r="1179" spans="2:26">
      <c r="B1179" s="256"/>
      <c r="G1179" s="182">
        <f t="shared" si="437"/>
        <v>73</v>
      </c>
      <c r="H1179" s="179">
        <f t="shared" si="438"/>
        <v>8</v>
      </c>
      <c r="I1179" s="179" t="str">
        <f t="shared" si="427"/>
        <v>R73.8</v>
      </c>
      <c r="K1179" s="179" t="str">
        <f t="shared" si="431"/>
        <v>R173.8</v>
      </c>
      <c r="L1179" s="138" t="str">
        <f t="shared" si="423"/>
        <v>Sol</v>
      </c>
      <c r="M1179" s="179" t="str">
        <f t="shared" si="432"/>
        <v>MR73.8</v>
      </c>
      <c r="N1179" s="4" t="str">
        <f t="shared" si="428"/>
        <v>Flg</v>
      </c>
      <c r="O1179" s="179" t="str">
        <f t="shared" si="433"/>
        <v>MR173.8</v>
      </c>
      <c r="P1179" s="4" t="str">
        <f t="shared" si="439"/>
        <v>Pls</v>
      </c>
      <c r="Q1179" s="179" t="str">
        <f t="shared" si="434"/>
        <v>MR273.8</v>
      </c>
      <c r="R1179" s="4" t="str">
        <f t="shared" si="440"/>
        <v>[M]</v>
      </c>
      <c r="S1179" s="179" t="str">
        <f t="shared" si="435"/>
        <v>MR373.8</v>
      </c>
      <c r="T1179" s="4" t="str">
        <f t="shared" si="441"/>
        <v>[A]</v>
      </c>
      <c r="U1179" s="179" t="str">
        <f t="shared" si="429"/>
        <v>MR473.8</v>
      </c>
      <c r="V1179" s="4" t="str">
        <f t="shared" si="424"/>
        <v>Sw</v>
      </c>
      <c r="W1179" s="179" t="str">
        <f t="shared" si="430"/>
        <v>MR573.8</v>
      </c>
      <c r="X1179" s="4" t="str">
        <f t="shared" si="425"/>
        <v>Lamp</v>
      </c>
      <c r="Y1179" s="179" t="str">
        <f t="shared" si="436"/>
        <v>MR673.8</v>
      </c>
      <c r="Z1179" s="4" t="str">
        <f t="shared" si="426"/>
        <v>Alw</v>
      </c>
    </row>
    <row r="1180" spans="2:26">
      <c r="B1180" s="256"/>
      <c r="G1180" s="182">
        <f t="shared" si="437"/>
        <v>73</v>
      </c>
      <c r="H1180" s="179">
        <f t="shared" si="438"/>
        <v>9</v>
      </c>
      <c r="I1180" s="179" t="str">
        <f t="shared" si="427"/>
        <v>R73.9</v>
      </c>
      <c r="K1180" s="179" t="str">
        <f t="shared" si="431"/>
        <v>R173.9</v>
      </c>
      <c r="L1180" s="138" t="str">
        <f t="shared" si="423"/>
        <v>Sol</v>
      </c>
      <c r="M1180" s="179" t="str">
        <f t="shared" si="432"/>
        <v>MR73.9</v>
      </c>
      <c r="N1180" s="4" t="str">
        <f t="shared" si="428"/>
        <v>Flg</v>
      </c>
      <c r="O1180" s="179" t="str">
        <f t="shared" si="433"/>
        <v>MR173.9</v>
      </c>
      <c r="P1180" s="4" t="str">
        <f t="shared" si="439"/>
        <v>Pls</v>
      </c>
      <c r="Q1180" s="179" t="str">
        <f t="shared" si="434"/>
        <v>MR273.9</v>
      </c>
      <c r="R1180" s="4" t="str">
        <f t="shared" si="440"/>
        <v>[M]</v>
      </c>
      <c r="S1180" s="179" t="str">
        <f t="shared" si="435"/>
        <v>MR373.9</v>
      </c>
      <c r="T1180" s="4" t="str">
        <f t="shared" si="441"/>
        <v>[A]</v>
      </c>
      <c r="U1180" s="179" t="str">
        <f t="shared" si="429"/>
        <v>MR473.9</v>
      </c>
      <c r="V1180" s="4" t="str">
        <f t="shared" si="424"/>
        <v>Sw</v>
      </c>
      <c r="W1180" s="179" t="str">
        <f t="shared" si="430"/>
        <v>MR573.9</v>
      </c>
      <c r="X1180" s="4" t="str">
        <f t="shared" si="425"/>
        <v>Lamp</v>
      </c>
      <c r="Y1180" s="179" t="str">
        <f t="shared" si="436"/>
        <v>MR673.9</v>
      </c>
      <c r="Z1180" s="4" t="str">
        <f t="shared" si="426"/>
        <v>Alw</v>
      </c>
    </row>
    <row r="1181" spans="2:26">
      <c r="B1181" s="256"/>
      <c r="G1181" s="182">
        <f t="shared" si="437"/>
        <v>73</v>
      </c>
      <c r="H1181" s="179">
        <f t="shared" si="438"/>
        <v>10</v>
      </c>
      <c r="I1181" s="179" t="str">
        <f t="shared" si="427"/>
        <v>R73.10</v>
      </c>
      <c r="K1181" s="179" t="str">
        <f t="shared" si="431"/>
        <v>R173.10</v>
      </c>
      <c r="L1181" s="138" t="str">
        <f t="shared" si="423"/>
        <v>Sol</v>
      </c>
      <c r="M1181" s="179" t="str">
        <f t="shared" si="432"/>
        <v>MR73.10</v>
      </c>
      <c r="N1181" s="4" t="str">
        <f t="shared" si="428"/>
        <v>Flg</v>
      </c>
      <c r="O1181" s="179" t="str">
        <f t="shared" si="433"/>
        <v>MR173.10</v>
      </c>
      <c r="P1181" s="4" t="str">
        <f t="shared" si="439"/>
        <v>Pls</v>
      </c>
      <c r="Q1181" s="179" t="str">
        <f t="shared" si="434"/>
        <v>MR273.10</v>
      </c>
      <c r="R1181" s="4" t="str">
        <f t="shared" si="440"/>
        <v>[M]</v>
      </c>
      <c r="S1181" s="179" t="str">
        <f t="shared" si="435"/>
        <v>MR373.10</v>
      </c>
      <c r="T1181" s="4" t="str">
        <f t="shared" si="441"/>
        <v>[A]</v>
      </c>
      <c r="U1181" s="179" t="str">
        <f t="shared" si="429"/>
        <v>MR473.10</v>
      </c>
      <c r="V1181" s="4" t="str">
        <f t="shared" si="424"/>
        <v>Sw</v>
      </c>
      <c r="W1181" s="179" t="str">
        <f t="shared" si="430"/>
        <v>MR573.10</v>
      </c>
      <c r="X1181" s="4" t="str">
        <f t="shared" si="425"/>
        <v>Lamp</v>
      </c>
      <c r="Y1181" s="179" t="str">
        <f t="shared" si="436"/>
        <v>MR673.10</v>
      </c>
      <c r="Z1181" s="4" t="str">
        <f t="shared" si="426"/>
        <v>Alw</v>
      </c>
    </row>
    <row r="1182" spans="2:26">
      <c r="B1182" s="256"/>
      <c r="G1182" s="182">
        <f t="shared" si="437"/>
        <v>73</v>
      </c>
      <c r="H1182" s="179">
        <f t="shared" si="438"/>
        <v>11</v>
      </c>
      <c r="I1182" s="179" t="str">
        <f t="shared" si="427"/>
        <v>R73.11</v>
      </c>
      <c r="K1182" s="179" t="str">
        <f t="shared" si="431"/>
        <v>R173.11</v>
      </c>
      <c r="L1182" s="138" t="str">
        <f t="shared" si="423"/>
        <v>Sol</v>
      </c>
      <c r="M1182" s="179" t="str">
        <f t="shared" si="432"/>
        <v>MR73.11</v>
      </c>
      <c r="N1182" s="4" t="str">
        <f t="shared" si="428"/>
        <v>Flg</v>
      </c>
      <c r="O1182" s="179" t="str">
        <f t="shared" si="433"/>
        <v>MR173.11</v>
      </c>
      <c r="P1182" s="4" t="str">
        <f t="shared" si="439"/>
        <v>Pls</v>
      </c>
      <c r="Q1182" s="179" t="str">
        <f t="shared" si="434"/>
        <v>MR273.11</v>
      </c>
      <c r="R1182" s="4" t="str">
        <f t="shared" si="440"/>
        <v>[M]</v>
      </c>
      <c r="S1182" s="179" t="str">
        <f t="shared" si="435"/>
        <v>MR373.11</v>
      </c>
      <c r="T1182" s="4" t="str">
        <f t="shared" si="441"/>
        <v>[A]</v>
      </c>
      <c r="U1182" s="179" t="str">
        <f t="shared" si="429"/>
        <v>MR473.11</v>
      </c>
      <c r="V1182" s="4" t="str">
        <f t="shared" si="424"/>
        <v>Sw</v>
      </c>
      <c r="W1182" s="179" t="str">
        <f t="shared" si="430"/>
        <v>MR573.11</v>
      </c>
      <c r="X1182" s="4" t="str">
        <f t="shared" si="425"/>
        <v>Lamp</v>
      </c>
      <c r="Y1182" s="179" t="str">
        <f t="shared" si="436"/>
        <v>MR673.11</v>
      </c>
      <c r="Z1182" s="4" t="str">
        <f t="shared" si="426"/>
        <v>Alw</v>
      </c>
    </row>
    <row r="1183" spans="2:26">
      <c r="B1183" s="256"/>
      <c r="G1183" s="182">
        <f t="shared" si="437"/>
        <v>73</v>
      </c>
      <c r="H1183" s="179">
        <f t="shared" si="438"/>
        <v>12</v>
      </c>
      <c r="I1183" s="179" t="str">
        <f t="shared" si="427"/>
        <v>R73.12</v>
      </c>
      <c r="K1183" s="179" t="str">
        <f t="shared" si="431"/>
        <v>R173.12</v>
      </c>
      <c r="L1183" s="138" t="str">
        <f t="shared" si="423"/>
        <v>Sol</v>
      </c>
      <c r="M1183" s="179" t="str">
        <f t="shared" si="432"/>
        <v>MR73.12</v>
      </c>
      <c r="N1183" s="4" t="str">
        <f t="shared" si="428"/>
        <v>Flg</v>
      </c>
      <c r="O1183" s="179" t="str">
        <f t="shared" si="433"/>
        <v>MR173.12</v>
      </c>
      <c r="P1183" s="4" t="str">
        <f t="shared" si="439"/>
        <v>Pls</v>
      </c>
      <c r="Q1183" s="179" t="str">
        <f t="shared" si="434"/>
        <v>MR273.12</v>
      </c>
      <c r="R1183" s="4" t="str">
        <f t="shared" si="440"/>
        <v>[M]</v>
      </c>
      <c r="S1183" s="179" t="str">
        <f t="shared" si="435"/>
        <v>MR373.12</v>
      </c>
      <c r="T1183" s="4" t="str">
        <f t="shared" si="441"/>
        <v>[A]</v>
      </c>
      <c r="U1183" s="179" t="str">
        <f t="shared" si="429"/>
        <v>MR473.12</v>
      </c>
      <c r="V1183" s="4" t="str">
        <f t="shared" si="424"/>
        <v>Sw</v>
      </c>
      <c r="W1183" s="179" t="str">
        <f t="shared" si="430"/>
        <v>MR573.12</v>
      </c>
      <c r="X1183" s="4" t="str">
        <f t="shared" si="425"/>
        <v>Lamp</v>
      </c>
      <c r="Y1183" s="179" t="str">
        <f t="shared" si="436"/>
        <v>MR673.12</v>
      </c>
      <c r="Z1183" s="4" t="str">
        <f t="shared" si="426"/>
        <v>Alw</v>
      </c>
    </row>
    <row r="1184" spans="2:26">
      <c r="B1184" s="256"/>
      <c r="G1184" s="182">
        <f t="shared" si="437"/>
        <v>73</v>
      </c>
      <c r="H1184" s="179">
        <f t="shared" si="438"/>
        <v>13</v>
      </c>
      <c r="I1184" s="179" t="str">
        <f t="shared" si="427"/>
        <v>R73.13</v>
      </c>
      <c r="K1184" s="179" t="str">
        <f t="shared" si="431"/>
        <v>R173.13</v>
      </c>
      <c r="L1184" s="138" t="str">
        <f t="shared" si="423"/>
        <v>Sol</v>
      </c>
      <c r="M1184" s="179" t="str">
        <f t="shared" si="432"/>
        <v>MR73.13</v>
      </c>
      <c r="N1184" s="4" t="str">
        <f t="shared" si="428"/>
        <v>Flg</v>
      </c>
      <c r="O1184" s="179" t="str">
        <f t="shared" si="433"/>
        <v>MR173.13</v>
      </c>
      <c r="P1184" s="4" t="str">
        <f t="shared" si="439"/>
        <v>Pls</v>
      </c>
      <c r="Q1184" s="179" t="str">
        <f t="shared" si="434"/>
        <v>MR273.13</v>
      </c>
      <c r="R1184" s="4" t="str">
        <f t="shared" si="440"/>
        <v>[M]</v>
      </c>
      <c r="S1184" s="179" t="str">
        <f t="shared" si="435"/>
        <v>MR373.13</v>
      </c>
      <c r="T1184" s="4" t="str">
        <f t="shared" si="441"/>
        <v>[A]</v>
      </c>
      <c r="U1184" s="179" t="str">
        <f t="shared" si="429"/>
        <v>MR473.13</v>
      </c>
      <c r="V1184" s="4" t="str">
        <f t="shared" si="424"/>
        <v>Sw</v>
      </c>
      <c r="W1184" s="179" t="str">
        <f t="shared" si="430"/>
        <v>MR573.13</v>
      </c>
      <c r="X1184" s="4" t="str">
        <f t="shared" si="425"/>
        <v>Lamp</v>
      </c>
      <c r="Y1184" s="179" t="str">
        <f t="shared" si="436"/>
        <v>MR673.13</v>
      </c>
      <c r="Z1184" s="4" t="str">
        <f t="shared" si="426"/>
        <v>Alw</v>
      </c>
    </row>
    <row r="1185" spans="2:26">
      <c r="B1185" s="256"/>
      <c r="G1185" s="182">
        <f t="shared" si="437"/>
        <v>73</v>
      </c>
      <c r="H1185" s="179">
        <f t="shared" si="438"/>
        <v>14</v>
      </c>
      <c r="I1185" s="179" t="str">
        <f t="shared" si="427"/>
        <v>R73.14</v>
      </c>
      <c r="K1185" s="179" t="str">
        <f t="shared" si="431"/>
        <v>R173.14</v>
      </c>
      <c r="L1185" s="138" t="str">
        <f t="shared" si="423"/>
        <v>Sol</v>
      </c>
      <c r="M1185" s="179" t="str">
        <f t="shared" si="432"/>
        <v>MR73.14</v>
      </c>
      <c r="N1185" s="4" t="str">
        <f t="shared" si="428"/>
        <v>Flg</v>
      </c>
      <c r="O1185" s="179" t="str">
        <f t="shared" si="433"/>
        <v>MR173.14</v>
      </c>
      <c r="P1185" s="4" t="str">
        <f t="shared" si="439"/>
        <v>Pls</v>
      </c>
      <c r="Q1185" s="179" t="str">
        <f t="shared" si="434"/>
        <v>MR273.14</v>
      </c>
      <c r="R1185" s="4" t="str">
        <f t="shared" si="440"/>
        <v>[M]</v>
      </c>
      <c r="S1185" s="179" t="str">
        <f t="shared" si="435"/>
        <v>MR373.14</v>
      </c>
      <c r="T1185" s="4" t="str">
        <f t="shared" si="441"/>
        <v>[A]</v>
      </c>
      <c r="U1185" s="179" t="str">
        <f t="shared" si="429"/>
        <v>MR473.14</v>
      </c>
      <c r="V1185" s="4" t="str">
        <f t="shared" si="424"/>
        <v>Sw</v>
      </c>
      <c r="W1185" s="179" t="str">
        <f t="shared" si="430"/>
        <v>MR573.14</v>
      </c>
      <c r="X1185" s="4" t="str">
        <f t="shared" si="425"/>
        <v>Lamp</v>
      </c>
      <c r="Y1185" s="179" t="str">
        <f t="shared" si="436"/>
        <v>MR673.14</v>
      </c>
      <c r="Z1185" s="4" t="str">
        <f t="shared" si="426"/>
        <v>Alw</v>
      </c>
    </row>
    <row r="1186" spans="2:26">
      <c r="B1186" s="256"/>
      <c r="G1186" s="182">
        <f t="shared" si="437"/>
        <v>73</v>
      </c>
      <c r="H1186" s="179">
        <f t="shared" si="438"/>
        <v>15</v>
      </c>
      <c r="I1186" s="179" t="str">
        <f t="shared" si="427"/>
        <v>R73.15</v>
      </c>
      <c r="K1186" s="179" t="str">
        <f t="shared" si="431"/>
        <v>R173.15</v>
      </c>
      <c r="L1186" s="138" t="str">
        <f t="shared" si="423"/>
        <v>Sol</v>
      </c>
      <c r="M1186" s="179" t="str">
        <f t="shared" si="432"/>
        <v>MR73.15</v>
      </c>
      <c r="N1186" s="4" t="str">
        <f t="shared" si="428"/>
        <v>Flg</v>
      </c>
      <c r="O1186" s="179" t="str">
        <f t="shared" si="433"/>
        <v>MR173.15</v>
      </c>
      <c r="P1186" s="4" t="str">
        <f t="shared" si="439"/>
        <v>Pls</v>
      </c>
      <c r="Q1186" s="179" t="str">
        <f t="shared" si="434"/>
        <v>MR273.15</v>
      </c>
      <c r="R1186" s="4" t="str">
        <f t="shared" si="440"/>
        <v>[M]</v>
      </c>
      <c r="S1186" s="179" t="str">
        <f t="shared" si="435"/>
        <v>MR373.15</v>
      </c>
      <c r="T1186" s="4" t="str">
        <f t="shared" si="441"/>
        <v>[A]</v>
      </c>
      <c r="U1186" s="179" t="str">
        <f t="shared" si="429"/>
        <v>MR473.15</v>
      </c>
      <c r="V1186" s="4" t="str">
        <f t="shared" si="424"/>
        <v>Sw</v>
      </c>
      <c r="W1186" s="179" t="str">
        <f t="shared" si="430"/>
        <v>MR573.15</v>
      </c>
      <c r="X1186" s="4" t="str">
        <f t="shared" si="425"/>
        <v>Lamp</v>
      </c>
      <c r="Y1186" s="179" t="str">
        <f t="shared" si="436"/>
        <v>MR673.15</v>
      </c>
      <c r="Z1186" s="4" t="str">
        <f t="shared" si="426"/>
        <v>Alw</v>
      </c>
    </row>
    <row r="1187" spans="2:26">
      <c r="B1187" s="256"/>
      <c r="G1187" s="182">
        <f t="shared" si="437"/>
        <v>74</v>
      </c>
      <c r="H1187" s="179">
        <f t="shared" si="438"/>
        <v>0</v>
      </c>
      <c r="I1187" s="179" t="str">
        <f t="shared" si="427"/>
        <v>R74.0</v>
      </c>
      <c r="K1187" s="179" t="str">
        <f t="shared" si="431"/>
        <v>R174.0</v>
      </c>
      <c r="L1187" s="138" t="str">
        <f t="shared" ref="L1187:L1250" si="442">$B1187&amp;L$2</f>
        <v>Sol</v>
      </c>
      <c r="M1187" s="179" t="str">
        <f t="shared" si="432"/>
        <v>MR74.0</v>
      </c>
      <c r="N1187" s="4" t="str">
        <f t="shared" si="428"/>
        <v>Flg</v>
      </c>
      <c r="O1187" s="179" t="str">
        <f t="shared" si="433"/>
        <v>MR174.0</v>
      </c>
      <c r="P1187" s="4" t="str">
        <f t="shared" si="439"/>
        <v>Pls</v>
      </c>
      <c r="Q1187" s="179" t="str">
        <f t="shared" si="434"/>
        <v>MR274.0</v>
      </c>
      <c r="R1187" s="4" t="str">
        <f t="shared" si="440"/>
        <v>[M]</v>
      </c>
      <c r="S1187" s="179" t="str">
        <f t="shared" si="435"/>
        <v>MR374.0</v>
      </c>
      <c r="T1187" s="4" t="str">
        <f t="shared" si="441"/>
        <v>[A]</v>
      </c>
      <c r="U1187" s="179" t="str">
        <f t="shared" si="429"/>
        <v>MR474.0</v>
      </c>
      <c r="V1187" s="4" t="str">
        <f t="shared" ref="V1187:V1250" si="443">$B1187&amp;V$2</f>
        <v>Sw</v>
      </c>
      <c r="W1187" s="179" t="str">
        <f t="shared" si="430"/>
        <v>MR574.0</v>
      </c>
      <c r="X1187" s="4" t="str">
        <f t="shared" ref="X1187:X1250" si="444">$B1187&amp;X$2</f>
        <v>Lamp</v>
      </c>
      <c r="Y1187" s="179" t="str">
        <f t="shared" si="436"/>
        <v>MR674.0</v>
      </c>
      <c r="Z1187" s="4" t="str">
        <f t="shared" si="426"/>
        <v>Alw</v>
      </c>
    </row>
    <row r="1188" spans="2:26">
      <c r="B1188" s="256"/>
      <c r="G1188" s="182">
        <f t="shared" si="437"/>
        <v>74</v>
      </c>
      <c r="H1188" s="179">
        <f t="shared" si="438"/>
        <v>1</v>
      </c>
      <c r="I1188" s="179" t="str">
        <f t="shared" si="427"/>
        <v>R74.1</v>
      </c>
      <c r="K1188" s="179" t="str">
        <f t="shared" si="431"/>
        <v>R174.1</v>
      </c>
      <c r="L1188" s="138" t="str">
        <f t="shared" si="442"/>
        <v>Sol</v>
      </c>
      <c r="M1188" s="179" t="str">
        <f t="shared" si="432"/>
        <v>MR74.1</v>
      </c>
      <c r="N1188" s="4" t="str">
        <f t="shared" si="428"/>
        <v>Flg</v>
      </c>
      <c r="O1188" s="179" t="str">
        <f t="shared" si="433"/>
        <v>MR174.1</v>
      </c>
      <c r="P1188" s="4" t="str">
        <f t="shared" si="439"/>
        <v>Pls</v>
      </c>
      <c r="Q1188" s="179" t="str">
        <f t="shared" si="434"/>
        <v>MR274.1</v>
      </c>
      <c r="R1188" s="4" t="str">
        <f t="shared" si="440"/>
        <v>[M]</v>
      </c>
      <c r="S1188" s="179" t="str">
        <f t="shared" si="435"/>
        <v>MR374.1</v>
      </c>
      <c r="T1188" s="4" t="str">
        <f t="shared" si="441"/>
        <v>[A]</v>
      </c>
      <c r="U1188" s="179" t="str">
        <f t="shared" si="429"/>
        <v>MR474.1</v>
      </c>
      <c r="V1188" s="4" t="str">
        <f t="shared" si="443"/>
        <v>Sw</v>
      </c>
      <c r="W1188" s="179" t="str">
        <f t="shared" si="430"/>
        <v>MR574.1</v>
      </c>
      <c r="X1188" s="4" t="str">
        <f t="shared" si="444"/>
        <v>Lamp</v>
      </c>
      <c r="Y1188" s="179" t="str">
        <f t="shared" si="436"/>
        <v>MR674.1</v>
      </c>
      <c r="Z1188" s="4" t="str">
        <f t="shared" si="426"/>
        <v>Alw</v>
      </c>
    </row>
    <row r="1189" spans="2:26">
      <c r="B1189" s="256"/>
      <c r="G1189" s="182">
        <f t="shared" si="437"/>
        <v>74</v>
      </c>
      <c r="H1189" s="179">
        <f t="shared" si="438"/>
        <v>2</v>
      </c>
      <c r="I1189" s="179" t="str">
        <f t="shared" si="427"/>
        <v>R74.2</v>
      </c>
      <c r="J1189" s="6" t="str">
        <f>$B1189&amp;"Done"</f>
        <v>Done</v>
      </c>
      <c r="K1189" s="179" t="str">
        <f t="shared" si="431"/>
        <v>R174.2</v>
      </c>
      <c r="L1189" s="138" t="str">
        <f t="shared" si="442"/>
        <v>Sol</v>
      </c>
      <c r="M1189" s="179" t="str">
        <f t="shared" si="432"/>
        <v>MR74.2</v>
      </c>
      <c r="N1189" s="4" t="str">
        <f t="shared" si="428"/>
        <v>Flg</v>
      </c>
      <c r="O1189" s="179" t="str">
        <f t="shared" si="433"/>
        <v>MR174.2</v>
      </c>
      <c r="P1189" s="4" t="str">
        <f t="shared" si="439"/>
        <v>Pls</v>
      </c>
      <c r="Q1189" s="179" t="str">
        <f t="shared" si="434"/>
        <v>MR274.2</v>
      </c>
      <c r="R1189" s="4" t="str">
        <f t="shared" si="440"/>
        <v>[M]</v>
      </c>
      <c r="S1189" s="179" t="str">
        <f t="shared" si="435"/>
        <v>MR374.2</v>
      </c>
      <c r="T1189" s="4" t="str">
        <f t="shared" si="441"/>
        <v>[A]</v>
      </c>
      <c r="U1189" s="179" t="str">
        <f t="shared" si="429"/>
        <v>MR474.2</v>
      </c>
      <c r="V1189" s="4" t="str">
        <f t="shared" si="443"/>
        <v>Sw</v>
      </c>
      <c r="W1189" s="179" t="str">
        <f t="shared" si="430"/>
        <v>MR574.2</v>
      </c>
      <c r="X1189" s="4" t="str">
        <f t="shared" si="444"/>
        <v>Lamp</v>
      </c>
      <c r="Y1189" s="179" t="str">
        <f t="shared" si="436"/>
        <v>MR674.2</v>
      </c>
      <c r="Z1189" s="4" t="str">
        <f t="shared" si="426"/>
        <v>Alw</v>
      </c>
    </row>
    <row r="1190" spans="2:26">
      <c r="B1190" s="256"/>
      <c r="G1190" s="182">
        <f t="shared" si="437"/>
        <v>74</v>
      </c>
      <c r="H1190" s="179">
        <f t="shared" si="438"/>
        <v>3</v>
      </c>
      <c r="I1190" s="179" t="str">
        <f t="shared" si="427"/>
        <v>R74.3</v>
      </c>
      <c r="K1190" s="179" t="str">
        <f t="shared" si="431"/>
        <v>R174.3</v>
      </c>
      <c r="L1190" s="138" t="str">
        <f t="shared" si="442"/>
        <v>Sol</v>
      </c>
      <c r="M1190" s="179" t="str">
        <f t="shared" si="432"/>
        <v>MR74.3</v>
      </c>
      <c r="N1190" s="4" t="str">
        <f t="shared" si="428"/>
        <v>Flg</v>
      </c>
      <c r="O1190" s="179" t="str">
        <f t="shared" si="433"/>
        <v>MR174.3</v>
      </c>
      <c r="P1190" s="4" t="str">
        <f t="shared" si="439"/>
        <v>Pls</v>
      </c>
      <c r="Q1190" s="179" t="str">
        <f t="shared" si="434"/>
        <v>MR274.3</v>
      </c>
      <c r="R1190" s="4" t="str">
        <f t="shared" si="440"/>
        <v>[M]</v>
      </c>
      <c r="S1190" s="179" t="str">
        <f t="shared" si="435"/>
        <v>MR374.3</v>
      </c>
      <c r="T1190" s="4" t="str">
        <f t="shared" si="441"/>
        <v>[A]</v>
      </c>
      <c r="U1190" s="179" t="str">
        <f t="shared" si="429"/>
        <v>MR474.3</v>
      </c>
      <c r="V1190" s="4" t="str">
        <f t="shared" si="443"/>
        <v>Sw</v>
      </c>
      <c r="W1190" s="179" t="str">
        <f t="shared" si="430"/>
        <v>MR574.3</v>
      </c>
      <c r="X1190" s="4" t="str">
        <f t="shared" si="444"/>
        <v>Lamp</v>
      </c>
      <c r="Y1190" s="179" t="str">
        <f t="shared" si="436"/>
        <v>MR674.3</v>
      </c>
      <c r="Z1190" s="4" t="str">
        <f t="shared" si="426"/>
        <v>Alw</v>
      </c>
    </row>
    <row r="1191" spans="2:26">
      <c r="B1191" s="256"/>
      <c r="G1191" s="182">
        <f t="shared" si="437"/>
        <v>74</v>
      </c>
      <c r="H1191" s="179">
        <f t="shared" si="438"/>
        <v>4</v>
      </c>
      <c r="I1191" s="179" t="str">
        <f t="shared" si="427"/>
        <v>R74.4</v>
      </c>
      <c r="K1191" s="179" t="str">
        <f t="shared" si="431"/>
        <v>R174.4</v>
      </c>
      <c r="L1191" s="138" t="str">
        <f t="shared" si="442"/>
        <v>Sol</v>
      </c>
      <c r="M1191" s="179" t="str">
        <f t="shared" si="432"/>
        <v>MR74.4</v>
      </c>
      <c r="N1191" s="4" t="str">
        <f t="shared" si="428"/>
        <v>Flg</v>
      </c>
      <c r="O1191" s="179" t="str">
        <f t="shared" si="433"/>
        <v>MR174.4</v>
      </c>
      <c r="P1191" s="4" t="str">
        <f t="shared" si="439"/>
        <v>Pls</v>
      </c>
      <c r="Q1191" s="179" t="str">
        <f t="shared" si="434"/>
        <v>MR274.4</v>
      </c>
      <c r="R1191" s="4" t="str">
        <f t="shared" si="440"/>
        <v>[M]</v>
      </c>
      <c r="S1191" s="179" t="str">
        <f t="shared" si="435"/>
        <v>MR374.4</v>
      </c>
      <c r="T1191" s="4" t="str">
        <f t="shared" si="441"/>
        <v>[A]</v>
      </c>
      <c r="U1191" s="179" t="str">
        <f t="shared" si="429"/>
        <v>MR474.4</v>
      </c>
      <c r="V1191" s="4" t="str">
        <f t="shared" si="443"/>
        <v>Sw</v>
      </c>
      <c r="W1191" s="179" t="str">
        <f t="shared" si="430"/>
        <v>MR574.4</v>
      </c>
      <c r="X1191" s="4" t="str">
        <f t="shared" si="444"/>
        <v>Lamp</v>
      </c>
      <c r="Y1191" s="179" t="str">
        <f t="shared" si="436"/>
        <v>MR674.4</v>
      </c>
      <c r="Z1191" s="4" t="str">
        <f t="shared" si="426"/>
        <v>Alw</v>
      </c>
    </row>
    <row r="1192" spans="2:26">
      <c r="B1192" s="256"/>
      <c r="G1192" s="182">
        <f t="shared" si="437"/>
        <v>74</v>
      </c>
      <c r="H1192" s="179">
        <f t="shared" si="438"/>
        <v>5</v>
      </c>
      <c r="I1192" s="179" t="str">
        <f t="shared" si="427"/>
        <v>R74.5</v>
      </c>
      <c r="K1192" s="179" t="str">
        <f t="shared" si="431"/>
        <v>R174.5</v>
      </c>
      <c r="L1192" s="138" t="str">
        <f t="shared" si="442"/>
        <v>Sol</v>
      </c>
      <c r="M1192" s="179" t="str">
        <f t="shared" si="432"/>
        <v>MR74.5</v>
      </c>
      <c r="N1192" s="4" t="str">
        <f t="shared" si="428"/>
        <v>Flg</v>
      </c>
      <c r="O1192" s="179" t="str">
        <f t="shared" si="433"/>
        <v>MR174.5</v>
      </c>
      <c r="P1192" s="4" t="str">
        <f t="shared" si="439"/>
        <v>Pls</v>
      </c>
      <c r="Q1192" s="179" t="str">
        <f t="shared" si="434"/>
        <v>MR274.5</v>
      </c>
      <c r="R1192" s="4" t="str">
        <f t="shared" si="440"/>
        <v>[M]</v>
      </c>
      <c r="S1192" s="179" t="str">
        <f t="shared" si="435"/>
        <v>MR374.5</v>
      </c>
      <c r="T1192" s="4" t="str">
        <f t="shared" si="441"/>
        <v>[A]</v>
      </c>
      <c r="U1192" s="179" t="str">
        <f t="shared" si="429"/>
        <v>MR474.5</v>
      </c>
      <c r="V1192" s="4" t="str">
        <f t="shared" si="443"/>
        <v>Sw</v>
      </c>
      <c r="W1192" s="179" t="str">
        <f t="shared" si="430"/>
        <v>MR574.5</v>
      </c>
      <c r="X1192" s="4" t="str">
        <f t="shared" si="444"/>
        <v>Lamp</v>
      </c>
      <c r="Y1192" s="179" t="str">
        <f t="shared" si="436"/>
        <v>MR674.5</v>
      </c>
      <c r="Z1192" s="4" t="str">
        <f t="shared" si="426"/>
        <v>Alw</v>
      </c>
    </row>
    <row r="1193" spans="2:26">
      <c r="B1193" s="256"/>
      <c r="G1193" s="182">
        <f t="shared" si="437"/>
        <v>74</v>
      </c>
      <c r="H1193" s="179">
        <f t="shared" si="438"/>
        <v>6</v>
      </c>
      <c r="I1193" s="179" t="str">
        <f t="shared" si="427"/>
        <v>R74.6</v>
      </c>
      <c r="K1193" s="179" t="str">
        <f t="shared" si="431"/>
        <v>R174.6</v>
      </c>
      <c r="L1193" s="138" t="str">
        <f t="shared" si="442"/>
        <v>Sol</v>
      </c>
      <c r="M1193" s="179" t="str">
        <f t="shared" si="432"/>
        <v>MR74.6</v>
      </c>
      <c r="N1193" s="4" t="str">
        <f t="shared" si="428"/>
        <v>Flg</v>
      </c>
      <c r="O1193" s="179" t="str">
        <f t="shared" si="433"/>
        <v>MR174.6</v>
      </c>
      <c r="P1193" s="4" t="str">
        <f t="shared" si="439"/>
        <v>Pls</v>
      </c>
      <c r="Q1193" s="179" t="str">
        <f t="shared" si="434"/>
        <v>MR274.6</v>
      </c>
      <c r="R1193" s="4" t="str">
        <f t="shared" si="440"/>
        <v>[M]</v>
      </c>
      <c r="S1193" s="179" t="str">
        <f t="shared" si="435"/>
        <v>MR374.6</v>
      </c>
      <c r="T1193" s="4" t="str">
        <f t="shared" si="441"/>
        <v>[A]</v>
      </c>
      <c r="U1193" s="179" t="str">
        <f t="shared" si="429"/>
        <v>MR474.6</v>
      </c>
      <c r="V1193" s="4" t="str">
        <f t="shared" si="443"/>
        <v>Sw</v>
      </c>
      <c r="W1193" s="179" t="str">
        <f t="shared" si="430"/>
        <v>MR574.6</v>
      </c>
      <c r="X1193" s="4" t="str">
        <f t="shared" si="444"/>
        <v>Lamp</v>
      </c>
      <c r="Y1193" s="179" t="str">
        <f t="shared" si="436"/>
        <v>MR674.6</v>
      </c>
      <c r="Z1193" s="4" t="str">
        <f t="shared" ref="Z1193:Z1256" si="445">$B1193&amp;Z$2</f>
        <v>Alw</v>
      </c>
    </row>
    <row r="1194" spans="2:26">
      <c r="B1194" s="256"/>
      <c r="G1194" s="182">
        <f t="shared" si="437"/>
        <v>74</v>
      </c>
      <c r="H1194" s="179">
        <f t="shared" si="438"/>
        <v>7</v>
      </c>
      <c r="I1194" s="179" t="str">
        <f t="shared" si="427"/>
        <v>R74.7</v>
      </c>
      <c r="K1194" s="179" t="str">
        <f t="shared" si="431"/>
        <v>R174.7</v>
      </c>
      <c r="L1194" s="138" t="str">
        <f t="shared" si="442"/>
        <v>Sol</v>
      </c>
      <c r="M1194" s="179" t="str">
        <f t="shared" si="432"/>
        <v>MR74.7</v>
      </c>
      <c r="N1194" s="4" t="str">
        <f t="shared" si="428"/>
        <v>Flg</v>
      </c>
      <c r="O1194" s="179" t="str">
        <f t="shared" si="433"/>
        <v>MR174.7</v>
      </c>
      <c r="P1194" s="4" t="str">
        <f t="shared" si="439"/>
        <v>Pls</v>
      </c>
      <c r="Q1194" s="179" t="str">
        <f t="shared" si="434"/>
        <v>MR274.7</v>
      </c>
      <c r="R1194" s="4" t="str">
        <f t="shared" si="440"/>
        <v>[M]</v>
      </c>
      <c r="S1194" s="179" t="str">
        <f t="shared" si="435"/>
        <v>MR374.7</v>
      </c>
      <c r="T1194" s="4" t="str">
        <f t="shared" si="441"/>
        <v>[A]</v>
      </c>
      <c r="U1194" s="179" t="str">
        <f t="shared" si="429"/>
        <v>MR474.7</v>
      </c>
      <c r="V1194" s="4" t="str">
        <f t="shared" si="443"/>
        <v>Sw</v>
      </c>
      <c r="W1194" s="179" t="str">
        <f t="shared" si="430"/>
        <v>MR574.7</v>
      </c>
      <c r="X1194" s="4" t="str">
        <f t="shared" si="444"/>
        <v>Lamp</v>
      </c>
      <c r="Y1194" s="179" t="str">
        <f t="shared" si="436"/>
        <v>MR674.7</v>
      </c>
      <c r="Z1194" s="4" t="str">
        <f t="shared" si="445"/>
        <v>Alw</v>
      </c>
    </row>
    <row r="1195" spans="2:26">
      <c r="B1195" s="256"/>
      <c r="G1195" s="182">
        <f t="shared" si="437"/>
        <v>74</v>
      </c>
      <c r="H1195" s="179">
        <f t="shared" si="438"/>
        <v>8</v>
      </c>
      <c r="I1195" s="179" t="str">
        <f t="shared" si="427"/>
        <v>R74.8</v>
      </c>
      <c r="K1195" s="179" t="str">
        <f t="shared" si="431"/>
        <v>R174.8</v>
      </c>
      <c r="L1195" s="138" t="str">
        <f t="shared" si="442"/>
        <v>Sol</v>
      </c>
      <c r="M1195" s="179" t="str">
        <f t="shared" si="432"/>
        <v>MR74.8</v>
      </c>
      <c r="N1195" s="4" t="str">
        <f t="shared" si="428"/>
        <v>Flg</v>
      </c>
      <c r="O1195" s="179" t="str">
        <f t="shared" si="433"/>
        <v>MR174.8</v>
      </c>
      <c r="P1195" s="4" t="str">
        <f t="shared" si="439"/>
        <v>Pls</v>
      </c>
      <c r="Q1195" s="179" t="str">
        <f t="shared" si="434"/>
        <v>MR274.8</v>
      </c>
      <c r="R1195" s="4" t="str">
        <f t="shared" si="440"/>
        <v>[M]</v>
      </c>
      <c r="S1195" s="179" t="str">
        <f t="shared" si="435"/>
        <v>MR374.8</v>
      </c>
      <c r="T1195" s="4" t="str">
        <f t="shared" si="441"/>
        <v>[A]</v>
      </c>
      <c r="U1195" s="179" t="str">
        <f t="shared" si="429"/>
        <v>MR474.8</v>
      </c>
      <c r="V1195" s="4" t="str">
        <f t="shared" si="443"/>
        <v>Sw</v>
      </c>
      <c r="W1195" s="179" t="str">
        <f t="shared" si="430"/>
        <v>MR574.8</v>
      </c>
      <c r="X1195" s="4" t="str">
        <f t="shared" si="444"/>
        <v>Lamp</v>
      </c>
      <c r="Y1195" s="179" t="str">
        <f t="shared" si="436"/>
        <v>MR674.8</v>
      </c>
      <c r="Z1195" s="4" t="str">
        <f t="shared" si="445"/>
        <v>Alw</v>
      </c>
    </row>
    <row r="1196" spans="2:26">
      <c r="B1196" s="256"/>
      <c r="G1196" s="182">
        <f t="shared" si="437"/>
        <v>74</v>
      </c>
      <c r="H1196" s="179">
        <f t="shared" si="438"/>
        <v>9</v>
      </c>
      <c r="I1196" s="179" t="str">
        <f t="shared" si="427"/>
        <v>R74.9</v>
      </c>
      <c r="K1196" s="179" t="str">
        <f t="shared" si="431"/>
        <v>R174.9</v>
      </c>
      <c r="L1196" s="138" t="str">
        <f t="shared" si="442"/>
        <v>Sol</v>
      </c>
      <c r="M1196" s="179" t="str">
        <f t="shared" si="432"/>
        <v>MR74.9</v>
      </c>
      <c r="N1196" s="4" t="str">
        <f t="shared" si="428"/>
        <v>Flg</v>
      </c>
      <c r="O1196" s="179" t="str">
        <f t="shared" si="433"/>
        <v>MR174.9</v>
      </c>
      <c r="P1196" s="4" t="str">
        <f t="shared" si="439"/>
        <v>Pls</v>
      </c>
      <c r="Q1196" s="179" t="str">
        <f t="shared" si="434"/>
        <v>MR274.9</v>
      </c>
      <c r="R1196" s="4" t="str">
        <f t="shared" si="440"/>
        <v>[M]</v>
      </c>
      <c r="S1196" s="179" t="str">
        <f t="shared" si="435"/>
        <v>MR374.9</v>
      </c>
      <c r="T1196" s="4" t="str">
        <f t="shared" si="441"/>
        <v>[A]</v>
      </c>
      <c r="U1196" s="179" t="str">
        <f t="shared" si="429"/>
        <v>MR474.9</v>
      </c>
      <c r="V1196" s="4" t="str">
        <f t="shared" si="443"/>
        <v>Sw</v>
      </c>
      <c r="W1196" s="179" t="str">
        <f t="shared" si="430"/>
        <v>MR574.9</v>
      </c>
      <c r="X1196" s="4" t="str">
        <f t="shared" si="444"/>
        <v>Lamp</v>
      </c>
      <c r="Y1196" s="179" t="str">
        <f t="shared" si="436"/>
        <v>MR674.9</v>
      </c>
      <c r="Z1196" s="4" t="str">
        <f t="shared" si="445"/>
        <v>Alw</v>
      </c>
    </row>
    <row r="1197" spans="2:26">
      <c r="B1197" s="256"/>
      <c r="G1197" s="182">
        <f t="shared" si="437"/>
        <v>74</v>
      </c>
      <c r="H1197" s="179">
        <f t="shared" si="438"/>
        <v>10</v>
      </c>
      <c r="I1197" s="179" t="str">
        <f t="shared" si="427"/>
        <v>R74.10</v>
      </c>
      <c r="K1197" s="179" t="str">
        <f t="shared" si="431"/>
        <v>R174.10</v>
      </c>
      <c r="L1197" s="138" t="str">
        <f t="shared" si="442"/>
        <v>Sol</v>
      </c>
      <c r="M1197" s="179" t="str">
        <f t="shared" si="432"/>
        <v>MR74.10</v>
      </c>
      <c r="N1197" s="4" t="str">
        <f t="shared" si="428"/>
        <v>Flg</v>
      </c>
      <c r="O1197" s="179" t="str">
        <f t="shared" si="433"/>
        <v>MR174.10</v>
      </c>
      <c r="P1197" s="4" t="str">
        <f t="shared" si="439"/>
        <v>Pls</v>
      </c>
      <c r="Q1197" s="179" t="str">
        <f t="shared" si="434"/>
        <v>MR274.10</v>
      </c>
      <c r="R1197" s="4" t="str">
        <f t="shared" si="440"/>
        <v>[M]</v>
      </c>
      <c r="S1197" s="179" t="str">
        <f t="shared" si="435"/>
        <v>MR374.10</v>
      </c>
      <c r="T1197" s="4" t="str">
        <f t="shared" si="441"/>
        <v>[A]</v>
      </c>
      <c r="U1197" s="179" t="str">
        <f t="shared" si="429"/>
        <v>MR474.10</v>
      </c>
      <c r="V1197" s="4" t="str">
        <f t="shared" si="443"/>
        <v>Sw</v>
      </c>
      <c r="W1197" s="179" t="str">
        <f t="shared" si="430"/>
        <v>MR574.10</v>
      </c>
      <c r="X1197" s="4" t="str">
        <f t="shared" si="444"/>
        <v>Lamp</v>
      </c>
      <c r="Y1197" s="179" t="str">
        <f t="shared" si="436"/>
        <v>MR674.10</v>
      </c>
      <c r="Z1197" s="4" t="str">
        <f t="shared" si="445"/>
        <v>Alw</v>
      </c>
    </row>
    <row r="1198" spans="2:26">
      <c r="B1198" s="256"/>
      <c r="G1198" s="182">
        <f t="shared" si="437"/>
        <v>74</v>
      </c>
      <c r="H1198" s="179">
        <f t="shared" si="438"/>
        <v>11</v>
      </c>
      <c r="I1198" s="179" t="str">
        <f t="shared" si="427"/>
        <v>R74.11</v>
      </c>
      <c r="K1198" s="179" t="str">
        <f t="shared" si="431"/>
        <v>R174.11</v>
      </c>
      <c r="L1198" s="138" t="str">
        <f t="shared" si="442"/>
        <v>Sol</v>
      </c>
      <c r="M1198" s="179" t="str">
        <f t="shared" si="432"/>
        <v>MR74.11</v>
      </c>
      <c r="N1198" s="4" t="str">
        <f t="shared" si="428"/>
        <v>Flg</v>
      </c>
      <c r="O1198" s="179" t="str">
        <f t="shared" si="433"/>
        <v>MR174.11</v>
      </c>
      <c r="P1198" s="4" t="str">
        <f t="shared" si="439"/>
        <v>Pls</v>
      </c>
      <c r="Q1198" s="179" t="str">
        <f t="shared" si="434"/>
        <v>MR274.11</v>
      </c>
      <c r="R1198" s="4" t="str">
        <f t="shared" si="440"/>
        <v>[M]</v>
      </c>
      <c r="S1198" s="179" t="str">
        <f t="shared" si="435"/>
        <v>MR374.11</v>
      </c>
      <c r="T1198" s="4" t="str">
        <f t="shared" si="441"/>
        <v>[A]</v>
      </c>
      <c r="U1198" s="179" t="str">
        <f t="shared" si="429"/>
        <v>MR474.11</v>
      </c>
      <c r="V1198" s="4" t="str">
        <f t="shared" si="443"/>
        <v>Sw</v>
      </c>
      <c r="W1198" s="179" t="str">
        <f t="shared" si="430"/>
        <v>MR574.11</v>
      </c>
      <c r="X1198" s="4" t="str">
        <f t="shared" si="444"/>
        <v>Lamp</v>
      </c>
      <c r="Y1198" s="179" t="str">
        <f t="shared" si="436"/>
        <v>MR674.11</v>
      </c>
      <c r="Z1198" s="4" t="str">
        <f t="shared" si="445"/>
        <v>Alw</v>
      </c>
    </row>
    <row r="1199" spans="2:26">
      <c r="B1199" s="256"/>
      <c r="G1199" s="182">
        <f t="shared" si="437"/>
        <v>74</v>
      </c>
      <c r="H1199" s="179">
        <f t="shared" si="438"/>
        <v>12</v>
      </c>
      <c r="I1199" s="179" t="str">
        <f t="shared" si="427"/>
        <v>R74.12</v>
      </c>
      <c r="K1199" s="179" t="str">
        <f t="shared" si="431"/>
        <v>R174.12</v>
      </c>
      <c r="L1199" s="138" t="str">
        <f t="shared" si="442"/>
        <v>Sol</v>
      </c>
      <c r="M1199" s="179" t="str">
        <f t="shared" si="432"/>
        <v>MR74.12</v>
      </c>
      <c r="N1199" s="4" t="str">
        <f t="shared" si="428"/>
        <v>Flg</v>
      </c>
      <c r="O1199" s="179" t="str">
        <f t="shared" si="433"/>
        <v>MR174.12</v>
      </c>
      <c r="P1199" s="4" t="str">
        <f t="shared" si="439"/>
        <v>Pls</v>
      </c>
      <c r="Q1199" s="179" t="str">
        <f t="shared" si="434"/>
        <v>MR274.12</v>
      </c>
      <c r="R1199" s="4" t="str">
        <f t="shared" si="440"/>
        <v>[M]</v>
      </c>
      <c r="S1199" s="179" t="str">
        <f t="shared" si="435"/>
        <v>MR374.12</v>
      </c>
      <c r="T1199" s="4" t="str">
        <f t="shared" si="441"/>
        <v>[A]</v>
      </c>
      <c r="U1199" s="179" t="str">
        <f t="shared" si="429"/>
        <v>MR474.12</v>
      </c>
      <c r="V1199" s="4" t="str">
        <f t="shared" si="443"/>
        <v>Sw</v>
      </c>
      <c r="W1199" s="179" t="str">
        <f t="shared" si="430"/>
        <v>MR574.12</v>
      </c>
      <c r="X1199" s="4" t="str">
        <f t="shared" si="444"/>
        <v>Lamp</v>
      </c>
      <c r="Y1199" s="179" t="str">
        <f t="shared" si="436"/>
        <v>MR674.12</v>
      </c>
      <c r="Z1199" s="4" t="str">
        <f t="shared" si="445"/>
        <v>Alw</v>
      </c>
    </row>
    <row r="1200" spans="2:26">
      <c r="B1200" s="256"/>
      <c r="G1200" s="182">
        <f t="shared" si="437"/>
        <v>74</v>
      </c>
      <c r="H1200" s="179">
        <f t="shared" si="438"/>
        <v>13</v>
      </c>
      <c r="I1200" s="179" t="str">
        <f t="shared" si="427"/>
        <v>R74.13</v>
      </c>
      <c r="K1200" s="179" t="str">
        <f t="shared" si="431"/>
        <v>R174.13</v>
      </c>
      <c r="L1200" s="138" t="str">
        <f t="shared" si="442"/>
        <v>Sol</v>
      </c>
      <c r="M1200" s="179" t="str">
        <f t="shared" si="432"/>
        <v>MR74.13</v>
      </c>
      <c r="N1200" s="4" t="str">
        <f t="shared" si="428"/>
        <v>Flg</v>
      </c>
      <c r="O1200" s="179" t="str">
        <f t="shared" si="433"/>
        <v>MR174.13</v>
      </c>
      <c r="P1200" s="4" t="str">
        <f t="shared" si="439"/>
        <v>Pls</v>
      </c>
      <c r="Q1200" s="179" t="str">
        <f t="shared" si="434"/>
        <v>MR274.13</v>
      </c>
      <c r="R1200" s="4" t="str">
        <f t="shared" si="440"/>
        <v>[M]</v>
      </c>
      <c r="S1200" s="179" t="str">
        <f t="shared" si="435"/>
        <v>MR374.13</v>
      </c>
      <c r="T1200" s="4" t="str">
        <f t="shared" si="441"/>
        <v>[A]</v>
      </c>
      <c r="U1200" s="179" t="str">
        <f t="shared" si="429"/>
        <v>MR474.13</v>
      </c>
      <c r="V1200" s="4" t="str">
        <f t="shared" si="443"/>
        <v>Sw</v>
      </c>
      <c r="W1200" s="179" t="str">
        <f t="shared" si="430"/>
        <v>MR574.13</v>
      </c>
      <c r="X1200" s="4" t="str">
        <f t="shared" si="444"/>
        <v>Lamp</v>
      </c>
      <c r="Y1200" s="179" t="str">
        <f t="shared" si="436"/>
        <v>MR674.13</v>
      </c>
      <c r="Z1200" s="4" t="str">
        <f t="shared" si="445"/>
        <v>Alw</v>
      </c>
    </row>
    <row r="1201" spans="2:26">
      <c r="B1201" s="256"/>
      <c r="G1201" s="182">
        <f t="shared" si="437"/>
        <v>74</v>
      </c>
      <c r="H1201" s="179">
        <f t="shared" si="438"/>
        <v>14</v>
      </c>
      <c r="I1201" s="179" t="str">
        <f t="shared" si="427"/>
        <v>R74.14</v>
      </c>
      <c r="K1201" s="179" t="str">
        <f t="shared" si="431"/>
        <v>R174.14</v>
      </c>
      <c r="L1201" s="138" t="str">
        <f t="shared" si="442"/>
        <v>Sol</v>
      </c>
      <c r="M1201" s="179" t="str">
        <f t="shared" si="432"/>
        <v>MR74.14</v>
      </c>
      <c r="N1201" s="4" t="str">
        <f t="shared" si="428"/>
        <v>Flg</v>
      </c>
      <c r="O1201" s="179" t="str">
        <f t="shared" si="433"/>
        <v>MR174.14</v>
      </c>
      <c r="P1201" s="4" t="str">
        <f t="shared" si="439"/>
        <v>Pls</v>
      </c>
      <c r="Q1201" s="179" t="str">
        <f t="shared" si="434"/>
        <v>MR274.14</v>
      </c>
      <c r="R1201" s="4" t="str">
        <f t="shared" si="440"/>
        <v>[M]</v>
      </c>
      <c r="S1201" s="179" t="str">
        <f t="shared" si="435"/>
        <v>MR374.14</v>
      </c>
      <c r="T1201" s="4" t="str">
        <f t="shared" si="441"/>
        <v>[A]</v>
      </c>
      <c r="U1201" s="179" t="str">
        <f t="shared" si="429"/>
        <v>MR474.14</v>
      </c>
      <c r="V1201" s="4" t="str">
        <f t="shared" si="443"/>
        <v>Sw</v>
      </c>
      <c r="W1201" s="179" t="str">
        <f t="shared" si="430"/>
        <v>MR574.14</v>
      </c>
      <c r="X1201" s="4" t="str">
        <f t="shared" si="444"/>
        <v>Lamp</v>
      </c>
      <c r="Y1201" s="179" t="str">
        <f t="shared" si="436"/>
        <v>MR674.14</v>
      </c>
      <c r="Z1201" s="4" t="str">
        <f t="shared" si="445"/>
        <v>Alw</v>
      </c>
    </row>
    <row r="1202" spans="2:26">
      <c r="B1202" s="256"/>
      <c r="G1202" s="182">
        <f t="shared" si="437"/>
        <v>74</v>
      </c>
      <c r="H1202" s="179">
        <f t="shared" si="438"/>
        <v>15</v>
      </c>
      <c r="I1202" s="179" t="str">
        <f t="shared" si="427"/>
        <v>R74.15</v>
      </c>
      <c r="K1202" s="179" t="str">
        <f t="shared" si="431"/>
        <v>R174.15</v>
      </c>
      <c r="L1202" s="138" t="str">
        <f t="shared" si="442"/>
        <v>Sol</v>
      </c>
      <c r="M1202" s="179" t="str">
        <f t="shared" si="432"/>
        <v>MR74.15</v>
      </c>
      <c r="N1202" s="4" t="str">
        <f t="shared" si="428"/>
        <v>Flg</v>
      </c>
      <c r="O1202" s="179" t="str">
        <f t="shared" si="433"/>
        <v>MR174.15</v>
      </c>
      <c r="P1202" s="4" t="str">
        <f t="shared" si="439"/>
        <v>Pls</v>
      </c>
      <c r="Q1202" s="179" t="str">
        <f t="shared" si="434"/>
        <v>MR274.15</v>
      </c>
      <c r="R1202" s="4" t="str">
        <f t="shared" si="440"/>
        <v>[M]</v>
      </c>
      <c r="S1202" s="179" t="str">
        <f t="shared" si="435"/>
        <v>MR374.15</v>
      </c>
      <c r="T1202" s="4" t="str">
        <f t="shared" si="441"/>
        <v>[A]</v>
      </c>
      <c r="U1202" s="179" t="str">
        <f t="shared" si="429"/>
        <v>MR474.15</v>
      </c>
      <c r="V1202" s="4" t="str">
        <f t="shared" si="443"/>
        <v>Sw</v>
      </c>
      <c r="W1202" s="179" t="str">
        <f t="shared" si="430"/>
        <v>MR574.15</v>
      </c>
      <c r="X1202" s="4" t="str">
        <f t="shared" si="444"/>
        <v>Lamp</v>
      </c>
      <c r="Y1202" s="179" t="str">
        <f t="shared" si="436"/>
        <v>MR674.15</v>
      </c>
      <c r="Z1202" s="4" t="str">
        <f t="shared" si="445"/>
        <v>Alw</v>
      </c>
    </row>
    <row r="1203" spans="2:26">
      <c r="B1203" s="256"/>
      <c r="G1203" s="182">
        <f t="shared" si="437"/>
        <v>75</v>
      </c>
      <c r="H1203" s="179">
        <f t="shared" si="438"/>
        <v>0</v>
      </c>
      <c r="I1203" s="179" t="str">
        <f t="shared" si="427"/>
        <v>R75.0</v>
      </c>
      <c r="K1203" s="179" t="str">
        <f t="shared" si="431"/>
        <v>R175.0</v>
      </c>
      <c r="L1203" s="138" t="str">
        <f t="shared" si="442"/>
        <v>Sol</v>
      </c>
      <c r="M1203" s="179" t="str">
        <f t="shared" si="432"/>
        <v>MR75.0</v>
      </c>
      <c r="N1203" s="4" t="str">
        <f t="shared" si="428"/>
        <v>Flg</v>
      </c>
      <c r="O1203" s="179" t="str">
        <f t="shared" si="433"/>
        <v>MR175.0</v>
      </c>
      <c r="P1203" s="4" t="str">
        <f t="shared" si="439"/>
        <v>Pls</v>
      </c>
      <c r="Q1203" s="179" t="str">
        <f t="shared" si="434"/>
        <v>MR275.0</v>
      </c>
      <c r="R1203" s="4" t="str">
        <f t="shared" si="440"/>
        <v>[M]</v>
      </c>
      <c r="S1203" s="179" t="str">
        <f t="shared" si="435"/>
        <v>MR375.0</v>
      </c>
      <c r="T1203" s="4" t="str">
        <f t="shared" si="441"/>
        <v>[A]</v>
      </c>
      <c r="U1203" s="179" t="str">
        <f t="shared" si="429"/>
        <v>MR475.0</v>
      </c>
      <c r="V1203" s="4" t="str">
        <f t="shared" si="443"/>
        <v>Sw</v>
      </c>
      <c r="W1203" s="179" t="str">
        <f t="shared" si="430"/>
        <v>MR575.0</v>
      </c>
      <c r="X1203" s="4" t="str">
        <f t="shared" si="444"/>
        <v>Lamp</v>
      </c>
      <c r="Y1203" s="179" t="str">
        <f t="shared" si="436"/>
        <v>MR675.0</v>
      </c>
      <c r="Z1203" s="4" t="str">
        <f t="shared" si="445"/>
        <v>Alw</v>
      </c>
    </row>
    <row r="1204" spans="2:26">
      <c r="B1204" s="256"/>
      <c r="G1204" s="182">
        <f t="shared" si="437"/>
        <v>75</v>
      </c>
      <c r="H1204" s="179">
        <f t="shared" si="438"/>
        <v>1</v>
      </c>
      <c r="I1204" s="179" t="str">
        <f t="shared" si="427"/>
        <v>R75.1</v>
      </c>
      <c r="K1204" s="179" t="str">
        <f t="shared" si="431"/>
        <v>R175.1</v>
      </c>
      <c r="L1204" s="138" t="str">
        <f t="shared" si="442"/>
        <v>Sol</v>
      </c>
      <c r="M1204" s="179" t="str">
        <f t="shared" si="432"/>
        <v>MR75.1</v>
      </c>
      <c r="N1204" s="4" t="str">
        <f t="shared" si="428"/>
        <v>Flg</v>
      </c>
      <c r="O1204" s="179" t="str">
        <f t="shared" si="433"/>
        <v>MR175.1</v>
      </c>
      <c r="P1204" s="4" t="str">
        <f t="shared" si="439"/>
        <v>Pls</v>
      </c>
      <c r="Q1204" s="179" t="str">
        <f t="shared" si="434"/>
        <v>MR275.1</v>
      </c>
      <c r="R1204" s="4" t="str">
        <f t="shared" si="440"/>
        <v>[M]</v>
      </c>
      <c r="S1204" s="179" t="str">
        <f t="shared" si="435"/>
        <v>MR375.1</v>
      </c>
      <c r="T1204" s="4" t="str">
        <f t="shared" si="441"/>
        <v>[A]</v>
      </c>
      <c r="U1204" s="179" t="str">
        <f t="shared" si="429"/>
        <v>MR475.1</v>
      </c>
      <c r="V1204" s="4" t="str">
        <f t="shared" si="443"/>
        <v>Sw</v>
      </c>
      <c r="W1204" s="179" t="str">
        <f t="shared" si="430"/>
        <v>MR575.1</v>
      </c>
      <c r="X1204" s="4" t="str">
        <f t="shared" si="444"/>
        <v>Lamp</v>
      </c>
      <c r="Y1204" s="179" t="str">
        <f t="shared" si="436"/>
        <v>MR675.1</v>
      </c>
      <c r="Z1204" s="4" t="str">
        <f t="shared" si="445"/>
        <v>Alw</v>
      </c>
    </row>
    <row r="1205" spans="2:26">
      <c r="B1205" s="256"/>
      <c r="G1205" s="182">
        <f t="shared" si="437"/>
        <v>75</v>
      </c>
      <c r="H1205" s="179">
        <f t="shared" si="438"/>
        <v>2</v>
      </c>
      <c r="I1205" s="179" t="str">
        <f t="shared" si="427"/>
        <v>R75.2</v>
      </c>
      <c r="K1205" s="179" t="str">
        <f t="shared" si="431"/>
        <v>R175.2</v>
      </c>
      <c r="L1205" s="138" t="str">
        <f t="shared" si="442"/>
        <v>Sol</v>
      </c>
      <c r="M1205" s="179" t="str">
        <f t="shared" si="432"/>
        <v>MR75.2</v>
      </c>
      <c r="N1205" s="4" t="str">
        <f t="shared" si="428"/>
        <v>Flg</v>
      </c>
      <c r="O1205" s="179" t="str">
        <f t="shared" si="433"/>
        <v>MR175.2</v>
      </c>
      <c r="P1205" s="4" t="str">
        <f t="shared" si="439"/>
        <v>Pls</v>
      </c>
      <c r="Q1205" s="179" t="str">
        <f t="shared" si="434"/>
        <v>MR275.2</v>
      </c>
      <c r="R1205" s="4" t="str">
        <f t="shared" si="440"/>
        <v>[M]</v>
      </c>
      <c r="S1205" s="179" t="str">
        <f t="shared" si="435"/>
        <v>MR375.2</v>
      </c>
      <c r="T1205" s="4" t="str">
        <f t="shared" si="441"/>
        <v>[A]</v>
      </c>
      <c r="U1205" s="179" t="str">
        <f t="shared" si="429"/>
        <v>MR475.2</v>
      </c>
      <c r="V1205" s="4" t="str">
        <f t="shared" si="443"/>
        <v>Sw</v>
      </c>
      <c r="W1205" s="179" t="str">
        <f t="shared" si="430"/>
        <v>MR575.2</v>
      </c>
      <c r="X1205" s="4" t="str">
        <f t="shared" si="444"/>
        <v>Lamp</v>
      </c>
      <c r="Y1205" s="179" t="str">
        <f t="shared" si="436"/>
        <v>MR675.2</v>
      </c>
      <c r="Z1205" s="4" t="str">
        <f t="shared" si="445"/>
        <v>Alw</v>
      </c>
    </row>
    <row r="1206" spans="2:26">
      <c r="B1206" s="256"/>
      <c r="G1206" s="182">
        <f t="shared" si="437"/>
        <v>75</v>
      </c>
      <c r="H1206" s="179">
        <f t="shared" si="438"/>
        <v>3</v>
      </c>
      <c r="I1206" s="179" t="str">
        <f t="shared" si="427"/>
        <v>R75.3</v>
      </c>
      <c r="K1206" s="179" t="str">
        <f t="shared" si="431"/>
        <v>R175.3</v>
      </c>
      <c r="L1206" s="138" t="str">
        <f t="shared" si="442"/>
        <v>Sol</v>
      </c>
      <c r="M1206" s="179" t="str">
        <f t="shared" si="432"/>
        <v>MR75.3</v>
      </c>
      <c r="N1206" s="4" t="str">
        <f t="shared" si="428"/>
        <v>Flg</v>
      </c>
      <c r="O1206" s="179" t="str">
        <f t="shared" si="433"/>
        <v>MR175.3</v>
      </c>
      <c r="P1206" s="4" t="str">
        <f t="shared" si="439"/>
        <v>Pls</v>
      </c>
      <c r="Q1206" s="179" t="str">
        <f t="shared" si="434"/>
        <v>MR275.3</v>
      </c>
      <c r="R1206" s="4" t="str">
        <f t="shared" si="440"/>
        <v>[M]</v>
      </c>
      <c r="S1206" s="179" t="str">
        <f t="shared" si="435"/>
        <v>MR375.3</v>
      </c>
      <c r="T1206" s="4" t="str">
        <f t="shared" si="441"/>
        <v>[A]</v>
      </c>
      <c r="U1206" s="179" t="str">
        <f t="shared" si="429"/>
        <v>MR475.3</v>
      </c>
      <c r="V1206" s="4" t="str">
        <f t="shared" si="443"/>
        <v>Sw</v>
      </c>
      <c r="W1206" s="179" t="str">
        <f t="shared" si="430"/>
        <v>MR575.3</v>
      </c>
      <c r="X1206" s="4" t="str">
        <f t="shared" si="444"/>
        <v>Lamp</v>
      </c>
      <c r="Y1206" s="179" t="str">
        <f t="shared" si="436"/>
        <v>MR675.3</v>
      </c>
      <c r="Z1206" s="4" t="str">
        <f t="shared" si="445"/>
        <v>Alw</v>
      </c>
    </row>
    <row r="1207" spans="2:26">
      <c r="B1207" s="256"/>
      <c r="G1207" s="182">
        <f t="shared" si="437"/>
        <v>75</v>
      </c>
      <c r="H1207" s="179">
        <f t="shared" si="438"/>
        <v>4</v>
      </c>
      <c r="I1207" s="179" t="str">
        <f t="shared" si="427"/>
        <v>R75.4</v>
      </c>
      <c r="K1207" s="179" t="str">
        <f t="shared" si="431"/>
        <v>R175.4</v>
      </c>
      <c r="L1207" s="138" t="str">
        <f t="shared" si="442"/>
        <v>Sol</v>
      </c>
      <c r="M1207" s="179" t="str">
        <f t="shared" si="432"/>
        <v>MR75.4</v>
      </c>
      <c r="N1207" s="4" t="str">
        <f t="shared" si="428"/>
        <v>Flg</v>
      </c>
      <c r="O1207" s="179" t="str">
        <f t="shared" si="433"/>
        <v>MR175.4</v>
      </c>
      <c r="P1207" s="4" t="str">
        <f t="shared" si="439"/>
        <v>Pls</v>
      </c>
      <c r="Q1207" s="179" t="str">
        <f t="shared" si="434"/>
        <v>MR275.4</v>
      </c>
      <c r="R1207" s="4" t="str">
        <f t="shared" si="440"/>
        <v>[M]</v>
      </c>
      <c r="S1207" s="179" t="str">
        <f t="shared" si="435"/>
        <v>MR375.4</v>
      </c>
      <c r="T1207" s="4" t="str">
        <f t="shared" si="441"/>
        <v>[A]</v>
      </c>
      <c r="U1207" s="179" t="str">
        <f t="shared" si="429"/>
        <v>MR475.4</v>
      </c>
      <c r="V1207" s="4" t="str">
        <f t="shared" si="443"/>
        <v>Sw</v>
      </c>
      <c r="W1207" s="179" t="str">
        <f t="shared" si="430"/>
        <v>MR575.4</v>
      </c>
      <c r="X1207" s="4" t="str">
        <f t="shared" si="444"/>
        <v>Lamp</v>
      </c>
      <c r="Y1207" s="179" t="str">
        <f t="shared" si="436"/>
        <v>MR675.4</v>
      </c>
      <c r="Z1207" s="4" t="str">
        <f t="shared" si="445"/>
        <v>Alw</v>
      </c>
    </row>
    <row r="1208" spans="2:26">
      <c r="B1208" s="256"/>
      <c r="G1208" s="182">
        <f t="shared" si="437"/>
        <v>75</v>
      </c>
      <c r="H1208" s="179">
        <f t="shared" si="438"/>
        <v>5</v>
      </c>
      <c r="I1208" s="179" t="str">
        <f t="shared" si="427"/>
        <v>R75.5</v>
      </c>
      <c r="K1208" s="179" t="str">
        <f t="shared" si="431"/>
        <v>R175.5</v>
      </c>
      <c r="L1208" s="138" t="str">
        <f t="shared" si="442"/>
        <v>Sol</v>
      </c>
      <c r="M1208" s="179" t="str">
        <f t="shared" si="432"/>
        <v>MR75.5</v>
      </c>
      <c r="N1208" s="4" t="str">
        <f t="shared" si="428"/>
        <v>Flg</v>
      </c>
      <c r="O1208" s="179" t="str">
        <f t="shared" si="433"/>
        <v>MR175.5</v>
      </c>
      <c r="P1208" s="4" t="str">
        <f t="shared" si="439"/>
        <v>Pls</v>
      </c>
      <c r="Q1208" s="179" t="str">
        <f t="shared" si="434"/>
        <v>MR275.5</v>
      </c>
      <c r="R1208" s="4" t="str">
        <f t="shared" si="440"/>
        <v>[M]</v>
      </c>
      <c r="S1208" s="179" t="str">
        <f t="shared" si="435"/>
        <v>MR375.5</v>
      </c>
      <c r="T1208" s="4" t="str">
        <f t="shared" si="441"/>
        <v>[A]</v>
      </c>
      <c r="U1208" s="179" t="str">
        <f t="shared" si="429"/>
        <v>MR475.5</v>
      </c>
      <c r="V1208" s="4" t="str">
        <f t="shared" si="443"/>
        <v>Sw</v>
      </c>
      <c r="W1208" s="179" t="str">
        <f t="shared" si="430"/>
        <v>MR575.5</v>
      </c>
      <c r="X1208" s="4" t="str">
        <f t="shared" si="444"/>
        <v>Lamp</v>
      </c>
      <c r="Y1208" s="179" t="str">
        <f t="shared" si="436"/>
        <v>MR675.5</v>
      </c>
      <c r="Z1208" s="4" t="str">
        <f t="shared" si="445"/>
        <v>Alw</v>
      </c>
    </row>
    <row r="1209" spans="2:26">
      <c r="B1209" s="256"/>
      <c r="G1209" s="182">
        <f t="shared" si="437"/>
        <v>75</v>
      </c>
      <c r="H1209" s="179">
        <f t="shared" si="438"/>
        <v>6</v>
      </c>
      <c r="I1209" s="179" t="str">
        <f t="shared" si="427"/>
        <v>R75.6</v>
      </c>
      <c r="K1209" s="179" t="str">
        <f t="shared" si="431"/>
        <v>R175.6</v>
      </c>
      <c r="L1209" s="138" t="str">
        <f t="shared" si="442"/>
        <v>Sol</v>
      </c>
      <c r="M1209" s="179" t="str">
        <f t="shared" si="432"/>
        <v>MR75.6</v>
      </c>
      <c r="N1209" s="4" t="str">
        <f t="shared" si="428"/>
        <v>Flg</v>
      </c>
      <c r="O1209" s="179" t="str">
        <f t="shared" si="433"/>
        <v>MR175.6</v>
      </c>
      <c r="P1209" s="4" t="str">
        <f t="shared" si="439"/>
        <v>Pls</v>
      </c>
      <c r="Q1209" s="179" t="str">
        <f t="shared" si="434"/>
        <v>MR275.6</v>
      </c>
      <c r="R1209" s="4" t="str">
        <f t="shared" si="440"/>
        <v>[M]</v>
      </c>
      <c r="S1209" s="179" t="str">
        <f t="shared" si="435"/>
        <v>MR375.6</v>
      </c>
      <c r="T1209" s="4" t="str">
        <f t="shared" si="441"/>
        <v>[A]</v>
      </c>
      <c r="U1209" s="179" t="str">
        <f t="shared" si="429"/>
        <v>MR475.6</v>
      </c>
      <c r="V1209" s="4" t="str">
        <f t="shared" si="443"/>
        <v>Sw</v>
      </c>
      <c r="W1209" s="179" t="str">
        <f t="shared" si="430"/>
        <v>MR575.6</v>
      </c>
      <c r="X1209" s="4" t="str">
        <f t="shared" si="444"/>
        <v>Lamp</v>
      </c>
      <c r="Y1209" s="179" t="str">
        <f t="shared" si="436"/>
        <v>MR675.6</v>
      </c>
      <c r="Z1209" s="4" t="str">
        <f t="shared" si="445"/>
        <v>Alw</v>
      </c>
    </row>
    <row r="1210" spans="2:26">
      <c r="B1210" s="256"/>
      <c r="G1210" s="182">
        <f t="shared" si="437"/>
        <v>75</v>
      </c>
      <c r="H1210" s="179">
        <f t="shared" si="438"/>
        <v>7</v>
      </c>
      <c r="I1210" s="179" t="str">
        <f t="shared" si="427"/>
        <v>R75.7</v>
      </c>
      <c r="K1210" s="179" t="str">
        <f t="shared" si="431"/>
        <v>R175.7</v>
      </c>
      <c r="L1210" s="138" t="str">
        <f t="shared" si="442"/>
        <v>Sol</v>
      </c>
      <c r="M1210" s="179" t="str">
        <f t="shared" si="432"/>
        <v>MR75.7</v>
      </c>
      <c r="N1210" s="4" t="str">
        <f t="shared" si="428"/>
        <v>Flg</v>
      </c>
      <c r="O1210" s="179" t="str">
        <f t="shared" si="433"/>
        <v>MR175.7</v>
      </c>
      <c r="P1210" s="4" t="str">
        <f t="shared" si="439"/>
        <v>Pls</v>
      </c>
      <c r="Q1210" s="179" t="str">
        <f t="shared" si="434"/>
        <v>MR275.7</v>
      </c>
      <c r="R1210" s="4" t="str">
        <f t="shared" si="440"/>
        <v>[M]</v>
      </c>
      <c r="S1210" s="179" t="str">
        <f t="shared" si="435"/>
        <v>MR375.7</v>
      </c>
      <c r="T1210" s="4" t="str">
        <f t="shared" si="441"/>
        <v>[A]</v>
      </c>
      <c r="U1210" s="179" t="str">
        <f t="shared" si="429"/>
        <v>MR475.7</v>
      </c>
      <c r="V1210" s="4" t="str">
        <f t="shared" si="443"/>
        <v>Sw</v>
      </c>
      <c r="W1210" s="179" t="str">
        <f t="shared" si="430"/>
        <v>MR575.7</v>
      </c>
      <c r="X1210" s="4" t="str">
        <f t="shared" si="444"/>
        <v>Lamp</v>
      </c>
      <c r="Y1210" s="179" t="str">
        <f t="shared" si="436"/>
        <v>MR675.7</v>
      </c>
      <c r="Z1210" s="4" t="str">
        <f t="shared" si="445"/>
        <v>Alw</v>
      </c>
    </row>
    <row r="1211" spans="2:26">
      <c r="B1211" s="256"/>
      <c r="G1211" s="182">
        <f t="shared" si="437"/>
        <v>75</v>
      </c>
      <c r="H1211" s="179">
        <f t="shared" si="438"/>
        <v>8</v>
      </c>
      <c r="I1211" s="179" t="str">
        <f t="shared" si="427"/>
        <v>R75.8</v>
      </c>
      <c r="K1211" s="179" t="str">
        <f t="shared" si="431"/>
        <v>R175.8</v>
      </c>
      <c r="L1211" s="138" t="str">
        <f t="shared" si="442"/>
        <v>Sol</v>
      </c>
      <c r="M1211" s="179" t="str">
        <f t="shared" si="432"/>
        <v>MR75.8</v>
      </c>
      <c r="N1211" s="4" t="str">
        <f t="shared" si="428"/>
        <v>Flg</v>
      </c>
      <c r="O1211" s="179" t="str">
        <f t="shared" si="433"/>
        <v>MR175.8</v>
      </c>
      <c r="P1211" s="4" t="str">
        <f t="shared" si="439"/>
        <v>Pls</v>
      </c>
      <c r="Q1211" s="179" t="str">
        <f t="shared" si="434"/>
        <v>MR275.8</v>
      </c>
      <c r="R1211" s="4" t="str">
        <f t="shared" si="440"/>
        <v>[M]</v>
      </c>
      <c r="S1211" s="179" t="str">
        <f t="shared" si="435"/>
        <v>MR375.8</v>
      </c>
      <c r="T1211" s="4" t="str">
        <f t="shared" si="441"/>
        <v>[A]</v>
      </c>
      <c r="U1211" s="179" t="str">
        <f t="shared" si="429"/>
        <v>MR475.8</v>
      </c>
      <c r="V1211" s="4" t="str">
        <f t="shared" si="443"/>
        <v>Sw</v>
      </c>
      <c r="W1211" s="179" t="str">
        <f t="shared" si="430"/>
        <v>MR575.8</v>
      </c>
      <c r="X1211" s="4" t="str">
        <f t="shared" si="444"/>
        <v>Lamp</v>
      </c>
      <c r="Y1211" s="179" t="str">
        <f t="shared" si="436"/>
        <v>MR675.8</v>
      </c>
      <c r="Z1211" s="4" t="str">
        <f t="shared" si="445"/>
        <v>Alw</v>
      </c>
    </row>
    <row r="1212" spans="2:26">
      <c r="B1212" s="256"/>
      <c r="G1212" s="182">
        <f t="shared" si="437"/>
        <v>75</v>
      </c>
      <c r="H1212" s="179">
        <f t="shared" si="438"/>
        <v>9</v>
      </c>
      <c r="I1212" s="179" t="str">
        <f t="shared" si="427"/>
        <v>R75.9</v>
      </c>
      <c r="K1212" s="179" t="str">
        <f t="shared" si="431"/>
        <v>R175.9</v>
      </c>
      <c r="L1212" s="138" t="str">
        <f t="shared" si="442"/>
        <v>Sol</v>
      </c>
      <c r="M1212" s="179" t="str">
        <f t="shared" si="432"/>
        <v>MR75.9</v>
      </c>
      <c r="N1212" s="4" t="str">
        <f t="shared" si="428"/>
        <v>Flg</v>
      </c>
      <c r="O1212" s="179" t="str">
        <f t="shared" si="433"/>
        <v>MR175.9</v>
      </c>
      <c r="P1212" s="4" t="str">
        <f t="shared" si="439"/>
        <v>Pls</v>
      </c>
      <c r="Q1212" s="179" t="str">
        <f t="shared" si="434"/>
        <v>MR275.9</v>
      </c>
      <c r="R1212" s="4" t="str">
        <f t="shared" si="440"/>
        <v>[M]</v>
      </c>
      <c r="S1212" s="179" t="str">
        <f t="shared" si="435"/>
        <v>MR375.9</v>
      </c>
      <c r="T1212" s="4" t="str">
        <f t="shared" si="441"/>
        <v>[A]</v>
      </c>
      <c r="U1212" s="179" t="str">
        <f t="shared" si="429"/>
        <v>MR475.9</v>
      </c>
      <c r="V1212" s="4" t="str">
        <f t="shared" si="443"/>
        <v>Sw</v>
      </c>
      <c r="W1212" s="179" t="str">
        <f t="shared" si="430"/>
        <v>MR575.9</v>
      </c>
      <c r="X1212" s="4" t="str">
        <f t="shared" si="444"/>
        <v>Lamp</v>
      </c>
      <c r="Y1212" s="179" t="str">
        <f t="shared" si="436"/>
        <v>MR675.9</v>
      </c>
      <c r="Z1212" s="4" t="str">
        <f t="shared" si="445"/>
        <v>Alw</v>
      </c>
    </row>
    <row r="1213" spans="2:26">
      <c r="B1213" s="256"/>
      <c r="G1213" s="182">
        <f t="shared" si="437"/>
        <v>75</v>
      </c>
      <c r="H1213" s="179">
        <f t="shared" si="438"/>
        <v>10</v>
      </c>
      <c r="I1213" s="179" t="str">
        <f t="shared" si="427"/>
        <v>R75.10</v>
      </c>
      <c r="K1213" s="179" t="str">
        <f t="shared" si="431"/>
        <v>R175.10</v>
      </c>
      <c r="L1213" s="138" t="str">
        <f t="shared" si="442"/>
        <v>Sol</v>
      </c>
      <c r="M1213" s="179" t="str">
        <f t="shared" si="432"/>
        <v>MR75.10</v>
      </c>
      <c r="N1213" s="4" t="str">
        <f t="shared" si="428"/>
        <v>Flg</v>
      </c>
      <c r="O1213" s="179" t="str">
        <f t="shared" si="433"/>
        <v>MR175.10</v>
      </c>
      <c r="P1213" s="4" t="str">
        <f t="shared" si="439"/>
        <v>Pls</v>
      </c>
      <c r="Q1213" s="179" t="str">
        <f t="shared" si="434"/>
        <v>MR275.10</v>
      </c>
      <c r="R1213" s="4" t="str">
        <f t="shared" si="440"/>
        <v>[M]</v>
      </c>
      <c r="S1213" s="179" t="str">
        <f t="shared" si="435"/>
        <v>MR375.10</v>
      </c>
      <c r="T1213" s="4" t="str">
        <f t="shared" si="441"/>
        <v>[A]</v>
      </c>
      <c r="U1213" s="179" t="str">
        <f t="shared" si="429"/>
        <v>MR475.10</v>
      </c>
      <c r="V1213" s="4" t="str">
        <f t="shared" si="443"/>
        <v>Sw</v>
      </c>
      <c r="W1213" s="179" t="str">
        <f t="shared" si="430"/>
        <v>MR575.10</v>
      </c>
      <c r="X1213" s="4" t="str">
        <f t="shared" si="444"/>
        <v>Lamp</v>
      </c>
      <c r="Y1213" s="179" t="str">
        <f t="shared" si="436"/>
        <v>MR675.10</v>
      </c>
      <c r="Z1213" s="4" t="str">
        <f t="shared" si="445"/>
        <v>Alw</v>
      </c>
    </row>
    <row r="1214" spans="2:26">
      <c r="B1214" s="256"/>
      <c r="G1214" s="182">
        <f t="shared" si="437"/>
        <v>75</v>
      </c>
      <c r="H1214" s="179">
        <f t="shared" si="438"/>
        <v>11</v>
      </c>
      <c r="I1214" s="179" t="str">
        <f t="shared" si="427"/>
        <v>R75.11</v>
      </c>
      <c r="K1214" s="179" t="str">
        <f t="shared" si="431"/>
        <v>R175.11</v>
      </c>
      <c r="L1214" s="138" t="str">
        <f t="shared" si="442"/>
        <v>Sol</v>
      </c>
      <c r="M1214" s="179" t="str">
        <f t="shared" si="432"/>
        <v>MR75.11</v>
      </c>
      <c r="N1214" s="4" t="str">
        <f t="shared" si="428"/>
        <v>Flg</v>
      </c>
      <c r="O1214" s="179" t="str">
        <f t="shared" si="433"/>
        <v>MR175.11</v>
      </c>
      <c r="P1214" s="4" t="str">
        <f t="shared" si="439"/>
        <v>Pls</v>
      </c>
      <c r="Q1214" s="179" t="str">
        <f t="shared" si="434"/>
        <v>MR275.11</v>
      </c>
      <c r="R1214" s="4" t="str">
        <f t="shared" si="440"/>
        <v>[M]</v>
      </c>
      <c r="S1214" s="179" t="str">
        <f t="shared" si="435"/>
        <v>MR375.11</v>
      </c>
      <c r="T1214" s="4" t="str">
        <f t="shared" si="441"/>
        <v>[A]</v>
      </c>
      <c r="U1214" s="179" t="str">
        <f t="shared" si="429"/>
        <v>MR475.11</v>
      </c>
      <c r="V1214" s="4" t="str">
        <f t="shared" si="443"/>
        <v>Sw</v>
      </c>
      <c r="W1214" s="179" t="str">
        <f t="shared" si="430"/>
        <v>MR575.11</v>
      </c>
      <c r="X1214" s="4" t="str">
        <f t="shared" si="444"/>
        <v>Lamp</v>
      </c>
      <c r="Y1214" s="179" t="str">
        <f t="shared" si="436"/>
        <v>MR675.11</v>
      </c>
      <c r="Z1214" s="4" t="str">
        <f t="shared" si="445"/>
        <v>Alw</v>
      </c>
    </row>
    <row r="1215" spans="2:26">
      <c r="B1215" s="256"/>
      <c r="G1215" s="182">
        <f t="shared" si="437"/>
        <v>75</v>
      </c>
      <c r="H1215" s="179">
        <f t="shared" si="438"/>
        <v>12</v>
      </c>
      <c r="I1215" s="179" t="str">
        <f t="shared" si="427"/>
        <v>R75.12</v>
      </c>
      <c r="K1215" s="179" t="str">
        <f t="shared" si="431"/>
        <v>R175.12</v>
      </c>
      <c r="L1215" s="138" t="str">
        <f t="shared" si="442"/>
        <v>Sol</v>
      </c>
      <c r="M1215" s="179" t="str">
        <f t="shared" si="432"/>
        <v>MR75.12</v>
      </c>
      <c r="N1215" s="4" t="str">
        <f t="shared" si="428"/>
        <v>Flg</v>
      </c>
      <c r="O1215" s="179" t="str">
        <f t="shared" si="433"/>
        <v>MR175.12</v>
      </c>
      <c r="P1215" s="4" t="str">
        <f t="shared" si="439"/>
        <v>Pls</v>
      </c>
      <c r="Q1215" s="179" t="str">
        <f t="shared" si="434"/>
        <v>MR275.12</v>
      </c>
      <c r="R1215" s="4" t="str">
        <f t="shared" si="440"/>
        <v>[M]</v>
      </c>
      <c r="S1215" s="179" t="str">
        <f t="shared" si="435"/>
        <v>MR375.12</v>
      </c>
      <c r="T1215" s="4" t="str">
        <f t="shared" si="441"/>
        <v>[A]</v>
      </c>
      <c r="U1215" s="179" t="str">
        <f t="shared" si="429"/>
        <v>MR475.12</v>
      </c>
      <c r="V1215" s="4" t="str">
        <f t="shared" si="443"/>
        <v>Sw</v>
      </c>
      <c r="W1215" s="179" t="str">
        <f t="shared" si="430"/>
        <v>MR575.12</v>
      </c>
      <c r="X1215" s="4" t="str">
        <f t="shared" si="444"/>
        <v>Lamp</v>
      </c>
      <c r="Y1215" s="179" t="str">
        <f t="shared" si="436"/>
        <v>MR675.12</v>
      </c>
      <c r="Z1215" s="4" t="str">
        <f t="shared" si="445"/>
        <v>Alw</v>
      </c>
    </row>
    <row r="1216" spans="2:26">
      <c r="B1216" s="256"/>
      <c r="G1216" s="182">
        <f t="shared" si="437"/>
        <v>75</v>
      </c>
      <c r="H1216" s="179">
        <f t="shared" si="438"/>
        <v>13</v>
      </c>
      <c r="I1216" s="179" t="str">
        <f t="shared" si="427"/>
        <v>R75.13</v>
      </c>
      <c r="K1216" s="179" t="str">
        <f t="shared" si="431"/>
        <v>R175.13</v>
      </c>
      <c r="L1216" s="138" t="str">
        <f t="shared" si="442"/>
        <v>Sol</v>
      </c>
      <c r="M1216" s="179" t="str">
        <f t="shared" si="432"/>
        <v>MR75.13</v>
      </c>
      <c r="N1216" s="4" t="str">
        <f t="shared" si="428"/>
        <v>Flg</v>
      </c>
      <c r="O1216" s="179" t="str">
        <f t="shared" si="433"/>
        <v>MR175.13</v>
      </c>
      <c r="P1216" s="4" t="str">
        <f t="shared" si="439"/>
        <v>Pls</v>
      </c>
      <c r="Q1216" s="179" t="str">
        <f t="shared" si="434"/>
        <v>MR275.13</v>
      </c>
      <c r="R1216" s="4" t="str">
        <f t="shared" si="440"/>
        <v>[M]</v>
      </c>
      <c r="S1216" s="179" t="str">
        <f t="shared" si="435"/>
        <v>MR375.13</v>
      </c>
      <c r="T1216" s="4" t="str">
        <f t="shared" si="441"/>
        <v>[A]</v>
      </c>
      <c r="U1216" s="179" t="str">
        <f t="shared" si="429"/>
        <v>MR475.13</v>
      </c>
      <c r="V1216" s="4" t="str">
        <f t="shared" si="443"/>
        <v>Sw</v>
      </c>
      <c r="W1216" s="179" t="str">
        <f t="shared" si="430"/>
        <v>MR575.13</v>
      </c>
      <c r="X1216" s="4" t="str">
        <f t="shared" si="444"/>
        <v>Lamp</v>
      </c>
      <c r="Y1216" s="179" t="str">
        <f t="shared" si="436"/>
        <v>MR675.13</v>
      </c>
      <c r="Z1216" s="4" t="str">
        <f t="shared" si="445"/>
        <v>Alw</v>
      </c>
    </row>
    <row r="1217" spans="2:26">
      <c r="B1217" s="256"/>
      <c r="G1217" s="182">
        <f t="shared" si="437"/>
        <v>75</v>
      </c>
      <c r="H1217" s="179">
        <f t="shared" si="438"/>
        <v>14</v>
      </c>
      <c r="I1217" s="179" t="str">
        <f t="shared" si="427"/>
        <v>R75.14</v>
      </c>
      <c r="K1217" s="179" t="str">
        <f t="shared" si="431"/>
        <v>R175.14</v>
      </c>
      <c r="L1217" s="138" t="str">
        <f t="shared" si="442"/>
        <v>Sol</v>
      </c>
      <c r="M1217" s="179" t="str">
        <f t="shared" si="432"/>
        <v>MR75.14</v>
      </c>
      <c r="N1217" s="4" t="str">
        <f t="shared" si="428"/>
        <v>Flg</v>
      </c>
      <c r="O1217" s="179" t="str">
        <f t="shared" si="433"/>
        <v>MR175.14</v>
      </c>
      <c r="P1217" s="4" t="str">
        <f t="shared" si="439"/>
        <v>Pls</v>
      </c>
      <c r="Q1217" s="179" t="str">
        <f t="shared" si="434"/>
        <v>MR275.14</v>
      </c>
      <c r="R1217" s="4" t="str">
        <f t="shared" si="440"/>
        <v>[M]</v>
      </c>
      <c r="S1217" s="179" t="str">
        <f t="shared" si="435"/>
        <v>MR375.14</v>
      </c>
      <c r="T1217" s="4" t="str">
        <f t="shared" si="441"/>
        <v>[A]</v>
      </c>
      <c r="U1217" s="179" t="str">
        <f t="shared" si="429"/>
        <v>MR475.14</v>
      </c>
      <c r="V1217" s="4" t="str">
        <f t="shared" si="443"/>
        <v>Sw</v>
      </c>
      <c r="W1217" s="179" t="str">
        <f t="shared" si="430"/>
        <v>MR575.14</v>
      </c>
      <c r="X1217" s="4" t="str">
        <f t="shared" si="444"/>
        <v>Lamp</v>
      </c>
      <c r="Y1217" s="179" t="str">
        <f t="shared" si="436"/>
        <v>MR675.14</v>
      </c>
      <c r="Z1217" s="4" t="str">
        <f t="shared" si="445"/>
        <v>Alw</v>
      </c>
    </row>
    <row r="1218" spans="2:26">
      <c r="B1218" s="256"/>
      <c r="G1218" s="182">
        <f t="shared" si="437"/>
        <v>75</v>
      </c>
      <c r="H1218" s="179">
        <f t="shared" si="438"/>
        <v>15</v>
      </c>
      <c r="I1218" s="179" t="str">
        <f t="shared" si="427"/>
        <v>R75.15</v>
      </c>
      <c r="K1218" s="179" t="str">
        <f t="shared" si="431"/>
        <v>R175.15</v>
      </c>
      <c r="L1218" s="138" t="str">
        <f t="shared" si="442"/>
        <v>Sol</v>
      </c>
      <c r="M1218" s="179" t="str">
        <f t="shared" si="432"/>
        <v>MR75.15</v>
      </c>
      <c r="N1218" s="4" t="str">
        <f t="shared" si="428"/>
        <v>Flg</v>
      </c>
      <c r="O1218" s="179" t="str">
        <f t="shared" si="433"/>
        <v>MR175.15</v>
      </c>
      <c r="P1218" s="4" t="str">
        <f t="shared" si="439"/>
        <v>Pls</v>
      </c>
      <c r="Q1218" s="179" t="str">
        <f t="shared" si="434"/>
        <v>MR275.15</v>
      </c>
      <c r="R1218" s="4" t="str">
        <f t="shared" si="440"/>
        <v>[M]</v>
      </c>
      <c r="S1218" s="179" t="str">
        <f t="shared" si="435"/>
        <v>MR375.15</v>
      </c>
      <c r="T1218" s="4" t="str">
        <f t="shared" si="441"/>
        <v>[A]</v>
      </c>
      <c r="U1218" s="179" t="str">
        <f t="shared" si="429"/>
        <v>MR475.15</v>
      </c>
      <c r="V1218" s="4" t="str">
        <f t="shared" si="443"/>
        <v>Sw</v>
      </c>
      <c r="W1218" s="179" t="str">
        <f t="shared" si="430"/>
        <v>MR575.15</v>
      </c>
      <c r="X1218" s="4" t="str">
        <f t="shared" si="444"/>
        <v>Lamp</v>
      </c>
      <c r="Y1218" s="179" t="str">
        <f t="shared" si="436"/>
        <v>MR675.15</v>
      </c>
      <c r="Z1218" s="4" t="str">
        <f t="shared" si="445"/>
        <v>Alw</v>
      </c>
    </row>
    <row r="1219" spans="2:26">
      <c r="B1219" s="256"/>
      <c r="G1219" s="182">
        <f t="shared" si="437"/>
        <v>76</v>
      </c>
      <c r="H1219" s="179">
        <f t="shared" si="438"/>
        <v>0</v>
      </c>
      <c r="I1219" s="179" t="str">
        <f t="shared" ref="I1219:I1282" si="446">F$2&amp;G1219&amp;"."&amp;H1219</f>
        <v>R76.0</v>
      </c>
      <c r="K1219" s="179" t="str">
        <f t="shared" si="431"/>
        <v>R176.0</v>
      </c>
      <c r="L1219" s="138" t="str">
        <f t="shared" si="442"/>
        <v>Sol</v>
      </c>
      <c r="M1219" s="179" t="str">
        <f t="shared" si="432"/>
        <v>MR76.0</v>
      </c>
      <c r="N1219" s="4" t="str">
        <f t="shared" ref="N1219:N1282" si="447">$B1219&amp;N$2</f>
        <v>Flg</v>
      </c>
      <c r="O1219" s="179" t="str">
        <f t="shared" si="433"/>
        <v>MR176.0</v>
      </c>
      <c r="P1219" s="4" t="str">
        <f t="shared" si="439"/>
        <v>Pls</v>
      </c>
      <c r="Q1219" s="179" t="str">
        <f t="shared" si="434"/>
        <v>MR276.0</v>
      </c>
      <c r="R1219" s="4" t="str">
        <f t="shared" si="440"/>
        <v>[M]</v>
      </c>
      <c r="S1219" s="179" t="str">
        <f t="shared" si="435"/>
        <v>MR376.0</v>
      </c>
      <c r="T1219" s="4" t="str">
        <f t="shared" si="441"/>
        <v>[A]</v>
      </c>
      <c r="U1219" s="179" t="str">
        <f t="shared" ref="U1219:U1282" si="448">$U$2&amp;($G1219+400)&amp;"."&amp;$H1219</f>
        <v>MR476.0</v>
      </c>
      <c r="V1219" s="4" t="str">
        <f t="shared" si="443"/>
        <v>Sw</v>
      </c>
      <c r="W1219" s="179" t="str">
        <f t="shared" ref="W1219:W1282" si="449">$W$2&amp;($G1219+500)&amp;"."&amp;$H1219</f>
        <v>MR576.0</v>
      </c>
      <c r="X1219" s="4" t="str">
        <f t="shared" si="444"/>
        <v>Lamp</v>
      </c>
      <c r="Y1219" s="179" t="str">
        <f t="shared" si="436"/>
        <v>MR676.0</v>
      </c>
      <c r="Z1219" s="4" t="str">
        <f t="shared" si="445"/>
        <v>Alw</v>
      </c>
    </row>
    <row r="1220" spans="2:26">
      <c r="B1220" s="256"/>
      <c r="G1220" s="182">
        <f t="shared" si="437"/>
        <v>76</v>
      </c>
      <c r="H1220" s="179">
        <f t="shared" si="438"/>
        <v>1</v>
      </c>
      <c r="I1220" s="179" t="str">
        <f t="shared" si="446"/>
        <v>R76.1</v>
      </c>
      <c r="K1220" s="179" t="str">
        <f t="shared" ref="K1220:K1283" si="450">$F$2&amp;($G1220+100)&amp;"."&amp;$H1220</f>
        <v>R176.1</v>
      </c>
      <c r="L1220" s="138" t="str">
        <f t="shared" si="442"/>
        <v>Sol</v>
      </c>
      <c r="M1220" s="179" t="str">
        <f t="shared" ref="M1220:M1283" si="451">M$2&amp;($G1220+0)&amp;"."&amp;$H1220</f>
        <v>MR76.1</v>
      </c>
      <c r="N1220" s="4" t="str">
        <f t="shared" si="447"/>
        <v>Flg</v>
      </c>
      <c r="O1220" s="179" t="str">
        <f t="shared" ref="O1220:O1283" si="452">O$2&amp;($G1220+100)&amp;"."&amp;$H1220</f>
        <v>MR176.1</v>
      </c>
      <c r="P1220" s="4" t="str">
        <f t="shared" si="439"/>
        <v>Pls</v>
      </c>
      <c r="Q1220" s="179" t="str">
        <f t="shared" ref="Q1220:Q1283" si="453">Q$2&amp;($G1220+200)&amp;"."&amp;$H1220</f>
        <v>MR276.1</v>
      </c>
      <c r="R1220" s="4" t="str">
        <f t="shared" si="440"/>
        <v>[M]</v>
      </c>
      <c r="S1220" s="179" t="str">
        <f t="shared" ref="S1220:S1283" si="454">S$2&amp;($G1220+300)&amp;"."&amp;$H1220</f>
        <v>MR376.1</v>
      </c>
      <c r="T1220" s="4" t="str">
        <f t="shared" si="441"/>
        <v>[A]</v>
      </c>
      <c r="U1220" s="179" t="str">
        <f t="shared" si="448"/>
        <v>MR476.1</v>
      </c>
      <c r="V1220" s="4" t="str">
        <f t="shared" si="443"/>
        <v>Sw</v>
      </c>
      <c r="W1220" s="179" t="str">
        <f t="shared" si="449"/>
        <v>MR576.1</v>
      </c>
      <c r="X1220" s="4" t="str">
        <f t="shared" si="444"/>
        <v>Lamp</v>
      </c>
      <c r="Y1220" s="179" t="str">
        <f t="shared" ref="Y1220:Y1283" si="455">$W$2&amp;($G1220+600)&amp;"."&amp;$H1220</f>
        <v>MR676.1</v>
      </c>
      <c r="Z1220" s="4" t="str">
        <f t="shared" si="445"/>
        <v>Alw</v>
      </c>
    </row>
    <row r="1221" spans="2:26">
      <c r="B1221" s="256"/>
      <c r="G1221" s="182">
        <f t="shared" si="437"/>
        <v>76</v>
      </c>
      <c r="H1221" s="179">
        <f t="shared" si="438"/>
        <v>2</v>
      </c>
      <c r="I1221" s="179" t="str">
        <f t="shared" si="446"/>
        <v>R76.2</v>
      </c>
      <c r="J1221" s="6" t="str">
        <f>$B1221&amp;"Done"</f>
        <v>Done</v>
      </c>
      <c r="K1221" s="179" t="str">
        <f t="shared" si="450"/>
        <v>R176.2</v>
      </c>
      <c r="L1221" s="138" t="str">
        <f t="shared" si="442"/>
        <v>Sol</v>
      </c>
      <c r="M1221" s="179" t="str">
        <f t="shared" si="451"/>
        <v>MR76.2</v>
      </c>
      <c r="N1221" s="4" t="str">
        <f t="shared" si="447"/>
        <v>Flg</v>
      </c>
      <c r="O1221" s="179" t="str">
        <f t="shared" si="452"/>
        <v>MR176.2</v>
      </c>
      <c r="P1221" s="4" t="str">
        <f t="shared" si="439"/>
        <v>Pls</v>
      </c>
      <c r="Q1221" s="179" t="str">
        <f t="shared" si="453"/>
        <v>MR276.2</v>
      </c>
      <c r="R1221" s="4" t="str">
        <f t="shared" si="440"/>
        <v>[M]</v>
      </c>
      <c r="S1221" s="179" t="str">
        <f t="shared" si="454"/>
        <v>MR376.2</v>
      </c>
      <c r="T1221" s="4" t="str">
        <f t="shared" si="441"/>
        <v>[A]</v>
      </c>
      <c r="U1221" s="179" t="str">
        <f t="shared" si="448"/>
        <v>MR476.2</v>
      </c>
      <c r="V1221" s="4" t="str">
        <f t="shared" si="443"/>
        <v>Sw</v>
      </c>
      <c r="W1221" s="179" t="str">
        <f t="shared" si="449"/>
        <v>MR576.2</v>
      </c>
      <c r="X1221" s="4" t="str">
        <f t="shared" si="444"/>
        <v>Lamp</v>
      </c>
      <c r="Y1221" s="179" t="str">
        <f t="shared" si="455"/>
        <v>MR676.2</v>
      </c>
      <c r="Z1221" s="4" t="str">
        <f t="shared" si="445"/>
        <v>Alw</v>
      </c>
    </row>
    <row r="1222" spans="2:26">
      <c r="B1222" s="256"/>
      <c r="G1222" s="182">
        <f t="shared" si="437"/>
        <v>76</v>
      </c>
      <c r="H1222" s="179">
        <f t="shared" si="438"/>
        <v>3</v>
      </c>
      <c r="I1222" s="179" t="str">
        <f t="shared" si="446"/>
        <v>R76.3</v>
      </c>
      <c r="K1222" s="179" t="str">
        <f t="shared" si="450"/>
        <v>R176.3</v>
      </c>
      <c r="L1222" s="138" t="str">
        <f t="shared" si="442"/>
        <v>Sol</v>
      </c>
      <c r="M1222" s="179" t="str">
        <f t="shared" si="451"/>
        <v>MR76.3</v>
      </c>
      <c r="N1222" s="4" t="str">
        <f t="shared" si="447"/>
        <v>Flg</v>
      </c>
      <c r="O1222" s="179" t="str">
        <f t="shared" si="452"/>
        <v>MR176.3</v>
      </c>
      <c r="P1222" s="4" t="str">
        <f t="shared" si="439"/>
        <v>Pls</v>
      </c>
      <c r="Q1222" s="179" t="str">
        <f t="shared" si="453"/>
        <v>MR276.3</v>
      </c>
      <c r="R1222" s="4" t="str">
        <f t="shared" si="440"/>
        <v>[M]</v>
      </c>
      <c r="S1222" s="179" t="str">
        <f t="shared" si="454"/>
        <v>MR376.3</v>
      </c>
      <c r="T1222" s="4" t="str">
        <f t="shared" si="441"/>
        <v>[A]</v>
      </c>
      <c r="U1222" s="179" t="str">
        <f t="shared" si="448"/>
        <v>MR476.3</v>
      </c>
      <c r="V1222" s="4" t="str">
        <f t="shared" si="443"/>
        <v>Sw</v>
      </c>
      <c r="W1222" s="179" t="str">
        <f t="shared" si="449"/>
        <v>MR576.3</v>
      </c>
      <c r="X1222" s="4" t="str">
        <f t="shared" si="444"/>
        <v>Lamp</v>
      </c>
      <c r="Y1222" s="179" t="str">
        <f t="shared" si="455"/>
        <v>MR676.3</v>
      </c>
      <c r="Z1222" s="4" t="str">
        <f t="shared" si="445"/>
        <v>Alw</v>
      </c>
    </row>
    <row r="1223" spans="2:26">
      <c r="B1223" s="256"/>
      <c r="G1223" s="182">
        <f t="shared" si="437"/>
        <v>76</v>
      </c>
      <c r="H1223" s="179">
        <f t="shared" si="438"/>
        <v>4</v>
      </c>
      <c r="I1223" s="179" t="str">
        <f t="shared" si="446"/>
        <v>R76.4</v>
      </c>
      <c r="K1223" s="179" t="str">
        <f t="shared" si="450"/>
        <v>R176.4</v>
      </c>
      <c r="L1223" s="138" t="str">
        <f t="shared" si="442"/>
        <v>Sol</v>
      </c>
      <c r="M1223" s="179" t="str">
        <f t="shared" si="451"/>
        <v>MR76.4</v>
      </c>
      <c r="N1223" s="4" t="str">
        <f t="shared" si="447"/>
        <v>Flg</v>
      </c>
      <c r="O1223" s="179" t="str">
        <f t="shared" si="452"/>
        <v>MR176.4</v>
      </c>
      <c r="P1223" s="4" t="str">
        <f t="shared" si="439"/>
        <v>Pls</v>
      </c>
      <c r="Q1223" s="179" t="str">
        <f t="shared" si="453"/>
        <v>MR276.4</v>
      </c>
      <c r="R1223" s="4" t="str">
        <f t="shared" si="440"/>
        <v>[M]</v>
      </c>
      <c r="S1223" s="179" t="str">
        <f t="shared" si="454"/>
        <v>MR376.4</v>
      </c>
      <c r="T1223" s="4" t="str">
        <f t="shared" si="441"/>
        <v>[A]</v>
      </c>
      <c r="U1223" s="179" t="str">
        <f t="shared" si="448"/>
        <v>MR476.4</v>
      </c>
      <c r="V1223" s="4" t="str">
        <f t="shared" si="443"/>
        <v>Sw</v>
      </c>
      <c r="W1223" s="179" t="str">
        <f t="shared" si="449"/>
        <v>MR576.4</v>
      </c>
      <c r="X1223" s="4" t="str">
        <f t="shared" si="444"/>
        <v>Lamp</v>
      </c>
      <c r="Y1223" s="179" t="str">
        <f t="shared" si="455"/>
        <v>MR676.4</v>
      </c>
      <c r="Z1223" s="4" t="str">
        <f t="shared" si="445"/>
        <v>Alw</v>
      </c>
    </row>
    <row r="1224" spans="2:26">
      <c r="B1224" s="256"/>
      <c r="G1224" s="182">
        <f t="shared" ref="G1224:G1287" si="456">IF(H1223&lt;&gt;15,G1223,G1223+1)</f>
        <v>76</v>
      </c>
      <c r="H1224" s="179">
        <f t="shared" si="438"/>
        <v>5</v>
      </c>
      <c r="I1224" s="179" t="str">
        <f t="shared" si="446"/>
        <v>R76.5</v>
      </c>
      <c r="K1224" s="179" t="str">
        <f t="shared" si="450"/>
        <v>R176.5</v>
      </c>
      <c r="L1224" s="138" t="str">
        <f t="shared" si="442"/>
        <v>Sol</v>
      </c>
      <c r="M1224" s="179" t="str">
        <f t="shared" si="451"/>
        <v>MR76.5</v>
      </c>
      <c r="N1224" s="4" t="str">
        <f t="shared" si="447"/>
        <v>Flg</v>
      </c>
      <c r="O1224" s="179" t="str">
        <f t="shared" si="452"/>
        <v>MR176.5</v>
      </c>
      <c r="P1224" s="4" t="str">
        <f t="shared" si="439"/>
        <v>Pls</v>
      </c>
      <c r="Q1224" s="179" t="str">
        <f t="shared" si="453"/>
        <v>MR276.5</v>
      </c>
      <c r="R1224" s="4" t="str">
        <f t="shared" si="440"/>
        <v>[M]</v>
      </c>
      <c r="S1224" s="179" t="str">
        <f t="shared" si="454"/>
        <v>MR376.5</v>
      </c>
      <c r="T1224" s="4" t="str">
        <f t="shared" si="441"/>
        <v>[A]</v>
      </c>
      <c r="U1224" s="179" t="str">
        <f t="shared" si="448"/>
        <v>MR476.5</v>
      </c>
      <c r="V1224" s="4" t="str">
        <f t="shared" si="443"/>
        <v>Sw</v>
      </c>
      <c r="W1224" s="179" t="str">
        <f t="shared" si="449"/>
        <v>MR576.5</v>
      </c>
      <c r="X1224" s="4" t="str">
        <f t="shared" si="444"/>
        <v>Lamp</v>
      </c>
      <c r="Y1224" s="179" t="str">
        <f t="shared" si="455"/>
        <v>MR676.5</v>
      </c>
      <c r="Z1224" s="4" t="str">
        <f t="shared" si="445"/>
        <v>Alw</v>
      </c>
    </row>
    <row r="1225" spans="2:26">
      <c r="B1225" s="256"/>
      <c r="G1225" s="182">
        <f t="shared" si="456"/>
        <v>76</v>
      </c>
      <c r="H1225" s="179">
        <f t="shared" si="438"/>
        <v>6</v>
      </c>
      <c r="I1225" s="179" t="str">
        <f t="shared" si="446"/>
        <v>R76.6</v>
      </c>
      <c r="K1225" s="179" t="str">
        <f t="shared" si="450"/>
        <v>R176.6</v>
      </c>
      <c r="L1225" s="138" t="str">
        <f t="shared" si="442"/>
        <v>Sol</v>
      </c>
      <c r="M1225" s="179" t="str">
        <f t="shared" si="451"/>
        <v>MR76.6</v>
      </c>
      <c r="N1225" s="4" t="str">
        <f t="shared" si="447"/>
        <v>Flg</v>
      </c>
      <c r="O1225" s="179" t="str">
        <f t="shared" si="452"/>
        <v>MR176.6</v>
      </c>
      <c r="P1225" s="4" t="str">
        <f t="shared" si="439"/>
        <v>Pls</v>
      </c>
      <c r="Q1225" s="179" t="str">
        <f t="shared" si="453"/>
        <v>MR276.6</v>
      </c>
      <c r="R1225" s="4" t="str">
        <f t="shared" si="440"/>
        <v>[M]</v>
      </c>
      <c r="S1225" s="179" t="str">
        <f t="shared" si="454"/>
        <v>MR376.6</v>
      </c>
      <c r="T1225" s="4" t="str">
        <f t="shared" si="441"/>
        <v>[A]</v>
      </c>
      <c r="U1225" s="179" t="str">
        <f t="shared" si="448"/>
        <v>MR476.6</v>
      </c>
      <c r="V1225" s="4" t="str">
        <f t="shared" si="443"/>
        <v>Sw</v>
      </c>
      <c r="W1225" s="179" t="str">
        <f t="shared" si="449"/>
        <v>MR576.6</v>
      </c>
      <c r="X1225" s="4" t="str">
        <f t="shared" si="444"/>
        <v>Lamp</v>
      </c>
      <c r="Y1225" s="179" t="str">
        <f t="shared" si="455"/>
        <v>MR676.6</v>
      </c>
      <c r="Z1225" s="4" t="str">
        <f t="shared" si="445"/>
        <v>Alw</v>
      </c>
    </row>
    <row r="1226" spans="2:26">
      <c r="B1226" s="256"/>
      <c r="G1226" s="182">
        <f t="shared" si="456"/>
        <v>76</v>
      </c>
      <c r="H1226" s="179">
        <f t="shared" si="438"/>
        <v>7</v>
      </c>
      <c r="I1226" s="179" t="str">
        <f t="shared" si="446"/>
        <v>R76.7</v>
      </c>
      <c r="K1226" s="179" t="str">
        <f t="shared" si="450"/>
        <v>R176.7</v>
      </c>
      <c r="L1226" s="138" t="str">
        <f t="shared" si="442"/>
        <v>Sol</v>
      </c>
      <c r="M1226" s="179" t="str">
        <f t="shared" si="451"/>
        <v>MR76.7</v>
      </c>
      <c r="N1226" s="4" t="str">
        <f t="shared" si="447"/>
        <v>Flg</v>
      </c>
      <c r="O1226" s="179" t="str">
        <f t="shared" si="452"/>
        <v>MR176.7</v>
      </c>
      <c r="P1226" s="4" t="str">
        <f t="shared" si="439"/>
        <v>Pls</v>
      </c>
      <c r="Q1226" s="179" t="str">
        <f t="shared" si="453"/>
        <v>MR276.7</v>
      </c>
      <c r="R1226" s="4" t="str">
        <f t="shared" si="440"/>
        <v>[M]</v>
      </c>
      <c r="S1226" s="179" t="str">
        <f t="shared" si="454"/>
        <v>MR376.7</v>
      </c>
      <c r="T1226" s="4" t="str">
        <f t="shared" si="441"/>
        <v>[A]</v>
      </c>
      <c r="U1226" s="179" t="str">
        <f t="shared" si="448"/>
        <v>MR476.7</v>
      </c>
      <c r="V1226" s="4" t="str">
        <f t="shared" si="443"/>
        <v>Sw</v>
      </c>
      <c r="W1226" s="179" t="str">
        <f t="shared" si="449"/>
        <v>MR576.7</v>
      </c>
      <c r="X1226" s="4" t="str">
        <f t="shared" si="444"/>
        <v>Lamp</v>
      </c>
      <c r="Y1226" s="179" t="str">
        <f t="shared" si="455"/>
        <v>MR676.7</v>
      </c>
      <c r="Z1226" s="4" t="str">
        <f t="shared" si="445"/>
        <v>Alw</v>
      </c>
    </row>
    <row r="1227" spans="2:26">
      <c r="B1227" s="256"/>
      <c r="G1227" s="182">
        <f t="shared" si="456"/>
        <v>76</v>
      </c>
      <c r="H1227" s="179">
        <f t="shared" si="438"/>
        <v>8</v>
      </c>
      <c r="I1227" s="179" t="str">
        <f t="shared" si="446"/>
        <v>R76.8</v>
      </c>
      <c r="K1227" s="179" t="str">
        <f t="shared" si="450"/>
        <v>R176.8</v>
      </c>
      <c r="L1227" s="138" t="str">
        <f t="shared" si="442"/>
        <v>Sol</v>
      </c>
      <c r="M1227" s="179" t="str">
        <f t="shared" si="451"/>
        <v>MR76.8</v>
      </c>
      <c r="N1227" s="4" t="str">
        <f t="shared" si="447"/>
        <v>Flg</v>
      </c>
      <c r="O1227" s="179" t="str">
        <f t="shared" si="452"/>
        <v>MR176.8</v>
      </c>
      <c r="P1227" s="4" t="str">
        <f t="shared" si="439"/>
        <v>Pls</v>
      </c>
      <c r="Q1227" s="179" t="str">
        <f t="shared" si="453"/>
        <v>MR276.8</v>
      </c>
      <c r="R1227" s="4" t="str">
        <f t="shared" si="440"/>
        <v>[M]</v>
      </c>
      <c r="S1227" s="179" t="str">
        <f t="shared" si="454"/>
        <v>MR376.8</v>
      </c>
      <c r="T1227" s="4" t="str">
        <f t="shared" si="441"/>
        <v>[A]</v>
      </c>
      <c r="U1227" s="179" t="str">
        <f t="shared" si="448"/>
        <v>MR476.8</v>
      </c>
      <c r="V1227" s="4" t="str">
        <f t="shared" si="443"/>
        <v>Sw</v>
      </c>
      <c r="W1227" s="179" t="str">
        <f t="shared" si="449"/>
        <v>MR576.8</v>
      </c>
      <c r="X1227" s="4" t="str">
        <f t="shared" si="444"/>
        <v>Lamp</v>
      </c>
      <c r="Y1227" s="179" t="str">
        <f t="shared" si="455"/>
        <v>MR676.8</v>
      </c>
      <c r="Z1227" s="4" t="str">
        <f t="shared" si="445"/>
        <v>Alw</v>
      </c>
    </row>
    <row r="1228" spans="2:26">
      <c r="B1228" s="256"/>
      <c r="G1228" s="182">
        <f t="shared" si="456"/>
        <v>76</v>
      </c>
      <c r="H1228" s="179">
        <f t="shared" si="438"/>
        <v>9</v>
      </c>
      <c r="I1228" s="179" t="str">
        <f t="shared" si="446"/>
        <v>R76.9</v>
      </c>
      <c r="K1228" s="179" t="str">
        <f t="shared" si="450"/>
        <v>R176.9</v>
      </c>
      <c r="L1228" s="138" t="str">
        <f t="shared" si="442"/>
        <v>Sol</v>
      </c>
      <c r="M1228" s="179" t="str">
        <f t="shared" si="451"/>
        <v>MR76.9</v>
      </c>
      <c r="N1228" s="4" t="str">
        <f t="shared" si="447"/>
        <v>Flg</v>
      </c>
      <c r="O1228" s="179" t="str">
        <f t="shared" si="452"/>
        <v>MR176.9</v>
      </c>
      <c r="P1228" s="4" t="str">
        <f t="shared" si="439"/>
        <v>Pls</v>
      </c>
      <c r="Q1228" s="179" t="str">
        <f t="shared" si="453"/>
        <v>MR276.9</v>
      </c>
      <c r="R1228" s="4" t="str">
        <f t="shared" si="440"/>
        <v>[M]</v>
      </c>
      <c r="S1228" s="179" t="str">
        <f t="shared" si="454"/>
        <v>MR376.9</v>
      </c>
      <c r="T1228" s="4" t="str">
        <f t="shared" si="441"/>
        <v>[A]</v>
      </c>
      <c r="U1228" s="179" t="str">
        <f t="shared" si="448"/>
        <v>MR476.9</v>
      </c>
      <c r="V1228" s="4" t="str">
        <f t="shared" si="443"/>
        <v>Sw</v>
      </c>
      <c r="W1228" s="179" t="str">
        <f t="shared" si="449"/>
        <v>MR576.9</v>
      </c>
      <c r="X1228" s="4" t="str">
        <f t="shared" si="444"/>
        <v>Lamp</v>
      </c>
      <c r="Y1228" s="179" t="str">
        <f t="shared" si="455"/>
        <v>MR676.9</v>
      </c>
      <c r="Z1228" s="4" t="str">
        <f t="shared" si="445"/>
        <v>Alw</v>
      </c>
    </row>
    <row r="1229" spans="2:26">
      <c r="B1229" s="256"/>
      <c r="G1229" s="182">
        <f t="shared" si="456"/>
        <v>76</v>
      </c>
      <c r="H1229" s="179">
        <f t="shared" ref="H1229:H1292" si="457">IF(H1228&lt;&gt;15,H1228+1,0)</f>
        <v>10</v>
      </c>
      <c r="I1229" s="179" t="str">
        <f t="shared" si="446"/>
        <v>R76.10</v>
      </c>
      <c r="K1229" s="179" t="str">
        <f t="shared" si="450"/>
        <v>R176.10</v>
      </c>
      <c r="L1229" s="138" t="str">
        <f t="shared" si="442"/>
        <v>Sol</v>
      </c>
      <c r="M1229" s="179" t="str">
        <f t="shared" si="451"/>
        <v>MR76.10</v>
      </c>
      <c r="N1229" s="4" t="str">
        <f t="shared" si="447"/>
        <v>Flg</v>
      </c>
      <c r="O1229" s="179" t="str">
        <f t="shared" si="452"/>
        <v>MR176.10</v>
      </c>
      <c r="P1229" s="4" t="str">
        <f t="shared" si="439"/>
        <v>Pls</v>
      </c>
      <c r="Q1229" s="179" t="str">
        <f t="shared" si="453"/>
        <v>MR276.10</v>
      </c>
      <c r="R1229" s="4" t="str">
        <f t="shared" si="440"/>
        <v>[M]</v>
      </c>
      <c r="S1229" s="179" t="str">
        <f t="shared" si="454"/>
        <v>MR376.10</v>
      </c>
      <c r="T1229" s="4" t="str">
        <f t="shared" si="441"/>
        <v>[A]</v>
      </c>
      <c r="U1229" s="179" t="str">
        <f t="shared" si="448"/>
        <v>MR476.10</v>
      </c>
      <c r="V1229" s="4" t="str">
        <f t="shared" si="443"/>
        <v>Sw</v>
      </c>
      <c r="W1229" s="179" t="str">
        <f t="shared" si="449"/>
        <v>MR576.10</v>
      </c>
      <c r="X1229" s="4" t="str">
        <f t="shared" si="444"/>
        <v>Lamp</v>
      </c>
      <c r="Y1229" s="179" t="str">
        <f t="shared" si="455"/>
        <v>MR676.10</v>
      </c>
      <c r="Z1229" s="4" t="str">
        <f t="shared" si="445"/>
        <v>Alw</v>
      </c>
    </row>
    <row r="1230" spans="2:26">
      <c r="B1230" s="256"/>
      <c r="G1230" s="182">
        <f t="shared" si="456"/>
        <v>76</v>
      </c>
      <c r="H1230" s="179">
        <f t="shared" si="457"/>
        <v>11</v>
      </c>
      <c r="I1230" s="179" t="str">
        <f t="shared" si="446"/>
        <v>R76.11</v>
      </c>
      <c r="K1230" s="179" t="str">
        <f t="shared" si="450"/>
        <v>R176.11</v>
      </c>
      <c r="L1230" s="138" t="str">
        <f t="shared" si="442"/>
        <v>Sol</v>
      </c>
      <c r="M1230" s="179" t="str">
        <f t="shared" si="451"/>
        <v>MR76.11</v>
      </c>
      <c r="N1230" s="4" t="str">
        <f t="shared" si="447"/>
        <v>Flg</v>
      </c>
      <c r="O1230" s="179" t="str">
        <f t="shared" si="452"/>
        <v>MR176.11</v>
      </c>
      <c r="P1230" s="4" t="str">
        <f t="shared" si="439"/>
        <v>Pls</v>
      </c>
      <c r="Q1230" s="179" t="str">
        <f t="shared" si="453"/>
        <v>MR276.11</v>
      </c>
      <c r="R1230" s="4" t="str">
        <f t="shared" si="440"/>
        <v>[M]</v>
      </c>
      <c r="S1230" s="179" t="str">
        <f t="shared" si="454"/>
        <v>MR376.11</v>
      </c>
      <c r="T1230" s="4" t="str">
        <f t="shared" si="441"/>
        <v>[A]</v>
      </c>
      <c r="U1230" s="179" t="str">
        <f t="shared" si="448"/>
        <v>MR476.11</v>
      </c>
      <c r="V1230" s="4" t="str">
        <f t="shared" si="443"/>
        <v>Sw</v>
      </c>
      <c r="W1230" s="179" t="str">
        <f t="shared" si="449"/>
        <v>MR576.11</v>
      </c>
      <c r="X1230" s="4" t="str">
        <f t="shared" si="444"/>
        <v>Lamp</v>
      </c>
      <c r="Y1230" s="179" t="str">
        <f t="shared" si="455"/>
        <v>MR676.11</v>
      </c>
      <c r="Z1230" s="4" t="str">
        <f t="shared" si="445"/>
        <v>Alw</v>
      </c>
    </row>
    <row r="1231" spans="2:26">
      <c r="B1231" s="256"/>
      <c r="G1231" s="182">
        <f t="shared" si="456"/>
        <v>76</v>
      </c>
      <c r="H1231" s="179">
        <f t="shared" si="457"/>
        <v>12</v>
      </c>
      <c r="I1231" s="179" t="str">
        <f t="shared" si="446"/>
        <v>R76.12</v>
      </c>
      <c r="K1231" s="179" t="str">
        <f t="shared" si="450"/>
        <v>R176.12</v>
      </c>
      <c r="L1231" s="138" t="str">
        <f t="shared" si="442"/>
        <v>Sol</v>
      </c>
      <c r="M1231" s="179" t="str">
        <f t="shared" si="451"/>
        <v>MR76.12</v>
      </c>
      <c r="N1231" s="4" t="str">
        <f t="shared" si="447"/>
        <v>Flg</v>
      </c>
      <c r="O1231" s="179" t="str">
        <f t="shared" si="452"/>
        <v>MR176.12</v>
      </c>
      <c r="P1231" s="4" t="str">
        <f t="shared" si="439"/>
        <v>Pls</v>
      </c>
      <c r="Q1231" s="179" t="str">
        <f t="shared" si="453"/>
        <v>MR276.12</v>
      </c>
      <c r="R1231" s="4" t="str">
        <f t="shared" si="440"/>
        <v>[M]</v>
      </c>
      <c r="S1231" s="179" t="str">
        <f t="shared" si="454"/>
        <v>MR376.12</v>
      </c>
      <c r="T1231" s="4" t="str">
        <f t="shared" si="441"/>
        <v>[A]</v>
      </c>
      <c r="U1231" s="179" t="str">
        <f t="shared" si="448"/>
        <v>MR476.12</v>
      </c>
      <c r="V1231" s="4" t="str">
        <f t="shared" si="443"/>
        <v>Sw</v>
      </c>
      <c r="W1231" s="179" t="str">
        <f t="shared" si="449"/>
        <v>MR576.12</v>
      </c>
      <c r="X1231" s="4" t="str">
        <f t="shared" si="444"/>
        <v>Lamp</v>
      </c>
      <c r="Y1231" s="179" t="str">
        <f t="shared" si="455"/>
        <v>MR676.12</v>
      </c>
      <c r="Z1231" s="4" t="str">
        <f t="shared" si="445"/>
        <v>Alw</v>
      </c>
    </row>
    <row r="1232" spans="2:26">
      <c r="B1232" s="256"/>
      <c r="G1232" s="182">
        <f t="shared" si="456"/>
        <v>76</v>
      </c>
      <c r="H1232" s="179">
        <f t="shared" si="457"/>
        <v>13</v>
      </c>
      <c r="I1232" s="179" t="str">
        <f t="shared" si="446"/>
        <v>R76.13</v>
      </c>
      <c r="K1232" s="179" t="str">
        <f t="shared" si="450"/>
        <v>R176.13</v>
      </c>
      <c r="L1232" s="138" t="str">
        <f t="shared" si="442"/>
        <v>Sol</v>
      </c>
      <c r="M1232" s="179" t="str">
        <f t="shared" si="451"/>
        <v>MR76.13</v>
      </c>
      <c r="N1232" s="4" t="str">
        <f t="shared" si="447"/>
        <v>Flg</v>
      </c>
      <c r="O1232" s="179" t="str">
        <f t="shared" si="452"/>
        <v>MR176.13</v>
      </c>
      <c r="P1232" s="4" t="str">
        <f t="shared" si="439"/>
        <v>Pls</v>
      </c>
      <c r="Q1232" s="179" t="str">
        <f t="shared" si="453"/>
        <v>MR276.13</v>
      </c>
      <c r="R1232" s="4" t="str">
        <f t="shared" si="440"/>
        <v>[M]</v>
      </c>
      <c r="S1232" s="179" t="str">
        <f t="shared" si="454"/>
        <v>MR376.13</v>
      </c>
      <c r="T1232" s="4" t="str">
        <f t="shared" si="441"/>
        <v>[A]</v>
      </c>
      <c r="U1232" s="179" t="str">
        <f t="shared" si="448"/>
        <v>MR476.13</v>
      </c>
      <c r="V1232" s="4" t="str">
        <f t="shared" si="443"/>
        <v>Sw</v>
      </c>
      <c r="W1232" s="179" t="str">
        <f t="shared" si="449"/>
        <v>MR576.13</v>
      </c>
      <c r="X1232" s="4" t="str">
        <f t="shared" si="444"/>
        <v>Lamp</v>
      </c>
      <c r="Y1232" s="179" t="str">
        <f t="shared" si="455"/>
        <v>MR676.13</v>
      </c>
      <c r="Z1232" s="4" t="str">
        <f t="shared" si="445"/>
        <v>Alw</v>
      </c>
    </row>
    <row r="1233" spans="2:26">
      <c r="B1233" s="256"/>
      <c r="G1233" s="182">
        <f t="shared" si="456"/>
        <v>76</v>
      </c>
      <c r="H1233" s="179">
        <f t="shared" si="457"/>
        <v>14</v>
      </c>
      <c r="I1233" s="179" t="str">
        <f t="shared" si="446"/>
        <v>R76.14</v>
      </c>
      <c r="K1233" s="179" t="str">
        <f t="shared" si="450"/>
        <v>R176.14</v>
      </c>
      <c r="L1233" s="138" t="str">
        <f t="shared" si="442"/>
        <v>Sol</v>
      </c>
      <c r="M1233" s="179" t="str">
        <f t="shared" si="451"/>
        <v>MR76.14</v>
      </c>
      <c r="N1233" s="4" t="str">
        <f t="shared" si="447"/>
        <v>Flg</v>
      </c>
      <c r="O1233" s="179" t="str">
        <f t="shared" si="452"/>
        <v>MR176.14</v>
      </c>
      <c r="P1233" s="4" t="str">
        <f t="shared" si="439"/>
        <v>Pls</v>
      </c>
      <c r="Q1233" s="179" t="str">
        <f t="shared" si="453"/>
        <v>MR276.14</v>
      </c>
      <c r="R1233" s="4" t="str">
        <f t="shared" si="440"/>
        <v>[M]</v>
      </c>
      <c r="S1233" s="179" t="str">
        <f t="shared" si="454"/>
        <v>MR376.14</v>
      </c>
      <c r="T1233" s="4" t="str">
        <f t="shared" si="441"/>
        <v>[A]</v>
      </c>
      <c r="U1233" s="179" t="str">
        <f t="shared" si="448"/>
        <v>MR476.14</v>
      </c>
      <c r="V1233" s="4" t="str">
        <f t="shared" si="443"/>
        <v>Sw</v>
      </c>
      <c r="W1233" s="179" t="str">
        <f t="shared" si="449"/>
        <v>MR576.14</v>
      </c>
      <c r="X1233" s="4" t="str">
        <f t="shared" si="444"/>
        <v>Lamp</v>
      </c>
      <c r="Y1233" s="179" t="str">
        <f t="shared" si="455"/>
        <v>MR676.14</v>
      </c>
      <c r="Z1233" s="4" t="str">
        <f t="shared" si="445"/>
        <v>Alw</v>
      </c>
    </row>
    <row r="1234" spans="2:26">
      <c r="B1234" s="256"/>
      <c r="G1234" s="182">
        <f t="shared" si="456"/>
        <v>76</v>
      </c>
      <c r="H1234" s="179">
        <f t="shared" si="457"/>
        <v>15</v>
      </c>
      <c r="I1234" s="179" t="str">
        <f t="shared" si="446"/>
        <v>R76.15</v>
      </c>
      <c r="K1234" s="179" t="str">
        <f t="shared" si="450"/>
        <v>R176.15</v>
      </c>
      <c r="L1234" s="138" t="str">
        <f t="shared" si="442"/>
        <v>Sol</v>
      </c>
      <c r="M1234" s="179" t="str">
        <f t="shared" si="451"/>
        <v>MR76.15</v>
      </c>
      <c r="N1234" s="4" t="str">
        <f t="shared" si="447"/>
        <v>Flg</v>
      </c>
      <c r="O1234" s="179" t="str">
        <f t="shared" si="452"/>
        <v>MR176.15</v>
      </c>
      <c r="P1234" s="4" t="str">
        <f t="shared" si="439"/>
        <v>Pls</v>
      </c>
      <c r="Q1234" s="179" t="str">
        <f t="shared" si="453"/>
        <v>MR276.15</v>
      </c>
      <c r="R1234" s="4" t="str">
        <f t="shared" si="440"/>
        <v>[M]</v>
      </c>
      <c r="S1234" s="179" t="str">
        <f t="shared" si="454"/>
        <v>MR376.15</v>
      </c>
      <c r="T1234" s="4" t="str">
        <f t="shared" si="441"/>
        <v>[A]</v>
      </c>
      <c r="U1234" s="179" t="str">
        <f t="shared" si="448"/>
        <v>MR476.15</v>
      </c>
      <c r="V1234" s="4" t="str">
        <f t="shared" si="443"/>
        <v>Sw</v>
      </c>
      <c r="W1234" s="179" t="str">
        <f t="shared" si="449"/>
        <v>MR576.15</v>
      </c>
      <c r="X1234" s="4" t="str">
        <f t="shared" si="444"/>
        <v>Lamp</v>
      </c>
      <c r="Y1234" s="179" t="str">
        <f t="shared" si="455"/>
        <v>MR676.15</v>
      </c>
      <c r="Z1234" s="4" t="str">
        <f t="shared" si="445"/>
        <v>Alw</v>
      </c>
    </row>
    <row r="1235" spans="2:26">
      <c r="B1235" s="256"/>
      <c r="G1235" s="182">
        <f t="shared" si="456"/>
        <v>77</v>
      </c>
      <c r="H1235" s="179">
        <f t="shared" si="457"/>
        <v>0</v>
      </c>
      <c r="I1235" s="179" t="str">
        <f t="shared" si="446"/>
        <v>R77.0</v>
      </c>
      <c r="K1235" s="179" t="str">
        <f t="shared" si="450"/>
        <v>R177.0</v>
      </c>
      <c r="L1235" s="138" t="str">
        <f t="shared" si="442"/>
        <v>Sol</v>
      </c>
      <c r="M1235" s="179" t="str">
        <f t="shared" si="451"/>
        <v>MR77.0</v>
      </c>
      <c r="N1235" s="4" t="str">
        <f t="shared" si="447"/>
        <v>Flg</v>
      </c>
      <c r="O1235" s="179" t="str">
        <f t="shared" si="452"/>
        <v>MR177.0</v>
      </c>
      <c r="P1235" s="4" t="str">
        <f t="shared" ref="P1235:P1298" si="458">$B1235&amp;P$2</f>
        <v>Pls</v>
      </c>
      <c r="Q1235" s="179" t="str">
        <f t="shared" si="453"/>
        <v>MR277.0</v>
      </c>
      <c r="R1235" s="4" t="str">
        <f t="shared" ref="R1235:R1298" si="459">$B1235&amp;R$2</f>
        <v>[M]</v>
      </c>
      <c r="S1235" s="179" t="str">
        <f t="shared" si="454"/>
        <v>MR377.0</v>
      </c>
      <c r="T1235" s="4" t="str">
        <f t="shared" ref="T1235:T1298" si="460">$B1235&amp;T$2</f>
        <v>[A]</v>
      </c>
      <c r="U1235" s="179" t="str">
        <f t="shared" si="448"/>
        <v>MR477.0</v>
      </c>
      <c r="V1235" s="4" t="str">
        <f t="shared" si="443"/>
        <v>Sw</v>
      </c>
      <c r="W1235" s="179" t="str">
        <f t="shared" si="449"/>
        <v>MR577.0</v>
      </c>
      <c r="X1235" s="4" t="str">
        <f t="shared" si="444"/>
        <v>Lamp</v>
      </c>
      <c r="Y1235" s="179" t="str">
        <f t="shared" si="455"/>
        <v>MR677.0</v>
      </c>
      <c r="Z1235" s="4" t="str">
        <f t="shared" si="445"/>
        <v>Alw</v>
      </c>
    </row>
    <row r="1236" spans="2:26">
      <c r="B1236" s="256"/>
      <c r="G1236" s="182">
        <f t="shared" si="456"/>
        <v>77</v>
      </c>
      <c r="H1236" s="179">
        <f t="shared" si="457"/>
        <v>1</v>
      </c>
      <c r="I1236" s="179" t="str">
        <f t="shared" si="446"/>
        <v>R77.1</v>
      </c>
      <c r="K1236" s="179" t="str">
        <f t="shared" si="450"/>
        <v>R177.1</v>
      </c>
      <c r="L1236" s="138" t="str">
        <f t="shared" si="442"/>
        <v>Sol</v>
      </c>
      <c r="M1236" s="179" t="str">
        <f t="shared" si="451"/>
        <v>MR77.1</v>
      </c>
      <c r="N1236" s="4" t="str">
        <f t="shared" si="447"/>
        <v>Flg</v>
      </c>
      <c r="O1236" s="179" t="str">
        <f t="shared" si="452"/>
        <v>MR177.1</v>
      </c>
      <c r="P1236" s="4" t="str">
        <f t="shared" si="458"/>
        <v>Pls</v>
      </c>
      <c r="Q1236" s="179" t="str">
        <f t="shared" si="453"/>
        <v>MR277.1</v>
      </c>
      <c r="R1236" s="4" t="str">
        <f t="shared" si="459"/>
        <v>[M]</v>
      </c>
      <c r="S1236" s="179" t="str">
        <f t="shared" si="454"/>
        <v>MR377.1</v>
      </c>
      <c r="T1236" s="4" t="str">
        <f t="shared" si="460"/>
        <v>[A]</v>
      </c>
      <c r="U1236" s="179" t="str">
        <f t="shared" si="448"/>
        <v>MR477.1</v>
      </c>
      <c r="V1236" s="4" t="str">
        <f t="shared" si="443"/>
        <v>Sw</v>
      </c>
      <c r="W1236" s="179" t="str">
        <f t="shared" si="449"/>
        <v>MR577.1</v>
      </c>
      <c r="X1236" s="4" t="str">
        <f t="shared" si="444"/>
        <v>Lamp</v>
      </c>
      <c r="Y1236" s="179" t="str">
        <f t="shared" si="455"/>
        <v>MR677.1</v>
      </c>
      <c r="Z1236" s="4" t="str">
        <f t="shared" si="445"/>
        <v>Alw</v>
      </c>
    </row>
    <row r="1237" spans="2:26">
      <c r="B1237" s="256"/>
      <c r="G1237" s="182">
        <f t="shared" si="456"/>
        <v>77</v>
      </c>
      <c r="H1237" s="179">
        <f t="shared" si="457"/>
        <v>2</v>
      </c>
      <c r="I1237" s="179" t="str">
        <f t="shared" si="446"/>
        <v>R77.2</v>
      </c>
      <c r="K1237" s="179" t="str">
        <f t="shared" si="450"/>
        <v>R177.2</v>
      </c>
      <c r="L1237" s="138" t="str">
        <f t="shared" si="442"/>
        <v>Sol</v>
      </c>
      <c r="M1237" s="179" t="str">
        <f t="shared" si="451"/>
        <v>MR77.2</v>
      </c>
      <c r="N1237" s="4" t="str">
        <f t="shared" si="447"/>
        <v>Flg</v>
      </c>
      <c r="O1237" s="179" t="str">
        <f t="shared" si="452"/>
        <v>MR177.2</v>
      </c>
      <c r="P1237" s="4" t="str">
        <f t="shared" si="458"/>
        <v>Pls</v>
      </c>
      <c r="Q1237" s="179" t="str">
        <f t="shared" si="453"/>
        <v>MR277.2</v>
      </c>
      <c r="R1237" s="4" t="str">
        <f t="shared" si="459"/>
        <v>[M]</v>
      </c>
      <c r="S1237" s="179" t="str">
        <f t="shared" si="454"/>
        <v>MR377.2</v>
      </c>
      <c r="T1237" s="4" t="str">
        <f t="shared" si="460"/>
        <v>[A]</v>
      </c>
      <c r="U1237" s="179" t="str">
        <f t="shared" si="448"/>
        <v>MR477.2</v>
      </c>
      <c r="V1237" s="4" t="str">
        <f t="shared" si="443"/>
        <v>Sw</v>
      </c>
      <c r="W1237" s="179" t="str">
        <f t="shared" si="449"/>
        <v>MR577.2</v>
      </c>
      <c r="X1237" s="4" t="str">
        <f t="shared" si="444"/>
        <v>Lamp</v>
      </c>
      <c r="Y1237" s="179" t="str">
        <f t="shared" si="455"/>
        <v>MR677.2</v>
      </c>
      <c r="Z1237" s="4" t="str">
        <f t="shared" si="445"/>
        <v>Alw</v>
      </c>
    </row>
    <row r="1238" spans="2:26">
      <c r="B1238" s="256"/>
      <c r="G1238" s="182">
        <f t="shared" si="456"/>
        <v>77</v>
      </c>
      <c r="H1238" s="179">
        <f t="shared" si="457"/>
        <v>3</v>
      </c>
      <c r="I1238" s="179" t="str">
        <f t="shared" si="446"/>
        <v>R77.3</v>
      </c>
      <c r="K1238" s="179" t="str">
        <f t="shared" si="450"/>
        <v>R177.3</v>
      </c>
      <c r="L1238" s="138" t="str">
        <f t="shared" si="442"/>
        <v>Sol</v>
      </c>
      <c r="M1238" s="179" t="str">
        <f t="shared" si="451"/>
        <v>MR77.3</v>
      </c>
      <c r="N1238" s="4" t="str">
        <f t="shared" si="447"/>
        <v>Flg</v>
      </c>
      <c r="O1238" s="179" t="str">
        <f t="shared" si="452"/>
        <v>MR177.3</v>
      </c>
      <c r="P1238" s="4" t="str">
        <f t="shared" si="458"/>
        <v>Pls</v>
      </c>
      <c r="Q1238" s="179" t="str">
        <f t="shared" si="453"/>
        <v>MR277.3</v>
      </c>
      <c r="R1238" s="4" t="str">
        <f t="shared" si="459"/>
        <v>[M]</v>
      </c>
      <c r="S1238" s="179" t="str">
        <f t="shared" si="454"/>
        <v>MR377.3</v>
      </c>
      <c r="T1238" s="4" t="str">
        <f t="shared" si="460"/>
        <v>[A]</v>
      </c>
      <c r="U1238" s="179" t="str">
        <f t="shared" si="448"/>
        <v>MR477.3</v>
      </c>
      <c r="V1238" s="4" t="str">
        <f t="shared" si="443"/>
        <v>Sw</v>
      </c>
      <c r="W1238" s="179" t="str">
        <f t="shared" si="449"/>
        <v>MR577.3</v>
      </c>
      <c r="X1238" s="4" t="str">
        <f t="shared" si="444"/>
        <v>Lamp</v>
      </c>
      <c r="Y1238" s="179" t="str">
        <f t="shared" si="455"/>
        <v>MR677.3</v>
      </c>
      <c r="Z1238" s="4" t="str">
        <f t="shared" si="445"/>
        <v>Alw</v>
      </c>
    </row>
    <row r="1239" spans="2:26">
      <c r="B1239" s="256"/>
      <c r="G1239" s="182">
        <f t="shared" si="456"/>
        <v>77</v>
      </c>
      <c r="H1239" s="179">
        <f t="shared" si="457"/>
        <v>4</v>
      </c>
      <c r="I1239" s="179" t="str">
        <f t="shared" si="446"/>
        <v>R77.4</v>
      </c>
      <c r="K1239" s="179" t="str">
        <f t="shared" si="450"/>
        <v>R177.4</v>
      </c>
      <c r="L1239" s="138" t="str">
        <f t="shared" si="442"/>
        <v>Sol</v>
      </c>
      <c r="M1239" s="179" t="str">
        <f t="shared" si="451"/>
        <v>MR77.4</v>
      </c>
      <c r="N1239" s="4" t="str">
        <f t="shared" si="447"/>
        <v>Flg</v>
      </c>
      <c r="O1239" s="179" t="str">
        <f t="shared" si="452"/>
        <v>MR177.4</v>
      </c>
      <c r="P1239" s="4" t="str">
        <f t="shared" si="458"/>
        <v>Pls</v>
      </c>
      <c r="Q1239" s="179" t="str">
        <f t="shared" si="453"/>
        <v>MR277.4</v>
      </c>
      <c r="R1239" s="4" t="str">
        <f t="shared" si="459"/>
        <v>[M]</v>
      </c>
      <c r="S1239" s="179" t="str">
        <f t="shared" si="454"/>
        <v>MR377.4</v>
      </c>
      <c r="T1239" s="4" t="str">
        <f t="shared" si="460"/>
        <v>[A]</v>
      </c>
      <c r="U1239" s="179" t="str">
        <f t="shared" si="448"/>
        <v>MR477.4</v>
      </c>
      <c r="V1239" s="4" t="str">
        <f t="shared" si="443"/>
        <v>Sw</v>
      </c>
      <c r="W1239" s="179" t="str">
        <f t="shared" si="449"/>
        <v>MR577.4</v>
      </c>
      <c r="X1239" s="4" t="str">
        <f t="shared" si="444"/>
        <v>Lamp</v>
      </c>
      <c r="Y1239" s="179" t="str">
        <f t="shared" si="455"/>
        <v>MR677.4</v>
      </c>
      <c r="Z1239" s="4" t="str">
        <f t="shared" si="445"/>
        <v>Alw</v>
      </c>
    </row>
    <row r="1240" spans="2:26">
      <c r="B1240" s="256"/>
      <c r="G1240" s="182">
        <f t="shared" si="456"/>
        <v>77</v>
      </c>
      <c r="H1240" s="179">
        <f t="shared" si="457"/>
        <v>5</v>
      </c>
      <c r="I1240" s="179" t="str">
        <f t="shared" si="446"/>
        <v>R77.5</v>
      </c>
      <c r="K1240" s="179" t="str">
        <f t="shared" si="450"/>
        <v>R177.5</v>
      </c>
      <c r="L1240" s="138" t="str">
        <f t="shared" si="442"/>
        <v>Sol</v>
      </c>
      <c r="M1240" s="179" t="str">
        <f t="shared" si="451"/>
        <v>MR77.5</v>
      </c>
      <c r="N1240" s="4" t="str">
        <f t="shared" si="447"/>
        <v>Flg</v>
      </c>
      <c r="O1240" s="179" t="str">
        <f t="shared" si="452"/>
        <v>MR177.5</v>
      </c>
      <c r="P1240" s="4" t="str">
        <f t="shared" si="458"/>
        <v>Pls</v>
      </c>
      <c r="Q1240" s="179" t="str">
        <f t="shared" si="453"/>
        <v>MR277.5</v>
      </c>
      <c r="R1240" s="4" t="str">
        <f t="shared" si="459"/>
        <v>[M]</v>
      </c>
      <c r="S1240" s="179" t="str">
        <f t="shared" si="454"/>
        <v>MR377.5</v>
      </c>
      <c r="T1240" s="4" t="str">
        <f t="shared" si="460"/>
        <v>[A]</v>
      </c>
      <c r="U1240" s="179" t="str">
        <f t="shared" si="448"/>
        <v>MR477.5</v>
      </c>
      <c r="V1240" s="4" t="str">
        <f t="shared" si="443"/>
        <v>Sw</v>
      </c>
      <c r="W1240" s="179" t="str">
        <f t="shared" si="449"/>
        <v>MR577.5</v>
      </c>
      <c r="X1240" s="4" t="str">
        <f t="shared" si="444"/>
        <v>Lamp</v>
      </c>
      <c r="Y1240" s="179" t="str">
        <f t="shared" si="455"/>
        <v>MR677.5</v>
      </c>
      <c r="Z1240" s="4" t="str">
        <f t="shared" si="445"/>
        <v>Alw</v>
      </c>
    </row>
    <row r="1241" spans="2:26">
      <c r="B1241" s="256"/>
      <c r="G1241" s="182">
        <f t="shared" si="456"/>
        <v>77</v>
      </c>
      <c r="H1241" s="179">
        <f t="shared" si="457"/>
        <v>6</v>
      </c>
      <c r="I1241" s="179" t="str">
        <f t="shared" si="446"/>
        <v>R77.6</v>
      </c>
      <c r="K1241" s="179" t="str">
        <f t="shared" si="450"/>
        <v>R177.6</v>
      </c>
      <c r="L1241" s="138" t="str">
        <f t="shared" si="442"/>
        <v>Sol</v>
      </c>
      <c r="M1241" s="179" t="str">
        <f t="shared" si="451"/>
        <v>MR77.6</v>
      </c>
      <c r="N1241" s="4" t="str">
        <f t="shared" si="447"/>
        <v>Flg</v>
      </c>
      <c r="O1241" s="179" t="str">
        <f t="shared" si="452"/>
        <v>MR177.6</v>
      </c>
      <c r="P1241" s="4" t="str">
        <f t="shared" si="458"/>
        <v>Pls</v>
      </c>
      <c r="Q1241" s="179" t="str">
        <f t="shared" si="453"/>
        <v>MR277.6</v>
      </c>
      <c r="R1241" s="4" t="str">
        <f t="shared" si="459"/>
        <v>[M]</v>
      </c>
      <c r="S1241" s="179" t="str">
        <f t="shared" si="454"/>
        <v>MR377.6</v>
      </c>
      <c r="T1241" s="4" t="str">
        <f t="shared" si="460"/>
        <v>[A]</v>
      </c>
      <c r="U1241" s="179" t="str">
        <f t="shared" si="448"/>
        <v>MR477.6</v>
      </c>
      <c r="V1241" s="4" t="str">
        <f t="shared" si="443"/>
        <v>Sw</v>
      </c>
      <c r="W1241" s="179" t="str">
        <f t="shared" si="449"/>
        <v>MR577.6</v>
      </c>
      <c r="X1241" s="4" t="str">
        <f t="shared" si="444"/>
        <v>Lamp</v>
      </c>
      <c r="Y1241" s="179" t="str">
        <f t="shared" si="455"/>
        <v>MR677.6</v>
      </c>
      <c r="Z1241" s="4" t="str">
        <f t="shared" si="445"/>
        <v>Alw</v>
      </c>
    </row>
    <row r="1242" spans="2:26">
      <c r="B1242" s="256"/>
      <c r="G1242" s="182">
        <f t="shared" si="456"/>
        <v>77</v>
      </c>
      <c r="H1242" s="179">
        <f t="shared" si="457"/>
        <v>7</v>
      </c>
      <c r="I1242" s="179" t="str">
        <f t="shared" si="446"/>
        <v>R77.7</v>
      </c>
      <c r="K1242" s="179" t="str">
        <f t="shared" si="450"/>
        <v>R177.7</v>
      </c>
      <c r="L1242" s="138" t="str">
        <f t="shared" si="442"/>
        <v>Sol</v>
      </c>
      <c r="M1242" s="179" t="str">
        <f t="shared" si="451"/>
        <v>MR77.7</v>
      </c>
      <c r="N1242" s="4" t="str">
        <f t="shared" si="447"/>
        <v>Flg</v>
      </c>
      <c r="O1242" s="179" t="str">
        <f t="shared" si="452"/>
        <v>MR177.7</v>
      </c>
      <c r="P1242" s="4" t="str">
        <f t="shared" si="458"/>
        <v>Pls</v>
      </c>
      <c r="Q1242" s="179" t="str">
        <f t="shared" si="453"/>
        <v>MR277.7</v>
      </c>
      <c r="R1242" s="4" t="str">
        <f t="shared" si="459"/>
        <v>[M]</v>
      </c>
      <c r="S1242" s="179" t="str">
        <f t="shared" si="454"/>
        <v>MR377.7</v>
      </c>
      <c r="T1242" s="4" t="str">
        <f t="shared" si="460"/>
        <v>[A]</v>
      </c>
      <c r="U1242" s="179" t="str">
        <f t="shared" si="448"/>
        <v>MR477.7</v>
      </c>
      <c r="V1242" s="4" t="str">
        <f t="shared" si="443"/>
        <v>Sw</v>
      </c>
      <c r="W1242" s="179" t="str">
        <f t="shared" si="449"/>
        <v>MR577.7</v>
      </c>
      <c r="X1242" s="4" t="str">
        <f t="shared" si="444"/>
        <v>Lamp</v>
      </c>
      <c r="Y1242" s="179" t="str">
        <f t="shared" si="455"/>
        <v>MR677.7</v>
      </c>
      <c r="Z1242" s="4" t="str">
        <f t="shared" si="445"/>
        <v>Alw</v>
      </c>
    </row>
    <row r="1243" spans="2:26">
      <c r="B1243" s="256"/>
      <c r="G1243" s="182">
        <f t="shared" si="456"/>
        <v>77</v>
      </c>
      <c r="H1243" s="179">
        <f t="shared" si="457"/>
        <v>8</v>
      </c>
      <c r="I1243" s="179" t="str">
        <f t="shared" si="446"/>
        <v>R77.8</v>
      </c>
      <c r="K1243" s="179" t="str">
        <f t="shared" si="450"/>
        <v>R177.8</v>
      </c>
      <c r="L1243" s="138" t="str">
        <f t="shared" si="442"/>
        <v>Sol</v>
      </c>
      <c r="M1243" s="179" t="str">
        <f t="shared" si="451"/>
        <v>MR77.8</v>
      </c>
      <c r="N1243" s="4" t="str">
        <f t="shared" si="447"/>
        <v>Flg</v>
      </c>
      <c r="O1243" s="179" t="str">
        <f t="shared" si="452"/>
        <v>MR177.8</v>
      </c>
      <c r="P1243" s="4" t="str">
        <f t="shared" si="458"/>
        <v>Pls</v>
      </c>
      <c r="Q1243" s="179" t="str">
        <f t="shared" si="453"/>
        <v>MR277.8</v>
      </c>
      <c r="R1243" s="4" t="str">
        <f t="shared" si="459"/>
        <v>[M]</v>
      </c>
      <c r="S1243" s="179" t="str">
        <f t="shared" si="454"/>
        <v>MR377.8</v>
      </c>
      <c r="T1243" s="4" t="str">
        <f t="shared" si="460"/>
        <v>[A]</v>
      </c>
      <c r="U1243" s="179" t="str">
        <f t="shared" si="448"/>
        <v>MR477.8</v>
      </c>
      <c r="V1243" s="4" t="str">
        <f t="shared" si="443"/>
        <v>Sw</v>
      </c>
      <c r="W1243" s="179" t="str">
        <f t="shared" si="449"/>
        <v>MR577.8</v>
      </c>
      <c r="X1243" s="4" t="str">
        <f t="shared" si="444"/>
        <v>Lamp</v>
      </c>
      <c r="Y1243" s="179" t="str">
        <f t="shared" si="455"/>
        <v>MR677.8</v>
      </c>
      <c r="Z1243" s="4" t="str">
        <f t="shared" si="445"/>
        <v>Alw</v>
      </c>
    </row>
    <row r="1244" spans="2:26">
      <c r="B1244" s="256"/>
      <c r="G1244" s="182">
        <f t="shared" si="456"/>
        <v>77</v>
      </c>
      <c r="H1244" s="179">
        <f t="shared" si="457"/>
        <v>9</v>
      </c>
      <c r="I1244" s="179" t="str">
        <f t="shared" si="446"/>
        <v>R77.9</v>
      </c>
      <c r="K1244" s="179" t="str">
        <f t="shared" si="450"/>
        <v>R177.9</v>
      </c>
      <c r="L1244" s="138" t="str">
        <f t="shared" si="442"/>
        <v>Sol</v>
      </c>
      <c r="M1244" s="179" t="str">
        <f t="shared" si="451"/>
        <v>MR77.9</v>
      </c>
      <c r="N1244" s="4" t="str">
        <f t="shared" si="447"/>
        <v>Flg</v>
      </c>
      <c r="O1244" s="179" t="str">
        <f t="shared" si="452"/>
        <v>MR177.9</v>
      </c>
      <c r="P1244" s="4" t="str">
        <f t="shared" si="458"/>
        <v>Pls</v>
      </c>
      <c r="Q1244" s="179" t="str">
        <f t="shared" si="453"/>
        <v>MR277.9</v>
      </c>
      <c r="R1244" s="4" t="str">
        <f t="shared" si="459"/>
        <v>[M]</v>
      </c>
      <c r="S1244" s="179" t="str">
        <f t="shared" si="454"/>
        <v>MR377.9</v>
      </c>
      <c r="T1244" s="4" t="str">
        <f t="shared" si="460"/>
        <v>[A]</v>
      </c>
      <c r="U1244" s="179" t="str">
        <f t="shared" si="448"/>
        <v>MR477.9</v>
      </c>
      <c r="V1244" s="4" t="str">
        <f t="shared" si="443"/>
        <v>Sw</v>
      </c>
      <c r="W1244" s="179" t="str">
        <f t="shared" si="449"/>
        <v>MR577.9</v>
      </c>
      <c r="X1244" s="4" t="str">
        <f t="shared" si="444"/>
        <v>Lamp</v>
      </c>
      <c r="Y1244" s="179" t="str">
        <f t="shared" si="455"/>
        <v>MR677.9</v>
      </c>
      <c r="Z1244" s="4" t="str">
        <f t="shared" si="445"/>
        <v>Alw</v>
      </c>
    </row>
    <row r="1245" spans="2:26">
      <c r="B1245" s="256"/>
      <c r="G1245" s="182">
        <f t="shared" si="456"/>
        <v>77</v>
      </c>
      <c r="H1245" s="179">
        <f t="shared" si="457"/>
        <v>10</v>
      </c>
      <c r="I1245" s="179" t="str">
        <f t="shared" si="446"/>
        <v>R77.10</v>
      </c>
      <c r="K1245" s="179" t="str">
        <f t="shared" si="450"/>
        <v>R177.10</v>
      </c>
      <c r="L1245" s="138" t="str">
        <f t="shared" si="442"/>
        <v>Sol</v>
      </c>
      <c r="M1245" s="179" t="str">
        <f t="shared" si="451"/>
        <v>MR77.10</v>
      </c>
      <c r="N1245" s="4" t="str">
        <f t="shared" si="447"/>
        <v>Flg</v>
      </c>
      <c r="O1245" s="179" t="str">
        <f t="shared" si="452"/>
        <v>MR177.10</v>
      </c>
      <c r="P1245" s="4" t="str">
        <f t="shared" si="458"/>
        <v>Pls</v>
      </c>
      <c r="Q1245" s="179" t="str">
        <f t="shared" si="453"/>
        <v>MR277.10</v>
      </c>
      <c r="R1245" s="4" t="str">
        <f t="shared" si="459"/>
        <v>[M]</v>
      </c>
      <c r="S1245" s="179" t="str">
        <f t="shared" si="454"/>
        <v>MR377.10</v>
      </c>
      <c r="T1245" s="4" t="str">
        <f t="shared" si="460"/>
        <v>[A]</v>
      </c>
      <c r="U1245" s="179" t="str">
        <f t="shared" si="448"/>
        <v>MR477.10</v>
      </c>
      <c r="V1245" s="4" t="str">
        <f t="shared" si="443"/>
        <v>Sw</v>
      </c>
      <c r="W1245" s="179" t="str">
        <f t="shared" si="449"/>
        <v>MR577.10</v>
      </c>
      <c r="X1245" s="4" t="str">
        <f t="shared" si="444"/>
        <v>Lamp</v>
      </c>
      <c r="Y1245" s="179" t="str">
        <f t="shared" si="455"/>
        <v>MR677.10</v>
      </c>
      <c r="Z1245" s="4" t="str">
        <f t="shared" si="445"/>
        <v>Alw</v>
      </c>
    </row>
    <row r="1246" spans="2:26">
      <c r="B1246" s="256"/>
      <c r="G1246" s="182">
        <f t="shared" si="456"/>
        <v>77</v>
      </c>
      <c r="H1246" s="179">
        <f t="shared" si="457"/>
        <v>11</v>
      </c>
      <c r="I1246" s="179" t="str">
        <f t="shared" si="446"/>
        <v>R77.11</v>
      </c>
      <c r="K1246" s="179" t="str">
        <f t="shared" si="450"/>
        <v>R177.11</v>
      </c>
      <c r="L1246" s="138" t="str">
        <f t="shared" si="442"/>
        <v>Sol</v>
      </c>
      <c r="M1246" s="179" t="str">
        <f t="shared" si="451"/>
        <v>MR77.11</v>
      </c>
      <c r="N1246" s="4" t="str">
        <f t="shared" si="447"/>
        <v>Flg</v>
      </c>
      <c r="O1246" s="179" t="str">
        <f t="shared" si="452"/>
        <v>MR177.11</v>
      </c>
      <c r="P1246" s="4" t="str">
        <f t="shared" si="458"/>
        <v>Pls</v>
      </c>
      <c r="Q1246" s="179" t="str">
        <f t="shared" si="453"/>
        <v>MR277.11</v>
      </c>
      <c r="R1246" s="4" t="str">
        <f t="shared" si="459"/>
        <v>[M]</v>
      </c>
      <c r="S1246" s="179" t="str">
        <f t="shared" si="454"/>
        <v>MR377.11</v>
      </c>
      <c r="T1246" s="4" t="str">
        <f t="shared" si="460"/>
        <v>[A]</v>
      </c>
      <c r="U1246" s="179" t="str">
        <f t="shared" si="448"/>
        <v>MR477.11</v>
      </c>
      <c r="V1246" s="4" t="str">
        <f t="shared" si="443"/>
        <v>Sw</v>
      </c>
      <c r="W1246" s="179" t="str">
        <f t="shared" si="449"/>
        <v>MR577.11</v>
      </c>
      <c r="X1246" s="4" t="str">
        <f t="shared" si="444"/>
        <v>Lamp</v>
      </c>
      <c r="Y1246" s="179" t="str">
        <f t="shared" si="455"/>
        <v>MR677.11</v>
      </c>
      <c r="Z1246" s="4" t="str">
        <f t="shared" si="445"/>
        <v>Alw</v>
      </c>
    </row>
    <row r="1247" spans="2:26">
      <c r="B1247" s="256"/>
      <c r="G1247" s="182">
        <f t="shared" si="456"/>
        <v>77</v>
      </c>
      <c r="H1247" s="179">
        <f t="shared" si="457"/>
        <v>12</v>
      </c>
      <c r="I1247" s="179" t="str">
        <f t="shared" si="446"/>
        <v>R77.12</v>
      </c>
      <c r="K1247" s="179" t="str">
        <f t="shared" si="450"/>
        <v>R177.12</v>
      </c>
      <c r="L1247" s="138" t="str">
        <f t="shared" si="442"/>
        <v>Sol</v>
      </c>
      <c r="M1247" s="179" t="str">
        <f t="shared" si="451"/>
        <v>MR77.12</v>
      </c>
      <c r="N1247" s="4" t="str">
        <f t="shared" si="447"/>
        <v>Flg</v>
      </c>
      <c r="O1247" s="179" t="str">
        <f t="shared" si="452"/>
        <v>MR177.12</v>
      </c>
      <c r="P1247" s="4" t="str">
        <f t="shared" si="458"/>
        <v>Pls</v>
      </c>
      <c r="Q1247" s="179" t="str">
        <f t="shared" si="453"/>
        <v>MR277.12</v>
      </c>
      <c r="R1247" s="4" t="str">
        <f t="shared" si="459"/>
        <v>[M]</v>
      </c>
      <c r="S1247" s="179" t="str">
        <f t="shared" si="454"/>
        <v>MR377.12</v>
      </c>
      <c r="T1247" s="4" t="str">
        <f t="shared" si="460"/>
        <v>[A]</v>
      </c>
      <c r="U1247" s="179" t="str">
        <f t="shared" si="448"/>
        <v>MR477.12</v>
      </c>
      <c r="V1247" s="4" t="str">
        <f t="shared" si="443"/>
        <v>Sw</v>
      </c>
      <c r="W1247" s="179" t="str">
        <f t="shared" si="449"/>
        <v>MR577.12</v>
      </c>
      <c r="X1247" s="4" t="str">
        <f t="shared" si="444"/>
        <v>Lamp</v>
      </c>
      <c r="Y1247" s="179" t="str">
        <f t="shared" si="455"/>
        <v>MR677.12</v>
      </c>
      <c r="Z1247" s="4" t="str">
        <f t="shared" si="445"/>
        <v>Alw</v>
      </c>
    </row>
    <row r="1248" spans="2:26">
      <c r="B1248" s="256"/>
      <c r="G1248" s="182">
        <f t="shared" si="456"/>
        <v>77</v>
      </c>
      <c r="H1248" s="179">
        <f t="shared" si="457"/>
        <v>13</v>
      </c>
      <c r="I1248" s="179" t="str">
        <f t="shared" si="446"/>
        <v>R77.13</v>
      </c>
      <c r="K1248" s="179" t="str">
        <f t="shared" si="450"/>
        <v>R177.13</v>
      </c>
      <c r="L1248" s="138" t="str">
        <f t="shared" si="442"/>
        <v>Sol</v>
      </c>
      <c r="M1248" s="179" t="str">
        <f t="shared" si="451"/>
        <v>MR77.13</v>
      </c>
      <c r="N1248" s="4" t="str">
        <f t="shared" si="447"/>
        <v>Flg</v>
      </c>
      <c r="O1248" s="179" t="str">
        <f t="shared" si="452"/>
        <v>MR177.13</v>
      </c>
      <c r="P1248" s="4" t="str">
        <f t="shared" si="458"/>
        <v>Pls</v>
      </c>
      <c r="Q1248" s="179" t="str">
        <f t="shared" si="453"/>
        <v>MR277.13</v>
      </c>
      <c r="R1248" s="4" t="str">
        <f t="shared" si="459"/>
        <v>[M]</v>
      </c>
      <c r="S1248" s="179" t="str">
        <f t="shared" si="454"/>
        <v>MR377.13</v>
      </c>
      <c r="T1248" s="4" t="str">
        <f t="shared" si="460"/>
        <v>[A]</v>
      </c>
      <c r="U1248" s="179" t="str">
        <f t="shared" si="448"/>
        <v>MR477.13</v>
      </c>
      <c r="V1248" s="4" t="str">
        <f t="shared" si="443"/>
        <v>Sw</v>
      </c>
      <c r="W1248" s="179" t="str">
        <f t="shared" si="449"/>
        <v>MR577.13</v>
      </c>
      <c r="X1248" s="4" t="str">
        <f t="shared" si="444"/>
        <v>Lamp</v>
      </c>
      <c r="Y1248" s="179" t="str">
        <f t="shared" si="455"/>
        <v>MR677.13</v>
      </c>
      <c r="Z1248" s="4" t="str">
        <f t="shared" si="445"/>
        <v>Alw</v>
      </c>
    </row>
    <row r="1249" spans="2:26">
      <c r="B1249" s="256"/>
      <c r="G1249" s="182">
        <f t="shared" si="456"/>
        <v>77</v>
      </c>
      <c r="H1249" s="179">
        <f t="shared" si="457"/>
        <v>14</v>
      </c>
      <c r="I1249" s="179" t="str">
        <f t="shared" si="446"/>
        <v>R77.14</v>
      </c>
      <c r="K1249" s="179" t="str">
        <f t="shared" si="450"/>
        <v>R177.14</v>
      </c>
      <c r="L1249" s="138" t="str">
        <f t="shared" si="442"/>
        <v>Sol</v>
      </c>
      <c r="M1249" s="179" t="str">
        <f t="shared" si="451"/>
        <v>MR77.14</v>
      </c>
      <c r="N1249" s="4" t="str">
        <f t="shared" si="447"/>
        <v>Flg</v>
      </c>
      <c r="O1249" s="179" t="str">
        <f t="shared" si="452"/>
        <v>MR177.14</v>
      </c>
      <c r="P1249" s="4" t="str">
        <f t="shared" si="458"/>
        <v>Pls</v>
      </c>
      <c r="Q1249" s="179" t="str">
        <f t="shared" si="453"/>
        <v>MR277.14</v>
      </c>
      <c r="R1249" s="4" t="str">
        <f t="shared" si="459"/>
        <v>[M]</v>
      </c>
      <c r="S1249" s="179" t="str">
        <f t="shared" si="454"/>
        <v>MR377.14</v>
      </c>
      <c r="T1249" s="4" t="str">
        <f t="shared" si="460"/>
        <v>[A]</v>
      </c>
      <c r="U1249" s="179" t="str">
        <f t="shared" si="448"/>
        <v>MR477.14</v>
      </c>
      <c r="V1249" s="4" t="str">
        <f t="shared" si="443"/>
        <v>Sw</v>
      </c>
      <c r="W1249" s="179" t="str">
        <f t="shared" si="449"/>
        <v>MR577.14</v>
      </c>
      <c r="X1249" s="4" t="str">
        <f t="shared" si="444"/>
        <v>Lamp</v>
      </c>
      <c r="Y1249" s="179" t="str">
        <f t="shared" si="455"/>
        <v>MR677.14</v>
      </c>
      <c r="Z1249" s="4" t="str">
        <f t="shared" si="445"/>
        <v>Alw</v>
      </c>
    </row>
    <row r="1250" spans="2:26">
      <c r="B1250" s="256"/>
      <c r="G1250" s="182">
        <f t="shared" si="456"/>
        <v>77</v>
      </c>
      <c r="H1250" s="179">
        <f t="shared" si="457"/>
        <v>15</v>
      </c>
      <c r="I1250" s="179" t="str">
        <f t="shared" si="446"/>
        <v>R77.15</v>
      </c>
      <c r="K1250" s="179" t="str">
        <f t="shared" si="450"/>
        <v>R177.15</v>
      </c>
      <c r="L1250" s="138" t="str">
        <f t="shared" si="442"/>
        <v>Sol</v>
      </c>
      <c r="M1250" s="179" t="str">
        <f t="shared" si="451"/>
        <v>MR77.15</v>
      </c>
      <c r="N1250" s="4" t="str">
        <f t="shared" si="447"/>
        <v>Flg</v>
      </c>
      <c r="O1250" s="179" t="str">
        <f t="shared" si="452"/>
        <v>MR177.15</v>
      </c>
      <c r="P1250" s="4" t="str">
        <f t="shared" si="458"/>
        <v>Pls</v>
      </c>
      <c r="Q1250" s="179" t="str">
        <f t="shared" si="453"/>
        <v>MR277.15</v>
      </c>
      <c r="R1250" s="4" t="str">
        <f t="shared" si="459"/>
        <v>[M]</v>
      </c>
      <c r="S1250" s="179" t="str">
        <f t="shared" si="454"/>
        <v>MR377.15</v>
      </c>
      <c r="T1250" s="4" t="str">
        <f t="shared" si="460"/>
        <v>[A]</v>
      </c>
      <c r="U1250" s="179" t="str">
        <f t="shared" si="448"/>
        <v>MR477.15</v>
      </c>
      <c r="V1250" s="4" t="str">
        <f t="shared" si="443"/>
        <v>Sw</v>
      </c>
      <c r="W1250" s="179" t="str">
        <f t="shared" si="449"/>
        <v>MR577.15</v>
      </c>
      <c r="X1250" s="4" t="str">
        <f t="shared" si="444"/>
        <v>Lamp</v>
      </c>
      <c r="Y1250" s="179" t="str">
        <f t="shared" si="455"/>
        <v>MR677.15</v>
      </c>
      <c r="Z1250" s="4" t="str">
        <f t="shared" si="445"/>
        <v>Alw</v>
      </c>
    </row>
    <row r="1251" spans="2:26">
      <c r="B1251" s="256"/>
      <c r="G1251" s="182">
        <f t="shared" si="456"/>
        <v>78</v>
      </c>
      <c r="H1251" s="179">
        <f t="shared" si="457"/>
        <v>0</v>
      </c>
      <c r="I1251" s="179" t="str">
        <f t="shared" si="446"/>
        <v>R78.0</v>
      </c>
      <c r="K1251" s="179" t="str">
        <f t="shared" si="450"/>
        <v>R178.0</v>
      </c>
      <c r="L1251" s="138" t="str">
        <f t="shared" ref="L1251:L1314" si="461">$B1251&amp;L$2</f>
        <v>Sol</v>
      </c>
      <c r="M1251" s="179" t="str">
        <f t="shared" si="451"/>
        <v>MR78.0</v>
      </c>
      <c r="N1251" s="4" t="str">
        <f t="shared" si="447"/>
        <v>Flg</v>
      </c>
      <c r="O1251" s="179" t="str">
        <f t="shared" si="452"/>
        <v>MR178.0</v>
      </c>
      <c r="P1251" s="4" t="str">
        <f t="shared" si="458"/>
        <v>Pls</v>
      </c>
      <c r="Q1251" s="179" t="str">
        <f t="shared" si="453"/>
        <v>MR278.0</v>
      </c>
      <c r="R1251" s="4" t="str">
        <f t="shared" si="459"/>
        <v>[M]</v>
      </c>
      <c r="S1251" s="179" t="str">
        <f t="shared" si="454"/>
        <v>MR378.0</v>
      </c>
      <c r="T1251" s="4" t="str">
        <f t="shared" si="460"/>
        <v>[A]</v>
      </c>
      <c r="U1251" s="179" t="str">
        <f t="shared" si="448"/>
        <v>MR478.0</v>
      </c>
      <c r="V1251" s="4" t="str">
        <f t="shared" ref="V1251:V1314" si="462">$B1251&amp;V$2</f>
        <v>Sw</v>
      </c>
      <c r="W1251" s="179" t="str">
        <f t="shared" si="449"/>
        <v>MR578.0</v>
      </c>
      <c r="X1251" s="4" t="str">
        <f t="shared" ref="X1251:X1314" si="463">$B1251&amp;X$2</f>
        <v>Lamp</v>
      </c>
      <c r="Y1251" s="179" t="str">
        <f t="shared" si="455"/>
        <v>MR678.0</v>
      </c>
      <c r="Z1251" s="4" t="str">
        <f t="shared" si="445"/>
        <v>Alw</v>
      </c>
    </row>
    <row r="1252" spans="2:26">
      <c r="B1252" s="256"/>
      <c r="G1252" s="182">
        <f t="shared" si="456"/>
        <v>78</v>
      </c>
      <c r="H1252" s="179">
        <f t="shared" si="457"/>
        <v>1</v>
      </c>
      <c r="I1252" s="179" t="str">
        <f t="shared" si="446"/>
        <v>R78.1</v>
      </c>
      <c r="K1252" s="179" t="str">
        <f t="shared" si="450"/>
        <v>R178.1</v>
      </c>
      <c r="L1252" s="138" t="str">
        <f t="shared" si="461"/>
        <v>Sol</v>
      </c>
      <c r="M1252" s="179" t="str">
        <f t="shared" si="451"/>
        <v>MR78.1</v>
      </c>
      <c r="N1252" s="4" t="str">
        <f t="shared" si="447"/>
        <v>Flg</v>
      </c>
      <c r="O1252" s="179" t="str">
        <f t="shared" si="452"/>
        <v>MR178.1</v>
      </c>
      <c r="P1252" s="4" t="str">
        <f t="shared" si="458"/>
        <v>Pls</v>
      </c>
      <c r="Q1252" s="179" t="str">
        <f t="shared" si="453"/>
        <v>MR278.1</v>
      </c>
      <c r="R1252" s="4" t="str">
        <f t="shared" si="459"/>
        <v>[M]</v>
      </c>
      <c r="S1252" s="179" t="str">
        <f t="shared" si="454"/>
        <v>MR378.1</v>
      </c>
      <c r="T1252" s="4" t="str">
        <f t="shared" si="460"/>
        <v>[A]</v>
      </c>
      <c r="U1252" s="179" t="str">
        <f t="shared" si="448"/>
        <v>MR478.1</v>
      </c>
      <c r="V1252" s="4" t="str">
        <f t="shared" si="462"/>
        <v>Sw</v>
      </c>
      <c r="W1252" s="179" t="str">
        <f t="shared" si="449"/>
        <v>MR578.1</v>
      </c>
      <c r="X1252" s="4" t="str">
        <f t="shared" si="463"/>
        <v>Lamp</v>
      </c>
      <c r="Y1252" s="179" t="str">
        <f t="shared" si="455"/>
        <v>MR678.1</v>
      </c>
      <c r="Z1252" s="4" t="str">
        <f t="shared" si="445"/>
        <v>Alw</v>
      </c>
    </row>
    <row r="1253" spans="2:26">
      <c r="B1253" s="256"/>
      <c r="G1253" s="182">
        <f t="shared" si="456"/>
        <v>78</v>
      </c>
      <c r="H1253" s="179">
        <f t="shared" si="457"/>
        <v>2</v>
      </c>
      <c r="I1253" s="179" t="str">
        <f t="shared" si="446"/>
        <v>R78.2</v>
      </c>
      <c r="J1253" s="6" t="str">
        <f>$B1253&amp;"Done"</f>
        <v>Done</v>
      </c>
      <c r="K1253" s="179" t="str">
        <f t="shared" si="450"/>
        <v>R178.2</v>
      </c>
      <c r="L1253" s="138" t="str">
        <f t="shared" si="461"/>
        <v>Sol</v>
      </c>
      <c r="M1253" s="179" t="str">
        <f t="shared" si="451"/>
        <v>MR78.2</v>
      </c>
      <c r="N1253" s="4" t="str">
        <f t="shared" si="447"/>
        <v>Flg</v>
      </c>
      <c r="O1253" s="179" t="str">
        <f t="shared" si="452"/>
        <v>MR178.2</v>
      </c>
      <c r="P1253" s="4" t="str">
        <f t="shared" si="458"/>
        <v>Pls</v>
      </c>
      <c r="Q1253" s="179" t="str">
        <f t="shared" si="453"/>
        <v>MR278.2</v>
      </c>
      <c r="R1253" s="4" t="str">
        <f t="shared" si="459"/>
        <v>[M]</v>
      </c>
      <c r="S1253" s="179" t="str">
        <f t="shared" si="454"/>
        <v>MR378.2</v>
      </c>
      <c r="T1253" s="4" t="str">
        <f t="shared" si="460"/>
        <v>[A]</v>
      </c>
      <c r="U1253" s="179" t="str">
        <f t="shared" si="448"/>
        <v>MR478.2</v>
      </c>
      <c r="V1253" s="4" t="str">
        <f t="shared" si="462"/>
        <v>Sw</v>
      </c>
      <c r="W1253" s="179" t="str">
        <f t="shared" si="449"/>
        <v>MR578.2</v>
      </c>
      <c r="X1253" s="4" t="str">
        <f t="shared" si="463"/>
        <v>Lamp</v>
      </c>
      <c r="Y1253" s="179" t="str">
        <f t="shared" si="455"/>
        <v>MR678.2</v>
      </c>
      <c r="Z1253" s="4" t="str">
        <f t="shared" si="445"/>
        <v>Alw</v>
      </c>
    </row>
    <row r="1254" spans="2:26">
      <c r="B1254" s="256"/>
      <c r="G1254" s="182">
        <f t="shared" si="456"/>
        <v>78</v>
      </c>
      <c r="H1254" s="179">
        <f t="shared" si="457"/>
        <v>3</v>
      </c>
      <c r="I1254" s="179" t="str">
        <f t="shared" si="446"/>
        <v>R78.3</v>
      </c>
      <c r="K1254" s="179" t="str">
        <f t="shared" si="450"/>
        <v>R178.3</v>
      </c>
      <c r="L1254" s="138" t="str">
        <f t="shared" si="461"/>
        <v>Sol</v>
      </c>
      <c r="M1254" s="179" t="str">
        <f t="shared" si="451"/>
        <v>MR78.3</v>
      </c>
      <c r="N1254" s="4" t="str">
        <f t="shared" si="447"/>
        <v>Flg</v>
      </c>
      <c r="O1254" s="179" t="str">
        <f t="shared" si="452"/>
        <v>MR178.3</v>
      </c>
      <c r="P1254" s="4" t="str">
        <f t="shared" si="458"/>
        <v>Pls</v>
      </c>
      <c r="Q1254" s="179" t="str">
        <f t="shared" si="453"/>
        <v>MR278.3</v>
      </c>
      <c r="R1254" s="4" t="str">
        <f t="shared" si="459"/>
        <v>[M]</v>
      </c>
      <c r="S1254" s="179" t="str">
        <f t="shared" si="454"/>
        <v>MR378.3</v>
      </c>
      <c r="T1254" s="4" t="str">
        <f t="shared" si="460"/>
        <v>[A]</v>
      </c>
      <c r="U1254" s="179" t="str">
        <f t="shared" si="448"/>
        <v>MR478.3</v>
      </c>
      <c r="V1254" s="4" t="str">
        <f t="shared" si="462"/>
        <v>Sw</v>
      </c>
      <c r="W1254" s="179" t="str">
        <f t="shared" si="449"/>
        <v>MR578.3</v>
      </c>
      <c r="X1254" s="4" t="str">
        <f t="shared" si="463"/>
        <v>Lamp</v>
      </c>
      <c r="Y1254" s="179" t="str">
        <f t="shared" si="455"/>
        <v>MR678.3</v>
      </c>
      <c r="Z1254" s="4" t="str">
        <f t="shared" si="445"/>
        <v>Alw</v>
      </c>
    </row>
    <row r="1255" spans="2:26">
      <c r="B1255" s="256"/>
      <c r="G1255" s="182">
        <f t="shared" si="456"/>
        <v>78</v>
      </c>
      <c r="H1255" s="179">
        <f t="shared" si="457"/>
        <v>4</v>
      </c>
      <c r="I1255" s="179" t="str">
        <f t="shared" si="446"/>
        <v>R78.4</v>
      </c>
      <c r="K1255" s="179" t="str">
        <f t="shared" si="450"/>
        <v>R178.4</v>
      </c>
      <c r="L1255" s="138" t="str">
        <f t="shared" si="461"/>
        <v>Sol</v>
      </c>
      <c r="M1255" s="179" t="str">
        <f t="shared" si="451"/>
        <v>MR78.4</v>
      </c>
      <c r="N1255" s="4" t="str">
        <f t="shared" si="447"/>
        <v>Flg</v>
      </c>
      <c r="O1255" s="179" t="str">
        <f t="shared" si="452"/>
        <v>MR178.4</v>
      </c>
      <c r="P1255" s="4" t="str">
        <f t="shared" si="458"/>
        <v>Pls</v>
      </c>
      <c r="Q1255" s="179" t="str">
        <f t="shared" si="453"/>
        <v>MR278.4</v>
      </c>
      <c r="R1255" s="4" t="str">
        <f t="shared" si="459"/>
        <v>[M]</v>
      </c>
      <c r="S1255" s="179" t="str">
        <f t="shared" si="454"/>
        <v>MR378.4</v>
      </c>
      <c r="T1255" s="4" t="str">
        <f t="shared" si="460"/>
        <v>[A]</v>
      </c>
      <c r="U1255" s="179" t="str">
        <f t="shared" si="448"/>
        <v>MR478.4</v>
      </c>
      <c r="V1255" s="4" t="str">
        <f t="shared" si="462"/>
        <v>Sw</v>
      </c>
      <c r="W1255" s="179" t="str">
        <f t="shared" si="449"/>
        <v>MR578.4</v>
      </c>
      <c r="X1255" s="4" t="str">
        <f t="shared" si="463"/>
        <v>Lamp</v>
      </c>
      <c r="Y1255" s="179" t="str">
        <f t="shared" si="455"/>
        <v>MR678.4</v>
      </c>
      <c r="Z1255" s="4" t="str">
        <f t="shared" si="445"/>
        <v>Alw</v>
      </c>
    </row>
    <row r="1256" spans="2:26">
      <c r="B1256" s="256"/>
      <c r="G1256" s="182">
        <f t="shared" si="456"/>
        <v>78</v>
      </c>
      <c r="H1256" s="179">
        <f t="shared" si="457"/>
        <v>5</v>
      </c>
      <c r="I1256" s="179" t="str">
        <f t="shared" si="446"/>
        <v>R78.5</v>
      </c>
      <c r="K1256" s="179" t="str">
        <f t="shared" si="450"/>
        <v>R178.5</v>
      </c>
      <c r="L1256" s="138" t="str">
        <f t="shared" si="461"/>
        <v>Sol</v>
      </c>
      <c r="M1256" s="179" t="str">
        <f t="shared" si="451"/>
        <v>MR78.5</v>
      </c>
      <c r="N1256" s="4" t="str">
        <f t="shared" si="447"/>
        <v>Flg</v>
      </c>
      <c r="O1256" s="179" t="str">
        <f t="shared" si="452"/>
        <v>MR178.5</v>
      </c>
      <c r="P1256" s="4" t="str">
        <f t="shared" si="458"/>
        <v>Pls</v>
      </c>
      <c r="Q1256" s="179" t="str">
        <f t="shared" si="453"/>
        <v>MR278.5</v>
      </c>
      <c r="R1256" s="4" t="str">
        <f t="shared" si="459"/>
        <v>[M]</v>
      </c>
      <c r="S1256" s="179" t="str">
        <f t="shared" si="454"/>
        <v>MR378.5</v>
      </c>
      <c r="T1256" s="4" t="str">
        <f t="shared" si="460"/>
        <v>[A]</v>
      </c>
      <c r="U1256" s="179" t="str">
        <f t="shared" si="448"/>
        <v>MR478.5</v>
      </c>
      <c r="V1256" s="4" t="str">
        <f t="shared" si="462"/>
        <v>Sw</v>
      </c>
      <c r="W1256" s="179" t="str">
        <f t="shared" si="449"/>
        <v>MR578.5</v>
      </c>
      <c r="X1256" s="4" t="str">
        <f t="shared" si="463"/>
        <v>Lamp</v>
      </c>
      <c r="Y1256" s="179" t="str">
        <f t="shared" si="455"/>
        <v>MR678.5</v>
      </c>
      <c r="Z1256" s="4" t="str">
        <f t="shared" si="445"/>
        <v>Alw</v>
      </c>
    </row>
    <row r="1257" spans="2:26">
      <c r="B1257" s="256"/>
      <c r="G1257" s="182">
        <f t="shared" si="456"/>
        <v>78</v>
      </c>
      <c r="H1257" s="179">
        <f t="shared" si="457"/>
        <v>6</v>
      </c>
      <c r="I1257" s="179" t="str">
        <f t="shared" si="446"/>
        <v>R78.6</v>
      </c>
      <c r="K1257" s="179" t="str">
        <f t="shared" si="450"/>
        <v>R178.6</v>
      </c>
      <c r="L1257" s="138" t="str">
        <f t="shared" si="461"/>
        <v>Sol</v>
      </c>
      <c r="M1257" s="179" t="str">
        <f t="shared" si="451"/>
        <v>MR78.6</v>
      </c>
      <c r="N1257" s="4" t="str">
        <f t="shared" si="447"/>
        <v>Flg</v>
      </c>
      <c r="O1257" s="179" t="str">
        <f t="shared" si="452"/>
        <v>MR178.6</v>
      </c>
      <c r="P1257" s="4" t="str">
        <f t="shared" si="458"/>
        <v>Pls</v>
      </c>
      <c r="Q1257" s="179" t="str">
        <f t="shared" si="453"/>
        <v>MR278.6</v>
      </c>
      <c r="R1257" s="4" t="str">
        <f t="shared" si="459"/>
        <v>[M]</v>
      </c>
      <c r="S1257" s="179" t="str">
        <f t="shared" si="454"/>
        <v>MR378.6</v>
      </c>
      <c r="T1257" s="4" t="str">
        <f t="shared" si="460"/>
        <v>[A]</v>
      </c>
      <c r="U1257" s="179" t="str">
        <f t="shared" si="448"/>
        <v>MR478.6</v>
      </c>
      <c r="V1257" s="4" t="str">
        <f t="shared" si="462"/>
        <v>Sw</v>
      </c>
      <c r="W1257" s="179" t="str">
        <f t="shared" si="449"/>
        <v>MR578.6</v>
      </c>
      <c r="X1257" s="4" t="str">
        <f t="shared" si="463"/>
        <v>Lamp</v>
      </c>
      <c r="Y1257" s="179" t="str">
        <f t="shared" si="455"/>
        <v>MR678.6</v>
      </c>
      <c r="Z1257" s="4" t="str">
        <f t="shared" ref="Z1257:Z1320" si="464">$B1257&amp;Z$2</f>
        <v>Alw</v>
      </c>
    </row>
    <row r="1258" spans="2:26">
      <c r="B1258" s="256"/>
      <c r="G1258" s="182">
        <f t="shared" si="456"/>
        <v>78</v>
      </c>
      <c r="H1258" s="179">
        <f t="shared" si="457"/>
        <v>7</v>
      </c>
      <c r="I1258" s="179" t="str">
        <f t="shared" si="446"/>
        <v>R78.7</v>
      </c>
      <c r="K1258" s="179" t="str">
        <f t="shared" si="450"/>
        <v>R178.7</v>
      </c>
      <c r="L1258" s="138" t="str">
        <f t="shared" si="461"/>
        <v>Sol</v>
      </c>
      <c r="M1258" s="179" t="str">
        <f t="shared" si="451"/>
        <v>MR78.7</v>
      </c>
      <c r="N1258" s="4" t="str">
        <f t="shared" si="447"/>
        <v>Flg</v>
      </c>
      <c r="O1258" s="179" t="str">
        <f t="shared" si="452"/>
        <v>MR178.7</v>
      </c>
      <c r="P1258" s="4" t="str">
        <f t="shared" si="458"/>
        <v>Pls</v>
      </c>
      <c r="Q1258" s="179" t="str">
        <f t="shared" si="453"/>
        <v>MR278.7</v>
      </c>
      <c r="R1258" s="4" t="str">
        <f t="shared" si="459"/>
        <v>[M]</v>
      </c>
      <c r="S1258" s="179" t="str">
        <f t="shared" si="454"/>
        <v>MR378.7</v>
      </c>
      <c r="T1258" s="4" t="str">
        <f t="shared" si="460"/>
        <v>[A]</v>
      </c>
      <c r="U1258" s="179" t="str">
        <f t="shared" si="448"/>
        <v>MR478.7</v>
      </c>
      <c r="V1258" s="4" t="str">
        <f t="shared" si="462"/>
        <v>Sw</v>
      </c>
      <c r="W1258" s="179" t="str">
        <f t="shared" si="449"/>
        <v>MR578.7</v>
      </c>
      <c r="X1258" s="4" t="str">
        <f t="shared" si="463"/>
        <v>Lamp</v>
      </c>
      <c r="Y1258" s="179" t="str">
        <f t="shared" si="455"/>
        <v>MR678.7</v>
      </c>
      <c r="Z1258" s="4" t="str">
        <f t="shared" si="464"/>
        <v>Alw</v>
      </c>
    </row>
    <row r="1259" spans="2:26">
      <c r="B1259" s="256"/>
      <c r="G1259" s="182">
        <f t="shared" si="456"/>
        <v>78</v>
      </c>
      <c r="H1259" s="179">
        <f t="shared" si="457"/>
        <v>8</v>
      </c>
      <c r="I1259" s="179" t="str">
        <f t="shared" si="446"/>
        <v>R78.8</v>
      </c>
      <c r="K1259" s="179" t="str">
        <f t="shared" si="450"/>
        <v>R178.8</v>
      </c>
      <c r="L1259" s="138" t="str">
        <f t="shared" si="461"/>
        <v>Sol</v>
      </c>
      <c r="M1259" s="179" t="str">
        <f t="shared" si="451"/>
        <v>MR78.8</v>
      </c>
      <c r="N1259" s="4" t="str">
        <f t="shared" si="447"/>
        <v>Flg</v>
      </c>
      <c r="O1259" s="179" t="str">
        <f t="shared" si="452"/>
        <v>MR178.8</v>
      </c>
      <c r="P1259" s="4" t="str">
        <f t="shared" si="458"/>
        <v>Pls</v>
      </c>
      <c r="Q1259" s="179" t="str">
        <f t="shared" si="453"/>
        <v>MR278.8</v>
      </c>
      <c r="R1259" s="4" t="str">
        <f t="shared" si="459"/>
        <v>[M]</v>
      </c>
      <c r="S1259" s="179" t="str">
        <f t="shared" si="454"/>
        <v>MR378.8</v>
      </c>
      <c r="T1259" s="4" t="str">
        <f t="shared" si="460"/>
        <v>[A]</v>
      </c>
      <c r="U1259" s="179" t="str">
        <f t="shared" si="448"/>
        <v>MR478.8</v>
      </c>
      <c r="V1259" s="4" t="str">
        <f t="shared" si="462"/>
        <v>Sw</v>
      </c>
      <c r="W1259" s="179" t="str">
        <f t="shared" si="449"/>
        <v>MR578.8</v>
      </c>
      <c r="X1259" s="4" t="str">
        <f t="shared" si="463"/>
        <v>Lamp</v>
      </c>
      <c r="Y1259" s="179" t="str">
        <f t="shared" si="455"/>
        <v>MR678.8</v>
      </c>
      <c r="Z1259" s="4" t="str">
        <f t="shared" si="464"/>
        <v>Alw</v>
      </c>
    </row>
    <row r="1260" spans="2:26">
      <c r="B1260" s="256"/>
      <c r="G1260" s="182">
        <f t="shared" si="456"/>
        <v>78</v>
      </c>
      <c r="H1260" s="179">
        <f t="shared" si="457"/>
        <v>9</v>
      </c>
      <c r="I1260" s="179" t="str">
        <f t="shared" si="446"/>
        <v>R78.9</v>
      </c>
      <c r="K1260" s="179" t="str">
        <f t="shared" si="450"/>
        <v>R178.9</v>
      </c>
      <c r="L1260" s="138" t="str">
        <f t="shared" si="461"/>
        <v>Sol</v>
      </c>
      <c r="M1260" s="179" t="str">
        <f t="shared" si="451"/>
        <v>MR78.9</v>
      </c>
      <c r="N1260" s="4" t="str">
        <f t="shared" si="447"/>
        <v>Flg</v>
      </c>
      <c r="O1260" s="179" t="str">
        <f t="shared" si="452"/>
        <v>MR178.9</v>
      </c>
      <c r="P1260" s="4" t="str">
        <f t="shared" si="458"/>
        <v>Pls</v>
      </c>
      <c r="Q1260" s="179" t="str">
        <f t="shared" si="453"/>
        <v>MR278.9</v>
      </c>
      <c r="R1260" s="4" t="str">
        <f t="shared" si="459"/>
        <v>[M]</v>
      </c>
      <c r="S1260" s="179" t="str">
        <f t="shared" si="454"/>
        <v>MR378.9</v>
      </c>
      <c r="T1260" s="4" t="str">
        <f t="shared" si="460"/>
        <v>[A]</v>
      </c>
      <c r="U1260" s="179" t="str">
        <f t="shared" si="448"/>
        <v>MR478.9</v>
      </c>
      <c r="V1260" s="4" t="str">
        <f t="shared" si="462"/>
        <v>Sw</v>
      </c>
      <c r="W1260" s="179" t="str">
        <f t="shared" si="449"/>
        <v>MR578.9</v>
      </c>
      <c r="X1260" s="4" t="str">
        <f t="shared" si="463"/>
        <v>Lamp</v>
      </c>
      <c r="Y1260" s="179" t="str">
        <f t="shared" si="455"/>
        <v>MR678.9</v>
      </c>
      <c r="Z1260" s="4" t="str">
        <f t="shared" si="464"/>
        <v>Alw</v>
      </c>
    </row>
    <row r="1261" spans="2:26">
      <c r="B1261" s="256"/>
      <c r="G1261" s="182">
        <f t="shared" si="456"/>
        <v>78</v>
      </c>
      <c r="H1261" s="179">
        <f t="shared" si="457"/>
        <v>10</v>
      </c>
      <c r="I1261" s="179" t="str">
        <f t="shared" si="446"/>
        <v>R78.10</v>
      </c>
      <c r="K1261" s="179" t="str">
        <f t="shared" si="450"/>
        <v>R178.10</v>
      </c>
      <c r="L1261" s="138" t="str">
        <f t="shared" si="461"/>
        <v>Sol</v>
      </c>
      <c r="M1261" s="179" t="str">
        <f t="shared" si="451"/>
        <v>MR78.10</v>
      </c>
      <c r="N1261" s="4" t="str">
        <f t="shared" si="447"/>
        <v>Flg</v>
      </c>
      <c r="O1261" s="179" t="str">
        <f t="shared" si="452"/>
        <v>MR178.10</v>
      </c>
      <c r="P1261" s="4" t="str">
        <f t="shared" si="458"/>
        <v>Pls</v>
      </c>
      <c r="Q1261" s="179" t="str">
        <f t="shared" si="453"/>
        <v>MR278.10</v>
      </c>
      <c r="R1261" s="4" t="str">
        <f t="shared" si="459"/>
        <v>[M]</v>
      </c>
      <c r="S1261" s="179" t="str">
        <f t="shared" si="454"/>
        <v>MR378.10</v>
      </c>
      <c r="T1261" s="4" t="str">
        <f t="shared" si="460"/>
        <v>[A]</v>
      </c>
      <c r="U1261" s="179" t="str">
        <f t="shared" si="448"/>
        <v>MR478.10</v>
      </c>
      <c r="V1261" s="4" t="str">
        <f t="shared" si="462"/>
        <v>Sw</v>
      </c>
      <c r="W1261" s="179" t="str">
        <f t="shared" si="449"/>
        <v>MR578.10</v>
      </c>
      <c r="X1261" s="4" t="str">
        <f t="shared" si="463"/>
        <v>Lamp</v>
      </c>
      <c r="Y1261" s="179" t="str">
        <f t="shared" si="455"/>
        <v>MR678.10</v>
      </c>
      <c r="Z1261" s="4" t="str">
        <f t="shared" si="464"/>
        <v>Alw</v>
      </c>
    </row>
    <row r="1262" spans="2:26">
      <c r="B1262" s="256"/>
      <c r="G1262" s="182">
        <f t="shared" si="456"/>
        <v>78</v>
      </c>
      <c r="H1262" s="179">
        <f t="shared" si="457"/>
        <v>11</v>
      </c>
      <c r="I1262" s="179" t="str">
        <f t="shared" si="446"/>
        <v>R78.11</v>
      </c>
      <c r="K1262" s="179" t="str">
        <f t="shared" si="450"/>
        <v>R178.11</v>
      </c>
      <c r="L1262" s="138" t="str">
        <f t="shared" si="461"/>
        <v>Sol</v>
      </c>
      <c r="M1262" s="179" t="str">
        <f t="shared" si="451"/>
        <v>MR78.11</v>
      </c>
      <c r="N1262" s="4" t="str">
        <f t="shared" si="447"/>
        <v>Flg</v>
      </c>
      <c r="O1262" s="179" t="str">
        <f t="shared" si="452"/>
        <v>MR178.11</v>
      </c>
      <c r="P1262" s="4" t="str">
        <f t="shared" si="458"/>
        <v>Pls</v>
      </c>
      <c r="Q1262" s="179" t="str">
        <f t="shared" si="453"/>
        <v>MR278.11</v>
      </c>
      <c r="R1262" s="4" t="str">
        <f t="shared" si="459"/>
        <v>[M]</v>
      </c>
      <c r="S1262" s="179" t="str">
        <f t="shared" si="454"/>
        <v>MR378.11</v>
      </c>
      <c r="T1262" s="4" t="str">
        <f t="shared" si="460"/>
        <v>[A]</v>
      </c>
      <c r="U1262" s="179" t="str">
        <f t="shared" si="448"/>
        <v>MR478.11</v>
      </c>
      <c r="V1262" s="4" t="str">
        <f t="shared" si="462"/>
        <v>Sw</v>
      </c>
      <c r="W1262" s="179" t="str">
        <f t="shared" si="449"/>
        <v>MR578.11</v>
      </c>
      <c r="X1262" s="4" t="str">
        <f t="shared" si="463"/>
        <v>Lamp</v>
      </c>
      <c r="Y1262" s="179" t="str">
        <f t="shared" si="455"/>
        <v>MR678.11</v>
      </c>
      <c r="Z1262" s="4" t="str">
        <f t="shared" si="464"/>
        <v>Alw</v>
      </c>
    </row>
    <row r="1263" spans="2:26">
      <c r="B1263" s="256"/>
      <c r="G1263" s="182">
        <f t="shared" si="456"/>
        <v>78</v>
      </c>
      <c r="H1263" s="179">
        <f t="shared" si="457"/>
        <v>12</v>
      </c>
      <c r="I1263" s="179" t="str">
        <f t="shared" si="446"/>
        <v>R78.12</v>
      </c>
      <c r="K1263" s="179" t="str">
        <f t="shared" si="450"/>
        <v>R178.12</v>
      </c>
      <c r="L1263" s="138" t="str">
        <f t="shared" si="461"/>
        <v>Sol</v>
      </c>
      <c r="M1263" s="179" t="str">
        <f t="shared" si="451"/>
        <v>MR78.12</v>
      </c>
      <c r="N1263" s="4" t="str">
        <f t="shared" si="447"/>
        <v>Flg</v>
      </c>
      <c r="O1263" s="179" t="str">
        <f t="shared" si="452"/>
        <v>MR178.12</v>
      </c>
      <c r="P1263" s="4" t="str">
        <f t="shared" si="458"/>
        <v>Pls</v>
      </c>
      <c r="Q1263" s="179" t="str">
        <f t="shared" si="453"/>
        <v>MR278.12</v>
      </c>
      <c r="R1263" s="4" t="str">
        <f t="shared" si="459"/>
        <v>[M]</v>
      </c>
      <c r="S1263" s="179" t="str">
        <f t="shared" si="454"/>
        <v>MR378.12</v>
      </c>
      <c r="T1263" s="4" t="str">
        <f t="shared" si="460"/>
        <v>[A]</v>
      </c>
      <c r="U1263" s="179" t="str">
        <f t="shared" si="448"/>
        <v>MR478.12</v>
      </c>
      <c r="V1263" s="4" t="str">
        <f t="shared" si="462"/>
        <v>Sw</v>
      </c>
      <c r="W1263" s="179" t="str">
        <f t="shared" si="449"/>
        <v>MR578.12</v>
      </c>
      <c r="X1263" s="4" t="str">
        <f t="shared" si="463"/>
        <v>Lamp</v>
      </c>
      <c r="Y1263" s="179" t="str">
        <f t="shared" si="455"/>
        <v>MR678.12</v>
      </c>
      <c r="Z1263" s="4" t="str">
        <f t="shared" si="464"/>
        <v>Alw</v>
      </c>
    </row>
    <row r="1264" spans="2:26">
      <c r="B1264" s="256"/>
      <c r="G1264" s="182">
        <f t="shared" si="456"/>
        <v>78</v>
      </c>
      <c r="H1264" s="179">
        <f t="shared" si="457"/>
        <v>13</v>
      </c>
      <c r="I1264" s="179" t="str">
        <f t="shared" si="446"/>
        <v>R78.13</v>
      </c>
      <c r="K1264" s="179" t="str">
        <f t="shared" si="450"/>
        <v>R178.13</v>
      </c>
      <c r="L1264" s="138" t="str">
        <f t="shared" si="461"/>
        <v>Sol</v>
      </c>
      <c r="M1264" s="179" t="str">
        <f t="shared" si="451"/>
        <v>MR78.13</v>
      </c>
      <c r="N1264" s="4" t="str">
        <f t="shared" si="447"/>
        <v>Flg</v>
      </c>
      <c r="O1264" s="179" t="str">
        <f t="shared" si="452"/>
        <v>MR178.13</v>
      </c>
      <c r="P1264" s="4" t="str">
        <f t="shared" si="458"/>
        <v>Pls</v>
      </c>
      <c r="Q1264" s="179" t="str">
        <f t="shared" si="453"/>
        <v>MR278.13</v>
      </c>
      <c r="R1264" s="4" t="str">
        <f t="shared" si="459"/>
        <v>[M]</v>
      </c>
      <c r="S1264" s="179" t="str">
        <f t="shared" si="454"/>
        <v>MR378.13</v>
      </c>
      <c r="T1264" s="4" t="str">
        <f t="shared" si="460"/>
        <v>[A]</v>
      </c>
      <c r="U1264" s="179" t="str">
        <f t="shared" si="448"/>
        <v>MR478.13</v>
      </c>
      <c r="V1264" s="4" t="str">
        <f t="shared" si="462"/>
        <v>Sw</v>
      </c>
      <c r="W1264" s="179" t="str">
        <f t="shared" si="449"/>
        <v>MR578.13</v>
      </c>
      <c r="X1264" s="4" t="str">
        <f t="shared" si="463"/>
        <v>Lamp</v>
      </c>
      <c r="Y1264" s="179" t="str">
        <f t="shared" si="455"/>
        <v>MR678.13</v>
      </c>
      <c r="Z1264" s="4" t="str">
        <f t="shared" si="464"/>
        <v>Alw</v>
      </c>
    </row>
    <row r="1265" spans="2:26">
      <c r="B1265" s="256"/>
      <c r="G1265" s="182">
        <f t="shared" si="456"/>
        <v>78</v>
      </c>
      <c r="H1265" s="179">
        <f t="shared" si="457"/>
        <v>14</v>
      </c>
      <c r="I1265" s="179" t="str">
        <f t="shared" si="446"/>
        <v>R78.14</v>
      </c>
      <c r="K1265" s="179" t="str">
        <f t="shared" si="450"/>
        <v>R178.14</v>
      </c>
      <c r="L1265" s="138" t="str">
        <f t="shared" si="461"/>
        <v>Sol</v>
      </c>
      <c r="M1265" s="179" t="str">
        <f t="shared" si="451"/>
        <v>MR78.14</v>
      </c>
      <c r="N1265" s="4" t="str">
        <f t="shared" si="447"/>
        <v>Flg</v>
      </c>
      <c r="O1265" s="179" t="str">
        <f t="shared" si="452"/>
        <v>MR178.14</v>
      </c>
      <c r="P1265" s="4" t="str">
        <f t="shared" si="458"/>
        <v>Pls</v>
      </c>
      <c r="Q1265" s="179" t="str">
        <f t="shared" si="453"/>
        <v>MR278.14</v>
      </c>
      <c r="R1265" s="4" t="str">
        <f t="shared" si="459"/>
        <v>[M]</v>
      </c>
      <c r="S1265" s="179" t="str">
        <f t="shared" si="454"/>
        <v>MR378.14</v>
      </c>
      <c r="T1265" s="4" t="str">
        <f t="shared" si="460"/>
        <v>[A]</v>
      </c>
      <c r="U1265" s="179" t="str">
        <f t="shared" si="448"/>
        <v>MR478.14</v>
      </c>
      <c r="V1265" s="4" t="str">
        <f t="shared" si="462"/>
        <v>Sw</v>
      </c>
      <c r="W1265" s="179" t="str">
        <f t="shared" si="449"/>
        <v>MR578.14</v>
      </c>
      <c r="X1265" s="4" t="str">
        <f t="shared" si="463"/>
        <v>Lamp</v>
      </c>
      <c r="Y1265" s="179" t="str">
        <f t="shared" si="455"/>
        <v>MR678.14</v>
      </c>
      <c r="Z1265" s="4" t="str">
        <f t="shared" si="464"/>
        <v>Alw</v>
      </c>
    </row>
    <row r="1266" spans="2:26">
      <c r="B1266" s="256"/>
      <c r="G1266" s="182">
        <f t="shared" si="456"/>
        <v>78</v>
      </c>
      <c r="H1266" s="179">
        <f t="shared" si="457"/>
        <v>15</v>
      </c>
      <c r="I1266" s="179" t="str">
        <f t="shared" si="446"/>
        <v>R78.15</v>
      </c>
      <c r="K1266" s="179" t="str">
        <f t="shared" si="450"/>
        <v>R178.15</v>
      </c>
      <c r="L1266" s="138" t="str">
        <f t="shared" si="461"/>
        <v>Sol</v>
      </c>
      <c r="M1266" s="179" t="str">
        <f t="shared" si="451"/>
        <v>MR78.15</v>
      </c>
      <c r="N1266" s="4" t="str">
        <f t="shared" si="447"/>
        <v>Flg</v>
      </c>
      <c r="O1266" s="179" t="str">
        <f t="shared" si="452"/>
        <v>MR178.15</v>
      </c>
      <c r="P1266" s="4" t="str">
        <f t="shared" si="458"/>
        <v>Pls</v>
      </c>
      <c r="Q1266" s="179" t="str">
        <f t="shared" si="453"/>
        <v>MR278.15</v>
      </c>
      <c r="R1266" s="4" t="str">
        <f t="shared" si="459"/>
        <v>[M]</v>
      </c>
      <c r="S1266" s="179" t="str">
        <f t="shared" si="454"/>
        <v>MR378.15</v>
      </c>
      <c r="T1266" s="4" t="str">
        <f t="shared" si="460"/>
        <v>[A]</v>
      </c>
      <c r="U1266" s="179" t="str">
        <f t="shared" si="448"/>
        <v>MR478.15</v>
      </c>
      <c r="V1266" s="4" t="str">
        <f t="shared" si="462"/>
        <v>Sw</v>
      </c>
      <c r="W1266" s="179" t="str">
        <f t="shared" si="449"/>
        <v>MR578.15</v>
      </c>
      <c r="X1266" s="4" t="str">
        <f t="shared" si="463"/>
        <v>Lamp</v>
      </c>
      <c r="Y1266" s="179" t="str">
        <f t="shared" si="455"/>
        <v>MR678.15</v>
      </c>
      <c r="Z1266" s="4" t="str">
        <f t="shared" si="464"/>
        <v>Alw</v>
      </c>
    </row>
    <row r="1267" spans="2:26">
      <c r="B1267" s="256"/>
      <c r="G1267" s="182">
        <f t="shared" si="456"/>
        <v>79</v>
      </c>
      <c r="H1267" s="179">
        <f t="shared" si="457"/>
        <v>0</v>
      </c>
      <c r="I1267" s="179" t="str">
        <f t="shared" si="446"/>
        <v>R79.0</v>
      </c>
      <c r="K1267" s="179" t="str">
        <f t="shared" si="450"/>
        <v>R179.0</v>
      </c>
      <c r="L1267" s="138" t="str">
        <f t="shared" si="461"/>
        <v>Sol</v>
      </c>
      <c r="M1267" s="179" t="str">
        <f t="shared" si="451"/>
        <v>MR79.0</v>
      </c>
      <c r="N1267" s="4" t="str">
        <f t="shared" si="447"/>
        <v>Flg</v>
      </c>
      <c r="O1267" s="179" t="str">
        <f t="shared" si="452"/>
        <v>MR179.0</v>
      </c>
      <c r="P1267" s="4" t="str">
        <f t="shared" si="458"/>
        <v>Pls</v>
      </c>
      <c r="Q1267" s="179" t="str">
        <f t="shared" si="453"/>
        <v>MR279.0</v>
      </c>
      <c r="R1267" s="4" t="str">
        <f t="shared" si="459"/>
        <v>[M]</v>
      </c>
      <c r="S1267" s="179" t="str">
        <f t="shared" si="454"/>
        <v>MR379.0</v>
      </c>
      <c r="T1267" s="4" t="str">
        <f t="shared" si="460"/>
        <v>[A]</v>
      </c>
      <c r="U1267" s="179" t="str">
        <f t="shared" si="448"/>
        <v>MR479.0</v>
      </c>
      <c r="V1267" s="4" t="str">
        <f t="shared" si="462"/>
        <v>Sw</v>
      </c>
      <c r="W1267" s="179" t="str">
        <f t="shared" si="449"/>
        <v>MR579.0</v>
      </c>
      <c r="X1267" s="4" t="str">
        <f t="shared" si="463"/>
        <v>Lamp</v>
      </c>
      <c r="Y1267" s="179" t="str">
        <f t="shared" si="455"/>
        <v>MR679.0</v>
      </c>
      <c r="Z1267" s="4" t="str">
        <f t="shared" si="464"/>
        <v>Alw</v>
      </c>
    </row>
    <row r="1268" spans="2:26">
      <c r="B1268" s="256"/>
      <c r="G1268" s="182">
        <f t="shared" si="456"/>
        <v>79</v>
      </c>
      <c r="H1268" s="179">
        <f t="shared" si="457"/>
        <v>1</v>
      </c>
      <c r="I1268" s="179" t="str">
        <f t="shared" si="446"/>
        <v>R79.1</v>
      </c>
      <c r="K1268" s="179" t="str">
        <f t="shared" si="450"/>
        <v>R179.1</v>
      </c>
      <c r="L1268" s="138" t="str">
        <f t="shared" si="461"/>
        <v>Sol</v>
      </c>
      <c r="M1268" s="179" t="str">
        <f t="shared" si="451"/>
        <v>MR79.1</v>
      </c>
      <c r="N1268" s="4" t="str">
        <f t="shared" si="447"/>
        <v>Flg</v>
      </c>
      <c r="O1268" s="179" t="str">
        <f t="shared" si="452"/>
        <v>MR179.1</v>
      </c>
      <c r="P1268" s="4" t="str">
        <f t="shared" si="458"/>
        <v>Pls</v>
      </c>
      <c r="Q1268" s="179" t="str">
        <f t="shared" si="453"/>
        <v>MR279.1</v>
      </c>
      <c r="R1268" s="4" t="str">
        <f t="shared" si="459"/>
        <v>[M]</v>
      </c>
      <c r="S1268" s="179" t="str">
        <f t="shared" si="454"/>
        <v>MR379.1</v>
      </c>
      <c r="T1268" s="4" t="str">
        <f t="shared" si="460"/>
        <v>[A]</v>
      </c>
      <c r="U1268" s="179" t="str">
        <f t="shared" si="448"/>
        <v>MR479.1</v>
      </c>
      <c r="V1268" s="4" t="str">
        <f t="shared" si="462"/>
        <v>Sw</v>
      </c>
      <c r="W1268" s="179" t="str">
        <f t="shared" si="449"/>
        <v>MR579.1</v>
      </c>
      <c r="X1268" s="4" t="str">
        <f t="shared" si="463"/>
        <v>Lamp</v>
      </c>
      <c r="Y1268" s="179" t="str">
        <f t="shared" si="455"/>
        <v>MR679.1</v>
      </c>
      <c r="Z1268" s="4" t="str">
        <f t="shared" si="464"/>
        <v>Alw</v>
      </c>
    </row>
    <row r="1269" spans="2:26">
      <c r="B1269" s="256"/>
      <c r="G1269" s="182">
        <f t="shared" si="456"/>
        <v>79</v>
      </c>
      <c r="H1269" s="179">
        <f t="shared" si="457"/>
        <v>2</v>
      </c>
      <c r="I1269" s="179" t="str">
        <f t="shared" si="446"/>
        <v>R79.2</v>
      </c>
      <c r="K1269" s="179" t="str">
        <f t="shared" si="450"/>
        <v>R179.2</v>
      </c>
      <c r="L1269" s="138" t="str">
        <f t="shared" si="461"/>
        <v>Sol</v>
      </c>
      <c r="M1269" s="179" t="str">
        <f t="shared" si="451"/>
        <v>MR79.2</v>
      </c>
      <c r="N1269" s="4" t="str">
        <f t="shared" si="447"/>
        <v>Flg</v>
      </c>
      <c r="O1269" s="179" t="str">
        <f t="shared" si="452"/>
        <v>MR179.2</v>
      </c>
      <c r="P1269" s="4" t="str">
        <f t="shared" si="458"/>
        <v>Pls</v>
      </c>
      <c r="Q1269" s="179" t="str">
        <f t="shared" si="453"/>
        <v>MR279.2</v>
      </c>
      <c r="R1269" s="4" t="str">
        <f t="shared" si="459"/>
        <v>[M]</v>
      </c>
      <c r="S1269" s="179" t="str">
        <f t="shared" si="454"/>
        <v>MR379.2</v>
      </c>
      <c r="T1269" s="4" t="str">
        <f t="shared" si="460"/>
        <v>[A]</v>
      </c>
      <c r="U1269" s="179" t="str">
        <f t="shared" si="448"/>
        <v>MR479.2</v>
      </c>
      <c r="V1269" s="4" t="str">
        <f t="shared" si="462"/>
        <v>Sw</v>
      </c>
      <c r="W1269" s="179" t="str">
        <f t="shared" si="449"/>
        <v>MR579.2</v>
      </c>
      <c r="X1269" s="4" t="str">
        <f t="shared" si="463"/>
        <v>Lamp</v>
      </c>
      <c r="Y1269" s="179" t="str">
        <f t="shared" si="455"/>
        <v>MR679.2</v>
      </c>
      <c r="Z1269" s="4" t="str">
        <f t="shared" si="464"/>
        <v>Alw</v>
      </c>
    </row>
    <row r="1270" spans="2:26">
      <c r="B1270" s="256"/>
      <c r="G1270" s="182">
        <f t="shared" si="456"/>
        <v>79</v>
      </c>
      <c r="H1270" s="179">
        <f t="shared" si="457"/>
        <v>3</v>
      </c>
      <c r="I1270" s="179" t="str">
        <f t="shared" si="446"/>
        <v>R79.3</v>
      </c>
      <c r="K1270" s="179" t="str">
        <f t="shared" si="450"/>
        <v>R179.3</v>
      </c>
      <c r="L1270" s="138" t="str">
        <f t="shared" si="461"/>
        <v>Sol</v>
      </c>
      <c r="M1270" s="179" t="str">
        <f t="shared" si="451"/>
        <v>MR79.3</v>
      </c>
      <c r="N1270" s="4" t="str">
        <f t="shared" si="447"/>
        <v>Flg</v>
      </c>
      <c r="O1270" s="179" t="str">
        <f t="shared" si="452"/>
        <v>MR179.3</v>
      </c>
      <c r="P1270" s="4" t="str">
        <f t="shared" si="458"/>
        <v>Pls</v>
      </c>
      <c r="Q1270" s="179" t="str">
        <f t="shared" si="453"/>
        <v>MR279.3</v>
      </c>
      <c r="R1270" s="4" t="str">
        <f t="shared" si="459"/>
        <v>[M]</v>
      </c>
      <c r="S1270" s="179" t="str">
        <f t="shared" si="454"/>
        <v>MR379.3</v>
      </c>
      <c r="T1270" s="4" t="str">
        <f t="shared" si="460"/>
        <v>[A]</v>
      </c>
      <c r="U1270" s="179" t="str">
        <f t="shared" si="448"/>
        <v>MR479.3</v>
      </c>
      <c r="V1270" s="4" t="str">
        <f t="shared" si="462"/>
        <v>Sw</v>
      </c>
      <c r="W1270" s="179" t="str">
        <f t="shared" si="449"/>
        <v>MR579.3</v>
      </c>
      <c r="X1270" s="4" t="str">
        <f t="shared" si="463"/>
        <v>Lamp</v>
      </c>
      <c r="Y1270" s="179" t="str">
        <f t="shared" si="455"/>
        <v>MR679.3</v>
      </c>
      <c r="Z1270" s="4" t="str">
        <f t="shared" si="464"/>
        <v>Alw</v>
      </c>
    </row>
    <row r="1271" spans="2:26">
      <c r="B1271" s="256"/>
      <c r="G1271" s="182">
        <f t="shared" si="456"/>
        <v>79</v>
      </c>
      <c r="H1271" s="179">
        <f t="shared" si="457"/>
        <v>4</v>
      </c>
      <c r="I1271" s="179" t="str">
        <f t="shared" si="446"/>
        <v>R79.4</v>
      </c>
      <c r="K1271" s="179" t="str">
        <f t="shared" si="450"/>
        <v>R179.4</v>
      </c>
      <c r="L1271" s="138" t="str">
        <f t="shared" si="461"/>
        <v>Sol</v>
      </c>
      <c r="M1271" s="179" t="str">
        <f t="shared" si="451"/>
        <v>MR79.4</v>
      </c>
      <c r="N1271" s="4" t="str">
        <f t="shared" si="447"/>
        <v>Flg</v>
      </c>
      <c r="O1271" s="179" t="str">
        <f t="shared" si="452"/>
        <v>MR179.4</v>
      </c>
      <c r="P1271" s="4" t="str">
        <f t="shared" si="458"/>
        <v>Pls</v>
      </c>
      <c r="Q1271" s="179" t="str">
        <f t="shared" si="453"/>
        <v>MR279.4</v>
      </c>
      <c r="R1271" s="4" t="str">
        <f t="shared" si="459"/>
        <v>[M]</v>
      </c>
      <c r="S1271" s="179" t="str">
        <f t="shared" si="454"/>
        <v>MR379.4</v>
      </c>
      <c r="T1271" s="4" t="str">
        <f t="shared" si="460"/>
        <v>[A]</v>
      </c>
      <c r="U1271" s="179" t="str">
        <f t="shared" si="448"/>
        <v>MR479.4</v>
      </c>
      <c r="V1271" s="4" t="str">
        <f t="shared" si="462"/>
        <v>Sw</v>
      </c>
      <c r="W1271" s="179" t="str">
        <f t="shared" si="449"/>
        <v>MR579.4</v>
      </c>
      <c r="X1271" s="4" t="str">
        <f t="shared" si="463"/>
        <v>Lamp</v>
      </c>
      <c r="Y1271" s="179" t="str">
        <f t="shared" si="455"/>
        <v>MR679.4</v>
      </c>
      <c r="Z1271" s="4" t="str">
        <f t="shared" si="464"/>
        <v>Alw</v>
      </c>
    </row>
    <row r="1272" spans="2:26">
      <c r="B1272" s="256"/>
      <c r="G1272" s="182">
        <f t="shared" si="456"/>
        <v>79</v>
      </c>
      <c r="H1272" s="179">
        <f t="shared" si="457"/>
        <v>5</v>
      </c>
      <c r="I1272" s="179" t="str">
        <f t="shared" si="446"/>
        <v>R79.5</v>
      </c>
      <c r="K1272" s="179" t="str">
        <f t="shared" si="450"/>
        <v>R179.5</v>
      </c>
      <c r="L1272" s="138" t="str">
        <f t="shared" si="461"/>
        <v>Sol</v>
      </c>
      <c r="M1272" s="179" t="str">
        <f t="shared" si="451"/>
        <v>MR79.5</v>
      </c>
      <c r="N1272" s="4" t="str">
        <f t="shared" si="447"/>
        <v>Flg</v>
      </c>
      <c r="O1272" s="179" t="str">
        <f t="shared" si="452"/>
        <v>MR179.5</v>
      </c>
      <c r="P1272" s="4" t="str">
        <f t="shared" si="458"/>
        <v>Pls</v>
      </c>
      <c r="Q1272" s="179" t="str">
        <f t="shared" si="453"/>
        <v>MR279.5</v>
      </c>
      <c r="R1272" s="4" t="str">
        <f t="shared" si="459"/>
        <v>[M]</v>
      </c>
      <c r="S1272" s="179" t="str">
        <f t="shared" si="454"/>
        <v>MR379.5</v>
      </c>
      <c r="T1272" s="4" t="str">
        <f t="shared" si="460"/>
        <v>[A]</v>
      </c>
      <c r="U1272" s="179" t="str">
        <f t="shared" si="448"/>
        <v>MR479.5</v>
      </c>
      <c r="V1272" s="4" t="str">
        <f t="shared" si="462"/>
        <v>Sw</v>
      </c>
      <c r="W1272" s="179" t="str">
        <f t="shared" si="449"/>
        <v>MR579.5</v>
      </c>
      <c r="X1272" s="4" t="str">
        <f t="shared" si="463"/>
        <v>Lamp</v>
      </c>
      <c r="Y1272" s="179" t="str">
        <f t="shared" si="455"/>
        <v>MR679.5</v>
      </c>
      <c r="Z1272" s="4" t="str">
        <f t="shared" si="464"/>
        <v>Alw</v>
      </c>
    </row>
    <row r="1273" spans="2:26">
      <c r="B1273" s="256"/>
      <c r="G1273" s="182">
        <f t="shared" si="456"/>
        <v>79</v>
      </c>
      <c r="H1273" s="179">
        <f t="shared" si="457"/>
        <v>6</v>
      </c>
      <c r="I1273" s="179" t="str">
        <f t="shared" si="446"/>
        <v>R79.6</v>
      </c>
      <c r="K1273" s="179" t="str">
        <f t="shared" si="450"/>
        <v>R179.6</v>
      </c>
      <c r="L1273" s="138" t="str">
        <f t="shared" si="461"/>
        <v>Sol</v>
      </c>
      <c r="M1273" s="179" t="str">
        <f t="shared" si="451"/>
        <v>MR79.6</v>
      </c>
      <c r="N1273" s="4" t="str">
        <f t="shared" si="447"/>
        <v>Flg</v>
      </c>
      <c r="O1273" s="179" t="str">
        <f t="shared" si="452"/>
        <v>MR179.6</v>
      </c>
      <c r="P1273" s="4" t="str">
        <f t="shared" si="458"/>
        <v>Pls</v>
      </c>
      <c r="Q1273" s="179" t="str">
        <f t="shared" si="453"/>
        <v>MR279.6</v>
      </c>
      <c r="R1273" s="4" t="str">
        <f t="shared" si="459"/>
        <v>[M]</v>
      </c>
      <c r="S1273" s="179" t="str">
        <f t="shared" si="454"/>
        <v>MR379.6</v>
      </c>
      <c r="T1273" s="4" t="str">
        <f t="shared" si="460"/>
        <v>[A]</v>
      </c>
      <c r="U1273" s="179" t="str">
        <f t="shared" si="448"/>
        <v>MR479.6</v>
      </c>
      <c r="V1273" s="4" t="str">
        <f t="shared" si="462"/>
        <v>Sw</v>
      </c>
      <c r="W1273" s="179" t="str">
        <f t="shared" si="449"/>
        <v>MR579.6</v>
      </c>
      <c r="X1273" s="4" t="str">
        <f t="shared" si="463"/>
        <v>Lamp</v>
      </c>
      <c r="Y1273" s="179" t="str">
        <f t="shared" si="455"/>
        <v>MR679.6</v>
      </c>
      <c r="Z1273" s="4" t="str">
        <f t="shared" si="464"/>
        <v>Alw</v>
      </c>
    </row>
    <row r="1274" spans="2:26">
      <c r="B1274" s="256"/>
      <c r="G1274" s="182">
        <f t="shared" si="456"/>
        <v>79</v>
      </c>
      <c r="H1274" s="179">
        <f t="shared" si="457"/>
        <v>7</v>
      </c>
      <c r="I1274" s="179" t="str">
        <f t="shared" si="446"/>
        <v>R79.7</v>
      </c>
      <c r="K1274" s="179" t="str">
        <f t="shared" si="450"/>
        <v>R179.7</v>
      </c>
      <c r="L1274" s="138" t="str">
        <f t="shared" si="461"/>
        <v>Sol</v>
      </c>
      <c r="M1274" s="179" t="str">
        <f t="shared" si="451"/>
        <v>MR79.7</v>
      </c>
      <c r="N1274" s="4" t="str">
        <f t="shared" si="447"/>
        <v>Flg</v>
      </c>
      <c r="O1274" s="179" t="str">
        <f t="shared" si="452"/>
        <v>MR179.7</v>
      </c>
      <c r="P1274" s="4" t="str">
        <f t="shared" si="458"/>
        <v>Pls</v>
      </c>
      <c r="Q1274" s="179" t="str">
        <f t="shared" si="453"/>
        <v>MR279.7</v>
      </c>
      <c r="R1274" s="4" t="str">
        <f t="shared" si="459"/>
        <v>[M]</v>
      </c>
      <c r="S1274" s="179" t="str">
        <f t="shared" si="454"/>
        <v>MR379.7</v>
      </c>
      <c r="T1274" s="4" t="str">
        <f t="shared" si="460"/>
        <v>[A]</v>
      </c>
      <c r="U1274" s="179" t="str">
        <f t="shared" si="448"/>
        <v>MR479.7</v>
      </c>
      <c r="V1274" s="4" t="str">
        <f t="shared" si="462"/>
        <v>Sw</v>
      </c>
      <c r="W1274" s="179" t="str">
        <f t="shared" si="449"/>
        <v>MR579.7</v>
      </c>
      <c r="X1274" s="4" t="str">
        <f t="shared" si="463"/>
        <v>Lamp</v>
      </c>
      <c r="Y1274" s="179" t="str">
        <f t="shared" si="455"/>
        <v>MR679.7</v>
      </c>
      <c r="Z1274" s="4" t="str">
        <f t="shared" si="464"/>
        <v>Alw</v>
      </c>
    </row>
    <row r="1275" spans="2:26">
      <c r="B1275" s="256"/>
      <c r="G1275" s="182">
        <f t="shared" si="456"/>
        <v>79</v>
      </c>
      <c r="H1275" s="179">
        <f t="shared" si="457"/>
        <v>8</v>
      </c>
      <c r="I1275" s="179" t="str">
        <f t="shared" si="446"/>
        <v>R79.8</v>
      </c>
      <c r="K1275" s="179" t="str">
        <f t="shared" si="450"/>
        <v>R179.8</v>
      </c>
      <c r="L1275" s="138" t="str">
        <f t="shared" si="461"/>
        <v>Sol</v>
      </c>
      <c r="M1275" s="179" t="str">
        <f t="shared" si="451"/>
        <v>MR79.8</v>
      </c>
      <c r="N1275" s="4" t="str">
        <f t="shared" si="447"/>
        <v>Flg</v>
      </c>
      <c r="O1275" s="179" t="str">
        <f t="shared" si="452"/>
        <v>MR179.8</v>
      </c>
      <c r="P1275" s="4" t="str">
        <f t="shared" si="458"/>
        <v>Pls</v>
      </c>
      <c r="Q1275" s="179" t="str">
        <f t="shared" si="453"/>
        <v>MR279.8</v>
      </c>
      <c r="R1275" s="4" t="str">
        <f t="shared" si="459"/>
        <v>[M]</v>
      </c>
      <c r="S1275" s="179" t="str">
        <f t="shared" si="454"/>
        <v>MR379.8</v>
      </c>
      <c r="T1275" s="4" t="str">
        <f t="shared" si="460"/>
        <v>[A]</v>
      </c>
      <c r="U1275" s="179" t="str">
        <f t="shared" si="448"/>
        <v>MR479.8</v>
      </c>
      <c r="V1275" s="4" t="str">
        <f t="shared" si="462"/>
        <v>Sw</v>
      </c>
      <c r="W1275" s="179" t="str">
        <f t="shared" si="449"/>
        <v>MR579.8</v>
      </c>
      <c r="X1275" s="4" t="str">
        <f t="shared" si="463"/>
        <v>Lamp</v>
      </c>
      <c r="Y1275" s="179" t="str">
        <f t="shared" si="455"/>
        <v>MR679.8</v>
      </c>
      <c r="Z1275" s="4" t="str">
        <f t="shared" si="464"/>
        <v>Alw</v>
      </c>
    </row>
    <row r="1276" spans="2:26">
      <c r="B1276" s="256"/>
      <c r="G1276" s="182">
        <f t="shared" si="456"/>
        <v>79</v>
      </c>
      <c r="H1276" s="179">
        <f t="shared" si="457"/>
        <v>9</v>
      </c>
      <c r="I1276" s="179" t="str">
        <f t="shared" si="446"/>
        <v>R79.9</v>
      </c>
      <c r="K1276" s="179" t="str">
        <f t="shared" si="450"/>
        <v>R179.9</v>
      </c>
      <c r="L1276" s="138" t="str">
        <f t="shared" si="461"/>
        <v>Sol</v>
      </c>
      <c r="M1276" s="179" t="str">
        <f t="shared" si="451"/>
        <v>MR79.9</v>
      </c>
      <c r="N1276" s="4" t="str">
        <f t="shared" si="447"/>
        <v>Flg</v>
      </c>
      <c r="O1276" s="179" t="str">
        <f t="shared" si="452"/>
        <v>MR179.9</v>
      </c>
      <c r="P1276" s="4" t="str">
        <f t="shared" si="458"/>
        <v>Pls</v>
      </c>
      <c r="Q1276" s="179" t="str">
        <f t="shared" si="453"/>
        <v>MR279.9</v>
      </c>
      <c r="R1276" s="4" t="str">
        <f t="shared" si="459"/>
        <v>[M]</v>
      </c>
      <c r="S1276" s="179" t="str">
        <f t="shared" si="454"/>
        <v>MR379.9</v>
      </c>
      <c r="T1276" s="4" t="str">
        <f t="shared" si="460"/>
        <v>[A]</v>
      </c>
      <c r="U1276" s="179" t="str">
        <f t="shared" si="448"/>
        <v>MR479.9</v>
      </c>
      <c r="V1276" s="4" t="str">
        <f t="shared" si="462"/>
        <v>Sw</v>
      </c>
      <c r="W1276" s="179" t="str">
        <f t="shared" si="449"/>
        <v>MR579.9</v>
      </c>
      <c r="X1276" s="4" t="str">
        <f t="shared" si="463"/>
        <v>Lamp</v>
      </c>
      <c r="Y1276" s="179" t="str">
        <f t="shared" si="455"/>
        <v>MR679.9</v>
      </c>
      <c r="Z1276" s="4" t="str">
        <f t="shared" si="464"/>
        <v>Alw</v>
      </c>
    </row>
    <row r="1277" spans="2:26">
      <c r="B1277" s="256"/>
      <c r="G1277" s="182">
        <f t="shared" si="456"/>
        <v>79</v>
      </c>
      <c r="H1277" s="179">
        <f t="shared" si="457"/>
        <v>10</v>
      </c>
      <c r="I1277" s="179" t="str">
        <f t="shared" si="446"/>
        <v>R79.10</v>
      </c>
      <c r="K1277" s="179" t="str">
        <f t="shared" si="450"/>
        <v>R179.10</v>
      </c>
      <c r="L1277" s="138" t="str">
        <f t="shared" si="461"/>
        <v>Sol</v>
      </c>
      <c r="M1277" s="179" t="str">
        <f t="shared" si="451"/>
        <v>MR79.10</v>
      </c>
      <c r="N1277" s="4" t="str">
        <f t="shared" si="447"/>
        <v>Flg</v>
      </c>
      <c r="O1277" s="179" t="str">
        <f t="shared" si="452"/>
        <v>MR179.10</v>
      </c>
      <c r="P1277" s="4" t="str">
        <f t="shared" si="458"/>
        <v>Pls</v>
      </c>
      <c r="Q1277" s="179" t="str">
        <f t="shared" si="453"/>
        <v>MR279.10</v>
      </c>
      <c r="R1277" s="4" t="str">
        <f t="shared" si="459"/>
        <v>[M]</v>
      </c>
      <c r="S1277" s="179" t="str">
        <f t="shared" si="454"/>
        <v>MR379.10</v>
      </c>
      <c r="T1277" s="4" t="str">
        <f t="shared" si="460"/>
        <v>[A]</v>
      </c>
      <c r="U1277" s="179" t="str">
        <f t="shared" si="448"/>
        <v>MR479.10</v>
      </c>
      <c r="V1277" s="4" t="str">
        <f t="shared" si="462"/>
        <v>Sw</v>
      </c>
      <c r="W1277" s="179" t="str">
        <f t="shared" si="449"/>
        <v>MR579.10</v>
      </c>
      <c r="X1277" s="4" t="str">
        <f t="shared" si="463"/>
        <v>Lamp</v>
      </c>
      <c r="Y1277" s="179" t="str">
        <f t="shared" si="455"/>
        <v>MR679.10</v>
      </c>
      <c r="Z1277" s="4" t="str">
        <f t="shared" si="464"/>
        <v>Alw</v>
      </c>
    </row>
    <row r="1278" spans="2:26">
      <c r="B1278" s="256"/>
      <c r="G1278" s="182">
        <f t="shared" si="456"/>
        <v>79</v>
      </c>
      <c r="H1278" s="179">
        <f t="shared" si="457"/>
        <v>11</v>
      </c>
      <c r="I1278" s="179" t="str">
        <f t="shared" si="446"/>
        <v>R79.11</v>
      </c>
      <c r="K1278" s="179" t="str">
        <f t="shared" si="450"/>
        <v>R179.11</v>
      </c>
      <c r="L1278" s="138" t="str">
        <f t="shared" si="461"/>
        <v>Sol</v>
      </c>
      <c r="M1278" s="179" t="str">
        <f t="shared" si="451"/>
        <v>MR79.11</v>
      </c>
      <c r="N1278" s="4" t="str">
        <f t="shared" si="447"/>
        <v>Flg</v>
      </c>
      <c r="O1278" s="179" t="str">
        <f t="shared" si="452"/>
        <v>MR179.11</v>
      </c>
      <c r="P1278" s="4" t="str">
        <f t="shared" si="458"/>
        <v>Pls</v>
      </c>
      <c r="Q1278" s="179" t="str">
        <f t="shared" si="453"/>
        <v>MR279.11</v>
      </c>
      <c r="R1278" s="4" t="str">
        <f t="shared" si="459"/>
        <v>[M]</v>
      </c>
      <c r="S1278" s="179" t="str">
        <f t="shared" si="454"/>
        <v>MR379.11</v>
      </c>
      <c r="T1278" s="4" t="str">
        <f t="shared" si="460"/>
        <v>[A]</v>
      </c>
      <c r="U1278" s="179" t="str">
        <f t="shared" si="448"/>
        <v>MR479.11</v>
      </c>
      <c r="V1278" s="4" t="str">
        <f t="shared" si="462"/>
        <v>Sw</v>
      </c>
      <c r="W1278" s="179" t="str">
        <f t="shared" si="449"/>
        <v>MR579.11</v>
      </c>
      <c r="X1278" s="4" t="str">
        <f t="shared" si="463"/>
        <v>Lamp</v>
      </c>
      <c r="Y1278" s="179" t="str">
        <f t="shared" si="455"/>
        <v>MR679.11</v>
      </c>
      <c r="Z1278" s="4" t="str">
        <f t="shared" si="464"/>
        <v>Alw</v>
      </c>
    </row>
    <row r="1279" spans="2:26">
      <c r="B1279" s="256"/>
      <c r="G1279" s="182">
        <f t="shared" si="456"/>
        <v>79</v>
      </c>
      <c r="H1279" s="179">
        <f t="shared" si="457"/>
        <v>12</v>
      </c>
      <c r="I1279" s="179" t="str">
        <f t="shared" si="446"/>
        <v>R79.12</v>
      </c>
      <c r="K1279" s="179" t="str">
        <f t="shared" si="450"/>
        <v>R179.12</v>
      </c>
      <c r="L1279" s="138" t="str">
        <f t="shared" si="461"/>
        <v>Sol</v>
      </c>
      <c r="M1279" s="179" t="str">
        <f t="shared" si="451"/>
        <v>MR79.12</v>
      </c>
      <c r="N1279" s="4" t="str">
        <f t="shared" si="447"/>
        <v>Flg</v>
      </c>
      <c r="O1279" s="179" t="str">
        <f t="shared" si="452"/>
        <v>MR179.12</v>
      </c>
      <c r="P1279" s="4" t="str">
        <f t="shared" si="458"/>
        <v>Pls</v>
      </c>
      <c r="Q1279" s="179" t="str">
        <f t="shared" si="453"/>
        <v>MR279.12</v>
      </c>
      <c r="R1279" s="4" t="str">
        <f t="shared" si="459"/>
        <v>[M]</v>
      </c>
      <c r="S1279" s="179" t="str">
        <f t="shared" si="454"/>
        <v>MR379.12</v>
      </c>
      <c r="T1279" s="4" t="str">
        <f t="shared" si="460"/>
        <v>[A]</v>
      </c>
      <c r="U1279" s="179" t="str">
        <f t="shared" si="448"/>
        <v>MR479.12</v>
      </c>
      <c r="V1279" s="4" t="str">
        <f t="shared" si="462"/>
        <v>Sw</v>
      </c>
      <c r="W1279" s="179" t="str">
        <f t="shared" si="449"/>
        <v>MR579.12</v>
      </c>
      <c r="X1279" s="4" t="str">
        <f t="shared" si="463"/>
        <v>Lamp</v>
      </c>
      <c r="Y1279" s="179" t="str">
        <f t="shared" si="455"/>
        <v>MR679.12</v>
      </c>
      <c r="Z1279" s="4" t="str">
        <f t="shared" si="464"/>
        <v>Alw</v>
      </c>
    </row>
    <row r="1280" spans="2:26">
      <c r="B1280" s="256"/>
      <c r="G1280" s="182">
        <f t="shared" si="456"/>
        <v>79</v>
      </c>
      <c r="H1280" s="179">
        <f t="shared" si="457"/>
        <v>13</v>
      </c>
      <c r="I1280" s="179" t="str">
        <f t="shared" si="446"/>
        <v>R79.13</v>
      </c>
      <c r="K1280" s="179" t="str">
        <f t="shared" si="450"/>
        <v>R179.13</v>
      </c>
      <c r="L1280" s="138" t="str">
        <f t="shared" si="461"/>
        <v>Sol</v>
      </c>
      <c r="M1280" s="179" t="str">
        <f t="shared" si="451"/>
        <v>MR79.13</v>
      </c>
      <c r="N1280" s="4" t="str">
        <f t="shared" si="447"/>
        <v>Flg</v>
      </c>
      <c r="O1280" s="179" t="str">
        <f t="shared" si="452"/>
        <v>MR179.13</v>
      </c>
      <c r="P1280" s="4" t="str">
        <f t="shared" si="458"/>
        <v>Pls</v>
      </c>
      <c r="Q1280" s="179" t="str">
        <f t="shared" si="453"/>
        <v>MR279.13</v>
      </c>
      <c r="R1280" s="4" t="str">
        <f t="shared" si="459"/>
        <v>[M]</v>
      </c>
      <c r="S1280" s="179" t="str">
        <f t="shared" si="454"/>
        <v>MR379.13</v>
      </c>
      <c r="T1280" s="4" t="str">
        <f t="shared" si="460"/>
        <v>[A]</v>
      </c>
      <c r="U1280" s="179" t="str">
        <f t="shared" si="448"/>
        <v>MR479.13</v>
      </c>
      <c r="V1280" s="4" t="str">
        <f t="shared" si="462"/>
        <v>Sw</v>
      </c>
      <c r="W1280" s="179" t="str">
        <f t="shared" si="449"/>
        <v>MR579.13</v>
      </c>
      <c r="X1280" s="4" t="str">
        <f t="shared" si="463"/>
        <v>Lamp</v>
      </c>
      <c r="Y1280" s="179" t="str">
        <f t="shared" si="455"/>
        <v>MR679.13</v>
      </c>
      <c r="Z1280" s="4" t="str">
        <f t="shared" si="464"/>
        <v>Alw</v>
      </c>
    </row>
    <row r="1281" spans="2:26">
      <c r="B1281" s="256"/>
      <c r="G1281" s="182">
        <f t="shared" si="456"/>
        <v>79</v>
      </c>
      <c r="H1281" s="179">
        <f t="shared" si="457"/>
        <v>14</v>
      </c>
      <c r="I1281" s="179" t="str">
        <f t="shared" si="446"/>
        <v>R79.14</v>
      </c>
      <c r="K1281" s="179" t="str">
        <f t="shared" si="450"/>
        <v>R179.14</v>
      </c>
      <c r="L1281" s="138" t="str">
        <f t="shared" si="461"/>
        <v>Sol</v>
      </c>
      <c r="M1281" s="179" t="str">
        <f t="shared" si="451"/>
        <v>MR79.14</v>
      </c>
      <c r="N1281" s="4" t="str">
        <f t="shared" si="447"/>
        <v>Flg</v>
      </c>
      <c r="O1281" s="179" t="str">
        <f t="shared" si="452"/>
        <v>MR179.14</v>
      </c>
      <c r="P1281" s="4" t="str">
        <f t="shared" si="458"/>
        <v>Pls</v>
      </c>
      <c r="Q1281" s="179" t="str">
        <f t="shared" si="453"/>
        <v>MR279.14</v>
      </c>
      <c r="R1281" s="4" t="str">
        <f t="shared" si="459"/>
        <v>[M]</v>
      </c>
      <c r="S1281" s="179" t="str">
        <f t="shared" si="454"/>
        <v>MR379.14</v>
      </c>
      <c r="T1281" s="4" t="str">
        <f t="shared" si="460"/>
        <v>[A]</v>
      </c>
      <c r="U1281" s="179" t="str">
        <f t="shared" si="448"/>
        <v>MR479.14</v>
      </c>
      <c r="V1281" s="4" t="str">
        <f t="shared" si="462"/>
        <v>Sw</v>
      </c>
      <c r="W1281" s="179" t="str">
        <f t="shared" si="449"/>
        <v>MR579.14</v>
      </c>
      <c r="X1281" s="4" t="str">
        <f t="shared" si="463"/>
        <v>Lamp</v>
      </c>
      <c r="Y1281" s="179" t="str">
        <f t="shared" si="455"/>
        <v>MR679.14</v>
      </c>
      <c r="Z1281" s="4" t="str">
        <f t="shared" si="464"/>
        <v>Alw</v>
      </c>
    </row>
    <row r="1282" spans="2:26">
      <c r="B1282" s="256"/>
      <c r="G1282" s="182">
        <f t="shared" si="456"/>
        <v>79</v>
      </c>
      <c r="H1282" s="179">
        <f t="shared" si="457"/>
        <v>15</v>
      </c>
      <c r="I1282" s="179" t="str">
        <f t="shared" si="446"/>
        <v>R79.15</v>
      </c>
      <c r="K1282" s="179" t="str">
        <f t="shared" si="450"/>
        <v>R179.15</v>
      </c>
      <c r="L1282" s="138" t="str">
        <f t="shared" si="461"/>
        <v>Sol</v>
      </c>
      <c r="M1282" s="179" t="str">
        <f t="shared" si="451"/>
        <v>MR79.15</v>
      </c>
      <c r="N1282" s="4" t="str">
        <f t="shared" si="447"/>
        <v>Flg</v>
      </c>
      <c r="O1282" s="179" t="str">
        <f t="shared" si="452"/>
        <v>MR179.15</v>
      </c>
      <c r="P1282" s="4" t="str">
        <f t="shared" si="458"/>
        <v>Pls</v>
      </c>
      <c r="Q1282" s="179" t="str">
        <f t="shared" si="453"/>
        <v>MR279.15</v>
      </c>
      <c r="R1282" s="4" t="str">
        <f t="shared" si="459"/>
        <v>[M]</v>
      </c>
      <c r="S1282" s="179" t="str">
        <f t="shared" si="454"/>
        <v>MR379.15</v>
      </c>
      <c r="T1282" s="4" t="str">
        <f t="shared" si="460"/>
        <v>[A]</v>
      </c>
      <c r="U1282" s="179" t="str">
        <f t="shared" si="448"/>
        <v>MR479.15</v>
      </c>
      <c r="V1282" s="4" t="str">
        <f t="shared" si="462"/>
        <v>Sw</v>
      </c>
      <c r="W1282" s="179" t="str">
        <f t="shared" si="449"/>
        <v>MR579.15</v>
      </c>
      <c r="X1282" s="4" t="str">
        <f t="shared" si="463"/>
        <v>Lamp</v>
      </c>
      <c r="Y1282" s="179" t="str">
        <f t="shared" si="455"/>
        <v>MR679.15</v>
      </c>
      <c r="Z1282" s="4" t="str">
        <f t="shared" si="464"/>
        <v>Alw</v>
      </c>
    </row>
    <row r="1283" spans="2:26">
      <c r="B1283" s="256"/>
      <c r="G1283" s="182">
        <f t="shared" si="456"/>
        <v>80</v>
      </c>
      <c r="H1283" s="179">
        <f t="shared" si="457"/>
        <v>0</v>
      </c>
      <c r="I1283" s="179" t="str">
        <f t="shared" ref="I1283:I1346" si="465">F$2&amp;G1283&amp;"."&amp;H1283</f>
        <v>R80.0</v>
      </c>
      <c r="K1283" s="179" t="str">
        <f t="shared" si="450"/>
        <v>R180.0</v>
      </c>
      <c r="L1283" s="138" t="str">
        <f t="shared" si="461"/>
        <v>Sol</v>
      </c>
      <c r="M1283" s="179" t="str">
        <f t="shared" si="451"/>
        <v>MR80.0</v>
      </c>
      <c r="N1283" s="4" t="str">
        <f t="shared" ref="N1283:N1346" si="466">$B1283&amp;N$2</f>
        <v>Flg</v>
      </c>
      <c r="O1283" s="179" t="str">
        <f t="shared" si="452"/>
        <v>MR180.0</v>
      </c>
      <c r="P1283" s="4" t="str">
        <f t="shared" si="458"/>
        <v>Pls</v>
      </c>
      <c r="Q1283" s="179" t="str">
        <f t="shared" si="453"/>
        <v>MR280.0</v>
      </c>
      <c r="R1283" s="4" t="str">
        <f t="shared" si="459"/>
        <v>[M]</v>
      </c>
      <c r="S1283" s="179" t="str">
        <f t="shared" si="454"/>
        <v>MR380.0</v>
      </c>
      <c r="T1283" s="4" t="str">
        <f t="shared" si="460"/>
        <v>[A]</v>
      </c>
      <c r="U1283" s="179" t="str">
        <f t="shared" ref="U1283:U1346" si="467">$U$2&amp;($G1283+400)&amp;"."&amp;$H1283</f>
        <v>MR480.0</v>
      </c>
      <c r="V1283" s="4" t="str">
        <f t="shared" si="462"/>
        <v>Sw</v>
      </c>
      <c r="W1283" s="179" t="str">
        <f t="shared" ref="W1283:W1346" si="468">$W$2&amp;($G1283+500)&amp;"."&amp;$H1283</f>
        <v>MR580.0</v>
      </c>
      <c r="X1283" s="4" t="str">
        <f t="shared" si="463"/>
        <v>Lamp</v>
      </c>
      <c r="Y1283" s="179" t="str">
        <f t="shared" si="455"/>
        <v>MR680.0</v>
      </c>
      <c r="Z1283" s="4" t="str">
        <f t="shared" si="464"/>
        <v>Alw</v>
      </c>
    </row>
    <row r="1284" spans="2:26">
      <c r="B1284" s="256"/>
      <c r="G1284" s="182">
        <f t="shared" si="456"/>
        <v>80</v>
      </c>
      <c r="H1284" s="179">
        <f t="shared" si="457"/>
        <v>1</v>
      </c>
      <c r="I1284" s="179" t="str">
        <f t="shared" si="465"/>
        <v>R80.1</v>
      </c>
      <c r="K1284" s="179" t="str">
        <f t="shared" ref="K1284:K1347" si="469">$F$2&amp;($G1284+100)&amp;"."&amp;$H1284</f>
        <v>R180.1</v>
      </c>
      <c r="L1284" s="138" t="str">
        <f t="shared" si="461"/>
        <v>Sol</v>
      </c>
      <c r="M1284" s="179" t="str">
        <f t="shared" ref="M1284:M1347" si="470">M$2&amp;($G1284+0)&amp;"."&amp;$H1284</f>
        <v>MR80.1</v>
      </c>
      <c r="N1284" s="4" t="str">
        <f t="shared" si="466"/>
        <v>Flg</v>
      </c>
      <c r="O1284" s="179" t="str">
        <f t="shared" ref="O1284:O1347" si="471">O$2&amp;($G1284+100)&amp;"."&amp;$H1284</f>
        <v>MR180.1</v>
      </c>
      <c r="P1284" s="4" t="str">
        <f t="shared" si="458"/>
        <v>Pls</v>
      </c>
      <c r="Q1284" s="179" t="str">
        <f t="shared" ref="Q1284:Q1347" si="472">Q$2&amp;($G1284+200)&amp;"."&amp;$H1284</f>
        <v>MR280.1</v>
      </c>
      <c r="R1284" s="4" t="str">
        <f t="shared" si="459"/>
        <v>[M]</v>
      </c>
      <c r="S1284" s="179" t="str">
        <f t="shared" ref="S1284:S1347" si="473">S$2&amp;($G1284+300)&amp;"."&amp;$H1284</f>
        <v>MR380.1</v>
      </c>
      <c r="T1284" s="4" t="str">
        <f t="shared" si="460"/>
        <v>[A]</v>
      </c>
      <c r="U1284" s="179" t="str">
        <f t="shared" si="467"/>
        <v>MR480.1</v>
      </c>
      <c r="V1284" s="4" t="str">
        <f t="shared" si="462"/>
        <v>Sw</v>
      </c>
      <c r="W1284" s="179" t="str">
        <f t="shared" si="468"/>
        <v>MR580.1</v>
      </c>
      <c r="X1284" s="4" t="str">
        <f t="shared" si="463"/>
        <v>Lamp</v>
      </c>
      <c r="Y1284" s="179" t="str">
        <f t="shared" ref="Y1284:Y1347" si="474">$W$2&amp;($G1284+600)&amp;"."&amp;$H1284</f>
        <v>MR680.1</v>
      </c>
      <c r="Z1284" s="4" t="str">
        <f t="shared" si="464"/>
        <v>Alw</v>
      </c>
    </row>
    <row r="1285" spans="2:26">
      <c r="B1285" s="256"/>
      <c r="G1285" s="182">
        <f t="shared" si="456"/>
        <v>80</v>
      </c>
      <c r="H1285" s="179">
        <f t="shared" si="457"/>
        <v>2</v>
      </c>
      <c r="I1285" s="179" t="str">
        <f t="shared" si="465"/>
        <v>R80.2</v>
      </c>
      <c r="J1285" s="6" t="str">
        <f>$B1285&amp;"Done"</f>
        <v>Done</v>
      </c>
      <c r="K1285" s="179" t="str">
        <f t="shared" si="469"/>
        <v>R180.2</v>
      </c>
      <c r="L1285" s="138" t="str">
        <f t="shared" si="461"/>
        <v>Sol</v>
      </c>
      <c r="M1285" s="179" t="str">
        <f t="shared" si="470"/>
        <v>MR80.2</v>
      </c>
      <c r="N1285" s="4" t="str">
        <f t="shared" si="466"/>
        <v>Flg</v>
      </c>
      <c r="O1285" s="179" t="str">
        <f t="shared" si="471"/>
        <v>MR180.2</v>
      </c>
      <c r="P1285" s="4" t="str">
        <f t="shared" si="458"/>
        <v>Pls</v>
      </c>
      <c r="Q1285" s="179" t="str">
        <f t="shared" si="472"/>
        <v>MR280.2</v>
      </c>
      <c r="R1285" s="4" t="str">
        <f t="shared" si="459"/>
        <v>[M]</v>
      </c>
      <c r="S1285" s="179" t="str">
        <f t="shared" si="473"/>
        <v>MR380.2</v>
      </c>
      <c r="T1285" s="4" t="str">
        <f t="shared" si="460"/>
        <v>[A]</v>
      </c>
      <c r="U1285" s="179" t="str">
        <f t="shared" si="467"/>
        <v>MR480.2</v>
      </c>
      <c r="V1285" s="4" t="str">
        <f t="shared" si="462"/>
        <v>Sw</v>
      </c>
      <c r="W1285" s="179" t="str">
        <f t="shared" si="468"/>
        <v>MR580.2</v>
      </c>
      <c r="X1285" s="4" t="str">
        <f t="shared" si="463"/>
        <v>Lamp</v>
      </c>
      <c r="Y1285" s="179" t="str">
        <f t="shared" si="474"/>
        <v>MR680.2</v>
      </c>
      <c r="Z1285" s="4" t="str">
        <f t="shared" si="464"/>
        <v>Alw</v>
      </c>
    </row>
    <row r="1286" spans="2:26">
      <c r="B1286" s="256"/>
      <c r="G1286" s="182">
        <f t="shared" si="456"/>
        <v>80</v>
      </c>
      <c r="H1286" s="179">
        <f t="shared" si="457"/>
        <v>3</v>
      </c>
      <c r="I1286" s="179" t="str">
        <f t="shared" si="465"/>
        <v>R80.3</v>
      </c>
      <c r="K1286" s="179" t="str">
        <f t="shared" si="469"/>
        <v>R180.3</v>
      </c>
      <c r="L1286" s="138" t="str">
        <f t="shared" si="461"/>
        <v>Sol</v>
      </c>
      <c r="M1286" s="179" t="str">
        <f t="shared" si="470"/>
        <v>MR80.3</v>
      </c>
      <c r="N1286" s="4" t="str">
        <f t="shared" si="466"/>
        <v>Flg</v>
      </c>
      <c r="O1286" s="179" t="str">
        <f t="shared" si="471"/>
        <v>MR180.3</v>
      </c>
      <c r="P1286" s="4" t="str">
        <f t="shared" si="458"/>
        <v>Pls</v>
      </c>
      <c r="Q1286" s="179" t="str">
        <f t="shared" si="472"/>
        <v>MR280.3</v>
      </c>
      <c r="R1286" s="4" t="str">
        <f t="shared" si="459"/>
        <v>[M]</v>
      </c>
      <c r="S1286" s="179" t="str">
        <f t="shared" si="473"/>
        <v>MR380.3</v>
      </c>
      <c r="T1286" s="4" t="str">
        <f t="shared" si="460"/>
        <v>[A]</v>
      </c>
      <c r="U1286" s="179" t="str">
        <f t="shared" si="467"/>
        <v>MR480.3</v>
      </c>
      <c r="V1286" s="4" t="str">
        <f t="shared" si="462"/>
        <v>Sw</v>
      </c>
      <c r="W1286" s="179" t="str">
        <f t="shared" si="468"/>
        <v>MR580.3</v>
      </c>
      <c r="X1286" s="4" t="str">
        <f t="shared" si="463"/>
        <v>Lamp</v>
      </c>
      <c r="Y1286" s="179" t="str">
        <f t="shared" si="474"/>
        <v>MR680.3</v>
      </c>
      <c r="Z1286" s="4" t="str">
        <f t="shared" si="464"/>
        <v>Alw</v>
      </c>
    </row>
    <row r="1287" spans="2:26">
      <c r="B1287" s="256"/>
      <c r="G1287" s="182">
        <f t="shared" si="456"/>
        <v>80</v>
      </c>
      <c r="H1287" s="179">
        <f t="shared" si="457"/>
        <v>4</v>
      </c>
      <c r="I1287" s="179" t="str">
        <f t="shared" si="465"/>
        <v>R80.4</v>
      </c>
      <c r="K1287" s="179" t="str">
        <f t="shared" si="469"/>
        <v>R180.4</v>
      </c>
      <c r="L1287" s="138" t="str">
        <f t="shared" si="461"/>
        <v>Sol</v>
      </c>
      <c r="M1287" s="179" t="str">
        <f t="shared" si="470"/>
        <v>MR80.4</v>
      </c>
      <c r="N1287" s="4" t="str">
        <f t="shared" si="466"/>
        <v>Flg</v>
      </c>
      <c r="O1287" s="179" t="str">
        <f t="shared" si="471"/>
        <v>MR180.4</v>
      </c>
      <c r="P1287" s="4" t="str">
        <f t="shared" si="458"/>
        <v>Pls</v>
      </c>
      <c r="Q1287" s="179" t="str">
        <f t="shared" si="472"/>
        <v>MR280.4</v>
      </c>
      <c r="R1287" s="4" t="str">
        <f t="shared" si="459"/>
        <v>[M]</v>
      </c>
      <c r="S1287" s="179" t="str">
        <f t="shared" si="473"/>
        <v>MR380.4</v>
      </c>
      <c r="T1287" s="4" t="str">
        <f t="shared" si="460"/>
        <v>[A]</v>
      </c>
      <c r="U1287" s="179" t="str">
        <f t="shared" si="467"/>
        <v>MR480.4</v>
      </c>
      <c r="V1287" s="4" t="str">
        <f t="shared" si="462"/>
        <v>Sw</v>
      </c>
      <c r="W1287" s="179" t="str">
        <f t="shared" si="468"/>
        <v>MR580.4</v>
      </c>
      <c r="X1287" s="4" t="str">
        <f t="shared" si="463"/>
        <v>Lamp</v>
      </c>
      <c r="Y1287" s="179" t="str">
        <f t="shared" si="474"/>
        <v>MR680.4</v>
      </c>
      <c r="Z1287" s="4" t="str">
        <f t="shared" si="464"/>
        <v>Alw</v>
      </c>
    </row>
    <row r="1288" spans="2:26">
      <c r="B1288" s="256"/>
      <c r="G1288" s="182">
        <f t="shared" ref="G1288:G1351" si="475">IF(H1287&lt;&gt;15,G1287,G1287+1)</f>
        <v>80</v>
      </c>
      <c r="H1288" s="179">
        <f t="shared" si="457"/>
        <v>5</v>
      </c>
      <c r="I1288" s="179" t="str">
        <f t="shared" si="465"/>
        <v>R80.5</v>
      </c>
      <c r="K1288" s="179" t="str">
        <f t="shared" si="469"/>
        <v>R180.5</v>
      </c>
      <c r="L1288" s="138" t="str">
        <f t="shared" si="461"/>
        <v>Sol</v>
      </c>
      <c r="M1288" s="179" t="str">
        <f t="shared" si="470"/>
        <v>MR80.5</v>
      </c>
      <c r="N1288" s="4" t="str">
        <f t="shared" si="466"/>
        <v>Flg</v>
      </c>
      <c r="O1288" s="179" t="str">
        <f t="shared" si="471"/>
        <v>MR180.5</v>
      </c>
      <c r="P1288" s="4" t="str">
        <f t="shared" si="458"/>
        <v>Pls</v>
      </c>
      <c r="Q1288" s="179" t="str">
        <f t="shared" si="472"/>
        <v>MR280.5</v>
      </c>
      <c r="R1288" s="4" t="str">
        <f t="shared" si="459"/>
        <v>[M]</v>
      </c>
      <c r="S1288" s="179" t="str">
        <f t="shared" si="473"/>
        <v>MR380.5</v>
      </c>
      <c r="T1288" s="4" t="str">
        <f t="shared" si="460"/>
        <v>[A]</v>
      </c>
      <c r="U1288" s="179" t="str">
        <f t="shared" si="467"/>
        <v>MR480.5</v>
      </c>
      <c r="V1288" s="4" t="str">
        <f t="shared" si="462"/>
        <v>Sw</v>
      </c>
      <c r="W1288" s="179" t="str">
        <f t="shared" si="468"/>
        <v>MR580.5</v>
      </c>
      <c r="X1288" s="4" t="str">
        <f t="shared" si="463"/>
        <v>Lamp</v>
      </c>
      <c r="Y1288" s="179" t="str">
        <f t="shared" si="474"/>
        <v>MR680.5</v>
      </c>
      <c r="Z1288" s="4" t="str">
        <f t="shared" si="464"/>
        <v>Alw</v>
      </c>
    </row>
    <row r="1289" spans="2:26">
      <c r="B1289" s="256"/>
      <c r="G1289" s="182">
        <f t="shared" si="475"/>
        <v>80</v>
      </c>
      <c r="H1289" s="179">
        <f t="shared" si="457"/>
        <v>6</v>
      </c>
      <c r="I1289" s="179" t="str">
        <f t="shared" si="465"/>
        <v>R80.6</v>
      </c>
      <c r="K1289" s="179" t="str">
        <f t="shared" si="469"/>
        <v>R180.6</v>
      </c>
      <c r="L1289" s="138" t="str">
        <f t="shared" si="461"/>
        <v>Sol</v>
      </c>
      <c r="M1289" s="179" t="str">
        <f t="shared" si="470"/>
        <v>MR80.6</v>
      </c>
      <c r="N1289" s="4" t="str">
        <f t="shared" si="466"/>
        <v>Flg</v>
      </c>
      <c r="O1289" s="179" t="str">
        <f t="shared" si="471"/>
        <v>MR180.6</v>
      </c>
      <c r="P1289" s="4" t="str">
        <f t="shared" si="458"/>
        <v>Pls</v>
      </c>
      <c r="Q1289" s="179" t="str">
        <f t="shared" si="472"/>
        <v>MR280.6</v>
      </c>
      <c r="R1289" s="4" t="str">
        <f t="shared" si="459"/>
        <v>[M]</v>
      </c>
      <c r="S1289" s="179" t="str">
        <f t="shared" si="473"/>
        <v>MR380.6</v>
      </c>
      <c r="T1289" s="4" t="str">
        <f t="shared" si="460"/>
        <v>[A]</v>
      </c>
      <c r="U1289" s="179" t="str">
        <f t="shared" si="467"/>
        <v>MR480.6</v>
      </c>
      <c r="V1289" s="4" t="str">
        <f t="shared" si="462"/>
        <v>Sw</v>
      </c>
      <c r="W1289" s="179" t="str">
        <f t="shared" si="468"/>
        <v>MR580.6</v>
      </c>
      <c r="X1289" s="4" t="str">
        <f t="shared" si="463"/>
        <v>Lamp</v>
      </c>
      <c r="Y1289" s="179" t="str">
        <f t="shared" si="474"/>
        <v>MR680.6</v>
      </c>
      <c r="Z1289" s="4" t="str">
        <f t="shared" si="464"/>
        <v>Alw</v>
      </c>
    </row>
    <row r="1290" spans="2:26">
      <c r="B1290" s="256"/>
      <c r="G1290" s="182">
        <f t="shared" si="475"/>
        <v>80</v>
      </c>
      <c r="H1290" s="179">
        <f t="shared" si="457"/>
        <v>7</v>
      </c>
      <c r="I1290" s="179" t="str">
        <f t="shared" si="465"/>
        <v>R80.7</v>
      </c>
      <c r="K1290" s="179" t="str">
        <f t="shared" si="469"/>
        <v>R180.7</v>
      </c>
      <c r="L1290" s="138" t="str">
        <f t="shared" si="461"/>
        <v>Sol</v>
      </c>
      <c r="M1290" s="179" t="str">
        <f t="shared" si="470"/>
        <v>MR80.7</v>
      </c>
      <c r="N1290" s="4" t="str">
        <f t="shared" si="466"/>
        <v>Flg</v>
      </c>
      <c r="O1290" s="179" t="str">
        <f t="shared" si="471"/>
        <v>MR180.7</v>
      </c>
      <c r="P1290" s="4" t="str">
        <f t="shared" si="458"/>
        <v>Pls</v>
      </c>
      <c r="Q1290" s="179" t="str">
        <f t="shared" si="472"/>
        <v>MR280.7</v>
      </c>
      <c r="R1290" s="4" t="str">
        <f t="shared" si="459"/>
        <v>[M]</v>
      </c>
      <c r="S1290" s="179" t="str">
        <f t="shared" si="473"/>
        <v>MR380.7</v>
      </c>
      <c r="T1290" s="4" t="str">
        <f t="shared" si="460"/>
        <v>[A]</v>
      </c>
      <c r="U1290" s="179" t="str">
        <f t="shared" si="467"/>
        <v>MR480.7</v>
      </c>
      <c r="V1290" s="4" t="str">
        <f t="shared" si="462"/>
        <v>Sw</v>
      </c>
      <c r="W1290" s="179" t="str">
        <f t="shared" si="468"/>
        <v>MR580.7</v>
      </c>
      <c r="X1290" s="4" t="str">
        <f t="shared" si="463"/>
        <v>Lamp</v>
      </c>
      <c r="Y1290" s="179" t="str">
        <f t="shared" si="474"/>
        <v>MR680.7</v>
      </c>
      <c r="Z1290" s="4" t="str">
        <f t="shared" si="464"/>
        <v>Alw</v>
      </c>
    </row>
    <row r="1291" spans="2:26">
      <c r="B1291" s="256"/>
      <c r="G1291" s="182">
        <f t="shared" si="475"/>
        <v>80</v>
      </c>
      <c r="H1291" s="179">
        <f t="shared" si="457"/>
        <v>8</v>
      </c>
      <c r="I1291" s="179" t="str">
        <f t="shared" si="465"/>
        <v>R80.8</v>
      </c>
      <c r="K1291" s="179" t="str">
        <f t="shared" si="469"/>
        <v>R180.8</v>
      </c>
      <c r="L1291" s="138" t="str">
        <f t="shared" si="461"/>
        <v>Sol</v>
      </c>
      <c r="M1291" s="179" t="str">
        <f t="shared" si="470"/>
        <v>MR80.8</v>
      </c>
      <c r="N1291" s="4" t="str">
        <f t="shared" si="466"/>
        <v>Flg</v>
      </c>
      <c r="O1291" s="179" t="str">
        <f t="shared" si="471"/>
        <v>MR180.8</v>
      </c>
      <c r="P1291" s="4" t="str">
        <f t="shared" si="458"/>
        <v>Pls</v>
      </c>
      <c r="Q1291" s="179" t="str">
        <f t="shared" si="472"/>
        <v>MR280.8</v>
      </c>
      <c r="R1291" s="4" t="str">
        <f t="shared" si="459"/>
        <v>[M]</v>
      </c>
      <c r="S1291" s="179" t="str">
        <f t="shared" si="473"/>
        <v>MR380.8</v>
      </c>
      <c r="T1291" s="4" t="str">
        <f t="shared" si="460"/>
        <v>[A]</v>
      </c>
      <c r="U1291" s="179" t="str">
        <f t="shared" si="467"/>
        <v>MR480.8</v>
      </c>
      <c r="V1291" s="4" t="str">
        <f t="shared" si="462"/>
        <v>Sw</v>
      </c>
      <c r="W1291" s="179" t="str">
        <f t="shared" si="468"/>
        <v>MR580.8</v>
      </c>
      <c r="X1291" s="4" t="str">
        <f t="shared" si="463"/>
        <v>Lamp</v>
      </c>
      <c r="Y1291" s="179" t="str">
        <f t="shared" si="474"/>
        <v>MR680.8</v>
      </c>
      <c r="Z1291" s="4" t="str">
        <f t="shared" si="464"/>
        <v>Alw</v>
      </c>
    </row>
    <row r="1292" spans="2:26">
      <c r="B1292" s="256"/>
      <c r="G1292" s="182">
        <f t="shared" si="475"/>
        <v>80</v>
      </c>
      <c r="H1292" s="179">
        <f t="shared" si="457"/>
        <v>9</v>
      </c>
      <c r="I1292" s="179" t="str">
        <f t="shared" si="465"/>
        <v>R80.9</v>
      </c>
      <c r="K1292" s="179" t="str">
        <f t="shared" si="469"/>
        <v>R180.9</v>
      </c>
      <c r="L1292" s="138" t="str">
        <f t="shared" si="461"/>
        <v>Sol</v>
      </c>
      <c r="M1292" s="179" t="str">
        <f t="shared" si="470"/>
        <v>MR80.9</v>
      </c>
      <c r="N1292" s="4" t="str">
        <f t="shared" si="466"/>
        <v>Flg</v>
      </c>
      <c r="O1292" s="179" t="str">
        <f t="shared" si="471"/>
        <v>MR180.9</v>
      </c>
      <c r="P1292" s="4" t="str">
        <f t="shared" si="458"/>
        <v>Pls</v>
      </c>
      <c r="Q1292" s="179" t="str">
        <f t="shared" si="472"/>
        <v>MR280.9</v>
      </c>
      <c r="R1292" s="4" t="str">
        <f t="shared" si="459"/>
        <v>[M]</v>
      </c>
      <c r="S1292" s="179" t="str">
        <f t="shared" si="473"/>
        <v>MR380.9</v>
      </c>
      <c r="T1292" s="4" t="str">
        <f t="shared" si="460"/>
        <v>[A]</v>
      </c>
      <c r="U1292" s="179" t="str">
        <f t="shared" si="467"/>
        <v>MR480.9</v>
      </c>
      <c r="V1292" s="4" t="str">
        <f t="shared" si="462"/>
        <v>Sw</v>
      </c>
      <c r="W1292" s="179" t="str">
        <f t="shared" si="468"/>
        <v>MR580.9</v>
      </c>
      <c r="X1292" s="4" t="str">
        <f t="shared" si="463"/>
        <v>Lamp</v>
      </c>
      <c r="Y1292" s="179" t="str">
        <f t="shared" si="474"/>
        <v>MR680.9</v>
      </c>
      <c r="Z1292" s="4" t="str">
        <f t="shared" si="464"/>
        <v>Alw</v>
      </c>
    </row>
    <row r="1293" spans="2:26">
      <c r="B1293" s="256"/>
      <c r="G1293" s="182">
        <f t="shared" si="475"/>
        <v>80</v>
      </c>
      <c r="H1293" s="179">
        <f t="shared" ref="H1293:H1356" si="476">IF(H1292&lt;&gt;15,H1292+1,0)</f>
        <v>10</v>
      </c>
      <c r="I1293" s="179" t="str">
        <f t="shared" si="465"/>
        <v>R80.10</v>
      </c>
      <c r="K1293" s="179" t="str">
        <f t="shared" si="469"/>
        <v>R180.10</v>
      </c>
      <c r="L1293" s="138" t="str">
        <f t="shared" si="461"/>
        <v>Sol</v>
      </c>
      <c r="M1293" s="179" t="str">
        <f t="shared" si="470"/>
        <v>MR80.10</v>
      </c>
      <c r="N1293" s="4" t="str">
        <f t="shared" si="466"/>
        <v>Flg</v>
      </c>
      <c r="O1293" s="179" t="str">
        <f t="shared" si="471"/>
        <v>MR180.10</v>
      </c>
      <c r="P1293" s="4" t="str">
        <f t="shared" si="458"/>
        <v>Pls</v>
      </c>
      <c r="Q1293" s="179" t="str">
        <f t="shared" si="472"/>
        <v>MR280.10</v>
      </c>
      <c r="R1293" s="4" t="str">
        <f t="shared" si="459"/>
        <v>[M]</v>
      </c>
      <c r="S1293" s="179" t="str">
        <f t="shared" si="473"/>
        <v>MR380.10</v>
      </c>
      <c r="T1293" s="4" t="str">
        <f t="shared" si="460"/>
        <v>[A]</v>
      </c>
      <c r="U1293" s="179" t="str">
        <f t="shared" si="467"/>
        <v>MR480.10</v>
      </c>
      <c r="V1293" s="4" t="str">
        <f t="shared" si="462"/>
        <v>Sw</v>
      </c>
      <c r="W1293" s="179" t="str">
        <f t="shared" si="468"/>
        <v>MR580.10</v>
      </c>
      <c r="X1293" s="4" t="str">
        <f t="shared" si="463"/>
        <v>Lamp</v>
      </c>
      <c r="Y1293" s="179" t="str">
        <f t="shared" si="474"/>
        <v>MR680.10</v>
      </c>
      <c r="Z1293" s="4" t="str">
        <f t="shared" si="464"/>
        <v>Alw</v>
      </c>
    </row>
    <row r="1294" spans="2:26">
      <c r="B1294" s="256"/>
      <c r="G1294" s="182">
        <f t="shared" si="475"/>
        <v>80</v>
      </c>
      <c r="H1294" s="179">
        <f t="shared" si="476"/>
        <v>11</v>
      </c>
      <c r="I1294" s="179" t="str">
        <f t="shared" si="465"/>
        <v>R80.11</v>
      </c>
      <c r="K1294" s="179" t="str">
        <f t="shared" si="469"/>
        <v>R180.11</v>
      </c>
      <c r="L1294" s="138" t="str">
        <f t="shared" si="461"/>
        <v>Sol</v>
      </c>
      <c r="M1294" s="179" t="str">
        <f t="shared" si="470"/>
        <v>MR80.11</v>
      </c>
      <c r="N1294" s="4" t="str">
        <f t="shared" si="466"/>
        <v>Flg</v>
      </c>
      <c r="O1294" s="179" t="str">
        <f t="shared" si="471"/>
        <v>MR180.11</v>
      </c>
      <c r="P1294" s="4" t="str">
        <f t="shared" si="458"/>
        <v>Pls</v>
      </c>
      <c r="Q1294" s="179" t="str">
        <f t="shared" si="472"/>
        <v>MR280.11</v>
      </c>
      <c r="R1294" s="4" t="str">
        <f t="shared" si="459"/>
        <v>[M]</v>
      </c>
      <c r="S1294" s="179" t="str">
        <f t="shared" si="473"/>
        <v>MR380.11</v>
      </c>
      <c r="T1294" s="4" t="str">
        <f t="shared" si="460"/>
        <v>[A]</v>
      </c>
      <c r="U1294" s="179" t="str">
        <f t="shared" si="467"/>
        <v>MR480.11</v>
      </c>
      <c r="V1294" s="4" t="str">
        <f t="shared" si="462"/>
        <v>Sw</v>
      </c>
      <c r="W1294" s="179" t="str">
        <f t="shared" si="468"/>
        <v>MR580.11</v>
      </c>
      <c r="X1294" s="4" t="str">
        <f t="shared" si="463"/>
        <v>Lamp</v>
      </c>
      <c r="Y1294" s="179" t="str">
        <f t="shared" si="474"/>
        <v>MR680.11</v>
      </c>
      <c r="Z1294" s="4" t="str">
        <f t="shared" si="464"/>
        <v>Alw</v>
      </c>
    </row>
    <row r="1295" spans="2:26">
      <c r="B1295" s="256"/>
      <c r="G1295" s="182">
        <f t="shared" si="475"/>
        <v>80</v>
      </c>
      <c r="H1295" s="179">
        <f t="shared" si="476"/>
        <v>12</v>
      </c>
      <c r="I1295" s="179" t="str">
        <f t="shared" si="465"/>
        <v>R80.12</v>
      </c>
      <c r="K1295" s="179" t="str">
        <f t="shared" si="469"/>
        <v>R180.12</v>
      </c>
      <c r="L1295" s="138" t="str">
        <f t="shared" si="461"/>
        <v>Sol</v>
      </c>
      <c r="M1295" s="179" t="str">
        <f t="shared" si="470"/>
        <v>MR80.12</v>
      </c>
      <c r="N1295" s="4" t="str">
        <f t="shared" si="466"/>
        <v>Flg</v>
      </c>
      <c r="O1295" s="179" t="str">
        <f t="shared" si="471"/>
        <v>MR180.12</v>
      </c>
      <c r="P1295" s="4" t="str">
        <f t="shared" si="458"/>
        <v>Pls</v>
      </c>
      <c r="Q1295" s="179" t="str">
        <f t="shared" si="472"/>
        <v>MR280.12</v>
      </c>
      <c r="R1295" s="4" t="str">
        <f t="shared" si="459"/>
        <v>[M]</v>
      </c>
      <c r="S1295" s="179" t="str">
        <f t="shared" si="473"/>
        <v>MR380.12</v>
      </c>
      <c r="T1295" s="4" t="str">
        <f t="shared" si="460"/>
        <v>[A]</v>
      </c>
      <c r="U1295" s="179" t="str">
        <f t="shared" si="467"/>
        <v>MR480.12</v>
      </c>
      <c r="V1295" s="4" t="str">
        <f t="shared" si="462"/>
        <v>Sw</v>
      </c>
      <c r="W1295" s="179" t="str">
        <f t="shared" si="468"/>
        <v>MR580.12</v>
      </c>
      <c r="X1295" s="4" t="str">
        <f t="shared" si="463"/>
        <v>Lamp</v>
      </c>
      <c r="Y1295" s="179" t="str">
        <f t="shared" si="474"/>
        <v>MR680.12</v>
      </c>
      <c r="Z1295" s="4" t="str">
        <f t="shared" si="464"/>
        <v>Alw</v>
      </c>
    </row>
    <row r="1296" spans="2:26">
      <c r="B1296" s="256"/>
      <c r="G1296" s="182">
        <f t="shared" si="475"/>
        <v>80</v>
      </c>
      <c r="H1296" s="179">
        <f t="shared" si="476"/>
        <v>13</v>
      </c>
      <c r="I1296" s="179" t="str">
        <f t="shared" si="465"/>
        <v>R80.13</v>
      </c>
      <c r="K1296" s="179" t="str">
        <f t="shared" si="469"/>
        <v>R180.13</v>
      </c>
      <c r="L1296" s="138" t="str">
        <f t="shared" si="461"/>
        <v>Sol</v>
      </c>
      <c r="M1296" s="179" t="str">
        <f t="shared" si="470"/>
        <v>MR80.13</v>
      </c>
      <c r="N1296" s="4" t="str">
        <f t="shared" si="466"/>
        <v>Flg</v>
      </c>
      <c r="O1296" s="179" t="str">
        <f t="shared" si="471"/>
        <v>MR180.13</v>
      </c>
      <c r="P1296" s="4" t="str">
        <f t="shared" si="458"/>
        <v>Pls</v>
      </c>
      <c r="Q1296" s="179" t="str">
        <f t="shared" si="472"/>
        <v>MR280.13</v>
      </c>
      <c r="R1296" s="4" t="str">
        <f t="shared" si="459"/>
        <v>[M]</v>
      </c>
      <c r="S1296" s="179" t="str">
        <f t="shared" si="473"/>
        <v>MR380.13</v>
      </c>
      <c r="T1296" s="4" t="str">
        <f t="shared" si="460"/>
        <v>[A]</v>
      </c>
      <c r="U1296" s="179" t="str">
        <f t="shared" si="467"/>
        <v>MR480.13</v>
      </c>
      <c r="V1296" s="4" t="str">
        <f t="shared" si="462"/>
        <v>Sw</v>
      </c>
      <c r="W1296" s="179" t="str">
        <f t="shared" si="468"/>
        <v>MR580.13</v>
      </c>
      <c r="X1296" s="4" t="str">
        <f t="shared" si="463"/>
        <v>Lamp</v>
      </c>
      <c r="Y1296" s="179" t="str">
        <f t="shared" si="474"/>
        <v>MR680.13</v>
      </c>
      <c r="Z1296" s="4" t="str">
        <f t="shared" si="464"/>
        <v>Alw</v>
      </c>
    </row>
    <row r="1297" spans="2:26">
      <c r="B1297" s="256"/>
      <c r="G1297" s="182">
        <f t="shared" si="475"/>
        <v>80</v>
      </c>
      <c r="H1297" s="179">
        <f t="shared" si="476"/>
        <v>14</v>
      </c>
      <c r="I1297" s="179" t="str">
        <f t="shared" si="465"/>
        <v>R80.14</v>
      </c>
      <c r="K1297" s="179" t="str">
        <f t="shared" si="469"/>
        <v>R180.14</v>
      </c>
      <c r="L1297" s="138" t="str">
        <f t="shared" si="461"/>
        <v>Sol</v>
      </c>
      <c r="M1297" s="179" t="str">
        <f t="shared" si="470"/>
        <v>MR80.14</v>
      </c>
      <c r="N1297" s="4" t="str">
        <f t="shared" si="466"/>
        <v>Flg</v>
      </c>
      <c r="O1297" s="179" t="str">
        <f t="shared" si="471"/>
        <v>MR180.14</v>
      </c>
      <c r="P1297" s="4" t="str">
        <f t="shared" si="458"/>
        <v>Pls</v>
      </c>
      <c r="Q1297" s="179" t="str">
        <f t="shared" si="472"/>
        <v>MR280.14</v>
      </c>
      <c r="R1297" s="4" t="str">
        <f t="shared" si="459"/>
        <v>[M]</v>
      </c>
      <c r="S1297" s="179" t="str">
        <f t="shared" si="473"/>
        <v>MR380.14</v>
      </c>
      <c r="T1297" s="4" t="str">
        <f t="shared" si="460"/>
        <v>[A]</v>
      </c>
      <c r="U1297" s="179" t="str">
        <f t="shared" si="467"/>
        <v>MR480.14</v>
      </c>
      <c r="V1297" s="4" t="str">
        <f t="shared" si="462"/>
        <v>Sw</v>
      </c>
      <c r="W1297" s="179" t="str">
        <f t="shared" si="468"/>
        <v>MR580.14</v>
      </c>
      <c r="X1297" s="4" t="str">
        <f t="shared" si="463"/>
        <v>Lamp</v>
      </c>
      <c r="Y1297" s="179" t="str">
        <f t="shared" si="474"/>
        <v>MR680.14</v>
      </c>
      <c r="Z1297" s="4" t="str">
        <f t="shared" si="464"/>
        <v>Alw</v>
      </c>
    </row>
    <row r="1298" spans="2:26">
      <c r="B1298" s="256"/>
      <c r="G1298" s="182">
        <f t="shared" si="475"/>
        <v>80</v>
      </c>
      <c r="H1298" s="179">
        <f t="shared" si="476"/>
        <v>15</v>
      </c>
      <c r="I1298" s="179" t="str">
        <f t="shared" si="465"/>
        <v>R80.15</v>
      </c>
      <c r="K1298" s="179" t="str">
        <f t="shared" si="469"/>
        <v>R180.15</v>
      </c>
      <c r="L1298" s="138" t="str">
        <f t="shared" si="461"/>
        <v>Sol</v>
      </c>
      <c r="M1298" s="179" t="str">
        <f t="shared" si="470"/>
        <v>MR80.15</v>
      </c>
      <c r="N1298" s="4" t="str">
        <f t="shared" si="466"/>
        <v>Flg</v>
      </c>
      <c r="O1298" s="179" t="str">
        <f t="shared" si="471"/>
        <v>MR180.15</v>
      </c>
      <c r="P1298" s="4" t="str">
        <f t="shared" si="458"/>
        <v>Pls</v>
      </c>
      <c r="Q1298" s="179" t="str">
        <f t="shared" si="472"/>
        <v>MR280.15</v>
      </c>
      <c r="R1298" s="4" t="str">
        <f t="shared" si="459"/>
        <v>[M]</v>
      </c>
      <c r="S1298" s="179" t="str">
        <f t="shared" si="473"/>
        <v>MR380.15</v>
      </c>
      <c r="T1298" s="4" t="str">
        <f t="shared" si="460"/>
        <v>[A]</v>
      </c>
      <c r="U1298" s="179" t="str">
        <f t="shared" si="467"/>
        <v>MR480.15</v>
      </c>
      <c r="V1298" s="4" t="str">
        <f t="shared" si="462"/>
        <v>Sw</v>
      </c>
      <c r="W1298" s="179" t="str">
        <f t="shared" si="468"/>
        <v>MR580.15</v>
      </c>
      <c r="X1298" s="4" t="str">
        <f t="shared" si="463"/>
        <v>Lamp</v>
      </c>
      <c r="Y1298" s="179" t="str">
        <f t="shared" si="474"/>
        <v>MR680.15</v>
      </c>
      <c r="Z1298" s="4" t="str">
        <f t="shared" si="464"/>
        <v>Alw</v>
      </c>
    </row>
    <row r="1299" spans="2:26">
      <c r="B1299" s="256"/>
      <c r="G1299" s="182">
        <f t="shared" si="475"/>
        <v>81</v>
      </c>
      <c r="H1299" s="179">
        <f t="shared" si="476"/>
        <v>0</v>
      </c>
      <c r="I1299" s="179" t="str">
        <f t="shared" si="465"/>
        <v>R81.0</v>
      </c>
      <c r="K1299" s="179" t="str">
        <f t="shared" si="469"/>
        <v>R181.0</v>
      </c>
      <c r="L1299" s="138" t="str">
        <f t="shared" si="461"/>
        <v>Sol</v>
      </c>
      <c r="M1299" s="179" t="str">
        <f t="shared" si="470"/>
        <v>MR81.0</v>
      </c>
      <c r="N1299" s="4" t="str">
        <f t="shared" si="466"/>
        <v>Flg</v>
      </c>
      <c r="O1299" s="179" t="str">
        <f t="shared" si="471"/>
        <v>MR181.0</v>
      </c>
      <c r="P1299" s="4" t="str">
        <f t="shared" ref="P1299:P1362" si="477">$B1299&amp;P$2</f>
        <v>Pls</v>
      </c>
      <c r="Q1299" s="179" t="str">
        <f t="shared" si="472"/>
        <v>MR281.0</v>
      </c>
      <c r="R1299" s="4" t="str">
        <f t="shared" ref="R1299:R1362" si="478">$B1299&amp;R$2</f>
        <v>[M]</v>
      </c>
      <c r="S1299" s="179" t="str">
        <f t="shared" si="473"/>
        <v>MR381.0</v>
      </c>
      <c r="T1299" s="4" t="str">
        <f t="shared" ref="T1299:T1362" si="479">$B1299&amp;T$2</f>
        <v>[A]</v>
      </c>
      <c r="U1299" s="179" t="str">
        <f t="shared" si="467"/>
        <v>MR481.0</v>
      </c>
      <c r="V1299" s="4" t="str">
        <f t="shared" si="462"/>
        <v>Sw</v>
      </c>
      <c r="W1299" s="179" t="str">
        <f t="shared" si="468"/>
        <v>MR581.0</v>
      </c>
      <c r="X1299" s="4" t="str">
        <f t="shared" si="463"/>
        <v>Lamp</v>
      </c>
      <c r="Y1299" s="179" t="str">
        <f t="shared" si="474"/>
        <v>MR681.0</v>
      </c>
      <c r="Z1299" s="4" t="str">
        <f t="shared" si="464"/>
        <v>Alw</v>
      </c>
    </row>
    <row r="1300" spans="2:26">
      <c r="B1300" s="256"/>
      <c r="G1300" s="182">
        <f t="shared" si="475"/>
        <v>81</v>
      </c>
      <c r="H1300" s="179">
        <f t="shared" si="476"/>
        <v>1</v>
      </c>
      <c r="I1300" s="179" t="str">
        <f t="shared" si="465"/>
        <v>R81.1</v>
      </c>
      <c r="K1300" s="179" t="str">
        <f t="shared" si="469"/>
        <v>R181.1</v>
      </c>
      <c r="L1300" s="138" t="str">
        <f t="shared" si="461"/>
        <v>Sol</v>
      </c>
      <c r="M1300" s="179" t="str">
        <f t="shared" si="470"/>
        <v>MR81.1</v>
      </c>
      <c r="N1300" s="4" t="str">
        <f t="shared" si="466"/>
        <v>Flg</v>
      </c>
      <c r="O1300" s="179" t="str">
        <f t="shared" si="471"/>
        <v>MR181.1</v>
      </c>
      <c r="P1300" s="4" t="str">
        <f t="shared" si="477"/>
        <v>Pls</v>
      </c>
      <c r="Q1300" s="179" t="str">
        <f t="shared" si="472"/>
        <v>MR281.1</v>
      </c>
      <c r="R1300" s="4" t="str">
        <f t="shared" si="478"/>
        <v>[M]</v>
      </c>
      <c r="S1300" s="179" t="str">
        <f t="shared" si="473"/>
        <v>MR381.1</v>
      </c>
      <c r="T1300" s="4" t="str">
        <f t="shared" si="479"/>
        <v>[A]</v>
      </c>
      <c r="U1300" s="179" t="str">
        <f t="shared" si="467"/>
        <v>MR481.1</v>
      </c>
      <c r="V1300" s="4" t="str">
        <f t="shared" si="462"/>
        <v>Sw</v>
      </c>
      <c r="W1300" s="179" t="str">
        <f t="shared" si="468"/>
        <v>MR581.1</v>
      </c>
      <c r="X1300" s="4" t="str">
        <f t="shared" si="463"/>
        <v>Lamp</v>
      </c>
      <c r="Y1300" s="179" t="str">
        <f t="shared" si="474"/>
        <v>MR681.1</v>
      </c>
      <c r="Z1300" s="4" t="str">
        <f t="shared" si="464"/>
        <v>Alw</v>
      </c>
    </row>
    <row r="1301" spans="2:26">
      <c r="B1301" s="256"/>
      <c r="G1301" s="182">
        <f t="shared" si="475"/>
        <v>81</v>
      </c>
      <c r="H1301" s="179">
        <f t="shared" si="476"/>
        <v>2</v>
      </c>
      <c r="I1301" s="179" t="str">
        <f t="shared" si="465"/>
        <v>R81.2</v>
      </c>
      <c r="K1301" s="179" t="str">
        <f t="shared" si="469"/>
        <v>R181.2</v>
      </c>
      <c r="L1301" s="138" t="str">
        <f t="shared" si="461"/>
        <v>Sol</v>
      </c>
      <c r="M1301" s="179" t="str">
        <f t="shared" si="470"/>
        <v>MR81.2</v>
      </c>
      <c r="N1301" s="4" t="str">
        <f t="shared" si="466"/>
        <v>Flg</v>
      </c>
      <c r="O1301" s="179" t="str">
        <f t="shared" si="471"/>
        <v>MR181.2</v>
      </c>
      <c r="P1301" s="4" t="str">
        <f t="shared" si="477"/>
        <v>Pls</v>
      </c>
      <c r="Q1301" s="179" t="str">
        <f t="shared" si="472"/>
        <v>MR281.2</v>
      </c>
      <c r="R1301" s="4" t="str">
        <f t="shared" si="478"/>
        <v>[M]</v>
      </c>
      <c r="S1301" s="179" t="str">
        <f t="shared" si="473"/>
        <v>MR381.2</v>
      </c>
      <c r="T1301" s="4" t="str">
        <f t="shared" si="479"/>
        <v>[A]</v>
      </c>
      <c r="U1301" s="179" t="str">
        <f t="shared" si="467"/>
        <v>MR481.2</v>
      </c>
      <c r="V1301" s="4" t="str">
        <f t="shared" si="462"/>
        <v>Sw</v>
      </c>
      <c r="W1301" s="179" t="str">
        <f t="shared" si="468"/>
        <v>MR581.2</v>
      </c>
      <c r="X1301" s="4" t="str">
        <f t="shared" si="463"/>
        <v>Lamp</v>
      </c>
      <c r="Y1301" s="179" t="str">
        <f t="shared" si="474"/>
        <v>MR681.2</v>
      </c>
      <c r="Z1301" s="4" t="str">
        <f t="shared" si="464"/>
        <v>Alw</v>
      </c>
    </row>
    <row r="1302" spans="2:26">
      <c r="B1302" s="256"/>
      <c r="G1302" s="182">
        <f t="shared" si="475"/>
        <v>81</v>
      </c>
      <c r="H1302" s="179">
        <f t="shared" si="476"/>
        <v>3</v>
      </c>
      <c r="I1302" s="179" t="str">
        <f t="shared" si="465"/>
        <v>R81.3</v>
      </c>
      <c r="K1302" s="179" t="str">
        <f t="shared" si="469"/>
        <v>R181.3</v>
      </c>
      <c r="L1302" s="138" t="str">
        <f t="shared" si="461"/>
        <v>Sol</v>
      </c>
      <c r="M1302" s="179" t="str">
        <f t="shared" si="470"/>
        <v>MR81.3</v>
      </c>
      <c r="N1302" s="4" t="str">
        <f t="shared" si="466"/>
        <v>Flg</v>
      </c>
      <c r="O1302" s="179" t="str">
        <f t="shared" si="471"/>
        <v>MR181.3</v>
      </c>
      <c r="P1302" s="4" t="str">
        <f t="shared" si="477"/>
        <v>Pls</v>
      </c>
      <c r="Q1302" s="179" t="str">
        <f t="shared" si="472"/>
        <v>MR281.3</v>
      </c>
      <c r="R1302" s="4" t="str">
        <f t="shared" si="478"/>
        <v>[M]</v>
      </c>
      <c r="S1302" s="179" t="str">
        <f t="shared" si="473"/>
        <v>MR381.3</v>
      </c>
      <c r="T1302" s="4" t="str">
        <f t="shared" si="479"/>
        <v>[A]</v>
      </c>
      <c r="U1302" s="179" t="str">
        <f t="shared" si="467"/>
        <v>MR481.3</v>
      </c>
      <c r="V1302" s="4" t="str">
        <f t="shared" si="462"/>
        <v>Sw</v>
      </c>
      <c r="W1302" s="179" t="str">
        <f t="shared" si="468"/>
        <v>MR581.3</v>
      </c>
      <c r="X1302" s="4" t="str">
        <f t="shared" si="463"/>
        <v>Lamp</v>
      </c>
      <c r="Y1302" s="179" t="str">
        <f t="shared" si="474"/>
        <v>MR681.3</v>
      </c>
      <c r="Z1302" s="4" t="str">
        <f t="shared" si="464"/>
        <v>Alw</v>
      </c>
    </row>
    <row r="1303" spans="2:26">
      <c r="B1303" s="256"/>
      <c r="G1303" s="182">
        <f t="shared" si="475"/>
        <v>81</v>
      </c>
      <c r="H1303" s="179">
        <f t="shared" si="476"/>
        <v>4</v>
      </c>
      <c r="I1303" s="179" t="str">
        <f t="shared" si="465"/>
        <v>R81.4</v>
      </c>
      <c r="K1303" s="179" t="str">
        <f t="shared" si="469"/>
        <v>R181.4</v>
      </c>
      <c r="L1303" s="138" t="str">
        <f t="shared" si="461"/>
        <v>Sol</v>
      </c>
      <c r="M1303" s="179" t="str">
        <f t="shared" si="470"/>
        <v>MR81.4</v>
      </c>
      <c r="N1303" s="4" t="str">
        <f t="shared" si="466"/>
        <v>Flg</v>
      </c>
      <c r="O1303" s="179" t="str">
        <f t="shared" si="471"/>
        <v>MR181.4</v>
      </c>
      <c r="P1303" s="4" t="str">
        <f t="shared" si="477"/>
        <v>Pls</v>
      </c>
      <c r="Q1303" s="179" t="str">
        <f t="shared" si="472"/>
        <v>MR281.4</v>
      </c>
      <c r="R1303" s="4" t="str">
        <f t="shared" si="478"/>
        <v>[M]</v>
      </c>
      <c r="S1303" s="179" t="str">
        <f t="shared" si="473"/>
        <v>MR381.4</v>
      </c>
      <c r="T1303" s="4" t="str">
        <f t="shared" si="479"/>
        <v>[A]</v>
      </c>
      <c r="U1303" s="179" t="str">
        <f t="shared" si="467"/>
        <v>MR481.4</v>
      </c>
      <c r="V1303" s="4" t="str">
        <f t="shared" si="462"/>
        <v>Sw</v>
      </c>
      <c r="W1303" s="179" t="str">
        <f t="shared" si="468"/>
        <v>MR581.4</v>
      </c>
      <c r="X1303" s="4" t="str">
        <f t="shared" si="463"/>
        <v>Lamp</v>
      </c>
      <c r="Y1303" s="179" t="str">
        <f t="shared" si="474"/>
        <v>MR681.4</v>
      </c>
      <c r="Z1303" s="4" t="str">
        <f t="shared" si="464"/>
        <v>Alw</v>
      </c>
    </row>
    <row r="1304" spans="2:26">
      <c r="B1304" s="256"/>
      <c r="G1304" s="182">
        <f t="shared" si="475"/>
        <v>81</v>
      </c>
      <c r="H1304" s="179">
        <f t="shared" si="476"/>
        <v>5</v>
      </c>
      <c r="I1304" s="179" t="str">
        <f t="shared" si="465"/>
        <v>R81.5</v>
      </c>
      <c r="K1304" s="179" t="str">
        <f t="shared" si="469"/>
        <v>R181.5</v>
      </c>
      <c r="L1304" s="138" t="str">
        <f t="shared" si="461"/>
        <v>Sol</v>
      </c>
      <c r="M1304" s="179" t="str">
        <f t="shared" si="470"/>
        <v>MR81.5</v>
      </c>
      <c r="N1304" s="4" t="str">
        <f t="shared" si="466"/>
        <v>Flg</v>
      </c>
      <c r="O1304" s="179" t="str">
        <f t="shared" si="471"/>
        <v>MR181.5</v>
      </c>
      <c r="P1304" s="4" t="str">
        <f t="shared" si="477"/>
        <v>Pls</v>
      </c>
      <c r="Q1304" s="179" t="str">
        <f t="shared" si="472"/>
        <v>MR281.5</v>
      </c>
      <c r="R1304" s="4" t="str">
        <f t="shared" si="478"/>
        <v>[M]</v>
      </c>
      <c r="S1304" s="179" t="str">
        <f t="shared" si="473"/>
        <v>MR381.5</v>
      </c>
      <c r="T1304" s="4" t="str">
        <f t="shared" si="479"/>
        <v>[A]</v>
      </c>
      <c r="U1304" s="179" t="str">
        <f t="shared" si="467"/>
        <v>MR481.5</v>
      </c>
      <c r="V1304" s="4" t="str">
        <f t="shared" si="462"/>
        <v>Sw</v>
      </c>
      <c r="W1304" s="179" t="str">
        <f t="shared" si="468"/>
        <v>MR581.5</v>
      </c>
      <c r="X1304" s="4" t="str">
        <f t="shared" si="463"/>
        <v>Lamp</v>
      </c>
      <c r="Y1304" s="179" t="str">
        <f t="shared" si="474"/>
        <v>MR681.5</v>
      </c>
      <c r="Z1304" s="4" t="str">
        <f t="shared" si="464"/>
        <v>Alw</v>
      </c>
    </row>
    <row r="1305" spans="2:26">
      <c r="B1305" s="256"/>
      <c r="G1305" s="182">
        <f t="shared" si="475"/>
        <v>81</v>
      </c>
      <c r="H1305" s="179">
        <f t="shared" si="476"/>
        <v>6</v>
      </c>
      <c r="I1305" s="179" t="str">
        <f t="shared" si="465"/>
        <v>R81.6</v>
      </c>
      <c r="K1305" s="179" t="str">
        <f t="shared" si="469"/>
        <v>R181.6</v>
      </c>
      <c r="L1305" s="138" t="str">
        <f t="shared" si="461"/>
        <v>Sol</v>
      </c>
      <c r="M1305" s="179" t="str">
        <f t="shared" si="470"/>
        <v>MR81.6</v>
      </c>
      <c r="N1305" s="4" t="str">
        <f t="shared" si="466"/>
        <v>Flg</v>
      </c>
      <c r="O1305" s="179" t="str">
        <f t="shared" si="471"/>
        <v>MR181.6</v>
      </c>
      <c r="P1305" s="4" t="str">
        <f t="shared" si="477"/>
        <v>Pls</v>
      </c>
      <c r="Q1305" s="179" t="str">
        <f t="shared" si="472"/>
        <v>MR281.6</v>
      </c>
      <c r="R1305" s="4" t="str">
        <f t="shared" si="478"/>
        <v>[M]</v>
      </c>
      <c r="S1305" s="179" t="str">
        <f t="shared" si="473"/>
        <v>MR381.6</v>
      </c>
      <c r="T1305" s="4" t="str">
        <f t="shared" si="479"/>
        <v>[A]</v>
      </c>
      <c r="U1305" s="179" t="str">
        <f t="shared" si="467"/>
        <v>MR481.6</v>
      </c>
      <c r="V1305" s="4" t="str">
        <f t="shared" si="462"/>
        <v>Sw</v>
      </c>
      <c r="W1305" s="179" t="str">
        <f t="shared" si="468"/>
        <v>MR581.6</v>
      </c>
      <c r="X1305" s="4" t="str">
        <f t="shared" si="463"/>
        <v>Lamp</v>
      </c>
      <c r="Y1305" s="179" t="str">
        <f t="shared" si="474"/>
        <v>MR681.6</v>
      </c>
      <c r="Z1305" s="4" t="str">
        <f t="shared" si="464"/>
        <v>Alw</v>
      </c>
    </row>
    <row r="1306" spans="2:26">
      <c r="B1306" s="256"/>
      <c r="G1306" s="182">
        <f t="shared" si="475"/>
        <v>81</v>
      </c>
      <c r="H1306" s="179">
        <f t="shared" si="476"/>
        <v>7</v>
      </c>
      <c r="I1306" s="179" t="str">
        <f t="shared" si="465"/>
        <v>R81.7</v>
      </c>
      <c r="K1306" s="179" t="str">
        <f t="shared" si="469"/>
        <v>R181.7</v>
      </c>
      <c r="L1306" s="138" t="str">
        <f t="shared" si="461"/>
        <v>Sol</v>
      </c>
      <c r="M1306" s="179" t="str">
        <f t="shared" si="470"/>
        <v>MR81.7</v>
      </c>
      <c r="N1306" s="4" t="str">
        <f t="shared" si="466"/>
        <v>Flg</v>
      </c>
      <c r="O1306" s="179" t="str">
        <f t="shared" si="471"/>
        <v>MR181.7</v>
      </c>
      <c r="P1306" s="4" t="str">
        <f t="shared" si="477"/>
        <v>Pls</v>
      </c>
      <c r="Q1306" s="179" t="str">
        <f t="shared" si="472"/>
        <v>MR281.7</v>
      </c>
      <c r="R1306" s="4" t="str">
        <f t="shared" si="478"/>
        <v>[M]</v>
      </c>
      <c r="S1306" s="179" t="str">
        <f t="shared" si="473"/>
        <v>MR381.7</v>
      </c>
      <c r="T1306" s="4" t="str">
        <f t="shared" si="479"/>
        <v>[A]</v>
      </c>
      <c r="U1306" s="179" t="str">
        <f t="shared" si="467"/>
        <v>MR481.7</v>
      </c>
      <c r="V1306" s="4" t="str">
        <f t="shared" si="462"/>
        <v>Sw</v>
      </c>
      <c r="W1306" s="179" t="str">
        <f t="shared" si="468"/>
        <v>MR581.7</v>
      </c>
      <c r="X1306" s="4" t="str">
        <f t="shared" si="463"/>
        <v>Lamp</v>
      </c>
      <c r="Y1306" s="179" t="str">
        <f t="shared" si="474"/>
        <v>MR681.7</v>
      </c>
      <c r="Z1306" s="4" t="str">
        <f t="shared" si="464"/>
        <v>Alw</v>
      </c>
    </row>
    <row r="1307" spans="2:26">
      <c r="B1307" s="256"/>
      <c r="G1307" s="182">
        <f t="shared" si="475"/>
        <v>81</v>
      </c>
      <c r="H1307" s="179">
        <f t="shared" si="476"/>
        <v>8</v>
      </c>
      <c r="I1307" s="179" t="str">
        <f t="shared" si="465"/>
        <v>R81.8</v>
      </c>
      <c r="K1307" s="179" t="str">
        <f t="shared" si="469"/>
        <v>R181.8</v>
      </c>
      <c r="L1307" s="138" t="str">
        <f t="shared" si="461"/>
        <v>Sol</v>
      </c>
      <c r="M1307" s="179" t="str">
        <f t="shared" si="470"/>
        <v>MR81.8</v>
      </c>
      <c r="N1307" s="4" t="str">
        <f t="shared" si="466"/>
        <v>Flg</v>
      </c>
      <c r="O1307" s="179" t="str">
        <f t="shared" si="471"/>
        <v>MR181.8</v>
      </c>
      <c r="P1307" s="4" t="str">
        <f t="shared" si="477"/>
        <v>Pls</v>
      </c>
      <c r="Q1307" s="179" t="str">
        <f t="shared" si="472"/>
        <v>MR281.8</v>
      </c>
      <c r="R1307" s="4" t="str">
        <f t="shared" si="478"/>
        <v>[M]</v>
      </c>
      <c r="S1307" s="179" t="str">
        <f t="shared" si="473"/>
        <v>MR381.8</v>
      </c>
      <c r="T1307" s="4" t="str">
        <f t="shared" si="479"/>
        <v>[A]</v>
      </c>
      <c r="U1307" s="179" t="str">
        <f t="shared" si="467"/>
        <v>MR481.8</v>
      </c>
      <c r="V1307" s="4" t="str">
        <f t="shared" si="462"/>
        <v>Sw</v>
      </c>
      <c r="W1307" s="179" t="str">
        <f t="shared" si="468"/>
        <v>MR581.8</v>
      </c>
      <c r="X1307" s="4" t="str">
        <f t="shared" si="463"/>
        <v>Lamp</v>
      </c>
      <c r="Y1307" s="179" t="str">
        <f t="shared" si="474"/>
        <v>MR681.8</v>
      </c>
      <c r="Z1307" s="4" t="str">
        <f t="shared" si="464"/>
        <v>Alw</v>
      </c>
    </row>
    <row r="1308" spans="2:26">
      <c r="B1308" s="256"/>
      <c r="G1308" s="182">
        <f t="shared" si="475"/>
        <v>81</v>
      </c>
      <c r="H1308" s="179">
        <f t="shared" si="476"/>
        <v>9</v>
      </c>
      <c r="I1308" s="179" t="str">
        <f t="shared" si="465"/>
        <v>R81.9</v>
      </c>
      <c r="K1308" s="179" t="str">
        <f t="shared" si="469"/>
        <v>R181.9</v>
      </c>
      <c r="L1308" s="138" t="str">
        <f t="shared" si="461"/>
        <v>Sol</v>
      </c>
      <c r="M1308" s="179" t="str">
        <f t="shared" si="470"/>
        <v>MR81.9</v>
      </c>
      <c r="N1308" s="4" t="str">
        <f t="shared" si="466"/>
        <v>Flg</v>
      </c>
      <c r="O1308" s="179" t="str">
        <f t="shared" si="471"/>
        <v>MR181.9</v>
      </c>
      <c r="P1308" s="4" t="str">
        <f t="shared" si="477"/>
        <v>Pls</v>
      </c>
      <c r="Q1308" s="179" t="str">
        <f t="shared" si="472"/>
        <v>MR281.9</v>
      </c>
      <c r="R1308" s="4" t="str">
        <f t="shared" si="478"/>
        <v>[M]</v>
      </c>
      <c r="S1308" s="179" t="str">
        <f t="shared" si="473"/>
        <v>MR381.9</v>
      </c>
      <c r="T1308" s="4" t="str">
        <f t="shared" si="479"/>
        <v>[A]</v>
      </c>
      <c r="U1308" s="179" t="str">
        <f t="shared" si="467"/>
        <v>MR481.9</v>
      </c>
      <c r="V1308" s="4" t="str">
        <f t="shared" si="462"/>
        <v>Sw</v>
      </c>
      <c r="W1308" s="179" t="str">
        <f t="shared" si="468"/>
        <v>MR581.9</v>
      </c>
      <c r="X1308" s="4" t="str">
        <f t="shared" si="463"/>
        <v>Lamp</v>
      </c>
      <c r="Y1308" s="179" t="str">
        <f t="shared" si="474"/>
        <v>MR681.9</v>
      </c>
      <c r="Z1308" s="4" t="str">
        <f t="shared" si="464"/>
        <v>Alw</v>
      </c>
    </row>
    <row r="1309" spans="2:26">
      <c r="B1309" s="256"/>
      <c r="G1309" s="182">
        <f t="shared" si="475"/>
        <v>81</v>
      </c>
      <c r="H1309" s="179">
        <f t="shared" si="476"/>
        <v>10</v>
      </c>
      <c r="I1309" s="179" t="str">
        <f t="shared" si="465"/>
        <v>R81.10</v>
      </c>
      <c r="K1309" s="179" t="str">
        <f t="shared" si="469"/>
        <v>R181.10</v>
      </c>
      <c r="L1309" s="138" t="str">
        <f t="shared" si="461"/>
        <v>Sol</v>
      </c>
      <c r="M1309" s="179" t="str">
        <f t="shared" si="470"/>
        <v>MR81.10</v>
      </c>
      <c r="N1309" s="4" t="str">
        <f t="shared" si="466"/>
        <v>Flg</v>
      </c>
      <c r="O1309" s="179" t="str">
        <f t="shared" si="471"/>
        <v>MR181.10</v>
      </c>
      <c r="P1309" s="4" t="str">
        <f t="shared" si="477"/>
        <v>Pls</v>
      </c>
      <c r="Q1309" s="179" t="str">
        <f t="shared" si="472"/>
        <v>MR281.10</v>
      </c>
      <c r="R1309" s="4" t="str">
        <f t="shared" si="478"/>
        <v>[M]</v>
      </c>
      <c r="S1309" s="179" t="str">
        <f t="shared" si="473"/>
        <v>MR381.10</v>
      </c>
      <c r="T1309" s="4" t="str">
        <f t="shared" si="479"/>
        <v>[A]</v>
      </c>
      <c r="U1309" s="179" t="str">
        <f t="shared" si="467"/>
        <v>MR481.10</v>
      </c>
      <c r="V1309" s="4" t="str">
        <f t="shared" si="462"/>
        <v>Sw</v>
      </c>
      <c r="W1309" s="179" t="str">
        <f t="shared" si="468"/>
        <v>MR581.10</v>
      </c>
      <c r="X1309" s="4" t="str">
        <f t="shared" si="463"/>
        <v>Lamp</v>
      </c>
      <c r="Y1309" s="179" t="str">
        <f t="shared" si="474"/>
        <v>MR681.10</v>
      </c>
      <c r="Z1309" s="4" t="str">
        <f t="shared" si="464"/>
        <v>Alw</v>
      </c>
    </row>
    <row r="1310" spans="2:26">
      <c r="B1310" s="256"/>
      <c r="G1310" s="182">
        <f t="shared" si="475"/>
        <v>81</v>
      </c>
      <c r="H1310" s="179">
        <f t="shared" si="476"/>
        <v>11</v>
      </c>
      <c r="I1310" s="179" t="str">
        <f t="shared" si="465"/>
        <v>R81.11</v>
      </c>
      <c r="K1310" s="179" t="str">
        <f t="shared" si="469"/>
        <v>R181.11</v>
      </c>
      <c r="L1310" s="138" t="str">
        <f t="shared" si="461"/>
        <v>Sol</v>
      </c>
      <c r="M1310" s="179" t="str">
        <f t="shared" si="470"/>
        <v>MR81.11</v>
      </c>
      <c r="N1310" s="4" t="str">
        <f t="shared" si="466"/>
        <v>Flg</v>
      </c>
      <c r="O1310" s="179" t="str">
        <f t="shared" si="471"/>
        <v>MR181.11</v>
      </c>
      <c r="P1310" s="4" t="str">
        <f t="shared" si="477"/>
        <v>Pls</v>
      </c>
      <c r="Q1310" s="179" t="str">
        <f t="shared" si="472"/>
        <v>MR281.11</v>
      </c>
      <c r="R1310" s="4" t="str">
        <f t="shared" si="478"/>
        <v>[M]</v>
      </c>
      <c r="S1310" s="179" t="str">
        <f t="shared" si="473"/>
        <v>MR381.11</v>
      </c>
      <c r="T1310" s="4" t="str">
        <f t="shared" si="479"/>
        <v>[A]</v>
      </c>
      <c r="U1310" s="179" t="str">
        <f t="shared" si="467"/>
        <v>MR481.11</v>
      </c>
      <c r="V1310" s="4" t="str">
        <f t="shared" si="462"/>
        <v>Sw</v>
      </c>
      <c r="W1310" s="179" t="str">
        <f t="shared" si="468"/>
        <v>MR581.11</v>
      </c>
      <c r="X1310" s="4" t="str">
        <f t="shared" si="463"/>
        <v>Lamp</v>
      </c>
      <c r="Y1310" s="179" t="str">
        <f t="shared" si="474"/>
        <v>MR681.11</v>
      </c>
      <c r="Z1310" s="4" t="str">
        <f t="shared" si="464"/>
        <v>Alw</v>
      </c>
    </row>
    <row r="1311" spans="2:26">
      <c r="B1311" s="256"/>
      <c r="G1311" s="182">
        <f t="shared" si="475"/>
        <v>81</v>
      </c>
      <c r="H1311" s="179">
        <f t="shared" si="476"/>
        <v>12</v>
      </c>
      <c r="I1311" s="179" t="str">
        <f t="shared" si="465"/>
        <v>R81.12</v>
      </c>
      <c r="K1311" s="179" t="str">
        <f t="shared" si="469"/>
        <v>R181.12</v>
      </c>
      <c r="L1311" s="138" t="str">
        <f t="shared" si="461"/>
        <v>Sol</v>
      </c>
      <c r="M1311" s="179" t="str">
        <f t="shared" si="470"/>
        <v>MR81.12</v>
      </c>
      <c r="N1311" s="4" t="str">
        <f t="shared" si="466"/>
        <v>Flg</v>
      </c>
      <c r="O1311" s="179" t="str">
        <f t="shared" si="471"/>
        <v>MR181.12</v>
      </c>
      <c r="P1311" s="4" t="str">
        <f t="shared" si="477"/>
        <v>Pls</v>
      </c>
      <c r="Q1311" s="179" t="str">
        <f t="shared" si="472"/>
        <v>MR281.12</v>
      </c>
      <c r="R1311" s="4" t="str">
        <f t="shared" si="478"/>
        <v>[M]</v>
      </c>
      <c r="S1311" s="179" t="str">
        <f t="shared" si="473"/>
        <v>MR381.12</v>
      </c>
      <c r="T1311" s="4" t="str">
        <f t="shared" si="479"/>
        <v>[A]</v>
      </c>
      <c r="U1311" s="179" t="str">
        <f t="shared" si="467"/>
        <v>MR481.12</v>
      </c>
      <c r="V1311" s="4" t="str">
        <f t="shared" si="462"/>
        <v>Sw</v>
      </c>
      <c r="W1311" s="179" t="str">
        <f t="shared" si="468"/>
        <v>MR581.12</v>
      </c>
      <c r="X1311" s="4" t="str">
        <f t="shared" si="463"/>
        <v>Lamp</v>
      </c>
      <c r="Y1311" s="179" t="str">
        <f t="shared" si="474"/>
        <v>MR681.12</v>
      </c>
      <c r="Z1311" s="4" t="str">
        <f t="shared" si="464"/>
        <v>Alw</v>
      </c>
    </row>
    <row r="1312" spans="2:26">
      <c r="B1312" s="256"/>
      <c r="G1312" s="182">
        <f t="shared" si="475"/>
        <v>81</v>
      </c>
      <c r="H1312" s="179">
        <f t="shared" si="476"/>
        <v>13</v>
      </c>
      <c r="I1312" s="179" t="str">
        <f t="shared" si="465"/>
        <v>R81.13</v>
      </c>
      <c r="K1312" s="179" t="str">
        <f t="shared" si="469"/>
        <v>R181.13</v>
      </c>
      <c r="L1312" s="138" t="str">
        <f t="shared" si="461"/>
        <v>Sol</v>
      </c>
      <c r="M1312" s="179" t="str">
        <f t="shared" si="470"/>
        <v>MR81.13</v>
      </c>
      <c r="N1312" s="4" t="str">
        <f t="shared" si="466"/>
        <v>Flg</v>
      </c>
      <c r="O1312" s="179" t="str">
        <f t="shared" si="471"/>
        <v>MR181.13</v>
      </c>
      <c r="P1312" s="4" t="str">
        <f t="shared" si="477"/>
        <v>Pls</v>
      </c>
      <c r="Q1312" s="179" t="str">
        <f t="shared" si="472"/>
        <v>MR281.13</v>
      </c>
      <c r="R1312" s="4" t="str">
        <f t="shared" si="478"/>
        <v>[M]</v>
      </c>
      <c r="S1312" s="179" t="str">
        <f t="shared" si="473"/>
        <v>MR381.13</v>
      </c>
      <c r="T1312" s="4" t="str">
        <f t="shared" si="479"/>
        <v>[A]</v>
      </c>
      <c r="U1312" s="179" t="str">
        <f t="shared" si="467"/>
        <v>MR481.13</v>
      </c>
      <c r="V1312" s="4" t="str">
        <f t="shared" si="462"/>
        <v>Sw</v>
      </c>
      <c r="W1312" s="179" t="str">
        <f t="shared" si="468"/>
        <v>MR581.13</v>
      </c>
      <c r="X1312" s="4" t="str">
        <f t="shared" si="463"/>
        <v>Lamp</v>
      </c>
      <c r="Y1312" s="179" t="str">
        <f t="shared" si="474"/>
        <v>MR681.13</v>
      </c>
      <c r="Z1312" s="4" t="str">
        <f t="shared" si="464"/>
        <v>Alw</v>
      </c>
    </row>
    <row r="1313" spans="2:26">
      <c r="B1313" s="256"/>
      <c r="G1313" s="182">
        <f t="shared" si="475"/>
        <v>81</v>
      </c>
      <c r="H1313" s="179">
        <f t="shared" si="476"/>
        <v>14</v>
      </c>
      <c r="I1313" s="179" t="str">
        <f t="shared" si="465"/>
        <v>R81.14</v>
      </c>
      <c r="K1313" s="179" t="str">
        <f t="shared" si="469"/>
        <v>R181.14</v>
      </c>
      <c r="L1313" s="138" t="str">
        <f t="shared" si="461"/>
        <v>Sol</v>
      </c>
      <c r="M1313" s="179" t="str">
        <f t="shared" si="470"/>
        <v>MR81.14</v>
      </c>
      <c r="N1313" s="4" t="str">
        <f t="shared" si="466"/>
        <v>Flg</v>
      </c>
      <c r="O1313" s="179" t="str">
        <f t="shared" si="471"/>
        <v>MR181.14</v>
      </c>
      <c r="P1313" s="4" t="str">
        <f t="shared" si="477"/>
        <v>Pls</v>
      </c>
      <c r="Q1313" s="179" t="str">
        <f t="shared" si="472"/>
        <v>MR281.14</v>
      </c>
      <c r="R1313" s="4" t="str">
        <f t="shared" si="478"/>
        <v>[M]</v>
      </c>
      <c r="S1313" s="179" t="str">
        <f t="shared" si="473"/>
        <v>MR381.14</v>
      </c>
      <c r="T1313" s="4" t="str">
        <f t="shared" si="479"/>
        <v>[A]</v>
      </c>
      <c r="U1313" s="179" t="str">
        <f t="shared" si="467"/>
        <v>MR481.14</v>
      </c>
      <c r="V1313" s="4" t="str">
        <f t="shared" si="462"/>
        <v>Sw</v>
      </c>
      <c r="W1313" s="179" t="str">
        <f t="shared" si="468"/>
        <v>MR581.14</v>
      </c>
      <c r="X1313" s="4" t="str">
        <f t="shared" si="463"/>
        <v>Lamp</v>
      </c>
      <c r="Y1313" s="179" t="str">
        <f t="shared" si="474"/>
        <v>MR681.14</v>
      </c>
      <c r="Z1313" s="4" t="str">
        <f t="shared" si="464"/>
        <v>Alw</v>
      </c>
    </row>
    <row r="1314" spans="2:26">
      <c r="B1314" s="256"/>
      <c r="G1314" s="182">
        <f t="shared" si="475"/>
        <v>81</v>
      </c>
      <c r="H1314" s="179">
        <f t="shared" si="476"/>
        <v>15</v>
      </c>
      <c r="I1314" s="179" t="str">
        <f t="shared" si="465"/>
        <v>R81.15</v>
      </c>
      <c r="K1314" s="179" t="str">
        <f t="shared" si="469"/>
        <v>R181.15</v>
      </c>
      <c r="L1314" s="138" t="str">
        <f t="shared" si="461"/>
        <v>Sol</v>
      </c>
      <c r="M1314" s="179" t="str">
        <f t="shared" si="470"/>
        <v>MR81.15</v>
      </c>
      <c r="N1314" s="4" t="str">
        <f t="shared" si="466"/>
        <v>Flg</v>
      </c>
      <c r="O1314" s="179" t="str">
        <f t="shared" si="471"/>
        <v>MR181.15</v>
      </c>
      <c r="P1314" s="4" t="str">
        <f t="shared" si="477"/>
        <v>Pls</v>
      </c>
      <c r="Q1314" s="179" t="str">
        <f t="shared" si="472"/>
        <v>MR281.15</v>
      </c>
      <c r="R1314" s="4" t="str">
        <f t="shared" si="478"/>
        <v>[M]</v>
      </c>
      <c r="S1314" s="179" t="str">
        <f t="shared" si="473"/>
        <v>MR381.15</v>
      </c>
      <c r="T1314" s="4" t="str">
        <f t="shared" si="479"/>
        <v>[A]</v>
      </c>
      <c r="U1314" s="179" t="str">
        <f t="shared" si="467"/>
        <v>MR481.15</v>
      </c>
      <c r="V1314" s="4" t="str">
        <f t="shared" si="462"/>
        <v>Sw</v>
      </c>
      <c r="W1314" s="179" t="str">
        <f t="shared" si="468"/>
        <v>MR581.15</v>
      </c>
      <c r="X1314" s="4" t="str">
        <f t="shared" si="463"/>
        <v>Lamp</v>
      </c>
      <c r="Y1314" s="179" t="str">
        <f t="shared" si="474"/>
        <v>MR681.15</v>
      </c>
      <c r="Z1314" s="4" t="str">
        <f t="shared" si="464"/>
        <v>Alw</v>
      </c>
    </row>
    <row r="1315" spans="2:26">
      <c r="B1315" s="256"/>
      <c r="G1315" s="182">
        <f t="shared" si="475"/>
        <v>82</v>
      </c>
      <c r="H1315" s="179">
        <f t="shared" si="476"/>
        <v>0</v>
      </c>
      <c r="I1315" s="179" t="str">
        <f t="shared" si="465"/>
        <v>R82.0</v>
      </c>
      <c r="K1315" s="179" t="str">
        <f t="shared" si="469"/>
        <v>R182.0</v>
      </c>
      <c r="L1315" s="138" t="str">
        <f t="shared" ref="L1315:L1378" si="480">$B1315&amp;L$2</f>
        <v>Sol</v>
      </c>
      <c r="M1315" s="179" t="str">
        <f t="shared" si="470"/>
        <v>MR82.0</v>
      </c>
      <c r="N1315" s="4" t="str">
        <f t="shared" si="466"/>
        <v>Flg</v>
      </c>
      <c r="O1315" s="179" t="str">
        <f t="shared" si="471"/>
        <v>MR182.0</v>
      </c>
      <c r="P1315" s="4" t="str">
        <f t="shared" si="477"/>
        <v>Pls</v>
      </c>
      <c r="Q1315" s="179" t="str">
        <f t="shared" si="472"/>
        <v>MR282.0</v>
      </c>
      <c r="R1315" s="4" t="str">
        <f t="shared" si="478"/>
        <v>[M]</v>
      </c>
      <c r="S1315" s="179" t="str">
        <f t="shared" si="473"/>
        <v>MR382.0</v>
      </c>
      <c r="T1315" s="4" t="str">
        <f t="shared" si="479"/>
        <v>[A]</v>
      </c>
      <c r="U1315" s="179" t="str">
        <f t="shared" si="467"/>
        <v>MR482.0</v>
      </c>
      <c r="V1315" s="4" t="str">
        <f t="shared" ref="V1315:V1378" si="481">$B1315&amp;V$2</f>
        <v>Sw</v>
      </c>
      <c r="W1315" s="179" t="str">
        <f t="shared" si="468"/>
        <v>MR582.0</v>
      </c>
      <c r="X1315" s="4" t="str">
        <f t="shared" ref="X1315:X1378" si="482">$B1315&amp;X$2</f>
        <v>Lamp</v>
      </c>
      <c r="Y1315" s="179" t="str">
        <f t="shared" si="474"/>
        <v>MR682.0</v>
      </c>
      <c r="Z1315" s="4" t="str">
        <f t="shared" si="464"/>
        <v>Alw</v>
      </c>
    </row>
    <row r="1316" spans="2:26">
      <c r="B1316" s="256"/>
      <c r="G1316" s="182">
        <f t="shared" si="475"/>
        <v>82</v>
      </c>
      <c r="H1316" s="179">
        <f t="shared" si="476"/>
        <v>1</v>
      </c>
      <c r="I1316" s="179" t="str">
        <f t="shared" si="465"/>
        <v>R82.1</v>
      </c>
      <c r="K1316" s="179" t="str">
        <f t="shared" si="469"/>
        <v>R182.1</v>
      </c>
      <c r="L1316" s="138" t="str">
        <f t="shared" si="480"/>
        <v>Sol</v>
      </c>
      <c r="M1316" s="179" t="str">
        <f t="shared" si="470"/>
        <v>MR82.1</v>
      </c>
      <c r="N1316" s="4" t="str">
        <f t="shared" si="466"/>
        <v>Flg</v>
      </c>
      <c r="O1316" s="179" t="str">
        <f t="shared" si="471"/>
        <v>MR182.1</v>
      </c>
      <c r="P1316" s="4" t="str">
        <f t="shared" si="477"/>
        <v>Pls</v>
      </c>
      <c r="Q1316" s="179" t="str">
        <f t="shared" si="472"/>
        <v>MR282.1</v>
      </c>
      <c r="R1316" s="4" t="str">
        <f t="shared" si="478"/>
        <v>[M]</v>
      </c>
      <c r="S1316" s="179" t="str">
        <f t="shared" si="473"/>
        <v>MR382.1</v>
      </c>
      <c r="T1316" s="4" t="str">
        <f t="shared" si="479"/>
        <v>[A]</v>
      </c>
      <c r="U1316" s="179" t="str">
        <f t="shared" si="467"/>
        <v>MR482.1</v>
      </c>
      <c r="V1316" s="4" t="str">
        <f t="shared" si="481"/>
        <v>Sw</v>
      </c>
      <c r="W1316" s="179" t="str">
        <f t="shared" si="468"/>
        <v>MR582.1</v>
      </c>
      <c r="X1316" s="4" t="str">
        <f t="shared" si="482"/>
        <v>Lamp</v>
      </c>
      <c r="Y1316" s="179" t="str">
        <f t="shared" si="474"/>
        <v>MR682.1</v>
      </c>
      <c r="Z1316" s="4" t="str">
        <f t="shared" si="464"/>
        <v>Alw</v>
      </c>
    </row>
    <row r="1317" spans="2:26">
      <c r="B1317" s="256"/>
      <c r="G1317" s="182">
        <f t="shared" si="475"/>
        <v>82</v>
      </c>
      <c r="H1317" s="179">
        <f t="shared" si="476"/>
        <v>2</v>
      </c>
      <c r="I1317" s="179" t="str">
        <f t="shared" si="465"/>
        <v>R82.2</v>
      </c>
      <c r="K1317" s="179" t="str">
        <f t="shared" si="469"/>
        <v>R182.2</v>
      </c>
      <c r="L1317" s="138" t="str">
        <f t="shared" si="480"/>
        <v>Sol</v>
      </c>
      <c r="M1317" s="179" t="str">
        <f t="shared" si="470"/>
        <v>MR82.2</v>
      </c>
      <c r="N1317" s="4" t="str">
        <f t="shared" si="466"/>
        <v>Flg</v>
      </c>
      <c r="O1317" s="179" t="str">
        <f t="shared" si="471"/>
        <v>MR182.2</v>
      </c>
      <c r="P1317" s="4" t="str">
        <f t="shared" si="477"/>
        <v>Pls</v>
      </c>
      <c r="Q1317" s="179" t="str">
        <f t="shared" si="472"/>
        <v>MR282.2</v>
      </c>
      <c r="R1317" s="4" t="str">
        <f t="shared" si="478"/>
        <v>[M]</v>
      </c>
      <c r="S1317" s="179" t="str">
        <f t="shared" si="473"/>
        <v>MR382.2</v>
      </c>
      <c r="T1317" s="4" t="str">
        <f t="shared" si="479"/>
        <v>[A]</v>
      </c>
      <c r="U1317" s="179" t="str">
        <f t="shared" si="467"/>
        <v>MR482.2</v>
      </c>
      <c r="V1317" s="4" t="str">
        <f t="shared" si="481"/>
        <v>Sw</v>
      </c>
      <c r="W1317" s="179" t="str">
        <f t="shared" si="468"/>
        <v>MR582.2</v>
      </c>
      <c r="X1317" s="4" t="str">
        <f t="shared" si="482"/>
        <v>Lamp</v>
      </c>
      <c r="Y1317" s="179" t="str">
        <f t="shared" si="474"/>
        <v>MR682.2</v>
      </c>
      <c r="Z1317" s="4" t="str">
        <f t="shared" si="464"/>
        <v>Alw</v>
      </c>
    </row>
    <row r="1318" spans="2:26">
      <c r="B1318" s="256"/>
      <c r="G1318" s="182">
        <f t="shared" si="475"/>
        <v>82</v>
      </c>
      <c r="H1318" s="179">
        <f t="shared" si="476"/>
        <v>3</v>
      </c>
      <c r="I1318" s="179" t="str">
        <f t="shared" si="465"/>
        <v>R82.3</v>
      </c>
      <c r="K1318" s="179" t="str">
        <f t="shared" si="469"/>
        <v>R182.3</v>
      </c>
      <c r="L1318" s="138" t="str">
        <f t="shared" si="480"/>
        <v>Sol</v>
      </c>
      <c r="M1318" s="179" t="str">
        <f t="shared" si="470"/>
        <v>MR82.3</v>
      </c>
      <c r="N1318" s="4" t="str">
        <f t="shared" si="466"/>
        <v>Flg</v>
      </c>
      <c r="O1318" s="179" t="str">
        <f t="shared" si="471"/>
        <v>MR182.3</v>
      </c>
      <c r="P1318" s="4" t="str">
        <f t="shared" si="477"/>
        <v>Pls</v>
      </c>
      <c r="Q1318" s="179" t="str">
        <f t="shared" si="472"/>
        <v>MR282.3</v>
      </c>
      <c r="R1318" s="4" t="str">
        <f t="shared" si="478"/>
        <v>[M]</v>
      </c>
      <c r="S1318" s="179" t="str">
        <f t="shared" si="473"/>
        <v>MR382.3</v>
      </c>
      <c r="T1318" s="4" t="str">
        <f t="shared" si="479"/>
        <v>[A]</v>
      </c>
      <c r="U1318" s="179" t="str">
        <f t="shared" si="467"/>
        <v>MR482.3</v>
      </c>
      <c r="V1318" s="4" t="str">
        <f t="shared" si="481"/>
        <v>Sw</v>
      </c>
      <c r="W1318" s="179" t="str">
        <f t="shared" si="468"/>
        <v>MR582.3</v>
      </c>
      <c r="X1318" s="4" t="str">
        <f t="shared" si="482"/>
        <v>Lamp</v>
      </c>
      <c r="Y1318" s="179" t="str">
        <f t="shared" si="474"/>
        <v>MR682.3</v>
      </c>
      <c r="Z1318" s="4" t="str">
        <f t="shared" si="464"/>
        <v>Alw</v>
      </c>
    </row>
    <row r="1319" spans="2:26">
      <c r="B1319" s="256"/>
      <c r="G1319" s="182">
        <f t="shared" si="475"/>
        <v>82</v>
      </c>
      <c r="H1319" s="179">
        <f t="shared" si="476"/>
        <v>4</v>
      </c>
      <c r="I1319" s="179" t="str">
        <f t="shared" si="465"/>
        <v>R82.4</v>
      </c>
      <c r="K1319" s="179" t="str">
        <f t="shared" si="469"/>
        <v>R182.4</v>
      </c>
      <c r="L1319" s="138" t="str">
        <f t="shared" si="480"/>
        <v>Sol</v>
      </c>
      <c r="M1319" s="179" t="str">
        <f t="shared" si="470"/>
        <v>MR82.4</v>
      </c>
      <c r="N1319" s="4" t="str">
        <f t="shared" si="466"/>
        <v>Flg</v>
      </c>
      <c r="O1319" s="179" t="str">
        <f t="shared" si="471"/>
        <v>MR182.4</v>
      </c>
      <c r="P1319" s="4" t="str">
        <f t="shared" si="477"/>
        <v>Pls</v>
      </c>
      <c r="Q1319" s="179" t="str">
        <f t="shared" si="472"/>
        <v>MR282.4</v>
      </c>
      <c r="R1319" s="4" t="str">
        <f t="shared" si="478"/>
        <v>[M]</v>
      </c>
      <c r="S1319" s="179" t="str">
        <f t="shared" si="473"/>
        <v>MR382.4</v>
      </c>
      <c r="T1319" s="4" t="str">
        <f t="shared" si="479"/>
        <v>[A]</v>
      </c>
      <c r="U1319" s="179" t="str">
        <f t="shared" si="467"/>
        <v>MR482.4</v>
      </c>
      <c r="V1319" s="4" t="str">
        <f t="shared" si="481"/>
        <v>Sw</v>
      </c>
      <c r="W1319" s="179" t="str">
        <f t="shared" si="468"/>
        <v>MR582.4</v>
      </c>
      <c r="X1319" s="4" t="str">
        <f t="shared" si="482"/>
        <v>Lamp</v>
      </c>
      <c r="Y1319" s="179" t="str">
        <f t="shared" si="474"/>
        <v>MR682.4</v>
      </c>
      <c r="Z1319" s="4" t="str">
        <f t="shared" si="464"/>
        <v>Alw</v>
      </c>
    </row>
    <row r="1320" spans="2:26">
      <c r="B1320" s="256"/>
      <c r="G1320" s="182">
        <f t="shared" si="475"/>
        <v>82</v>
      </c>
      <c r="H1320" s="179">
        <f t="shared" si="476"/>
        <v>5</v>
      </c>
      <c r="I1320" s="179" t="str">
        <f t="shared" si="465"/>
        <v>R82.5</v>
      </c>
      <c r="K1320" s="179" t="str">
        <f t="shared" si="469"/>
        <v>R182.5</v>
      </c>
      <c r="L1320" s="138" t="str">
        <f t="shared" si="480"/>
        <v>Sol</v>
      </c>
      <c r="M1320" s="179" t="str">
        <f t="shared" si="470"/>
        <v>MR82.5</v>
      </c>
      <c r="N1320" s="4" t="str">
        <f t="shared" si="466"/>
        <v>Flg</v>
      </c>
      <c r="O1320" s="179" t="str">
        <f t="shared" si="471"/>
        <v>MR182.5</v>
      </c>
      <c r="P1320" s="4" t="str">
        <f t="shared" si="477"/>
        <v>Pls</v>
      </c>
      <c r="Q1320" s="179" t="str">
        <f t="shared" si="472"/>
        <v>MR282.5</v>
      </c>
      <c r="R1320" s="4" t="str">
        <f t="shared" si="478"/>
        <v>[M]</v>
      </c>
      <c r="S1320" s="179" t="str">
        <f t="shared" si="473"/>
        <v>MR382.5</v>
      </c>
      <c r="T1320" s="4" t="str">
        <f t="shared" si="479"/>
        <v>[A]</v>
      </c>
      <c r="U1320" s="179" t="str">
        <f t="shared" si="467"/>
        <v>MR482.5</v>
      </c>
      <c r="V1320" s="4" t="str">
        <f t="shared" si="481"/>
        <v>Sw</v>
      </c>
      <c r="W1320" s="179" t="str">
        <f t="shared" si="468"/>
        <v>MR582.5</v>
      </c>
      <c r="X1320" s="4" t="str">
        <f t="shared" si="482"/>
        <v>Lamp</v>
      </c>
      <c r="Y1320" s="179" t="str">
        <f t="shared" si="474"/>
        <v>MR682.5</v>
      </c>
      <c r="Z1320" s="4" t="str">
        <f t="shared" si="464"/>
        <v>Alw</v>
      </c>
    </row>
    <row r="1321" spans="2:26">
      <c r="B1321" s="256"/>
      <c r="G1321" s="182">
        <f t="shared" si="475"/>
        <v>82</v>
      </c>
      <c r="H1321" s="179">
        <f t="shared" si="476"/>
        <v>6</v>
      </c>
      <c r="I1321" s="179" t="str">
        <f t="shared" si="465"/>
        <v>R82.6</v>
      </c>
      <c r="K1321" s="179" t="str">
        <f t="shared" si="469"/>
        <v>R182.6</v>
      </c>
      <c r="L1321" s="138" t="str">
        <f t="shared" si="480"/>
        <v>Sol</v>
      </c>
      <c r="M1321" s="179" t="str">
        <f t="shared" si="470"/>
        <v>MR82.6</v>
      </c>
      <c r="N1321" s="4" t="str">
        <f t="shared" si="466"/>
        <v>Flg</v>
      </c>
      <c r="O1321" s="179" t="str">
        <f t="shared" si="471"/>
        <v>MR182.6</v>
      </c>
      <c r="P1321" s="4" t="str">
        <f t="shared" si="477"/>
        <v>Pls</v>
      </c>
      <c r="Q1321" s="179" t="str">
        <f t="shared" si="472"/>
        <v>MR282.6</v>
      </c>
      <c r="R1321" s="4" t="str">
        <f t="shared" si="478"/>
        <v>[M]</v>
      </c>
      <c r="S1321" s="179" t="str">
        <f t="shared" si="473"/>
        <v>MR382.6</v>
      </c>
      <c r="T1321" s="4" t="str">
        <f t="shared" si="479"/>
        <v>[A]</v>
      </c>
      <c r="U1321" s="179" t="str">
        <f t="shared" si="467"/>
        <v>MR482.6</v>
      </c>
      <c r="V1321" s="4" t="str">
        <f t="shared" si="481"/>
        <v>Sw</v>
      </c>
      <c r="W1321" s="179" t="str">
        <f t="shared" si="468"/>
        <v>MR582.6</v>
      </c>
      <c r="X1321" s="4" t="str">
        <f t="shared" si="482"/>
        <v>Lamp</v>
      </c>
      <c r="Y1321" s="179" t="str">
        <f t="shared" si="474"/>
        <v>MR682.6</v>
      </c>
      <c r="Z1321" s="4" t="str">
        <f t="shared" ref="Z1321:Z1384" si="483">$B1321&amp;Z$2</f>
        <v>Alw</v>
      </c>
    </row>
    <row r="1322" spans="2:26">
      <c r="B1322" s="256"/>
      <c r="G1322" s="182">
        <f t="shared" si="475"/>
        <v>82</v>
      </c>
      <c r="H1322" s="179">
        <f t="shared" si="476"/>
        <v>7</v>
      </c>
      <c r="I1322" s="179" t="str">
        <f t="shared" si="465"/>
        <v>R82.7</v>
      </c>
      <c r="K1322" s="179" t="str">
        <f t="shared" si="469"/>
        <v>R182.7</v>
      </c>
      <c r="L1322" s="138" t="str">
        <f t="shared" si="480"/>
        <v>Sol</v>
      </c>
      <c r="M1322" s="179" t="str">
        <f t="shared" si="470"/>
        <v>MR82.7</v>
      </c>
      <c r="N1322" s="4" t="str">
        <f t="shared" si="466"/>
        <v>Flg</v>
      </c>
      <c r="O1322" s="179" t="str">
        <f t="shared" si="471"/>
        <v>MR182.7</v>
      </c>
      <c r="P1322" s="4" t="str">
        <f t="shared" si="477"/>
        <v>Pls</v>
      </c>
      <c r="Q1322" s="179" t="str">
        <f t="shared" si="472"/>
        <v>MR282.7</v>
      </c>
      <c r="R1322" s="4" t="str">
        <f t="shared" si="478"/>
        <v>[M]</v>
      </c>
      <c r="S1322" s="179" t="str">
        <f t="shared" si="473"/>
        <v>MR382.7</v>
      </c>
      <c r="T1322" s="4" t="str">
        <f t="shared" si="479"/>
        <v>[A]</v>
      </c>
      <c r="U1322" s="179" t="str">
        <f t="shared" si="467"/>
        <v>MR482.7</v>
      </c>
      <c r="V1322" s="4" t="str">
        <f t="shared" si="481"/>
        <v>Sw</v>
      </c>
      <c r="W1322" s="179" t="str">
        <f t="shared" si="468"/>
        <v>MR582.7</v>
      </c>
      <c r="X1322" s="4" t="str">
        <f t="shared" si="482"/>
        <v>Lamp</v>
      </c>
      <c r="Y1322" s="179" t="str">
        <f t="shared" si="474"/>
        <v>MR682.7</v>
      </c>
      <c r="Z1322" s="4" t="str">
        <f t="shared" si="483"/>
        <v>Alw</v>
      </c>
    </row>
    <row r="1323" spans="2:26">
      <c r="B1323" s="256"/>
      <c r="G1323" s="182">
        <f t="shared" si="475"/>
        <v>82</v>
      </c>
      <c r="H1323" s="179">
        <f t="shared" si="476"/>
        <v>8</v>
      </c>
      <c r="I1323" s="179" t="str">
        <f t="shared" si="465"/>
        <v>R82.8</v>
      </c>
      <c r="K1323" s="179" t="str">
        <f t="shared" si="469"/>
        <v>R182.8</v>
      </c>
      <c r="L1323" s="138" t="str">
        <f t="shared" si="480"/>
        <v>Sol</v>
      </c>
      <c r="M1323" s="179" t="str">
        <f t="shared" si="470"/>
        <v>MR82.8</v>
      </c>
      <c r="N1323" s="4" t="str">
        <f t="shared" si="466"/>
        <v>Flg</v>
      </c>
      <c r="O1323" s="179" t="str">
        <f t="shared" si="471"/>
        <v>MR182.8</v>
      </c>
      <c r="P1323" s="4" t="str">
        <f t="shared" si="477"/>
        <v>Pls</v>
      </c>
      <c r="Q1323" s="179" t="str">
        <f t="shared" si="472"/>
        <v>MR282.8</v>
      </c>
      <c r="R1323" s="4" t="str">
        <f t="shared" si="478"/>
        <v>[M]</v>
      </c>
      <c r="S1323" s="179" t="str">
        <f t="shared" si="473"/>
        <v>MR382.8</v>
      </c>
      <c r="T1323" s="4" t="str">
        <f t="shared" si="479"/>
        <v>[A]</v>
      </c>
      <c r="U1323" s="179" t="str">
        <f t="shared" si="467"/>
        <v>MR482.8</v>
      </c>
      <c r="V1323" s="4" t="str">
        <f t="shared" si="481"/>
        <v>Sw</v>
      </c>
      <c r="W1323" s="179" t="str">
        <f t="shared" si="468"/>
        <v>MR582.8</v>
      </c>
      <c r="X1323" s="4" t="str">
        <f t="shared" si="482"/>
        <v>Lamp</v>
      </c>
      <c r="Y1323" s="179" t="str">
        <f t="shared" si="474"/>
        <v>MR682.8</v>
      </c>
      <c r="Z1323" s="4" t="str">
        <f t="shared" si="483"/>
        <v>Alw</v>
      </c>
    </row>
    <row r="1324" spans="2:26">
      <c r="B1324" s="256"/>
      <c r="G1324" s="182">
        <f t="shared" si="475"/>
        <v>82</v>
      </c>
      <c r="H1324" s="179">
        <f t="shared" si="476"/>
        <v>9</v>
      </c>
      <c r="I1324" s="179" t="str">
        <f t="shared" si="465"/>
        <v>R82.9</v>
      </c>
      <c r="K1324" s="179" t="str">
        <f t="shared" si="469"/>
        <v>R182.9</v>
      </c>
      <c r="L1324" s="138" t="str">
        <f t="shared" si="480"/>
        <v>Sol</v>
      </c>
      <c r="M1324" s="179" t="str">
        <f t="shared" si="470"/>
        <v>MR82.9</v>
      </c>
      <c r="N1324" s="4" t="str">
        <f t="shared" si="466"/>
        <v>Flg</v>
      </c>
      <c r="O1324" s="179" t="str">
        <f t="shared" si="471"/>
        <v>MR182.9</v>
      </c>
      <c r="P1324" s="4" t="str">
        <f t="shared" si="477"/>
        <v>Pls</v>
      </c>
      <c r="Q1324" s="179" t="str">
        <f t="shared" si="472"/>
        <v>MR282.9</v>
      </c>
      <c r="R1324" s="4" t="str">
        <f t="shared" si="478"/>
        <v>[M]</v>
      </c>
      <c r="S1324" s="179" t="str">
        <f t="shared" si="473"/>
        <v>MR382.9</v>
      </c>
      <c r="T1324" s="4" t="str">
        <f t="shared" si="479"/>
        <v>[A]</v>
      </c>
      <c r="U1324" s="179" t="str">
        <f t="shared" si="467"/>
        <v>MR482.9</v>
      </c>
      <c r="V1324" s="4" t="str">
        <f t="shared" si="481"/>
        <v>Sw</v>
      </c>
      <c r="W1324" s="179" t="str">
        <f t="shared" si="468"/>
        <v>MR582.9</v>
      </c>
      <c r="X1324" s="4" t="str">
        <f t="shared" si="482"/>
        <v>Lamp</v>
      </c>
      <c r="Y1324" s="179" t="str">
        <f t="shared" si="474"/>
        <v>MR682.9</v>
      </c>
      <c r="Z1324" s="4" t="str">
        <f t="shared" si="483"/>
        <v>Alw</v>
      </c>
    </row>
    <row r="1325" spans="2:26">
      <c r="B1325" s="256"/>
      <c r="G1325" s="182">
        <f t="shared" si="475"/>
        <v>82</v>
      </c>
      <c r="H1325" s="179">
        <f t="shared" si="476"/>
        <v>10</v>
      </c>
      <c r="I1325" s="179" t="str">
        <f t="shared" si="465"/>
        <v>R82.10</v>
      </c>
      <c r="K1325" s="179" t="str">
        <f t="shared" si="469"/>
        <v>R182.10</v>
      </c>
      <c r="L1325" s="138" t="str">
        <f t="shared" si="480"/>
        <v>Sol</v>
      </c>
      <c r="M1325" s="179" t="str">
        <f t="shared" si="470"/>
        <v>MR82.10</v>
      </c>
      <c r="N1325" s="4" t="str">
        <f t="shared" si="466"/>
        <v>Flg</v>
      </c>
      <c r="O1325" s="179" t="str">
        <f t="shared" si="471"/>
        <v>MR182.10</v>
      </c>
      <c r="P1325" s="4" t="str">
        <f t="shared" si="477"/>
        <v>Pls</v>
      </c>
      <c r="Q1325" s="179" t="str">
        <f t="shared" si="472"/>
        <v>MR282.10</v>
      </c>
      <c r="R1325" s="4" t="str">
        <f t="shared" si="478"/>
        <v>[M]</v>
      </c>
      <c r="S1325" s="179" t="str">
        <f t="shared" si="473"/>
        <v>MR382.10</v>
      </c>
      <c r="T1325" s="4" t="str">
        <f t="shared" si="479"/>
        <v>[A]</v>
      </c>
      <c r="U1325" s="179" t="str">
        <f t="shared" si="467"/>
        <v>MR482.10</v>
      </c>
      <c r="V1325" s="4" t="str">
        <f t="shared" si="481"/>
        <v>Sw</v>
      </c>
      <c r="W1325" s="179" t="str">
        <f t="shared" si="468"/>
        <v>MR582.10</v>
      </c>
      <c r="X1325" s="4" t="str">
        <f t="shared" si="482"/>
        <v>Lamp</v>
      </c>
      <c r="Y1325" s="179" t="str">
        <f t="shared" si="474"/>
        <v>MR682.10</v>
      </c>
      <c r="Z1325" s="4" t="str">
        <f t="shared" si="483"/>
        <v>Alw</v>
      </c>
    </row>
    <row r="1326" spans="2:26">
      <c r="B1326" s="256"/>
      <c r="G1326" s="182">
        <f t="shared" si="475"/>
        <v>82</v>
      </c>
      <c r="H1326" s="179">
        <f t="shared" si="476"/>
        <v>11</v>
      </c>
      <c r="I1326" s="179" t="str">
        <f t="shared" si="465"/>
        <v>R82.11</v>
      </c>
      <c r="K1326" s="179" t="str">
        <f t="shared" si="469"/>
        <v>R182.11</v>
      </c>
      <c r="L1326" s="138" t="str">
        <f t="shared" si="480"/>
        <v>Sol</v>
      </c>
      <c r="M1326" s="179" t="str">
        <f t="shared" si="470"/>
        <v>MR82.11</v>
      </c>
      <c r="N1326" s="4" t="str">
        <f t="shared" si="466"/>
        <v>Flg</v>
      </c>
      <c r="O1326" s="179" t="str">
        <f t="shared" si="471"/>
        <v>MR182.11</v>
      </c>
      <c r="P1326" s="4" t="str">
        <f t="shared" si="477"/>
        <v>Pls</v>
      </c>
      <c r="Q1326" s="179" t="str">
        <f t="shared" si="472"/>
        <v>MR282.11</v>
      </c>
      <c r="R1326" s="4" t="str">
        <f t="shared" si="478"/>
        <v>[M]</v>
      </c>
      <c r="S1326" s="179" t="str">
        <f t="shared" si="473"/>
        <v>MR382.11</v>
      </c>
      <c r="T1326" s="4" t="str">
        <f t="shared" si="479"/>
        <v>[A]</v>
      </c>
      <c r="U1326" s="179" t="str">
        <f t="shared" si="467"/>
        <v>MR482.11</v>
      </c>
      <c r="V1326" s="4" t="str">
        <f t="shared" si="481"/>
        <v>Sw</v>
      </c>
      <c r="W1326" s="179" t="str">
        <f t="shared" si="468"/>
        <v>MR582.11</v>
      </c>
      <c r="X1326" s="4" t="str">
        <f t="shared" si="482"/>
        <v>Lamp</v>
      </c>
      <c r="Y1326" s="179" t="str">
        <f t="shared" si="474"/>
        <v>MR682.11</v>
      </c>
      <c r="Z1326" s="4" t="str">
        <f t="shared" si="483"/>
        <v>Alw</v>
      </c>
    </row>
    <row r="1327" spans="2:26">
      <c r="B1327" s="256"/>
      <c r="G1327" s="182">
        <f t="shared" si="475"/>
        <v>82</v>
      </c>
      <c r="H1327" s="179">
        <f t="shared" si="476"/>
        <v>12</v>
      </c>
      <c r="I1327" s="179" t="str">
        <f t="shared" si="465"/>
        <v>R82.12</v>
      </c>
      <c r="K1327" s="179" t="str">
        <f t="shared" si="469"/>
        <v>R182.12</v>
      </c>
      <c r="L1327" s="138" t="str">
        <f t="shared" si="480"/>
        <v>Sol</v>
      </c>
      <c r="M1327" s="179" t="str">
        <f t="shared" si="470"/>
        <v>MR82.12</v>
      </c>
      <c r="N1327" s="4" t="str">
        <f t="shared" si="466"/>
        <v>Flg</v>
      </c>
      <c r="O1327" s="179" t="str">
        <f t="shared" si="471"/>
        <v>MR182.12</v>
      </c>
      <c r="P1327" s="4" t="str">
        <f t="shared" si="477"/>
        <v>Pls</v>
      </c>
      <c r="Q1327" s="179" t="str">
        <f t="shared" si="472"/>
        <v>MR282.12</v>
      </c>
      <c r="R1327" s="4" t="str">
        <f t="shared" si="478"/>
        <v>[M]</v>
      </c>
      <c r="S1327" s="179" t="str">
        <f t="shared" si="473"/>
        <v>MR382.12</v>
      </c>
      <c r="T1327" s="4" t="str">
        <f t="shared" si="479"/>
        <v>[A]</v>
      </c>
      <c r="U1327" s="179" t="str">
        <f t="shared" si="467"/>
        <v>MR482.12</v>
      </c>
      <c r="V1327" s="4" t="str">
        <f t="shared" si="481"/>
        <v>Sw</v>
      </c>
      <c r="W1327" s="179" t="str">
        <f t="shared" si="468"/>
        <v>MR582.12</v>
      </c>
      <c r="X1327" s="4" t="str">
        <f t="shared" si="482"/>
        <v>Lamp</v>
      </c>
      <c r="Y1327" s="179" t="str">
        <f t="shared" si="474"/>
        <v>MR682.12</v>
      </c>
      <c r="Z1327" s="4" t="str">
        <f t="shared" si="483"/>
        <v>Alw</v>
      </c>
    </row>
    <row r="1328" spans="2:26">
      <c r="B1328" s="256"/>
      <c r="G1328" s="182">
        <f t="shared" si="475"/>
        <v>82</v>
      </c>
      <c r="H1328" s="179">
        <f t="shared" si="476"/>
        <v>13</v>
      </c>
      <c r="I1328" s="179" t="str">
        <f t="shared" si="465"/>
        <v>R82.13</v>
      </c>
      <c r="K1328" s="179" t="str">
        <f t="shared" si="469"/>
        <v>R182.13</v>
      </c>
      <c r="L1328" s="138" t="str">
        <f t="shared" si="480"/>
        <v>Sol</v>
      </c>
      <c r="M1328" s="179" t="str">
        <f t="shared" si="470"/>
        <v>MR82.13</v>
      </c>
      <c r="N1328" s="4" t="str">
        <f t="shared" si="466"/>
        <v>Flg</v>
      </c>
      <c r="O1328" s="179" t="str">
        <f t="shared" si="471"/>
        <v>MR182.13</v>
      </c>
      <c r="P1328" s="4" t="str">
        <f t="shared" si="477"/>
        <v>Pls</v>
      </c>
      <c r="Q1328" s="179" t="str">
        <f t="shared" si="472"/>
        <v>MR282.13</v>
      </c>
      <c r="R1328" s="4" t="str">
        <f t="shared" si="478"/>
        <v>[M]</v>
      </c>
      <c r="S1328" s="179" t="str">
        <f t="shared" si="473"/>
        <v>MR382.13</v>
      </c>
      <c r="T1328" s="4" t="str">
        <f t="shared" si="479"/>
        <v>[A]</v>
      </c>
      <c r="U1328" s="179" t="str">
        <f t="shared" si="467"/>
        <v>MR482.13</v>
      </c>
      <c r="V1328" s="4" t="str">
        <f t="shared" si="481"/>
        <v>Sw</v>
      </c>
      <c r="W1328" s="179" t="str">
        <f t="shared" si="468"/>
        <v>MR582.13</v>
      </c>
      <c r="X1328" s="4" t="str">
        <f t="shared" si="482"/>
        <v>Lamp</v>
      </c>
      <c r="Y1328" s="179" t="str">
        <f t="shared" si="474"/>
        <v>MR682.13</v>
      </c>
      <c r="Z1328" s="4" t="str">
        <f t="shared" si="483"/>
        <v>Alw</v>
      </c>
    </row>
    <row r="1329" spans="2:26">
      <c r="B1329" s="256"/>
      <c r="G1329" s="182">
        <f t="shared" si="475"/>
        <v>82</v>
      </c>
      <c r="H1329" s="179">
        <f t="shared" si="476"/>
        <v>14</v>
      </c>
      <c r="I1329" s="179" t="str">
        <f t="shared" si="465"/>
        <v>R82.14</v>
      </c>
      <c r="K1329" s="179" t="str">
        <f t="shared" si="469"/>
        <v>R182.14</v>
      </c>
      <c r="L1329" s="138" t="str">
        <f t="shared" si="480"/>
        <v>Sol</v>
      </c>
      <c r="M1329" s="179" t="str">
        <f t="shared" si="470"/>
        <v>MR82.14</v>
      </c>
      <c r="N1329" s="4" t="str">
        <f t="shared" si="466"/>
        <v>Flg</v>
      </c>
      <c r="O1329" s="179" t="str">
        <f t="shared" si="471"/>
        <v>MR182.14</v>
      </c>
      <c r="P1329" s="4" t="str">
        <f t="shared" si="477"/>
        <v>Pls</v>
      </c>
      <c r="Q1329" s="179" t="str">
        <f t="shared" si="472"/>
        <v>MR282.14</v>
      </c>
      <c r="R1329" s="4" t="str">
        <f t="shared" si="478"/>
        <v>[M]</v>
      </c>
      <c r="S1329" s="179" t="str">
        <f t="shared" si="473"/>
        <v>MR382.14</v>
      </c>
      <c r="T1329" s="4" t="str">
        <f t="shared" si="479"/>
        <v>[A]</v>
      </c>
      <c r="U1329" s="179" t="str">
        <f t="shared" si="467"/>
        <v>MR482.14</v>
      </c>
      <c r="V1329" s="4" t="str">
        <f t="shared" si="481"/>
        <v>Sw</v>
      </c>
      <c r="W1329" s="179" t="str">
        <f t="shared" si="468"/>
        <v>MR582.14</v>
      </c>
      <c r="X1329" s="4" t="str">
        <f t="shared" si="482"/>
        <v>Lamp</v>
      </c>
      <c r="Y1329" s="179" t="str">
        <f t="shared" si="474"/>
        <v>MR682.14</v>
      </c>
      <c r="Z1329" s="4" t="str">
        <f t="shared" si="483"/>
        <v>Alw</v>
      </c>
    </row>
    <row r="1330" spans="2:26">
      <c r="B1330" s="256"/>
      <c r="G1330" s="182">
        <f t="shared" si="475"/>
        <v>82</v>
      </c>
      <c r="H1330" s="179">
        <f t="shared" si="476"/>
        <v>15</v>
      </c>
      <c r="I1330" s="179" t="str">
        <f t="shared" si="465"/>
        <v>R82.15</v>
      </c>
      <c r="K1330" s="179" t="str">
        <f t="shared" si="469"/>
        <v>R182.15</v>
      </c>
      <c r="L1330" s="138" t="str">
        <f t="shared" si="480"/>
        <v>Sol</v>
      </c>
      <c r="M1330" s="179" t="str">
        <f t="shared" si="470"/>
        <v>MR82.15</v>
      </c>
      <c r="N1330" s="4" t="str">
        <f t="shared" si="466"/>
        <v>Flg</v>
      </c>
      <c r="O1330" s="179" t="str">
        <f t="shared" si="471"/>
        <v>MR182.15</v>
      </c>
      <c r="P1330" s="4" t="str">
        <f t="shared" si="477"/>
        <v>Pls</v>
      </c>
      <c r="Q1330" s="179" t="str">
        <f t="shared" si="472"/>
        <v>MR282.15</v>
      </c>
      <c r="R1330" s="4" t="str">
        <f t="shared" si="478"/>
        <v>[M]</v>
      </c>
      <c r="S1330" s="179" t="str">
        <f t="shared" si="473"/>
        <v>MR382.15</v>
      </c>
      <c r="T1330" s="4" t="str">
        <f t="shared" si="479"/>
        <v>[A]</v>
      </c>
      <c r="U1330" s="179" t="str">
        <f t="shared" si="467"/>
        <v>MR482.15</v>
      </c>
      <c r="V1330" s="4" t="str">
        <f t="shared" si="481"/>
        <v>Sw</v>
      </c>
      <c r="W1330" s="179" t="str">
        <f t="shared" si="468"/>
        <v>MR582.15</v>
      </c>
      <c r="X1330" s="4" t="str">
        <f t="shared" si="482"/>
        <v>Lamp</v>
      </c>
      <c r="Y1330" s="179" t="str">
        <f t="shared" si="474"/>
        <v>MR682.15</v>
      </c>
      <c r="Z1330" s="4" t="str">
        <f t="shared" si="483"/>
        <v>Alw</v>
      </c>
    </row>
    <row r="1331" spans="2:26">
      <c r="B1331" s="256"/>
      <c r="G1331" s="182">
        <f t="shared" si="475"/>
        <v>83</v>
      </c>
      <c r="H1331" s="179">
        <f t="shared" si="476"/>
        <v>0</v>
      </c>
      <c r="I1331" s="179" t="str">
        <f t="shared" si="465"/>
        <v>R83.0</v>
      </c>
      <c r="K1331" s="179" t="str">
        <f t="shared" si="469"/>
        <v>R183.0</v>
      </c>
      <c r="L1331" s="138" t="str">
        <f t="shared" si="480"/>
        <v>Sol</v>
      </c>
      <c r="M1331" s="179" t="str">
        <f t="shared" si="470"/>
        <v>MR83.0</v>
      </c>
      <c r="N1331" s="4" t="str">
        <f t="shared" si="466"/>
        <v>Flg</v>
      </c>
      <c r="O1331" s="179" t="str">
        <f t="shared" si="471"/>
        <v>MR183.0</v>
      </c>
      <c r="P1331" s="4" t="str">
        <f t="shared" si="477"/>
        <v>Pls</v>
      </c>
      <c r="Q1331" s="179" t="str">
        <f t="shared" si="472"/>
        <v>MR283.0</v>
      </c>
      <c r="R1331" s="4" t="str">
        <f t="shared" si="478"/>
        <v>[M]</v>
      </c>
      <c r="S1331" s="179" t="str">
        <f t="shared" si="473"/>
        <v>MR383.0</v>
      </c>
      <c r="T1331" s="4" t="str">
        <f t="shared" si="479"/>
        <v>[A]</v>
      </c>
      <c r="U1331" s="179" t="str">
        <f t="shared" si="467"/>
        <v>MR483.0</v>
      </c>
      <c r="V1331" s="4" t="str">
        <f t="shared" si="481"/>
        <v>Sw</v>
      </c>
      <c r="W1331" s="179" t="str">
        <f t="shared" si="468"/>
        <v>MR583.0</v>
      </c>
      <c r="X1331" s="4" t="str">
        <f t="shared" si="482"/>
        <v>Lamp</v>
      </c>
      <c r="Y1331" s="179" t="str">
        <f t="shared" si="474"/>
        <v>MR683.0</v>
      </c>
      <c r="Z1331" s="4" t="str">
        <f t="shared" si="483"/>
        <v>Alw</v>
      </c>
    </row>
    <row r="1332" spans="2:26">
      <c r="B1332" s="256"/>
      <c r="G1332" s="182">
        <f t="shared" si="475"/>
        <v>83</v>
      </c>
      <c r="H1332" s="179">
        <f t="shared" si="476"/>
        <v>1</v>
      </c>
      <c r="I1332" s="179" t="str">
        <f t="shared" si="465"/>
        <v>R83.1</v>
      </c>
      <c r="K1332" s="179" t="str">
        <f t="shared" si="469"/>
        <v>R183.1</v>
      </c>
      <c r="L1332" s="138" t="str">
        <f t="shared" si="480"/>
        <v>Sol</v>
      </c>
      <c r="M1332" s="179" t="str">
        <f t="shared" si="470"/>
        <v>MR83.1</v>
      </c>
      <c r="N1332" s="4" t="str">
        <f t="shared" si="466"/>
        <v>Flg</v>
      </c>
      <c r="O1332" s="179" t="str">
        <f t="shared" si="471"/>
        <v>MR183.1</v>
      </c>
      <c r="P1332" s="4" t="str">
        <f t="shared" si="477"/>
        <v>Pls</v>
      </c>
      <c r="Q1332" s="179" t="str">
        <f t="shared" si="472"/>
        <v>MR283.1</v>
      </c>
      <c r="R1332" s="4" t="str">
        <f t="shared" si="478"/>
        <v>[M]</v>
      </c>
      <c r="S1332" s="179" t="str">
        <f t="shared" si="473"/>
        <v>MR383.1</v>
      </c>
      <c r="T1332" s="4" t="str">
        <f t="shared" si="479"/>
        <v>[A]</v>
      </c>
      <c r="U1332" s="179" t="str">
        <f t="shared" si="467"/>
        <v>MR483.1</v>
      </c>
      <c r="V1332" s="4" t="str">
        <f t="shared" si="481"/>
        <v>Sw</v>
      </c>
      <c r="W1332" s="179" t="str">
        <f t="shared" si="468"/>
        <v>MR583.1</v>
      </c>
      <c r="X1332" s="4" t="str">
        <f t="shared" si="482"/>
        <v>Lamp</v>
      </c>
      <c r="Y1332" s="179" t="str">
        <f t="shared" si="474"/>
        <v>MR683.1</v>
      </c>
      <c r="Z1332" s="4" t="str">
        <f t="shared" si="483"/>
        <v>Alw</v>
      </c>
    </row>
    <row r="1333" spans="2:26">
      <c r="B1333" s="256"/>
      <c r="G1333" s="182">
        <f t="shared" si="475"/>
        <v>83</v>
      </c>
      <c r="H1333" s="179">
        <f t="shared" si="476"/>
        <v>2</v>
      </c>
      <c r="I1333" s="179" t="str">
        <f t="shared" si="465"/>
        <v>R83.2</v>
      </c>
      <c r="K1333" s="179" t="str">
        <f t="shared" si="469"/>
        <v>R183.2</v>
      </c>
      <c r="L1333" s="138" t="str">
        <f t="shared" si="480"/>
        <v>Sol</v>
      </c>
      <c r="M1333" s="179" t="str">
        <f t="shared" si="470"/>
        <v>MR83.2</v>
      </c>
      <c r="N1333" s="4" t="str">
        <f t="shared" si="466"/>
        <v>Flg</v>
      </c>
      <c r="O1333" s="179" t="str">
        <f t="shared" si="471"/>
        <v>MR183.2</v>
      </c>
      <c r="P1333" s="4" t="str">
        <f t="shared" si="477"/>
        <v>Pls</v>
      </c>
      <c r="Q1333" s="179" t="str">
        <f t="shared" si="472"/>
        <v>MR283.2</v>
      </c>
      <c r="R1333" s="4" t="str">
        <f t="shared" si="478"/>
        <v>[M]</v>
      </c>
      <c r="S1333" s="179" t="str">
        <f t="shared" si="473"/>
        <v>MR383.2</v>
      </c>
      <c r="T1333" s="4" t="str">
        <f t="shared" si="479"/>
        <v>[A]</v>
      </c>
      <c r="U1333" s="179" t="str">
        <f t="shared" si="467"/>
        <v>MR483.2</v>
      </c>
      <c r="V1333" s="4" t="str">
        <f t="shared" si="481"/>
        <v>Sw</v>
      </c>
      <c r="W1333" s="179" t="str">
        <f t="shared" si="468"/>
        <v>MR583.2</v>
      </c>
      <c r="X1333" s="4" t="str">
        <f t="shared" si="482"/>
        <v>Lamp</v>
      </c>
      <c r="Y1333" s="179" t="str">
        <f t="shared" si="474"/>
        <v>MR683.2</v>
      </c>
      <c r="Z1333" s="4" t="str">
        <f t="shared" si="483"/>
        <v>Alw</v>
      </c>
    </row>
    <row r="1334" spans="2:26">
      <c r="B1334" s="256"/>
      <c r="G1334" s="182">
        <f t="shared" si="475"/>
        <v>83</v>
      </c>
      <c r="H1334" s="179">
        <f t="shared" si="476"/>
        <v>3</v>
      </c>
      <c r="I1334" s="179" t="str">
        <f t="shared" si="465"/>
        <v>R83.3</v>
      </c>
      <c r="K1334" s="179" t="str">
        <f t="shared" si="469"/>
        <v>R183.3</v>
      </c>
      <c r="L1334" s="138" t="str">
        <f t="shared" si="480"/>
        <v>Sol</v>
      </c>
      <c r="M1334" s="179" t="str">
        <f t="shared" si="470"/>
        <v>MR83.3</v>
      </c>
      <c r="N1334" s="4" t="str">
        <f t="shared" si="466"/>
        <v>Flg</v>
      </c>
      <c r="O1334" s="179" t="str">
        <f t="shared" si="471"/>
        <v>MR183.3</v>
      </c>
      <c r="P1334" s="4" t="str">
        <f t="shared" si="477"/>
        <v>Pls</v>
      </c>
      <c r="Q1334" s="179" t="str">
        <f t="shared" si="472"/>
        <v>MR283.3</v>
      </c>
      <c r="R1334" s="4" t="str">
        <f t="shared" si="478"/>
        <v>[M]</v>
      </c>
      <c r="S1334" s="179" t="str">
        <f t="shared" si="473"/>
        <v>MR383.3</v>
      </c>
      <c r="T1334" s="4" t="str">
        <f t="shared" si="479"/>
        <v>[A]</v>
      </c>
      <c r="U1334" s="179" t="str">
        <f t="shared" si="467"/>
        <v>MR483.3</v>
      </c>
      <c r="V1334" s="4" t="str">
        <f t="shared" si="481"/>
        <v>Sw</v>
      </c>
      <c r="W1334" s="179" t="str">
        <f t="shared" si="468"/>
        <v>MR583.3</v>
      </c>
      <c r="X1334" s="4" t="str">
        <f t="shared" si="482"/>
        <v>Lamp</v>
      </c>
      <c r="Y1334" s="179" t="str">
        <f t="shared" si="474"/>
        <v>MR683.3</v>
      </c>
      <c r="Z1334" s="4" t="str">
        <f t="shared" si="483"/>
        <v>Alw</v>
      </c>
    </row>
    <row r="1335" spans="2:26">
      <c r="B1335" s="256"/>
      <c r="G1335" s="182">
        <f t="shared" si="475"/>
        <v>83</v>
      </c>
      <c r="H1335" s="179">
        <f t="shared" si="476"/>
        <v>4</v>
      </c>
      <c r="I1335" s="179" t="str">
        <f t="shared" si="465"/>
        <v>R83.4</v>
      </c>
      <c r="K1335" s="179" t="str">
        <f t="shared" si="469"/>
        <v>R183.4</v>
      </c>
      <c r="L1335" s="138" t="str">
        <f t="shared" si="480"/>
        <v>Sol</v>
      </c>
      <c r="M1335" s="179" t="str">
        <f t="shared" si="470"/>
        <v>MR83.4</v>
      </c>
      <c r="N1335" s="4" t="str">
        <f t="shared" si="466"/>
        <v>Flg</v>
      </c>
      <c r="O1335" s="179" t="str">
        <f t="shared" si="471"/>
        <v>MR183.4</v>
      </c>
      <c r="P1335" s="4" t="str">
        <f t="shared" si="477"/>
        <v>Pls</v>
      </c>
      <c r="Q1335" s="179" t="str">
        <f t="shared" si="472"/>
        <v>MR283.4</v>
      </c>
      <c r="R1335" s="4" t="str">
        <f t="shared" si="478"/>
        <v>[M]</v>
      </c>
      <c r="S1335" s="179" t="str">
        <f t="shared" si="473"/>
        <v>MR383.4</v>
      </c>
      <c r="T1335" s="4" t="str">
        <f t="shared" si="479"/>
        <v>[A]</v>
      </c>
      <c r="U1335" s="179" t="str">
        <f t="shared" si="467"/>
        <v>MR483.4</v>
      </c>
      <c r="V1335" s="4" t="str">
        <f t="shared" si="481"/>
        <v>Sw</v>
      </c>
      <c r="W1335" s="179" t="str">
        <f t="shared" si="468"/>
        <v>MR583.4</v>
      </c>
      <c r="X1335" s="4" t="str">
        <f t="shared" si="482"/>
        <v>Lamp</v>
      </c>
      <c r="Y1335" s="179" t="str">
        <f t="shared" si="474"/>
        <v>MR683.4</v>
      </c>
      <c r="Z1335" s="4" t="str">
        <f t="shared" si="483"/>
        <v>Alw</v>
      </c>
    </row>
    <row r="1336" spans="2:26">
      <c r="B1336" s="256"/>
      <c r="G1336" s="182">
        <f t="shared" si="475"/>
        <v>83</v>
      </c>
      <c r="H1336" s="179">
        <f t="shared" si="476"/>
        <v>5</v>
      </c>
      <c r="I1336" s="179" t="str">
        <f t="shared" si="465"/>
        <v>R83.5</v>
      </c>
      <c r="K1336" s="179" t="str">
        <f t="shared" si="469"/>
        <v>R183.5</v>
      </c>
      <c r="L1336" s="138" t="str">
        <f t="shared" si="480"/>
        <v>Sol</v>
      </c>
      <c r="M1336" s="179" t="str">
        <f t="shared" si="470"/>
        <v>MR83.5</v>
      </c>
      <c r="N1336" s="4" t="str">
        <f t="shared" si="466"/>
        <v>Flg</v>
      </c>
      <c r="O1336" s="179" t="str">
        <f t="shared" si="471"/>
        <v>MR183.5</v>
      </c>
      <c r="P1336" s="4" t="str">
        <f t="shared" si="477"/>
        <v>Pls</v>
      </c>
      <c r="Q1336" s="179" t="str">
        <f t="shared" si="472"/>
        <v>MR283.5</v>
      </c>
      <c r="R1336" s="4" t="str">
        <f t="shared" si="478"/>
        <v>[M]</v>
      </c>
      <c r="S1336" s="179" t="str">
        <f t="shared" si="473"/>
        <v>MR383.5</v>
      </c>
      <c r="T1336" s="4" t="str">
        <f t="shared" si="479"/>
        <v>[A]</v>
      </c>
      <c r="U1336" s="179" t="str">
        <f t="shared" si="467"/>
        <v>MR483.5</v>
      </c>
      <c r="V1336" s="4" t="str">
        <f t="shared" si="481"/>
        <v>Sw</v>
      </c>
      <c r="W1336" s="179" t="str">
        <f t="shared" si="468"/>
        <v>MR583.5</v>
      </c>
      <c r="X1336" s="4" t="str">
        <f t="shared" si="482"/>
        <v>Lamp</v>
      </c>
      <c r="Y1336" s="179" t="str">
        <f t="shared" si="474"/>
        <v>MR683.5</v>
      </c>
      <c r="Z1336" s="4" t="str">
        <f t="shared" si="483"/>
        <v>Alw</v>
      </c>
    </row>
    <row r="1337" spans="2:26">
      <c r="B1337" s="256"/>
      <c r="G1337" s="182">
        <f t="shared" si="475"/>
        <v>83</v>
      </c>
      <c r="H1337" s="179">
        <f t="shared" si="476"/>
        <v>6</v>
      </c>
      <c r="I1337" s="179" t="str">
        <f t="shared" si="465"/>
        <v>R83.6</v>
      </c>
      <c r="K1337" s="179" t="str">
        <f t="shared" si="469"/>
        <v>R183.6</v>
      </c>
      <c r="L1337" s="138" t="str">
        <f t="shared" si="480"/>
        <v>Sol</v>
      </c>
      <c r="M1337" s="179" t="str">
        <f t="shared" si="470"/>
        <v>MR83.6</v>
      </c>
      <c r="N1337" s="4" t="str">
        <f t="shared" si="466"/>
        <v>Flg</v>
      </c>
      <c r="O1337" s="179" t="str">
        <f t="shared" si="471"/>
        <v>MR183.6</v>
      </c>
      <c r="P1337" s="4" t="str">
        <f t="shared" si="477"/>
        <v>Pls</v>
      </c>
      <c r="Q1337" s="179" t="str">
        <f t="shared" si="472"/>
        <v>MR283.6</v>
      </c>
      <c r="R1337" s="4" t="str">
        <f t="shared" si="478"/>
        <v>[M]</v>
      </c>
      <c r="S1337" s="179" t="str">
        <f t="shared" si="473"/>
        <v>MR383.6</v>
      </c>
      <c r="T1337" s="4" t="str">
        <f t="shared" si="479"/>
        <v>[A]</v>
      </c>
      <c r="U1337" s="179" t="str">
        <f t="shared" si="467"/>
        <v>MR483.6</v>
      </c>
      <c r="V1337" s="4" t="str">
        <f t="shared" si="481"/>
        <v>Sw</v>
      </c>
      <c r="W1337" s="179" t="str">
        <f t="shared" si="468"/>
        <v>MR583.6</v>
      </c>
      <c r="X1337" s="4" t="str">
        <f t="shared" si="482"/>
        <v>Lamp</v>
      </c>
      <c r="Y1337" s="179" t="str">
        <f t="shared" si="474"/>
        <v>MR683.6</v>
      </c>
      <c r="Z1337" s="4" t="str">
        <f t="shared" si="483"/>
        <v>Alw</v>
      </c>
    </row>
    <row r="1338" spans="2:26">
      <c r="B1338" s="256"/>
      <c r="G1338" s="182">
        <f t="shared" si="475"/>
        <v>83</v>
      </c>
      <c r="H1338" s="179">
        <f t="shared" si="476"/>
        <v>7</v>
      </c>
      <c r="I1338" s="179" t="str">
        <f t="shared" si="465"/>
        <v>R83.7</v>
      </c>
      <c r="K1338" s="179" t="str">
        <f t="shared" si="469"/>
        <v>R183.7</v>
      </c>
      <c r="L1338" s="138" t="str">
        <f t="shared" si="480"/>
        <v>Sol</v>
      </c>
      <c r="M1338" s="179" t="str">
        <f t="shared" si="470"/>
        <v>MR83.7</v>
      </c>
      <c r="N1338" s="4" t="str">
        <f t="shared" si="466"/>
        <v>Flg</v>
      </c>
      <c r="O1338" s="179" t="str">
        <f t="shared" si="471"/>
        <v>MR183.7</v>
      </c>
      <c r="P1338" s="4" t="str">
        <f t="shared" si="477"/>
        <v>Pls</v>
      </c>
      <c r="Q1338" s="179" t="str">
        <f t="shared" si="472"/>
        <v>MR283.7</v>
      </c>
      <c r="R1338" s="4" t="str">
        <f t="shared" si="478"/>
        <v>[M]</v>
      </c>
      <c r="S1338" s="179" t="str">
        <f t="shared" si="473"/>
        <v>MR383.7</v>
      </c>
      <c r="T1338" s="4" t="str">
        <f t="shared" si="479"/>
        <v>[A]</v>
      </c>
      <c r="U1338" s="179" t="str">
        <f t="shared" si="467"/>
        <v>MR483.7</v>
      </c>
      <c r="V1338" s="4" t="str">
        <f t="shared" si="481"/>
        <v>Sw</v>
      </c>
      <c r="W1338" s="179" t="str">
        <f t="shared" si="468"/>
        <v>MR583.7</v>
      </c>
      <c r="X1338" s="4" t="str">
        <f t="shared" si="482"/>
        <v>Lamp</v>
      </c>
      <c r="Y1338" s="179" t="str">
        <f t="shared" si="474"/>
        <v>MR683.7</v>
      </c>
      <c r="Z1338" s="4" t="str">
        <f t="shared" si="483"/>
        <v>Alw</v>
      </c>
    </row>
    <row r="1339" spans="2:26">
      <c r="B1339" s="256"/>
      <c r="G1339" s="182">
        <f t="shared" si="475"/>
        <v>83</v>
      </c>
      <c r="H1339" s="179">
        <f t="shared" si="476"/>
        <v>8</v>
      </c>
      <c r="I1339" s="179" t="str">
        <f t="shared" si="465"/>
        <v>R83.8</v>
      </c>
      <c r="K1339" s="179" t="str">
        <f t="shared" si="469"/>
        <v>R183.8</v>
      </c>
      <c r="L1339" s="138" t="str">
        <f t="shared" si="480"/>
        <v>Sol</v>
      </c>
      <c r="M1339" s="179" t="str">
        <f t="shared" si="470"/>
        <v>MR83.8</v>
      </c>
      <c r="N1339" s="4" t="str">
        <f t="shared" si="466"/>
        <v>Flg</v>
      </c>
      <c r="O1339" s="179" t="str">
        <f t="shared" si="471"/>
        <v>MR183.8</v>
      </c>
      <c r="P1339" s="4" t="str">
        <f t="shared" si="477"/>
        <v>Pls</v>
      </c>
      <c r="Q1339" s="179" t="str">
        <f t="shared" si="472"/>
        <v>MR283.8</v>
      </c>
      <c r="R1339" s="4" t="str">
        <f t="shared" si="478"/>
        <v>[M]</v>
      </c>
      <c r="S1339" s="179" t="str">
        <f t="shared" si="473"/>
        <v>MR383.8</v>
      </c>
      <c r="T1339" s="4" t="str">
        <f t="shared" si="479"/>
        <v>[A]</v>
      </c>
      <c r="U1339" s="179" t="str">
        <f t="shared" si="467"/>
        <v>MR483.8</v>
      </c>
      <c r="V1339" s="4" t="str">
        <f t="shared" si="481"/>
        <v>Sw</v>
      </c>
      <c r="W1339" s="179" t="str">
        <f t="shared" si="468"/>
        <v>MR583.8</v>
      </c>
      <c r="X1339" s="4" t="str">
        <f t="shared" si="482"/>
        <v>Lamp</v>
      </c>
      <c r="Y1339" s="179" t="str">
        <f t="shared" si="474"/>
        <v>MR683.8</v>
      </c>
      <c r="Z1339" s="4" t="str">
        <f t="shared" si="483"/>
        <v>Alw</v>
      </c>
    </row>
    <row r="1340" spans="2:26">
      <c r="B1340" s="256"/>
      <c r="G1340" s="182">
        <f t="shared" si="475"/>
        <v>83</v>
      </c>
      <c r="H1340" s="179">
        <f t="shared" si="476"/>
        <v>9</v>
      </c>
      <c r="I1340" s="179" t="str">
        <f t="shared" si="465"/>
        <v>R83.9</v>
      </c>
      <c r="K1340" s="179" t="str">
        <f t="shared" si="469"/>
        <v>R183.9</v>
      </c>
      <c r="L1340" s="138" t="str">
        <f t="shared" si="480"/>
        <v>Sol</v>
      </c>
      <c r="M1340" s="179" t="str">
        <f t="shared" si="470"/>
        <v>MR83.9</v>
      </c>
      <c r="N1340" s="4" t="str">
        <f t="shared" si="466"/>
        <v>Flg</v>
      </c>
      <c r="O1340" s="179" t="str">
        <f t="shared" si="471"/>
        <v>MR183.9</v>
      </c>
      <c r="P1340" s="4" t="str">
        <f t="shared" si="477"/>
        <v>Pls</v>
      </c>
      <c r="Q1340" s="179" t="str">
        <f t="shared" si="472"/>
        <v>MR283.9</v>
      </c>
      <c r="R1340" s="4" t="str">
        <f t="shared" si="478"/>
        <v>[M]</v>
      </c>
      <c r="S1340" s="179" t="str">
        <f t="shared" si="473"/>
        <v>MR383.9</v>
      </c>
      <c r="T1340" s="4" t="str">
        <f t="shared" si="479"/>
        <v>[A]</v>
      </c>
      <c r="U1340" s="179" t="str">
        <f t="shared" si="467"/>
        <v>MR483.9</v>
      </c>
      <c r="V1340" s="4" t="str">
        <f t="shared" si="481"/>
        <v>Sw</v>
      </c>
      <c r="W1340" s="179" t="str">
        <f t="shared" si="468"/>
        <v>MR583.9</v>
      </c>
      <c r="X1340" s="4" t="str">
        <f t="shared" si="482"/>
        <v>Lamp</v>
      </c>
      <c r="Y1340" s="179" t="str">
        <f t="shared" si="474"/>
        <v>MR683.9</v>
      </c>
      <c r="Z1340" s="4" t="str">
        <f t="shared" si="483"/>
        <v>Alw</v>
      </c>
    </row>
    <row r="1341" spans="2:26">
      <c r="B1341" s="256"/>
      <c r="G1341" s="182">
        <f t="shared" si="475"/>
        <v>83</v>
      </c>
      <c r="H1341" s="179">
        <f t="shared" si="476"/>
        <v>10</v>
      </c>
      <c r="I1341" s="179" t="str">
        <f t="shared" si="465"/>
        <v>R83.10</v>
      </c>
      <c r="K1341" s="179" t="str">
        <f t="shared" si="469"/>
        <v>R183.10</v>
      </c>
      <c r="L1341" s="138" t="str">
        <f t="shared" si="480"/>
        <v>Sol</v>
      </c>
      <c r="M1341" s="179" t="str">
        <f t="shared" si="470"/>
        <v>MR83.10</v>
      </c>
      <c r="N1341" s="4" t="str">
        <f t="shared" si="466"/>
        <v>Flg</v>
      </c>
      <c r="O1341" s="179" t="str">
        <f t="shared" si="471"/>
        <v>MR183.10</v>
      </c>
      <c r="P1341" s="4" t="str">
        <f t="shared" si="477"/>
        <v>Pls</v>
      </c>
      <c r="Q1341" s="179" t="str">
        <f t="shared" si="472"/>
        <v>MR283.10</v>
      </c>
      <c r="R1341" s="4" t="str">
        <f t="shared" si="478"/>
        <v>[M]</v>
      </c>
      <c r="S1341" s="179" t="str">
        <f t="shared" si="473"/>
        <v>MR383.10</v>
      </c>
      <c r="T1341" s="4" t="str">
        <f t="shared" si="479"/>
        <v>[A]</v>
      </c>
      <c r="U1341" s="179" t="str">
        <f t="shared" si="467"/>
        <v>MR483.10</v>
      </c>
      <c r="V1341" s="4" t="str">
        <f t="shared" si="481"/>
        <v>Sw</v>
      </c>
      <c r="W1341" s="179" t="str">
        <f t="shared" si="468"/>
        <v>MR583.10</v>
      </c>
      <c r="X1341" s="4" t="str">
        <f t="shared" si="482"/>
        <v>Lamp</v>
      </c>
      <c r="Y1341" s="179" t="str">
        <f t="shared" si="474"/>
        <v>MR683.10</v>
      </c>
      <c r="Z1341" s="4" t="str">
        <f t="shared" si="483"/>
        <v>Alw</v>
      </c>
    </row>
    <row r="1342" spans="2:26">
      <c r="B1342" s="256"/>
      <c r="G1342" s="182">
        <f t="shared" si="475"/>
        <v>83</v>
      </c>
      <c r="H1342" s="179">
        <f t="shared" si="476"/>
        <v>11</v>
      </c>
      <c r="I1342" s="179" t="str">
        <f t="shared" si="465"/>
        <v>R83.11</v>
      </c>
      <c r="K1342" s="179" t="str">
        <f t="shared" si="469"/>
        <v>R183.11</v>
      </c>
      <c r="L1342" s="138" t="str">
        <f t="shared" si="480"/>
        <v>Sol</v>
      </c>
      <c r="M1342" s="179" t="str">
        <f t="shared" si="470"/>
        <v>MR83.11</v>
      </c>
      <c r="N1342" s="4" t="str">
        <f t="shared" si="466"/>
        <v>Flg</v>
      </c>
      <c r="O1342" s="179" t="str">
        <f t="shared" si="471"/>
        <v>MR183.11</v>
      </c>
      <c r="P1342" s="4" t="str">
        <f t="shared" si="477"/>
        <v>Pls</v>
      </c>
      <c r="Q1342" s="179" t="str">
        <f t="shared" si="472"/>
        <v>MR283.11</v>
      </c>
      <c r="R1342" s="4" t="str">
        <f t="shared" si="478"/>
        <v>[M]</v>
      </c>
      <c r="S1342" s="179" t="str">
        <f t="shared" si="473"/>
        <v>MR383.11</v>
      </c>
      <c r="T1342" s="4" t="str">
        <f t="shared" si="479"/>
        <v>[A]</v>
      </c>
      <c r="U1342" s="179" t="str">
        <f t="shared" si="467"/>
        <v>MR483.11</v>
      </c>
      <c r="V1342" s="4" t="str">
        <f t="shared" si="481"/>
        <v>Sw</v>
      </c>
      <c r="W1342" s="179" t="str">
        <f t="shared" si="468"/>
        <v>MR583.11</v>
      </c>
      <c r="X1342" s="4" t="str">
        <f t="shared" si="482"/>
        <v>Lamp</v>
      </c>
      <c r="Y1342" s="179" t="str">
        <f t="shared" si="474"/>
        <v>MR683.11</v>
      </c>
      <c r="Z1342" s="4" t="str">
        <f t="shared" si="483"/>
        <v>Alw</v>
      </c>
    </row>
    <row r="1343" spans="2:26">
      <c r="B1343" s="256"/>
      <c r="G1343" s="182">
        <f t="shared" si="475"/>
        <v>83</v>
      </c>
      <c r="H1343" s="179">
        <f t="shared" si="476"/>
        <v>12</v>
      </c>
      <c r="I1343" s="179" t="str">
        <f t="shared" si="465"/>
        <v>R83.12</v>
      </c>
      <c r="K1343" s="179" t="str">
        <f t="shared" si="469"/>
        <v>R183.12</v>
      </c>
      <c r="L1343" s="138" t="str">
        <f t="shared" si="480"/>
        <v>Sol</v>
      </c>
      <c r="M1343" s="179" t="str">
        <f t="shared" si="470"/>
        <v>MR83.12</v>
      </c>
      <c r="N1343" s="4" t="str">
        <f t="shared" si="466"/>
        <v>Flg</v>
      </c>
      <c r="O1343" s="179" t="str">
        <f t="shared" si="471"/>
        <v>MR183.12</v>
      </c>
      <c r="P1343" s="4" t="str">
        <f t="shared" si="477"/>
        <v>Pls</v>
      </c>
      <c r="Q1343" s="179" t="str">
        <f t="shared" si="472"/>
        <v>MR283.12</v>
      </c>
      <c r="R1343" s="4" t="str">
        <f t="shared" si="478"/>
        <v>[M]</v>
      </c>
      <c r="S1343" s="179" t="str">
        <f t="shared" si="473"/>
        <v>MR383.12</v>
      </c>
      <c r="T1343" s="4" t="str">
        <f t="shared" si="479"/>
        <v>[A]</v>
      </c>
      <c r="U1343" s="179" t="str">
        <f t="shared" si="467"/>
        <v>MR483.12</v>
      </c>
      <c r="V1343" s="4" t="str">
        <f t="shared" si="481"/>
        <v>Sw</v>
      </c>
      <c r="W1343" s="179" t="str">
        <f t="shared" si="468"/>
        <v>MR583.12</v>
      </c>
      <c r="X1343" s="4" t="str">
        <f t="shared" si="482"/>
        <v>Lamp</v>
      </c>
      <c r="Y1343" s="179" t="str">
        <f t="shared" si="474"/>
        <v>MR683.12</v>
      </c>
      <c r="Z1343" s="4" t="str">
        <f t="shared" si="483"/>
        <v>Alw</v>
      </c>
    </row>
    <row r="1344" spans="2:26">
      <c r="B1344" s="256"/>
      <c r="G1344" s="182">
        <f t="shared" si="475"/>
        <v>83</v>
      </c>
      <c r="H1344" s="179">
        <f t="shared" si="476"/>
        <v>13</v>
      </c>
      <c r="I1344" s="179" t="str">
        <f t="shared" si="465"/>
        <v>R83.13</v>
      </c>
      <c r="K1344" s="179" t="str">
        <f t="shared" si="469"/>
        <v>R183.13</v>
      </c>
      <c r="L1344" s="138" t="str">
        <f t="shared" si="480"/>
        <v>Sol</v>
      </c>
      <c r="M1344" s="179" t="str">
        <f t="shared" si="470"/>
        <v>MR83.13</v>
      </c>
      <c r="N1344" s="4" t="str">
        <f t="shared" si="466"/>
        <v>Flg</v>
      </c>
      <c r="O1344" s="179" t="str">
        <f t="shared" si="471"/>
        <v>MR183.13</v>
      </c>
      <c r="P1344" s="4" t="str">
        <f t="shared" si="477"/>
        <v>Pls</v>
      </c>
      <c r="Q1344" s="179" t="str">
        <f t="shared" si="472"/>
        <v>MR283.13</v>
      </c>
      <c r="R1344" s="4" t="str">
        <f t="shared" si="478"/>
        <v>[M]</v>
      </c>
      <c r="S1344" s="179" t="str">
        <f t="shared" si="473"/>
        <v>MR383.13</v>
      </c>
      <c r="T1344" s="4" t="str">
        <f t="shared" si="479"/>
        <v>[A]</v>
      </c>
      <c r="U1344" s="179" t="str">
        <f t="shared" si="467"/>
        <v>MR483.13</v>
      </c>
      <c r="V1344" s="4" t="str">
        <f t="shared" si="481"/>
        <v>Sw</v>
      </c>
      <c r="W1344" s="179" t="str">
        <f t="shared" si="468"/>
        <v>MR583.13</v>
      </c>
      <c r="X1344" s="4" t="str">
        <f t="shared" si="482"/>
        <v>Lamp</v>
      </c>
      <c r="Y1344" s="179" t="str">
        <f t="shared" si="474"/>
        <v>MR683.13</v>
      </c>
      <c r="Z1344" s="4" t="str">
        <f t="shared" si="483"/>
        <v>Alw</v>
      </c>
    </row>
    <row r="1345" spans="2:26">
      <c r="B1345" s="256"/>
      <c r="G1345" s="182">
        <f t="shared" si="475"/>
        <v>83</v>
      </c>
      <c r="H1345" s="179">
        <f t="shared" si="476"/>
        <v>14</v>
      </c>
      <c r="I1345" s="179" t="str">
        <f t="shared" si="465"/>
        <v>R83.14</v>
      </c>
      <c r="K1345" s="179" t="str">
        <f t="shared" si="469"/>
        <v>R183.14</v>
      </c>
      <c r="L1345" s="138" t="str">
        <f t="shared" si="480"/>
        <v>Sol</v>
      </c>
      <c r="M1345" s="179" t="str">
        <f t="shared" si="470"/>
        <v>MR83.14</v>
      </c>
      <c r="N1345" s="4" t="str">
        <f t="shared" si="466"/>
        <v>Flg</v>
      </c>
      <c r="O1345" s="179" t="str">
        <f t="shared" si="471"/>
        <v>MR183.14</v>
      </c>
      <c r="P1345" s="4" t="str">
        <f t="shared" si="477"/>
        <v>Pls</v>
      </c>
      <c r="Q1345" s="179" t="str">
        <f t="shared" si="472"/>
        <v>MR283.14</v>
      </c>
      <c r="R1345" s="4" t="str">
        <f t="shared" si="478"/>
        <v>[M]</v>
      </c>
      <c r="S1345" s="179" t="str">
        <f t="shared" si="473"/>
        <v>MR383.14</v>
      </c>
      <c r="T1345" s="4" t="str">
        <f t="shared" si="479"/>
        <v>[A]</v>
      </c>
      <c r="U1345" s="179" t="str">
        <f t="shared" si="467"/>
        <v>MR483.14</v>
      </c>
      <c r="V1345" s="4" t="str">
        <f t="shared" si="481"/>
        <v>Sw</v>
      </c>
      <c r="W1345" s="179" t="str">
        <f t="shared" si="468"/>
        <v>MR583.14</v>
      </c>
      <c r="X1345" s="4" t="str">
        <f t="shared" si="482"/>
        <v>Lamp</v>
      </c>
      <c r="Y1345" s="179" t="str">
        <f t="shared" si="474"/>
        <v>MR683.14</v>
      </c>
      <c r="Z1345" s="4" t="str">
        <f t="shared" si="483"/>
        <v>Alw</v>
      </c>
    </row>
    <row r="1346" spans="7:26">
      <c r="G1346" s="182">
        <f t="shared" si="475"/>
        <v>83</v>
      </c>
      <c r="H1346" s="179">
        <f t="shared" si="476"/>
        <v>15</v>
      </c>
      <c r="I1346" s="179" t="str">
        <f t="shared" si="465"/>
        <v>R83.15</v>
      </c>
      <c r="K1346" s="179" t="str">
        <f t="shared" si="469"/>
        <v>R183.15</v>
      </c>
      <c r="L1346" s="138" t="str">
        <f t="shared" si="480"/>
        <v>Sol</v>
      </c>
      <c r="M1346" s="179" t="str">
        <f t="shared" si="470"/>
        <v>MR83.15</v>
      </c>
      <c r="N1346" s="4" t="str">
        <f t="shared" si="466"/>
        <v>Flg</v>
      </c>
      <c r="O1346" s="179" t="str">
        <f t="shared" si="471"/>
        <v>MR183.15</v>
      </c>
      <c r="P1346" s="4" t="str">
        <f t="shared" si="477"/>
        <v>Pls</v>
      </c>
      <c r="Q1346" s="179" t="str">
        <f t="shared" si="472"/>
        <v>MR283.15</v>
      </c>
      <c r="R1346" s="4" t="str">
        <f t="shared" si="478"/>
        <v>[M]</v>
      </c>
      <c r="S1346" s="179" t="str">
        <f t="shared" si="473"/>
        <v>MR383.15</v>
      </c>
      <c r="T1346" s="4" t="str">
        <f t="shared" si="479"/>
        <v>[A]</v>
      </c>
      <c r="U1346" s="179" t="str">
        <f t="shared" si="467"/>
        <v>MR483.15</v>
      </c>
      <c r="V1346" s="4" t="str">
        <f t="shared" si="481"/>
        <v>Sw</v>
      </c>
      <c r="W1346" s="179" t="str">
        <f t="shared" si="468"/>
        <v>MR583.15</v>
      </c>
      <c r="X1346" s="4" t="str">
        <f t="shared" si="482"/>
        <v>Lamp</v>
      </c>
      <c r="Y1346" s="179" t="str">
        <f t="shared" si="474"/>
        <v>MR683.15</v>
      </c>
      <c r="Z1346" s="4" t="str">
        <f t="shared" si="483"/>
        <v>Alw</v>
      </c>
    </row>
    <row r="1347" spans="2:26">
      <c r="B1347" s="256"/>
      <c r="G1347" s="182">
        <f t="shared" si="475"/>
        <v>84</v>
      </c>
      <c r="H1347" s="179">
        <f t="shared" si="476"/>
        <v>0</v>
      </c>
      <c r="I1347" s="179" t="str">
        <f t="shared" ref="I1347:I1410" si="484">F$2&amp;G1347&amp;"."&amp;H1347</f>
        <v>R84.0</v>
      </c>
      <c r="K1347" s="179" t="str">
        <f t="shared" si="469"/>
        <v>R184.0</v>
      </c>
      <c r="L1347" s="138" t="str">
        <f t="shared" si="480"/>
        <v>Sol</v>
      </c>
      <c r="M1347" s="179" t="str">
        <f t="shared" si="470"/>
        <v>MR84.0</v>
      </c>
      <c r="N1347" s="4" t="str">
        <f t="shared" ref="N1347:N1410" si="485">$B1347&amp;N$2</f>
        <v>Flg</v>
      </c>
      <c r="O1347" s="179" t="str">
        <f t="shared" si="471"/>
        <v>MR184.0</v>
      </c>
      <c r="P1347" s="4" t="str">
        <f t="shared" si="477"/>
        <v>Pls</v>
      </c>
      <c r="Q1347" s="179" t="str">
        <f t="shared" si="472"/>
        <v>MR284.0</v>
      </c>
      <c r="R1347" s="4" t="str">
        <f t="shared" si="478"/>
        <v>[M]</v>
      </c>
      <c r="S1347" s="179" t="str">
        <f t="shared" si="473"/>
        <v>MR384.0</v>
      </c>
      <c r="T1347" s="4" t="str">
        <f t="shared" si="479"/>
        <v>[A]</v>
      </c>
      <c r="U1347" s="179" t="str">
        <f t="shared" ref="U1347:U1410" si="486">$U$2&amp;($G1347+400)&amp;"."&amp;$H1347</f>
        <v>MR484.0</v>
      </c>
      <c r="V1347" s="4" t="str">
        <f t="shared" si="481"/>
        <v>Sw</v>
      </c>
      <c r="W1347" s="179" t="str">
        <f t="shared" ref="W1347:W1410" si="487">$W$2&amp;($G1347+500)&amp;"."&amp;$H1347</f>
        <v>MR584.0</v>
      </c>
      <c r="X1347" s="4" t="str">
        <f t="shared" si="482"/>
        <v>Lamp</v>
      </c>
      <c r="Y1347" s="179" t="str">
        <f t="shared" si="474"/>
        <v>MR684.0</v>
      </c>
      <c r="Z1347" s="4" t="str">
        <f t="shared" si="483"/>
        <v>Alw</v>
      </c>
    </row>
    <row r="1348" spans="2:26">
      <c r="B1348" s="256"/>
      <c r="G1348" s="182">
        <f t="shared" si="475"/>
        <v>84</v>
      </c>
      <c r="H1348" s="179">
        <f t="shared" si="476"/>
        <v>1</v>
      </c>
      <c r="I1348" s="179" t="str">
        <f t="shared" si="484"/>
        <v>R84.1</v>
      </c>
      <c r="K1348" s="179" t="str">
        <f t="shared" ref="K1348:K1411" si="488">$F$2&amp;($G1348+100)&amp;"."&amp;$H1348</f>
        <v>R184.1</v>
      </c>
      <c r="L1348" s="138" t="str">
        <f t="shared" si="480"/>
        <v>Sol</v>
      </c>
      <c r="M1348" s="179" t="str">
        <f t="shared" ref="M1348:M1411" si="489">M$2&amp;($G1348+0)&amp;"."&amp;$H1348</f>
        <v>MR84.1</v>
      </c>
      <c r="N1348" s="4" t="str">
        <f t="shared" si="485"/>
        <v>Flg</v>
      </c>
      <c r="O1348" s="179" t="str">
        <f t="shared" ref="O1348:O1411" si="490">O$2&amp;($G1348+100)&amp;"."&amp;$H1348</f>
        <v>MR184.1</v>
      </c>
      <c r="P1348" s="4" t="str">
        <f t="shared" si="477"/>
        <v>Pls</v>
      </c>
      <c r="Q1348" s="179" t="str">
        <f t="shared" ref="Q1348:Q1411" si="491">Q$2&amp;($G1348+200)&amp;"."&amp;$H1348</f>
        <v>MR284.1</v>
      </c>
      <c r="R1348" s="4" t="str">
        <f t="shared" si="478"/>
        <v>[M]</v>
      </c>
      <c r="S1348" s="179" t="str">
        <f t="shared" ref="S1348:S1411" si="492">S$2&amp;($G1348+300)&amp;"."&amp;$H1348</f>
        <v>MR384.1</v>
      </c>
      <c r="T1348" s="4" t="str">
        <f t="shared" si="479"/>
        <v>[A]</v>
      </c>
      <c r="U1348" s="179" t="str">
        <f t="shared" si="486"/>
        <v>MR484.1</v>
      </c>
      <c r="V1348" s="4" t="str">
        <f t="shared" si="481"/>
        <v>Sw</v>
      </c>
      <c r="W1348" s="179" t="str">
        <f t="shared" si="487"/>
        <v>MR584.1</v>
      </c>
      <c r="X1348" s="4" t="str">
        <f t="shared" si="482"/>
        <v>Lamp</v>
      </c>
      <c r="Y1348" s="179" t="str">
        <f t="shared" ref="Y1348:Y1411" si="493">$W$2&amp;($G1348+600)&amp;"."&amp;$H1348</f>
        <v>MR684.1</v>
      </c>
      <c r="Z1348" s="4" t="str">
        <f t="shared" si="483"/>
        <v>Alw</v>
      </c>
    </row>
    <row r="1349" spans="2:26">
      <c r="B1349" s="256"/>
      <c r="G1349" s="182">
        <f t="shared" si="475"/>
        <v>84</v>
      </c>
      <c r="H1349" s="179">
        <f t="shared" si="476"/>
        <v>2</v>
      </c>
      <c r="I1349" s="179" t="str">
        <f t="shared" si="484"/>
        <v>R84.2</v>
      </c>
      <c r="K1349" s="179" t="str">
        <f t="shared" si="488"/>
        <v>R184.2</v>
      </c>
      <c r="L1349" s="138" t="str">
        <f t="shared" si="480"/>
        <v>Sol</v>
      </c>
      <c r="M1349" s="179" t="str">
        <f t="shared" si="489"/>
        <v>MR84.2</v>
      </c>
      <c r="N1349" s="4" t="str">
        <f t="shared" si="485"/>
        <v>Flg</v>
      </c>
      <c r="O1349" s="179" t="str">
        <f t="shared" si="490"/>
        <v>MR184.2</v>
      </c>
      <c r="P1349" s="4" t="str">
        <f t="shared" si="477"/>
        <v>Pls</v>
      </c>
      <c r="Q1349" s="179" t="str">
        <f t="shared" si="491"/>
        <v>MR284.2</v>
      </c>
      <c r="R1349" s="4" t="str">
        <f t="shared" si="478"/>
        <v>[M]</v>
      </c>
      <c r="S1349" s="179" t="str">
        <f t="shared" si="492"/>
        <v>MR384.2</v>
      </c>
      <c r="T1349" s="4" t="str">
        <f t="shared" si="479"/>
        <v>[A]</v>
      </c>
      <c r="U1349" s="179" t="str">
        <f t="shared" si="486"/>
        <v>MR484.2</v>
      </c>
      <c r="V1349" s="4" t="str">
        <f t="shared" si="481"/>
        <v>Sw</v>
      </c>
      <c r="W1349" s="179" t="str">
        <f t="shared" si="487"/>
        <v>MR584.2</v>
      </c>
      <c r="X1349" s="4" t="str">
        <f t="shared" si="482"/>
        <v>Lamp</v>
      </c>
      <c r="Y1349" s="179" t="str">
        <f t="shared" si="493"/>
        <v>MR684.2</v>
      </c>
      <c r="Z1349" s="4" t="str">
        <f t="shared" si="483"/>
        <v>Alw</v>
      </c>
    </row>
    <row r="1350" spans="2:26">
      <c r="B1350" s="256"/>
      <c r="G1350" s="182">
        <f t="shared" si="475"/>
        <v>84</v>
      </c>
      <c r="H1350" s="179">
        <f t="shared" si="476"/>
        <v>3</v>
      </c>
      <c r="I1350" s="179" t="str">
        <f t="shared" si="484"/>
        <v>R84.3</v>
      </c>
      <c r="K1350" s="179" t="str">
        <f t="shared" si="488"/>
        <v>R184.3</v>
      </c>
      <c r="L1350" s="138" t="str">
        <f t="shared" si="480"/>
        <v>Sol</v>
      </c>
      <c r="M1350" s="179" t="str">
        <f t="shared" si="489"/>
        <v>MR84.3</v>
      </c>
      <c r="N1350" s="4" t="str">
        <f t="shared" si="485"/>
        <v>Flg</v>
      </c>
      <c r="O1350" s="179" t="str">
        <f t="shared" si="490"/>
        <v>MR184.3</v>
      </c>
      <c r="P1350" s="4" t="str">
        <f t="shared" si="477"/>
        <v>Pls</v>
      </c>
      <c r="Q1350" s="179" t="str">
        <f t="shared" si="491"/>
        <v>MR284.3</v>
      </c>
      <c r="R1350" s="4" t="str">
        <f t="shared" si="478"/>
        <v>[M]</v>
      </c>
      <c r="S1350" s="179" t="str">
        <f t="shared" si="492"/>
        <v>MR384.3</v>
      </c>
      <c r="T1350" s="4" t="str">
        <f t="shared" si="479"/>
        <v>[A]</v>
      </c>
      <c r="U1350" s="179" t="str">
        <f t="shared" si="486"/>
        <v>MR484.3</v>
      </c>
      <c r="V1350" s="4" t="str">
        <f t="shared" si="481"/>
        <v>Sw</v>
      </c>
      <c r="W1350" s="179" t="str">
        <f t="shared" si="487"/>
        <v>MR584.3</v>
      </c>
      <c r="X1350" s="4" t="str">
        <f t="shared" si="482"/>
        <v>Lamp</v>
      </c>
      <c r="Y1350" s="179" t="str">
        <f t="shared" si="493"/>
        <v>MR684.3</v>
      </c>
      <c r="Z1350" s="4" t="str">
        <f t="shared" si="483"/>
        <v>Alw</v>
      </c>
    </row>
    <row r="1351" spans="2:26">
      <c r="B1351" s="256"/>
      <c r="G1351" s="182">
        <f t="shared" si="475"/>
        <v>84</v>
      </c>
      <c r="H1351" s="179">
        <f t="shared" si="476"/>
        <v>4</v>
      </c>
      <c r="I1351" s="179" t="str">
        <f t="shared" si="484"/>
        <v>R84.4</v>
      </c>
      <c r="K1351" s="179" t="str">
        <f t="shared" si="488"/>
        <v>R184.4</v>
      </c>
      <c r="L1351" s="138" t="str">
        <f t="shared" si="480"/>
        <v>Sol</v>
      </c>
      <c r="M1351" s="179" t="str">
        <f t="shared" si="489"/>
        <v>MR84.4</v>
      </c>
      <c r="N1351" s="4" t="str">
        <f t="shared" si="485"/>
        <v>Flg</v>
      </c>
      <c r="O1351" s="179" t="str">
        <f t="shared" si="490"/>
        <v>MR184.4</v>
      </c>
      <c r="P1351" s="4" t="str">
        <f t="shared" si="477"/>
        <v>Pls</v>
      </c>
      <c r="Q1351" s="179" t="str">
        <f t="shared" si="491"/>
        <v>MR284.4</v>
      </c>
      <c r="R1351" s="4" t="str">
        <f t="shared" si="478"/>
        <v>[M]</v>
      </c>
      <c r="S1351" s="179" t="str">
        <f t="shared" si="492"/>
        <v>MR384.4</v>
      </c>
      <c r="T1351" s="4" t="str">
        <f t="shared" si="479"/>
        <v>[A]</v>
      </c>
      <c r="U1351" s="179" t="str">
        <f t="shared" si="486"/>
        <v>MR484.4</v>
      </c>
      <c r="V1351" s="4" t="str">
        <f t="shared" si="481"/>
        <v>Sw</v>
      </c>
      <c r="W1351" s="179" t="str">
        <f t="shared" si="487"/>
        <v>MR584.4</v>
      </c>
      <c r="X1351" s="4" t="str">
        <f t="shared" si="482"/>
        <v>Lamp</v>
      </c>
      <c r="Y1351" s="179" t="str">
        <f t="shared" si="493"/>
        <v>MR684.4</v>
      </c>
      <c r="Z1351" s="4" t="str">
        <f t="shared" si="483"/>
        <v>Alw</v>
      </c>
    </row>
    <row r="1352" spans="2:26">
      <c r="B1352" s="256"/>
      <c r="G1352" s="182">
        <f t="shared" ref="G1352:G1415" si="494">IF(H1351&lt;&gt;15,G1351,G1351+1)</f>
        <v>84</v>
      </c>
      <c r="H1352" s="179">
        <f t="shared" si="476"/>
        <v>5</v>
      </c>
      <c r="I1352" s="179" t="str">
        <f t="shared" si="484"/>
        <v>R84.5</v>
      </c>
      <c r="K1352" s="179" t="str">
        <f t="shared" si="488"/>
        <v>R184.5</v>
      </c>
      <c r="L1352" s="138" t="str">
        <f t="shared" si="480"/>
        <v>Sol</v>
      </c>
      <c r="M1352" s="179" t="str">
        <f t="shared" si="489"/>
        <v>MR84.5</v>
      </c>
      <c r="N1352" s="4" t="str">
        <f t="shared" si="485"/>
        <v>Flg</v>
      </c>
      <c r="O1352" s="179" t="str">
        <f t="shared" si="490"/>
        <v>MR184.5</v>
      </c>
      <c r="P1352" s="4" t="str">
        <f t="shared" si="477"/>
        <v>Pls</v>
      </c>
      <c r="Q1352" s="179" t="str">
        <f t="shared" si="491"/>
        <v>MR284.5</v>
      </c>
      <c r="R1352" s="4" t="str">
        <f t="shared" si="478"/>
        <v>[M]</v>
      </c>
      <c r="S1352" s="179" t="str">
        <f t="shared" si="492"/>
        <v>MR384.5</v>
      </c>
      <c r="T1352" s="4" t="str">
        <f t="shared" si="479"/>
        <v>[A]</v>
      </c>
      <c r="U1352" s="179" t="str">
        <f t="shared" si="486"/>
        <v>MR484.5</v>
      </c>
      <c r="V1352" s="4" t="str">
        <f t="shared" si="481"/>
        <v>Sw</v>
      </c>
      <c r="W1352" s="179" t="str">
        <f t="shared" si="487"/>
        <v>MR584.5</v>
      </c>
      <c r="X1352" s="4" t="str">
        <f t="shared" si="482"/>
        <v>Lamp</v>
      </c>
      <c r="Y1352" s="179" t="str">
        <f t="shared" si="493"/>
        <v>MR684.5</v>
      </c>
      <c r="Z1352" s="4" t="str">
        <f t="shared" si="483"/>
        <v>Alw</v>
      </c>
    </row>
    <row r="1353" spans="2:26">
      <c r="B1353" s="256"/>
      <c r="G1353" s="182">
        <f t="shared" si="494"/>
        <v>84</v>
      </c>
      <c r="H1353" s="179">
        <f t="shared" si="476"/>
        <v>6</v>
      </c>
      <c r="I1353" s="179" t="str">
        <f t="shared" si="484"/>
        <v>R84.6</v>
      </c>
      <c r="K1353" s="179" t="str">
        <f t="shared" si="488"/>
        <v>R184.6</v>
      </c>
      <c r="L1353" s="138" t="str">
        <f t="shared" si="480"/>
        <v>Sol</v>
      </c>
      <c r="M1353" s="179" t="str">
        <f t="shared" si="489"/>
        <v>MR84.6</v>
      </c>
      <c r="N1353" s="4" t="str">
        <f t="shared" si="485"/>
        <v>Flg</v>
      </c>
      <c r="O1353" s="179" t="str">
        <f t="shared" si="490"/>
        <v>MR184.6</v>
      </c>
      <c r="P1353" s="4" t="str">
        <f t="shared" si="477"/>
        <v>Pls</v>
      </c>
      <c r="Q1353" s="179" t="str">
        <f t="shared" si="491"/>
        <v>MR284.6</v>
      </c>
      <c r="R1353" s="4" t="str">
        <f t="shared" si="478"/>
        <v>[M]</v>
      </c>
      <c r="S1353" s="179" t="str">
        <f t="shared" si="492"/>
        <v>MR384.6</v>
      </c>
      <c r="T1353" s="4" t="str">
        <f t="shared" si="479"/>
        <v>[A]</v>
      </c>
      <c r="U1353" s="179" t="str">
        <f t="shared" si="486"/>
        <v>MR484.6</v>
      </c>
      <c r="V1353" s="4" t="str">
        <f t="shared" si="481"/>
        <v>Sw</v>
      </c>
      <c r="W1353" s="179" t="str">
        <f t="shared" si="487"/>
        <v>MR584.6</v>
      </c>
      <c r="X1353" s="4" t="str">
        <f t="shared" si="482"/>
        <v>Lamp</v>
      </c>
      <c r="Y1353" s="179" t="str">
        <f t="shared" si="493"/>
        <v>MR684.6</v>
      </c>
      <c r="Z1353" s="4" t="str">
        <f t="shared" si="483"/>
        <v>Alw</v>
      </c>
    </row>
    <row r="1354" spans="2:26">
      <c r="B1354" s="256"/>
      <c r="G1354" s="182">
        <f t="shared" si="494"/>
        <v>84</v>
      </c>
      <c r="H1354" s="179">
        <f t="shared" si="476"/>
        <v>7</v>
      </c>
      <c r="I1354" s="179" t="str">
        <f t="shared" si="484"/>
        <v>R84.7</v>
      </c>
      <c r="K1354" s="179" t="str">
        <f t="shared" si="488"/>
        <v>R184.7</v>
      </c>
      <c r="L1354" s="138" t="str">
        <f t="shared" si="480"/>
        <v>Sol</v>
      </c>
      <c r="M1354" s="179" t="str">
        <f t="shared" si="489"/>
        <v>MR84.7</v>
      </c>
      <c r="N1354" s="4" t="str">
        <f t="shared" si="485"/>
        <v>Flg</v>
      </c>
      <c r="O1354" s="179" t="str">
        <f t="shared" si="490"/>
        <v>MR184.7</v>
      </c>
      <c r="P1354" s="4" t="str">
        <f t="shared" si="477"/>
        <v>Pls</v>
      </c>
      <c r="Q1354" s="179" t="str">
        <f t="shared" si="491"/>
        <v>MR284.7</v>
      </c>
      <c r="R1354" s="4" t="str">
        <f t="shared" si="478"/>
        <v>[M]</v>
      </c>
      <c r="S1354" s="179" t="str">
        <f t="shared" si="492"/>
        <v>MR384.7</v>
      </c>
      <c r="T1354" s="4" t="str">
        <f t="shared" si="479"/>
        <v>[A]</v>
      </c>
      <c r="U1354" s="179" t="str">
        <f t="shared" si="486"/>
        <v>MR484.7</v>
      </c>
      <c r="V1354" s="4" t="str">
        <f t="shared" si="481"/>
        <v>Sw</v>
      </c>
      <c r="W1354" s="179" t="str">
        <f t="shared" si="487"/>
        <v>MR584.7</v>
      </c>
      <c r="X1354" s="4" t="str">
        <f t="shared" si="482"/>
        <v>Lamp</v>
      </c>
      <c r="Y1354" s="179" t="str">
        <f t="shared" si="493"/>
        <v>MR684.7</v>
      </c>
      <c r="Z1354" s="4" t="str">
        <f t="shared" si="483"/>
        <v>Alw</v>
      </c>
    </row>
    <row r="1355" spans="2:26">
      <c r="B1355" s="256"/>
      <c r="G1355" s="182">
        <f t="shared" si="494"/>
        <v>84</v>
      </c>
      <c r="H1355" s="179">
        <f t="shared" si="476"/>
        <v>8</v>
      </c>
      <c r="I1355" s="179" t="str">
        <f t="shared" si="484"/>
        <v>R84.8</v>
      </c>
      <c r="K1355" s="179" t="str">
        <f t="shared" si="488"/>
        <v>R184.8</v>
      </c>
      <c r="L1355" s="138" t="str">
        <f t="shared" si="480"/>
        <v>Sol</v>
      </c>
      <c r="M1355" s="179" t="str">
        <f t="shared" si="489"/>
        <v>MR84.8</v>
      </c>
      <c r="N1355" s="4" t="str">
        <f t="shared" si="485"/>
        <v>Flg</v>
      </c>
      <c r="O1355" s="179" t="str">
        <f t="shared" si="490"/>
        <v>MR184.8</v>
      </c>
      <c r="P1355" s="4" t="str">
        <f t="shared" si="477"/>
        <v>Pls</v>
      </c>
      <c r="Q1355" s="179" t="str">
        <f t="shared" si="491"/>
        <v>MR284.8</v>
      </c>
      <c r="R1355" s="4" t="str">
        <f t="shared" si="478"/>
        <v>[M]</v>
      </c>
      <c r="S1355" s="179" t="str">
        <f t="shared" si="492"/>
        <v>MR384.8</v>
      </c>
      <c r="T1355" s="4" t="str">
        <f t="shared" si="479"/>
        <v>[A]</v>
      </c>
      <c r="U1355" s="179" t="str">
        <f t="shared" si="486"/>
        <v>MR484.8</v>
      </c>
      <c r="V1355" s="4" t="str">
        <f t="shared" si="481"/>
        <v>Sw</v>
      </c>
      <c r="W1355" s="179" t="str">
        <f t="shared" si="487"/>
        <v>MR584.8</v>
      </c>
      <c r="X1355" s="4" t="str">
        <f t="shared" si="482"/>
        <v>Lamp</v>
      </c>
      <c r="Y1355" s="179" t="str">
        <f t="shared" si="493"/>
        <v>MR684.8</v>
      </c>
      <c r="Z1355" s="4" t="str">
        <f t="shared" si="483"/>
        <v>Alw</v>
      </c>
    </row>
    <row r="1356" spans="2:26">
      <c r="B1356" s="256"/>
      <c r="G1356" s="182">
        <f t="shared" si="494"/>
        <v>84</v>
      </c>
      <c r="H1356" s="179">
        <f t="shared" si="476"/>
        <v>9</v>
      </c>
      <c r="I1356" s="179" t="str">
        <f t="shared" si="484"/>
        <v>R84.9</v>
      </c>
      <c r="K1356" s="179" t="str">
        <f t="shared" si="488"/>
        <v>R184.9</v>
      </c>
      <c r="L1356" s="138" t="str">
        <f t="shared" si="480"/>
        <v>Sol</v>
      </c>
      <c r="M1356" s="179" t="str">
        <f t="shared" si="489"/>
        <v>MR84.9</v>
      </c>
      <c r="N1356" s="4" t="str">
        <f t="shared" si="485"/>
        <v>Flg</v>
      </c>
      <c r="O1356" s="179" t="str">
        <f t="shared" si="490"/>
        <v>MR184.9</v>
      </c>
      <c r="P1356" s="4" t="str">
        <f t="shared" si="477"/>
        <v>Pls</v>
      </c>
      <c r="Q1356" s="179" t="str">
        <f t="shared" si="491"/>
        <v>MR284.9</v>
      </c>
      <c r="R1356" s="4" t="str">
        <f t="shared" si="478"/>
        <v>[M]</v>
      </c>
      <c r="S1356" s="179" t="str">
        <f t="shared" si="492"/>
        <v>MR384.9</v>
      </c>
      <c r="T1356" s="4" t="str">
        <f t="shared" si="479"/>
        <v>[A]</v>
      </c>
      <c r="U1356" s="179" t="str">
        <f t="shared" si="486"/>
        <v>MR484.9</v>
      </c>
      <c r="V1356" s="4" t="str">
        <f t="shared" si="481"/>
        <v>Sw</v>
      </c>
      <c r="W1356" s="179" t="str">
        <f t="shared" si="487"/>
        <v>MR584.9</v>
      </c>
      <c r="X1356" s="4" t="str">
        <f t="shared" si="482"/>
        <v>Lamp</v>
      </c>
      <c r="Y1356" s="179" t="str">
        <f t="shared" si="493"/>
        <v>MR684.9</v>
      </c>
      <c r="Z1356" s="4" t="str">
        <f t="shared" si="483"/>
        <v>Alw</v>
      </c>
    </row>
    <row r="1357" spans="2:26">
      <c r="B1357" s="256"/>
      <c r="G1357" s="182">
        <f t="shared" si="494"/>
        <v>84</v>
      </c>
      <c r="H1357" s="179">
        <f t="shared" ref="H1357:H1420" si="495">IF(H1356&lt;&gt;15,H1356+1,0)</f>
        <v>10</v>
      </c>
      <c r="I1357" s="179" t="str">
        <f t="shared" si="484"/>
        <v>R84.10</v>
      </c>
      <c r="K1357" s="179" t="str">
        <f t="shared" si="488"/>
        <v>R184.10</v>
      </c>
      <c r="L1357" s="138" t="str">
        <f t="shared" si="480"/>
        <v>Sol</v>
      </c>
      <c r="M1357" s="179" t="str">
        <f t="shared" si="489"/>
        <v>MR84.10</v>
      </c>
      <c r="N1357" s="4" t="str">
        <f t="shared" si="485"/>
        <v>Flg</v>
      </c>
      <c r="O1357" s="179" t="str">
        <f t="shared" si="490"/>
        <v>MR184.10</v>
      </c>
      <c r="P1357" s="4" t="str">
        <f t="shared" si="477"/>
        <v>Pls</v>
      </c>
      <c r="Q1357" s="179" t="str">
        <f t="shared" si="491"/>
        <v>MR284.10</v>
      </c>
      <c r="R1357" s="4" t="str">
        <f t="shared" si="478"/>
        <v>[M]</v>
      </c>
      <c r="S1357" s="179" t="str">
        <f t="shared" si="492"/>
        <v>MR384.10</v>
      </c>
      <c r="T1357" s="4" t="str">
        <f t="shared" si="479"/>
        <v>[A]</v>
      </c>
      <c r="U1357" s="179" t="str">
        <f t="shared" si="486"/>
        <v>MR484.10</v>
      </c>
      <c r="V1357" s="4" t="str">
        <f t="shared" si="481"/>
        <v>Sw</v>
      </c>
      <c r="W1357" s="179" t="str">
        <f t="shared" si="487"/>
        <v>MR584.10</v>
      </c>
      <c r="X1357" s="4" t="str">
        <f t="shared" si="482"/>
        <v>Lamp</v>
      </c>
      <c r="Y1357" s="179" t="str">
        <f t="shared" si="493"/>
        <v>MR684.10</v>
      </c>
      <c r="Z1357" s="4" t="str">
        <f t="shared" si="483"/>
        <v>Alw</v>
      </c>
    </row>
    <row r="1358" spans="2:26">
      <c r="B1358" s="256"/>
      <c r="G1358" s="182">
        <f t="shared" si="494"/>
        <v>84</v>
      </c>
      <c r="H1358" s="179">
        <f t="shared" si="495"/>
        <v>11</v>
      </c>
      <c r="I1358" s="179" t="str">
        <f t="shared" si="484"/>
        <v>R84.11</v>
      </c>
      <c r="K1358" s="179" t="str">
        <f t="shared" si="488"/>
        <v>R184.11</v>
      </c>
      <c r="L1358" s="138" t="str">
        <f t="shared" si="480"/>
        <v>Sol</v>
      </c>
      <c r="M1358" s="179" t="str">
        <f t="shared" si="489"/>
        <v>MR84.11</v>
      </c>
      <c r="N1358" s="4" t="str">
        <f t="shared" si="485"/>
        <v>Flg</v>
      </c>
      <c r="O1358" s="179" t="str">
        <f t="shared" si="490"/>
        <v>MR184.11</v>
      </c>
      <c r="P1358" s="4" t="str">
        <f t="shared" si="477"/>
        <v>Pls</v>
      </c>
      <c r="Q1358" s="179" t="str">
        <f t="shared" si="491"/>
        <v>MR284.11</v>
      </c>
      <c r="R1358" s="4" t="str">
        <f t="shared" si="478"/>
        <v>[M]</v>
      </c>
      <c r="S1358" s="179" t="str">
        <f t="shared" si="492"/>
        <v>MR384.11</v>
      </c>
      <c r="T1358" s="4" t="str">
        <f t="shared" si="479"/>
        <v>[A]</v>
      </c>
      <c r="U1358" s="179" t="str">
        <f t="shared" si="486"/>
        <v>MR484.11</v>
      </c>
      <c r="V1358" s="4" t="str">
        <f t="shared" si="481"/>
        <v>Sw</v>
      </c>
      <c r="W1358" s="179" t="str">
        <f t="shared" si="487"/>
        <v>MR584.11</v>
      </c>
      <c r="X1358" s="4" t="str">
        <f t="shared" si="482"/>
        <v>Lamp</v>
      </c>
      <c r="Y1358" s="179" t="str">
        <f t="shared" si="493"/>
        <v>MR684.11</v>
      </c>
      <c r="Z1358" s="4" t="str">
        <f t="shared" si="483"/>
        <v>Alw</v>
      </c>
    </row>
    <row r="1359" spans="2:26">
      <c r="B1359" s="256"/>
      <c r="G1359" s="182">
        <f t="shared" si="494"/>
        <v>84</v>
      </c>
      <c r="H1359" s="179">
        <f t="shared" si="495"/>
        <v>12</v>
      </c>
      <c r="I1359" s="179" t="str">
        <f t="shared" si="484"/>
        <v>R84.12</v>
      </c>
      <c r="K1359" s="179" t="str">
        <f t="shared" si="488"/>
        <v>R184.12</v>
      </c>
      <c r="L1359" s="138" t="str">
        <f t="shared" si="480"/>
        <v>Sol</v>
      </c>
      <c r="M1359" s="179" t="str">
        <f t="shared" si="489"/>
        <v>MR84.12</v>
      </c>
      <c r="N1359" s="4" t="str">
        <f t="shared" si="485"/>
        <v>Flg</v>
      </c>
      <c r="O1359" s="179" t="str">
        <f t="shared" si="490"/>
        <v>MR184.12</v>
      </c>
      <c r="P1359" s="4" t="str">
        <f t="shared" si="477"/>
        <v>Pls</v>
      </c>
      <c r="Q1359" s="179" t="str">
        <f t="shared" si="491"/>
        <v>MR284.12</v>
      </c>
      <c r="R1359" s="4" t="str">
        <f t="shared" si="478"/>
        <v>[M]</v>
      </c>
      <c r="S1359" s="179" t="str">
        <f t="shared" si="492"/>
        <v>MR384.12</v>
      </c>
      <c r="T1359" s="4" t="str">
        <f t="shared" si="479"/>
        <v>[A]</v>
      </c>
      <c r="U1359" s="179" t="str">
        <f t="shared" si="486"/>
        <v>MR484.12</v>
      </c>
      <c r="V1359" s="4" t="str">
        <f t="shared" si="481"/>
        <v>Sw</v>
      </c>
      <c r="W1359" s="179" t="str">
        <f t="shared" si="487"/>
        <v>MR584.12</v>
      </c>
      <c r="X1359" s="4" t="str">
        <f t="shared" si="482"/>
        <v>Lamp</v>
      </c>
      <c r="Y1359" s="179" t="str">
        <f t="shared" si="493"/>
        <v>MR684.12</v>
      </c>
      <c r="Z1359" s="4" t="str">
        <f t="shared" si="483"/>
        <v>Alw</v>
      </c>
    </row>
    <row r="1360" spans="2:26">
      <c r="B1360" s="256"/>
      <c r="G1360" s="182">
        <f t="shared" si="494"/>
        <v>84</v>
      </c>
      <c r="H1360" s="179">
        <f t="shared" si="495"/>
        <v>13</v>
      </c>
      <c r="I1360" s="179" t="str">
        <f t="shared" si="484"/>
        <v>R84.13</v>
      </c>
      <c r="K1360" s="179" t="str">
        <f t="shared" si="488"/>
        <v>R184.13</v>
      </c>
      <c r="L1360" s="138" t="str">
        <f t="shared" si="480"/>
        <v>Sol</v>
      </c>
      <c r="M1360" s="179" t="str">
        <f t="shared" si="489"/>
        <v>MR84.13</v>
      </c>
      <c r="N1360" s="4" t="str">
        <f t="shared" si="485"/>
        <v>Flg</v>
      </c>
      <c r="O1360" s="179" t="str">
        <f t="shared" si="490"/>
        <v>MR184.13</v>
      </c>
      <c r="P1360" s="4" t="str">
        <f t="shared" si="477"/>
        <v>Pls</v>
      </c>
      <c r="Q1360" s="179" t="str">
        <f t="shared" si="491"/>
        <v>MR284.13</v>
      </c>
      <c r="R1360" s="4" t="str">
        <f t="shared" si="478"/>
        <v>[M]</v>
      </c>
      <c r="S1360" s="179" t="str">
        <f t="shared" si="492"/>
        <v>MR384.13</v>
      </c>
      <c r="T1360" s="4" t="str">
        <f t="shared" si="479"/>
        <v>[A]</v>
      </c>
      <c r="U1360" s="179" t="str">
        <f t="shared" si="486"/>
        <v>MR484.13</v>
      </c>
      <c r="V1360" s="4" t="str">
        <f t="shared" si="481"/>
        <v>Sw</v>
      </c>
      <c r="W1360" s="179" t="str">
        <f t="shared" si="487"/>
        <v>MR584.13</v>
      </c>
      <c r="X1360" s="4" t="str">
        <f t="shared" si="482"/>
        <v>Lamp</v>
      </c>
      <c r="Y1360" s="179" t="str">
        <f t="shared" si="493"/>
        <v>MR684.13</v>
      </c>
      <c r="Z1360" s="4" t="str">
        <f t="shared" si="483"/>
        <v>Alw</v>
      </c>
    </row>
    <row r="1361" spans="2:26">
      <c r="B1361" s="256"/>
      <c r="G1361" s="182">
        <f t="shared" si="494"/>
        <v>84</v>
      </c>
      <c r="H1361" s="179">
        <f t="shared" si="495"/>
        <v>14</v>
      </c>
      <c r="I1361" s="179" t="str">
        <f t="shared" si="484"/>
        <v>R84.14</v>
      </c>
      <c r="K1361" s="179" t="str">
        <f t="shared" si="488"/>
        <v>R184.14</v>
      </c>
      <c r="L1361" s="138" t="str">
        <f t="shared" si="480"/>
        <v>Sol</v>
      </c>
      <c r="M1361" s="179" t="str">
        <f t="shared" si="489"/>
        <v>MR84.14</v>
      </c>
      <c r="N1361" s="4" t="str">
        <f t="shared" si="485"/>
        <v>Flg</v>
      </c>
      <c r="O1361" s="179" t="str">
        <f t="shared" si="490"/>
        <v>MR184.14</v>
      </c>
      <c r="P1361" s="4" t="str">
        <f t="shared" si="477"/>
        <v>Pls</v>
      </c>
      <c r="Q1361" s="179" t="str">
        <f t="shared" si="491"/>
        <v>MR284.14</v>
      </c>
      <c r="R1361" s="4" t="str">
        <f t="shared" si="478"/>
        <v>[M]</v>
      </c>
      <c r="S1361" s="179" t="str">
        <f t="shared" si="492"/>
        <v>MR384.14</v>
      </c>
      <c r="T1361" s="4" t="str">
        <f t="shared" si="479"/>
        <v>[A]</v>
      </c>
      <c r="U1361" s="179" t="str">
        <f t="shared" si="486"/>
        <v>MR484.14</v>
      </c>
      <c r="V1361" s="4" t="str">
        <f t="shared" si="481"/>
        <v>Sw</v>
      </c>
      <c r="W1361" s="179" t="str">
        <f t="shared" si="487"/>
        <v>MR584.14</v>
      </c>
      <c r="X1361" s="4" t="str">
        <f t="shared" si="482"/>
        <v>Lamp</v>
      </c>
      <c r="Y1361" s="179" t="str">
        <f t="shared" si="493"/>
        <v>MR684.14</v>
      </c>
      <c r="Z1361" s="4" t="str">
        <f t="shared" si="483"/>
        <v>Alw</v>
      </c>
    </row>
    <row r="1362" spans="2:26">
      <c r="B1362" s="256"/>
      <c r="G1362" s="182">
        <f t="shared" si="494"/>
        <v>84</v>
      </c>
      <c r="H1362" s="179">
        <f t="shared" si="495"/>
        <v>15</v>
      </c>
      <c r="I1362" s="179" t="str">
        <f t="shared" si="484"/>
        <v>R84.15</v>
      </c>
      <c r="K1362" s="179" t="str">
        <f t="shared" si="488"/>
        <v>R184.15</v>
      </c>
      <c r="L1362" s="138" t="str">
        <f t="shared" si="480"/>
        <v>Sol</v>
      </c>
      <c r="M1362" s="179" t="str">
        <f t="shared" si="489"/>
        <v>MR84.15</v>
      </c>
      <c r="N1362" s="4" t="str">
        <f t="shared" si="485"/>
        <v>Flg</v>
      </c>
      <c r="O1362" s="179" t="str">
        <f t="shared" si="490"/>
        <v>MR184.15</v>
      </c>
      <c r="P1362" s="4" t="str">
        <f t="shared" si="477"/>
        <v>Pls</v>
      </c>
      <c r="Q1362" s="179" t="str">
        <f t="shared" si="491"/>
        <v>MR284.15</v>
      </c>
      <c r="R1362" s="4" t="str">
        <f t="shared" si="478"/>
        <v>[M]</v>
      </c>
      <c r="S1362" s="179" t="str">
        <f t="shared" si="492"/>
        <v>MR384.15</v>
      </c>
      <c r="T1362" s="4" t="str">
        <f t="shared" si="479"/>
        <v>[A]</v>
      </c>
      <c r="U1362" s="179" t="str">
        <f t="shared" si="486"/>
        <v>MR484.15</v>
      </c>
      <c r="V1362" s="4" t="str">
        <f t="shared" si="481"/>
        <v>Sw</v>
      </c>
      <c r="W1362" s="179" t="str">
        <f t="shared" si="487"/>
        <v>MR584.15</v>
      </c>
      <c r="X1362" s="4" t="str">
        <f t="shared" si="482"/>
        <v>Lamp</v>
      </c>
      <c r="Y1362" s="179" t="str">
        <f t="shared" si="493"/>
        <v>MR684.15</v>
      </c>
      <c r="Z1362" s="4" t="str">
        <f t="shared" si="483"/>
        <v>Alw</v>
      </c>
    </row>
    <row r="1363" spans="2:26">
      <c r="B1363" s="256"/>
      <c r="G1363" s="182">
        <f t="shared" si="494"/>
        <v>85</v>
      </c>
      <c r="H1363" s="179">
        <f t="shared" si="495"/>
        <v>0</v>
      </c>
      <c r="I1363" s="179" t="str">
        <f t="shared" si="484"/>
        <v>R85.0</v>
      </c>
      <c r="K1363" s="179" t="str">
        <f t="shared" si="488"/>
        <v>R185.0</v>
      </c>
      <c r="L1363" s="138" t="str">
        <f t="shared" si="480"/>
        <v>Sol</v>
      </c>
      <c r="M1363" s="179" t="str">
        <f t="shared" si="489"/>
        <v>MR85.0</v>
      </c>
      <c r="N1363" s="4" t="str">
        <f t="shared" si="485"/>
        <v>Flg</v>
      </c>
      <c r="O1363" s="179" t="str">
        <f t="shared" si="490"/>
        <v>MR185.0</v>
      </c>
      <c r="P1363" s="4" t="str">
        <f t="shared" ref="P1363:P1426" si="496">$B1363&amp;P$2</f>
        <v>Pls</v>
      </c>
      <c r="Q1363" s="179" t="str">
        <f t="shared" si="491"/>
        <v>MR285.0</v>
      </c>
      <c r="R1363" s="4" t="str">
        <f t="shared" ref="R1363:R1426" si="497">$B1363&amp;R$2</f>
        <v>[M]</v>
      </c>
      <c r="S1363" s="179" t="str">
        <f t="shared" si="492"/>
        <v>MR385.0</v>
      </c>
      <c r="T1363" s="4" t="str">
        <f t="shared" ref="T1363:T1426" si="498">$B1363&amp;T$2</f>
        <v>[A]</v>
      </c>
      <c r="U1363" s="179" t="str">
        <f t="shared" si="486"/>
        <v>MR485.0</v>
      </c>
      <c r="V1363" s="4" t="str">
        <f t="shared" si="481"/>
        <v>Sw</v>
      </c>
      <c r="W1363" s="179" t="str">
        <f t="shared" si="487"/>
        <v>MR585.0</v>
      </c>
      <c r="X1363" s="4" t="str">
        <f t="shared" si="482"/>
        <v>Lamp</v>
      </c>
      <c r="Y1363" s="179" t="str">
        <f t="shared" si="493"/>
        <v>MR685.0</v>
      </c>
      <c r="Z1363" s="4" t="str">
        <f t="shared" si="483"/>
        <v>Alw</v>
      </c>
    </row>
    <row r="1364" spans="2:26">
      <c r="B1364" s="256"/>
      <c r="G1364" s="182">
        <f t="shared" si="494"/>
        <v>85</v>
      </c>
      <c r="H1364" s="179">
        <f t="shared" si="495"/>
        <v>1</v>
      </c>
      <c r="I1364" s="179" t="str">
        <f t="shared" si="484"/>
        <v>R85.1</v>
      </c>
      <c r="K1364" s="179" t="str">
        <f t="shared" si="488"/>
        <v>R185.1</v>
      </c>
      <c r="L1364" s="138" t="str">
        <f t="shared" si="480"/>
        <v>Sol</v>
      </c>
      <c r="M1364" s="179" t="str">
        <f t="shared" si="489"/>
        <v>MR85.1</v>
      </c>
      <c r="N1364" s="4" t="str">
        <f t="shared" si="485"/>
        <v>Flg</v>
      </c>
      <c r="O1364" s="179" t="str">
        <f t="shared" si="490"/>
        <v>MR185.1</v>
      </c>
      <c r="P1364" s="4" t="str">
        <f t="shared" si="496"/>
        <v>Pls</v>
      </c>
      <c r="Q1364" s="179" t="str">
        <f t="shared" si="491"/>
        <v>MR285.1</v>
      </c>
      <c r="R1364" s="4" t="str">
        <f t="shared" si="497"/>
        <v>[M]</v>
      </c>
      <c r="S1364" s="179" t="str">
        <f t="shared" si="492"/>
        <v>MR385.1</v>
      </c>
      <c r="T1364" s="4" t="str">
        <f t="shared" si="498"/>
        <v>[A]</v>
      </c>
      <c r="U1364" s="179" t="str">
        <f t="shared" si="486"/>
        <v>MR485.1</v>
      </c>
      <c r="V1364" s="4" t="str">
        <f t="shared" si="481"/>
        <v>Sw</v>
      </c>
      <c r="W1364" s="179" t="str">
        <f t="shared" si="487"/>
        <v>MR585.1</v>
      </c>
      <c r="X1364" s="4" t="str">
        <f t="shared" si="482"/>
        <v>Lamp</v>
      </c>
      <c r="Y1364" s="179" t="str">
        <f t="shared" si="493"/>
        <v>MR685.1</v>
      </c>
      <c r="Z1364" s="4" t="str">
        <f t="shared" si="483"/>
        <v>Alw</v>
      </c>
    </row>
    <row r="1365" spans="2:26">
      <c r="B1365" s="256"/>
      <c r="G1365" s="182">
        <f t="shared" si="494"/>
        <v>85</v>
      </c>
      <c r="H1365" s="179">
        <f t="shared" si="495"/>
        <v>2</v>
      </c>
      <c r="I1365" s="179" t="str">
        <f t="shared" si="484"/>
        <v>R85.2</v>
      </c>
      <c r="K1365" s="179" t="str">
        <f t="shared" si="488"/>
        <v>R185.2</v>
      </c>
      <c r="L1365" s="138" t="str">
        <f t="shared" si="480"/>
        <v>Sol</v>
      </c>
      <c r="M1365" s="179" t="str">
        <f t="shared" si="489"/>
        <v>MR85.2</v>
      </c>
      <c r="N1365" s="4" t="str">
        <f t="shared" si="485"/>
        <v>Flg</v>
      </c>
      <c r="O1365" s="179" t="str">
        <f t="shared" si="490"/>
        <v>MR185.2</v>
      </c>
      <c r="P1365" s="4" t="str">
        <f t="shared" si="496"/>
        <v>Pls</v>
      </c>
      <c r="Q1365" s="179" t="str">
        <f t="shared" si="491"/>
        <v>MR285.2</v>
      </c>
      <c r="R1365" s="4" t="str">
        <f t="shared" si="497"/>
        <v>[M]</v>
      </c>
      <c r="S1365" s="179" t="str">
        <f t="shared" si="492"/>
        <v>MR385.2</v>
      </c>
      <c r="T1365" s="4" t="str">
        <f t="shared" si="498"/>
        <v>[A]</v>
      </c>
      <c r="U1365" s="179" t="str">
        <f t="shared" si="486"/>
        <v>MR485.2</v>
      </c>
      <c r="V1365" s="4" t="str">
        <f t="shared" si="481"/>
        <v>Sw</v>
      </c>
      <c r="W1365" s="179" t="str">
        <f t="shared" si="487"/>
        <v>MR585.2</v>
      </c>
      <c r="X1365" s="4" t="str">
        <f t="shared" si="482"/>
        <v>Lamp</v>
      </c>
      <c r="Y1365" s="179" t="str">
        <f t="shared" si="493"/>
        <v>MR685.2</v>
      </c>
      <c r="Z1365" s="4" t="str">
        <f t="shared" si="483"/>
        <v>Alw</v>
      </c>
    </row>
    <row r="1366" spans="2:26">
      <c r="B1366" s="256"/>
      <c r="G1366" s="182">
        <f t="shared" si="494"/>
        <v>85</v>
      </c>
      <c r="H1366" s="179">
        <f t="shared" si="495"/>
        <v>3</v>
      </c>
      <c r="I1366" s="179" t="str">
        <f t="shared" si="484"/>
        <v>R85.3</v>
      </c>
      <c r="K1366" s="179" t="str">
        <f t="shared" si="488"/>
        <v>R185.3</v>
      </c>
      <c r="L1366" s="138" t="str">
        <f t="shared" si="480"/>
        <v>Sol</v>
      </c>
      <c r="M1366" s="179" t="str">
        <f t="shared" si="489"/>
        <v>MR85.3</v>
      </c>
      <c r="N1366" s="4" t="str">
        <f t="shared" si="485"/>
        <v>Flg</v>
      </c>
      <c r="O1366" s="179" t="str">
        <f t="shared" si="490"/>
        <v>MR185.3</v>
      </c>
      <c r="P1366" s="4" t="str">
        <f t="shared" si="496"/>
        <v>Pls</v>
      </c>
      <c r="Q1366" s="179" t="str">
        <f t="shared" si="491"/>
        <v>MR285.3</v>
      </c>
      <c r="R1366" s="4" t="str">
        <f t="shared" si="497"/>
        <v>[M]</v>
      </c>
      <c r="S1366" s="179" t="str">
        <f t="shared" si="492"/>
        <v>MR385.3</v>
      </c>
      <c r="T1366" s="4" t="str">
        <f t="shared" si="498"/>
        <v>[A]</v>
      </c>
      <c r="U1366" s="179" t="str">
        <f t="shared" si="486"/>
        <v>MR485.3</v>
      </c>
      <c r="V1366" s="4" t="str">
        <f t="shared" si="481"/>
        <v>Sw</v>
      </c>
      <c r="W1366" s="179" t="str">
        <f t="shared" si="487"/>
        <v>MR585.3</v>
      </c>
      <c r="X1366" s="4" t="str">
        <f t="shared" si="482"/>
        <v>Lamp</v>
      </c>
      <c r="Y1366" s="179" t="str">
        <f t="shared" si="493"/>
        <v>MR685.3</v>
      </c>
      <c r="Z1366" s="4" t="str">
        <f t="shared" si="483"/>
        <v>Alw</v>
      </c>
    </row>
    <row r="1367" spans="2:26">
      <c r="B1367" s="256"/>
      <c r="G1367" s="182">
        <f t="shared" si="494"/>
        <v>85</v>
      </c>
      <c r="H1367" s="179">
        <f t="shared" si="495"/>
        <v>4</v>
      </c>
      <c r="I1367" s="179" t="str">
        <f t="shared" si="484"/>
        <v>R85.4</v>
      </c>
      <c r="K1367" s="179" t="str">
        <f t="shared" si="488"/>
        <v>R185.4</v>
      </c>
      <c r="L1367" s="138" t="str">
        <f t="shared" si="480"/>
        <v>Sol</v>
      </c>
      <c r="M1367" s="179" t="str">
        <f t="shared" si="489"/>
        <v>MR85.4</v>
      </c>
      <c r="N1367" s="4" t="str">
        <f t="shared" si="485"/>
        <v>Flg</v>
      </c>
      <c r="O1367" s="179" t="str">
        <f t="shared" si="490"/>
        <v>MR185.4</v>
      </c>
      <c r="P1367" s="4" t="str">
        <f t="shared" si="496"/>
        <v>Pls</v>
      </c>
      <c r="Q1367" s="179" t="str">
        <f t="shared" si="491"/>
        <v>MR285.4</v>
      </c>
      <c r="R1367" s="4" t="str">
        <f t="shared" si="497"/>
        <v>[M]</v>
      </c>
      <c r="S1367" s="179" t="str">
        <f t="shared" si="492"/>
        <v>MR385.4</v>
      </c>
      <c r="T1367" s="4" t="str">
        <f t="shared" si="498"/>
        <v>[A]</v>
      </c>
      <c r="U1367" s="179" t="str">
        <f t="shared" si="486"/>
        <v>MR485.4</v>
      </c>
      <c r="V1367" s="4" t="str">
        <f t="shared" si="481"/>
        <v>Sw</v>
      </c>
      <c r="W1367" s="179" t="str">
        <f t="shared" si="487"/>
        <v>MR585.4</v>
      </c>
      <c r="X1367" s="4" t="str">
        <f t="shared" si="482"/>
        <v>Lamp</v>
      </c>
      <c r="Y1367" s="179" t="str">
        <f t="shared" si="493"/>
        <v>MR685.4</v>
      </c>
      <c r="Z1367" s="4" t="str">
        <f t="shared" si="483"/>
        <v>Alw</v>
      </c>
    </row>
    <row r="1368" spans="2:26">
      <c r="B1368" s="256"/>
      <c r="G1368" s="182">
        <f t="shared" si="494"/>
        <v>85</v>
      </c>
      <c r="H1368" s="179">
        <f t="shared" si="495"/>
        <v>5</v>
      </c>
      <c r="I1368" s="179" t="str">
        <f t="shared" si="484"/>
        <v>R85.5</v>
      </c>
      <c r="K1368" s="179" t="str">
        <f t="shared" si="488"/>
        <v>R185.5</v>
      </c>
      <c r="L1368" s="138" t="str">
        <f t="shared" si="480"/>
        <v>Sol</v>
      </c>
      <c r="M1368" s="179" t="str">
        <f t="shared" si="489"/>
        <v>MR85.5</v>
      </c>
      <c r="N1368" s="4" t="str">
        <f t="shared" si="485"/>
        <v>Flg</v>
      </c>
      <c r="O1368" s="179" t="str">
        <f t="shared" si="490"/>
        <v>MR185.5</v>
      </c>
      <c r="P1368" s="4" t="str">
        <f t="shared" si="496"/>
        <v>Pls</v>
      </c>
      <c r="Q1368" s="179" t="str">
        <f t="shared" si="491"/>
        <v>MR285.5</v>
      </c>
      <c r="R1368" s="4" t="str">
        <f t="shared" si="497"/>
        <v>[M]</v>
      </c>
      <c r="S1368" s="179" t="str">
        <f t="shared" si="492"/>
        <v>MR385.5</v>
      </c>
      <c r="T1368" s="4" t="str">
        <f t="shared" si="498"/>
        <v>[A]</v>
      </c>
      <c r="U1368" s="179" t="str">
        <f t="shared" si="486"/>
        <v>MR485.5</v>
      </c>
      <c r="V1368" s="4" t="str">
        <f t="shared" si="481"/>
        <v>Sw</v>
      </c>
      <c r="W1368" s="179" t="str">
        <f t="shared" si="487"/>
        <v>MR585.5</v>
      </c>
      <c r="X1368" s="4" t="str">
        <f t="shared" si="482"/>
        <v>Lamp</v>
      </c>
      <c r="Y1368" s="179" t="str">
        <f t="shared" si="493"/>
        <v>MR685.5</v>
      </c>
      <c r="Z1368" s="4" t="str">
        <f t="shared" si="483"/>
        <v>Alw</v>
      </c>
    </row>
    <row r="1369" spans="2:26">
      <c r="B1369" s="256"/>
      <c r="G1369" s="182">
        <f t="shared" si="494"/>
        <v>85</v>
      </c>
      <c r="H1369" s="179">
        <f t="shared" si="495"/>
        <v>6</v>
      </c>
      <c r="I1369" s="179" t="str">
        <f t="shared" si="484"/>
        <v>R85.6</v>
      </c>
      <c r="K1369" s="179" t="str">
        <f t="shared" si="488"/>
        <v>R185.6</v>
      </c>
      <c r="L1369" s="138" t="str">
        <f t="shared" si="480"/>
        <v>Sol</v>
      </c>
      <c r="M1369" s="179" t="str">
        <f t="shared" si="489"/>
        <v>MR85.6</v>
      </c>
      <c r="N1369" s="4" t="str">
        <f t="shared" si="485"/>
        <v>Flg</v>
      </c>
      <c r="O1369" s="179" t="str">
        <f t="shared" si="490"/>
        <v>MR185.6</v>
      </c>
      <c r="P1369" s="4" t="str">
        <f t="shared" si="496"/>
        <v>Pls</v>
      </c>
      <c r="Q1369" s="179" t="str">
        <f t="shared" si="491"/>
        <v>MR285.6</v>
      </c>
      <c r="R1369" s="4" t="str">
        <f t="shared" si="497"/>
        <v>[M]</v>
      </c>
      <c r="S1369" s="179" t="str">
        <f t="shared" si="492"/>
        <v>MR385.6</v>
      </c>
      <c r="T1369" s="4" t="str">
        <f t="shared" si="498"/>
        <v>[A]</v>
      </c>
      <c r="U1369" s="179" t="str">
        <f t="shared" si="486"/>
        <v>MR485.6</v>
      </c>
      <c r="V1369" s="4" t="str">
        <f t="shared" si="481"/>
        <v>Sw</v>
      </c>
      <c r="W1369" s="179" t="str">
        <f t="shared" si="487"/>
        <v>MR585.6</v>
      </c>
      <c r="X1369" s="4" t="str">
        <f t="shared" si="482"/>
        <v>Lamp</v>
      </c>
      <c r="Y1369" s="179" t="str">
        <f t="shared" si="493"/>
        <v>MR685.6</v>
      </c>
      <c r="Z1369" s="4" t="str">
        <f t="shared" si="483"/>
        <v>Alw</v>
      </c>
    </row>
    <row r="1370" spans="2:26">
      <c r="B1370" s="256"/>
      <c r="G1370" s="182">
        <f t="shared" si="494"/>
        <v>85</v>
      </c>
      <c r="H1370" s="179">
        <f t="shared" si="495"/>
        <v>7</v>
      </c>
      <c r="I1370" s="179" t="str">
        <f t="shared" si="484"/>
        <v>R85.7</v>
      </c>
      <c r="K1370" s="179" t="str">
        <f t="shared" si="488"/>
        <v>R185.7</v>
      </c>
      <c r="L1370" s="138" t="str">
        <f t="shared" si="480"/>
        <v>Sol</v>
      </c>
      <c r="M1370" s="179" t="str">
        <f t="shared" si="489"/>
        <v>MR85.7</v>
      </c>
      <c r="N1370" s="4" t="str">
        <f t="shared" si="485"/>
        <v>Flg</v>
      </c>
      <c r="O1370" s="179" t="str">
        <f t="shared" si="490"/>
        <v>MR185.7</v>
      </c>
      <c r="P1370" s="4" t="str">
        <f t="shared" si="496"/>
        <v>Pls</v>
      </c>
      <c r="Q1370" s="179" t="str">
        <f t="shared" si="491"/>
        <v>MR285.7</v>
      </c>
      <c r="R1370" s="4" t="str">
        <f t="shared" si="497"/>
        <v>[M]</v>
      </c>
      <c r="S1370" s="179" t="str">
        <f t="shared" si="492"/>
        <v>MR385.7</v>
      </c>
      <c r="T1370" s="4" t="str">
        <f t="shared" si="498"/>
        <v>[A]</v>
      </c>
      <c r="U1370" s="179" t="str">
        <f t="shared" si="486"/>
        <v>MR485.7</v>
      </c>
      <c r="V1370" s="4" t="str">
        <f t="shared" si="481"/>
        <v>Sw</v>
      </c>
      <c r="W1370" s="179" t="str">
        <f t="shared" si="487"/>
        <v>MR585.7</v>
      </c>
      <c r="X1370" s="4" t="str">
        <f t="shared" si="482"/>
        <v>Lamp</v>
      </c>
      <c r="Y1370" s="179" t="str">
        <f t="shared" si="493"/>
        <v>MR685.7</v>
      </c>
      <c r="Z1370" s="4" t="str">
        <f t="shared" si="483"/>
        <v>Alw</v>
      </c>
    </row>
    <row r="1371" spans="2:26">
      <c r="B1371" s="256"/>
      <c r="G1371" s="182">
        <f t="shared" si="494"/>
        <v>85</v>
      </c>
      <c r="H1371" s="179">
        <f t="shared" si="495"/>
        <v>8</v>
      </c>
      <c r="I1371" s="179" t="str">
        <f t="shared" si="484"/>
        <v>R85.8</v>
      </c>
      <c r="K1371" s="179" t="str">
        <f t="shared" si="488"/>
        <v>R185.8</v>
      </c>
      <c r="L1371" s="138" t="str">
        <f t="shared" si="480"/>
        <v>Sol</v>
      </c>
      <c r="M1371" s="179" t="str">
        <f t="shared" si="489"/>
        <v>MR85.8</v>
      </c>
      <c r="N1371" s="4" t="str">
        <f t="shared" si="485"/>
        <v>Flg</v>
      </c>
      <c r="O1371" s="179" t="str">
        <f t="shared" si="490"/>
        <v>MR185.8</v>
      </c>
      <c r="P1371" s="4" t="str">
        <f t="shared" si="496"/>
        <v>Pls</v>
      </c>
      <c r="Q1371" s="179" t="str">
        <f t="shared" si="491"/>
        <v>MR285.8</v>
      </c>
      <c r="R1371" s="4" t="str">
        <f t="shared" si="497"/>
        <v>[M]</v>
      </c>
      <c r="S1371" s="179" t="str">
        <f t="shared" si="492"/>
        <v>MR385.8</v>
      </c>
      <c r="T1371" s="4" t="str">
        <f t="shared" si="498"/>
        <v>[A]</v>
      </c>
      <c r="U1371" s="179" t="str">
        <f t="shared" si="486"/>
        <v>MR485.8</v>
      </c>
      <c r="V1371" s="4" t="str">
        <f t="shared" si="481"/>
        <v>Sw</v>
      </c>
      <c r="W1371" s="179" t="str">
        <f t="shared" si="487"/>
        <v>MR585.8</v>
      </c>
      <c r="X1371" s="4" t="str">
        <f t="shared" si="482"/>
        <v>Lamp</v>
      </c>
      <c r="Y1371" s="179" t="str">
        <f t="shared" si="493"/>
        <v>MR685.8</v>
      </c>
      <c r="Z1371" s="4" t="str">
        <f t="shared" si="483"/>
        <v>Alw</v>
      </c>
    </row>
    <row r="1372" spans="2:26">
      <c r="B1372" s="256"/>
      <c r="G1372" s="182">
        <f t="shared" si="494"/>
        <v>85</v>
      </c>
      <c r="H1372" s="179">
        <f t="shared" si="495"/>
        <v>9</v>
      </c>
      <c r="I1372" s="179" t="str">
        <f t="shared" si="484"/>
        <v>R85.9</v>
      </c>
      <c r="K1372" s="179" t="str">
        <f t="shared" si="488"/>
        <v>R185.9</v>
      </c>
      <c r="L1372" s="138" t="str">
        <f t="shared" si="480"/>
        <v>Sol</v>
      </c>
      <c r="M1372" s="179" t="str">
        <f t="shared" si="489"/>
        <v>MR85.9</v>
      </c>
      <c r="N1372" s="4" t="str">
        <f t="shared" si="485"/>
        <v>Flg</v>
      </c>
      <c r="O1372" s="179" t="str">
        <f t="shared" si="490"/>
        <v>MR185.9</v>
      </c>
      <c r="P1372" s="4" t="str">
        <f t="shared" si="496"/>
        <v>Pls</v>
      </c>
      <c r="Q1372" s="179" t="str">
        <f t="shared" si="491"/>
        <v>MR285.9</v>
      </c>
      <c r="R1372" s="4" t="str">
        <f t="shared" si="497"/>
        <v>[M]</v>
      </c>
      <c r="S1372" s="179" t="str">
        <f t="shared" si="492"/>
        <v>MR385.9</v>
      </c>
      <c r="T1372" s="4" t="str">
        <f t="shared" si="498"/>
        <v>[A]</v>
      </c>
      <c r="U1372" s="179" t="str">
        <f t="shared" si="486"/>
        <v>MR485.9</v>
      </c>
      <c r="V1372" s="4" t="str">
        <f t="shared" si="481"/>
        <v>Sw</v>
      </c>
      <c r="W1372" s="179" t="str">
        <f t="shared" si="487"/>
        <v>MR585.9</v>
      </c>
      <c r="X1372" s="4" t="str">
        <f t="shared" si="482"/>
        <v>Lamp</v>
      </c>
      <c r="Y1372" s="179" t="str">
        <f t="shared" si="493"/>
        <v>MR685.9</v>
      </c>
      <c r="Z1372" s="4" t="str">
        <f t="shared" si="483"/>
        <v>Alw</v>
      </c>
    </row>
    <row r="1373" spans="2:26">
      <c r="B1373" s="256"/>
      <c r="G1373" s="182">
        <f t="shared" si="494"/>
        <v>85</v>
      </c>
      <c r="H1373" s="179">
        <f t="shared" si="495"/>
        <v>10</v>
      </c>
      <c r="I1373" s="179" t="str">
        <f t="shared" si="484"/>
        <v>R85.10</v>
      </c>
      <c r="K1373" s="179" t="str">
        <f t="shared" si="488"/>
        <v>R185.10</v>
      </c>
      <c r="L1373" s="138" t="str">
        <f t="shared" si="480"/>
        <v>Sol</v>
      </c>
      <c r="M1373" s="179" t="str">
        <f t="shared" si="489"/>
        <v>MR85.10</v>
      </c>
      <c r="N1373" s="4" t="str">
        <f t="shared" si="485"/>
        <v>Flg</v>
      </c>
      <c r="O1373" s="179" t="str">
        <f t="shared" si="490"/>
        <v>MR185.10</v>
      </c>
      <c r="P1373" s="4" t="str">
        <f t="shared" si="496"/>
        <v>Pls</v>
      </c>
      <c r="Q1373" s="179" t="str">
        <f t="shared" si="491"/>
        <v>MR285.10</v>
      </c>
      <c r="R1373" s="4" t="str">
        <f t="shared" si="497"/>
        <v>[M]</v>
      </c>
      <c r="S1373" s="179" t="str">
        <f t="shared" si="492"/>
        <v>MR385.10</v>
      </c>
      <c r="T1373" s="4" t="str">
        <f t="shared" si="498"/>
        <v>[A]</v>
      </c>
      <c r="U1373" s="179" t="str">
        <f t="shared" si="486"/>
        <v>MR485.10</v>
      </c>
      <c r="V1373" s="4" t="str">
        <f t="shared" si="481"/>
        <v>Sw</v>
      </c>
      <c r="W1373" s="179" t="str">
        <f t="shared" si="487"/>
        <v>MR585.10</v>
      </c>
      <c r="X1373" s="4" t="str">
        <f t="shared" si="482"/>
        <v>Lamp</v>
      </c>
      <c r="Y1373" s="179" t="str">
        <f t="shared" si="493"/>
        <v>MR685.10</v>
      </c>
      <c r="Z1373" s="4" t="str">
        <f t="shared" si="483"/>
        <v>Alw</v>
      </c>
    </row>
    <row r="1374" spans="2:26">
      <c r="B1374" s="256"/>
      <c r="G1374" s="182">
        <f t="shared" si="494"/>
        <v>85</v>
      </c>
      <c r="H1374" s="179">
        <f t="shared" si="495"/>
        <v>11</v>
      </c>
      <c r="I1374" s="179" t="str">
        <f t="shared" si="484"/>
        <v>R85.11</v>
      </c>
      <c r="K1374" s="179" t="str">
        <f t="shared" si="488"/>
        <v>R185.11</v>
      </c>
      <c r="L1374" s="138" t="str">
        <f t="shared" si="480"/>
        <v>Sol</v>
      </c>
      <c r="M1374" s="179" t="str">
        <f t="shared" si="489"/>
        <v>MR85.11</v>
      </c>
      <c r="N1374" s="4" t="str">
        <f t="shared" si="485"/>
        <v>Flg</v>
      </c>
      <c r="O1374" s="179" t="str">
        <f t="shared" si="490"/>
        <v>MR185.11</v>
      </c>
      <c r="P1374" s="4" t="str">
        <f t="shared" si="496"/>
        <v>Pls</v>
      </c>
      <c r="Q1374" s="179" t="str">
        <f t="shared" si="491"/>
        <v>MR285.11</v>
      </c>
      <c r="R1374" s="4" t="str">
        <f t="shared" si="497"/>
        <v>[M]</v>
      </c>
      <c r="S1374" s="179" t="str">
        <f t="shared" si="492"/>
        <v>MR385.11</v>
      </c>
      <c r="T1374" s="4" t="str">
        <f t="shared" si="498"/>
        <v>[A]</v>
      </c>
      <c r="U1374" s="179" t="str">
        <f t="shared" si="486"/>
        <v>MR485.11</v>
      </c>
      <c r="V1374" s="4" t="str">
        <f t="shared" si="481"/>
        <v>Sw</v>
      </c>
      <c r="W1374" s="179" t="str">
        <f t="shared" si="487"/>
        <v>MR585.11</v>
      </c>
      <c r="X1374" s="4" t="str">
        <f t="shared" si="482"/>
        <v>Lamp</v>
      </c>
      <c r="Y1374" s="179" t="str">
        <f t="shared" si="493"/>
        <v>MR685.11</v>
      </c>
      <c r="Z1374" s="4" t="str">
        <f t="shared" si="483"/>
        <v>Alw</v>
      </c>
    </row>
    <row r="1375" spans="2:26">
      <c r="B1375" s="256"/>
      <c r="G1375" s="182">
        <f t="shared" si="494"/>
        <v>85</v>
      </c>
      <c r="H1375" s="179">
        <f t="shared" si="495"/>
        <v>12</v>
      </c>
      <c r="I1375" s="179" t="str">
        <f t="shared" si="484"/>
        <v>R85.12</v>
      </c>
      <c r="K1375" s="179" t="str">
        <f t="shared" si="488"/>
        <v>R185.12</v>
      </c>
      <c r="L1375" s="138" t="str">
        <f t="shared" si="480"/>
        <v>Sol</v>
      </c>
      <c r="M1375" s="179" t="str">
        <f t="shared" si="489"/>
        <v>MR85.12</v>
      </c>
      <c r="N1375" s="4" t="str">
        <f t="shared" si="485"/>
        <v>Flg</v>
      </c>
      <c r="O1375" s="179" t="str">
        <f t="shared" si="490"/>
        <v>MR185.12</v>
      </c>
      <c r="P1375" s="4" t="str">
        <f t="shared" si="496"/>
        <v>Pls</v>
      </c>
      <c r="Q1375" s="179" t="str">
        <f t="shared" si="491"/>
        <v>MR285.12</v>
      </c>
      <c r="R1375" s="4" t="str">
        <f t="shared" si="497"/>
        <v>[M]</v>
      </c>
      <c r="S1375" s="179" t="str">
        <f t="shared" si="492"/>
        <v>MR385.12</v>
      </c>
      <c r="T1375" s="4" t="str">
        <f t="shared" si="498"/>
        <v>[A]</v>
      </c>
      <c r="U1375" s="179" t="str">
        <f t="shared" si="486"/>
        <v>MR485.12</v>
      </c>
      <c r="V1375" s="4" t="str">
        <f t="shared" si="481"/>
        <v>Sw</v>
      </c>
      <c r="W1375" s="179" t="str">
        <f t="shared" si="487"/>
        <v>MR585.12</v>
      </c>
      <c r="X1375" s="4" t="str">
        <f t="shared" si="482"/>
        <v>Lamp</v>
      </c>
      <c r="Y1375" s="179" t="str">
        <f t="shared" si="493"/>
        <v>MR685.12</v>
      </c>
      <c r="Z1375" s="4" t="str">
        <f t="shared" si="483"/>
        <v>Alw</v>
      </c>
    </row>
    <row r="1376" spans="2:26">
      <c r="B1376" s="256"/>
      <c r="G1376" s="182">
        <f t="shared" si="494"/>
        <v>85</v>
      </c>
      <c r="H1376" s="179">
        <f t="shared" si="495"/>
        <v>13</v>
      </c>
      <c r="I1376" s="179" t="str">
        <f t="shared" si="484"/>
        <v>R85.13</v>
      </c>
      <c r="K1376" s="179" t="str">
        <f t="shared" si="488"/>
        <v>R185.13</v>
      </c>
      <c r="L1376" s="138" t="str">
        <f t="shared" si="480"/>
        <v>Sol</v>
      </c>
      <c r="M1376" s="179" t="str">
        <f t="shared" si="489"/>
        <v>MR85.13</v>
      </c>
      <c r="N1376" s="4" t="str">
        <f t="shared" si="485"/>
        <v>Flg</v>
      </c>
      <c r="O1376" s="179" t="str">
        <f t="shared" si="490"/>
        <v>MR185.13</v>
      </c>
      <c r="P1376" s="4" t="str">
        <f t="shared" si="496"/>
        <v>Pls</v>
      </c>
      <c r="Q1376" s="179" t="str">
        <f t="shared" si="491"/>
        <v>MR285.13</v>
      </c>
      <c r="R1376" s="4" t="str">
        <f t="shared" si="497"/>
        <v>[M]</v>
      </c>
      <c r="S1376" s="179" t="str">
        <f t="shared" si="492"/>
        <v>MR385.13</v>
      </c>
      <c r="T1376" s="4" t="str">
        <f t="shared" si="498"/>
        <v>[A]</v>
      </c>
      <c r="U1376" s="179" t="str">
        <f t="shared" si="486"/>
        <v>MR485.13</v>
      </c>
      <c r="V1376" s="4" t="str">
        <f t="shared" si="481"/>
        <v>Sw</v>
      </c>
      <c r="W1376" s="179" t="str">
        <f t="shared" si="487"/>
        <v>MR585.13</v>
      </c>
      <c r="X1376" s="4" t="str">
        <f t="shared" si="482"/>
        <v>Lamp</v>
      </c>
      <c r="Y1376" s="179" t="str">
        <f t="shared" si="493"/>
        <v>MR685.13</v>
      </c>
      <c r="Z1376" s="4" t="str">
        <f t="shared" si="483"/>
        <v>Alw</v>
      </c>
    </row>
    <row r="1377" spans="2:26">
      <c r="B1377" s="256"/>
      <c r="G1377" s="182">
        <f t="shared" si="494"/>
        <v>85</v>
      </c>
      <c r="H1377" s="179">
        <f t="shared" si="495"/>
        <v>14</v>
      </c>
      <c r="I1377" s="179" t="str">
        <f t="shared" si="484"/>
        <v>R85.14</v>
      </c>
      <c r="K1377" s="179" t="str">
        <f t="shared" si="488"/>
        <v>R185.14</v>
      </c>
      <c r="L1377" s="138" t="str">
        <f t="shared" si="480"/>
        <v>Sol</v>
      </c>
      <c r="M1377" s="179" t="str">
        <f t="shared" si="489"/>
        <v>MR85.14</v>
      </c>
      <c r="N1377" s="4" t="str">
        <f t="shared" si="485"/>
        <v>Flg</v>
      </c>
      <c r="O1377" s="179" t="str">
        <f t="shared" si="490"/>
        <v>MR185.14</v>
      </c>
      <c r="P1377" s="4" t="str">
        <f t="shared" si="496"/>
        <v>Pls</v>
      </c>
      <c r="Q1377" s="179" t="str">
        <f t="shared" si="491"/>
        <v>MR285.14</v>
      </c>
      <c r="R1377" s="4" t="str">
        <f t="shared" si="497"/>
        <v>[M]</v>
      </c>
      <c r="S1377" s="179" t="str">
        <f t="shared" si="492"/>
        <v>MR385.14</v>
      </c>
      <c r="T1377" s="4" t="str">
        <f t="shared" si="498"/>
        <v>[A]</v>
      </c>
      <c r="U1377" s="179" t="str">
        <f t="shared" si="486"/>
        <v>MR485.14</v>
      </c>
      <c r="V1377" s="4" t="str">
        <f t="shared" si="481"/>
        <v>Sw</v>
      </c>
      <c r="W1377" s="179" t="str">
        <f t="shared" si="487"/>
        <v>MR585.14</v>
      </c>
      <c r="X1377" s="4" t="str">
        <f t="shared" si="482"/>
        <v>Lamp</v>
      </c>
      <c r="Y1377" s="179" t="str">
        <f t="shared" si="493"/>
        <v>MR685.14</v>
      </c>
      <c r="Z1377" s="4" t="str">
        <f t="shared" si="483"/>
        <v>Alw</v>
      </c>
    </row>
    <row r="1378" spans="7:26">
      <c r="G1378" s="182">
        <f t="shared" si="494"/>
        <v>85</v>
      </c>
      <c r="H1378" s="179">
        <f t="shared" si="495"/>
        <v>15</v>
      </c>
      <c r="I1378" s="179" t="str">
        <f t="shared" si="484"/>
        <v>R85.15</v>
      </c>
      <c r="K1378" s="179" t="str">
        <f t="shared" si="488"/>
        <v>R185.15</v>
      </c>
      <c r="L1378" s="138" t="str">
        <f t="shared" si="480"/>
        <v>Sol</v>
      </c>
      <c r="M1378" s="179" t="str">
        <f t="shared" si="489"/>
        <v>MR85.15</v>
      </c>
      <c r="N1378" s="4" t="str">
        <f t="shared" si="485"/>
        <v>Flg</v>
      </c>
      <c r="O1378" s="179" t="str">
        <f t="shared" si="490"/>
        <v>MR185.15</v>
      </c>
      <c r="P1378" s="4" t="str">
        <f t="shared" si="496"/>
        <v>Pls</v>
      </c>
      <c r="Q1378" s="179" t="str">
        <f t="shared" si="491"/>
        <v>MR285.15</v>
      </c>
      <c r="R1378" s="4" t="str">
        <f t="shared" si="497"/>
        <v>[M]</v>
      </c>
      <c r="S1378" s="179" t="str">
        <f t="shared" si="492"/>
        <v>MR385.15</v>
      </c>
      <c r="T1378" s="4" t="str">
        <f t="shared" si="498"/>
        <v>[A]</v>
      </c>
      <c r="U1378" s="179" t="str">
        <f t="shared" si="486"/>
        <v>MR485.15</v>
      </c>
      <c r="V1378" s="4" t="str">
        <f t="shared" si="481"/>
        <v>Sw</v>
      </c>
      <c r="W1378" s="179" t="str">
        <f t="shared" si="487"/>
        <v>MR585.15</v>
      </c>
      <c r="X1378" s="4" t="str">
        <f t="shared" si="482"/>
        <v>Lamp</v>
      </c>
      <c r="Y1378" s="179" t="str">
        <f t="shared" si="493"/>
        <v>MR685.15</v>
      </c>
      <c r="Z1378" s="4" t="str">
        <f t="shared" si="483"/>
        <v>Alw</v>
      </c>
    </row>
    <row r="1379" spans="2:26">
      <c r="B1379" s="256"/>
      <c r="G1379" s="182">
        <f t="shared" si="494"/>
        <v>86</v>
      </c>
      <c r="H1379" s="179">
        <f t="shared" si="495"/>
        <v>0</v>
      </c>
      <c r="I1379" s="179" t="str">
        <f t="shared" si="484"/>
        <v>R86.0</v>
      </c>
      <c r="K1379" s="179" t="str">
        <f t="shared" si="488"/>
        <v>R186.0</v>
      </c>
      <c r="L1379" s="138" t="str">
        <f t="shared" ref="L1379:L1442" si="499">$B1379&amp;L$2</f>
        <v>Sol</v>
      </c>
      <c r="M1379" s="179" t="str">
        <f t="shared" si="489"/>
        <v>MR86.0</v>
      </c>
      <c r="N1379" s="4" t="str">
        <f t="shared" si="485"/>
        <v>Flg</v>
      </c>
      <c r="O1379" s="179" t="str">
        <f t="shared" si="490"/>
        <v>MR186.0</v>
      </c>
      <c r="P1379" s="4" t="str">
        <f t="shared" si="496"/>
        <v>Pls</v>
      </c>
      <c r="Q1379" s="179" t="str">
        <f t="shared" si="491"/>
        <v>MR286.0</v>
      </c>
      <c r="R1379" s="4" t="str">
        <f t="shared" si="497"/>
        <v>[M]</v>
      </c>
      <c r="S1379" s="179" t="str">
        <f t="shared" si="492"/>
        <v>MR386.0</v>
      </c>
      <c r="T1379" s="4" t="str">
        <f t="shared" si="498"/>
        <v>[A]</v>
      </c>
      <c r="U1379" s="179" t="str">
        <f t="shared" si="486"/>
        <v>MR486.0</v>
      </c>
      <c r="V1379" s="4" t="str">
        <f t="shared" ref="V1379:V1442" si="500">$B1379&amp;V$2</f>
        <v>Sw</v>
      </c>
      <c r="W1379" s="179" t="str">
        <f t="shared" si="487"/>
        <v>MR586.0</v>
      </c>
      <c r="X1379" s="4" t="str">
        <f t="shared" ref="X1379:X1442" si="501">$B1379&amp;X$2</f>
        <v>Lamp</v>
      </c>
      <c r="Y1379" s="179" t="str">
        <f t="shared" si="493"/>
        <v>MR686.0</v>
      </c>
      <c r="Z1379" s="4" t="str">
        <f t="shared" si="483"/>
        <v>Alw</v>
      </c>
    </row>
    <row r="1380" spans="2:26">
      <c r="B1380" s="256"/>
      <c r="G1380" s="182">
        <f t="shared" si="494"/>
        <v>86</v>
      </c>
      <c r="H1380" s="179">
        <f t="shared" si="495"/>
        <v>1</v>
      </c>
      <c r="I1380" s="179" t="str">
        <f t="shared" si="484"/>
        <v>R86.1</v>
      </c>
      <c r="K1380" s="179" t="str">
        <f t="shared" si="488"/>
        <v>R186.1</v>
      </c>
      <c r="L1380" s="138" t="str">
        <f t="shared" si="499"/>
        <v>Sol</v>
      </c>
      <c r="M1380" s="179" t="str">
        <f t="shared" si="489"/>
        <v>MR86.1</v>
      </c>
      <c r="N1380" s="4" t="str">
        <f t="shared" si="485"/>
        <v>Flg</v>
      </c>
      <c r="O1380" s="179" t="str">
        <f t="shared" si="490"/>
        <v>MR186.1</v>
      </c>
      <c r="P1380" s="4" t="str">
        <f t="shared" si="496"/>
        <v>Pls</v>
      </c>
      <c r="Q1380" s="179" t="str">
        <f t="shared" si="491"/>
        <v>MR286.1</v>
      </c>
      <c r="R1380" s="4" t="str">
        <f t="shared" si="497"/>
        <v>[M]</v>
      </c>
      <c r="S1380" s="179" t="str">
        <f t="shared" si="492"/>
        <v>MR386.1</v>
      </c>
      <c r="T1380" s="4" t="str">
        <f t="shared" si="498"/>
        <v>[A]</v>
      </c>
      <c r="U1380" s="179" t="str">
        <f t="shared" si="486"/>
        <v>MR486.1</v>
      </c>
      <c r="V1380" s="4" t="str">
        <f t="shared" si="500"/>
        <v>Sw</v>
      </c>
      <c r="W1380" s="179" t="str">
        <f t="shared" si="487"/>
        <v>MR586.1</v>
      </c>
      <c r="X1380" s="4" t="str">
        <f t="shared" si="501"/>
        <v>Lamp</v>
      </c>
      <c r="Y1380" s="179" t="str">
        <f t="shared" si="493"/>
        <v>MR686.1</v>
      </c>
      <c r="Z1380" s="4" t="str">
        <f t="shared" si="483"/>
        <v>Alw</v>
      </c>
    </row>
    <row r="1381" spans="2:26">
      <c r="B1381" s="256"/>
      <c r="G1381" s="182">
        <f t="shared" si="494"/>
        <v>86</v>
      </c>
      <c r="H1381" s="179">
        <f t="shared" si="495"/>
        <v>2</v>
      </c>
      <c r="I1381" s="179" t="str">
        <f t="shared" si="484"/>
        <v>R86.2</v>
      </c>
      <c r="K1381" s="179" t="str">
        <f t="shared" si="488"/>
        <v>R186.2</v>
      </c>
      <c r="L1381" s="138" t="str">
        <f t="shared" si="499"/>
        <v>Sol</v>
      </c>
      <c r="M1381" s="179" t="str">
        <f t="shared" si="489"/>
        <v>MR86.2</v>
      </c>
      <c r="N1381" s="4" t="str">
        <f t="shared" si="485"/>
        <v>Flg</v>
      </c>
      <c r="O1381" s="179" t="str">
        <f t="shared" si="490"/>
        <v>MR186.2</v>
      </c>
      <c r="P1381" s="4" t="str">
        <f t="shared" si="496"/>
        <v>Pls</v>
      </c>
      <c r="Q1381" s="179" t="str">
        <f t="shared" si="491"/>
        <v>MR286.2</v>
      </c>
      <c r="R1381" s="4" t="str">
        <f t="shared" si="497"/>
        <v>[M]</v>
      </c>
      <c r="S1381" s="179" t="str">
        <f t="shared" si="492"/>
        <v>MR386.2</v>
      </c>
      <c r="T1381" s="4" t="str">
        <f t="shared" si="498"/>
        <v>[A]</v>
      </c>
      <c r="U1381" s="179" t="str">
        <f t="shared" si="486"/>
        <v>MR486.2</v>
      </c>
      <c r="V1381" s="4" t="str">
        <f t="shared" si="500"/>
        <v>Sw</v>
      </c>
      <c r="W1381" s="179" t="str">
        <f t="shared" si="487"/>
        <v>MR586.2</v>
      </c>
      <c r="X1381" s="4" t="str">
        <f t="shared" si="501"/>
        <v>Lamp</v>
      </c>
      <c r="Y1381" s="179" t="str">
        <f t="shared" si="493"/>
        <v>MR686.2</v>
      </c>
      <c r="Z1381" s="4" t="str">
        <f t="shared" si="483"/>
        <v>Alw</v>
      </c>
    </row>
    <row r="1382" spans="2:26">
      <c r="B1382" s="256"/>
      <c r="G1382" s="182">
        <f t="shared" si="494"/>
        <v>86</v>
      </c>
      <c r="H1382" s="179">
        <f t="shared" si="495"/>
        <v>3</v>
      </c>
      <c r="I1382" s="179" t="str">
        <f t="shared" si="484"/>
        <v>R86.3</v>
      </c>
      <c r="K1382" s="179" t="str">
        <f t="shared" si="488"/>
        <v>R186.3</v>
      </c>
      <c r="L1382" s="138" t="str">
        <f t="shared" si="499"/>
        <v>Sol</v>
      </c>
      <c r="M1382" s="179" t="str">
        <f t="shared" si="489"/>
        <v>MR86.3</v>
      </c>
      <c r="N1382" s="4" t="str">
        <f t="shared" si="485"/>
        <v>Flg</v>
      </c>
      <c r="O1382" s="179" t="str">
        <f t="shared" si="490"/>
        <v>MR186.3</v>
      </c>
      <c r="P1382" s="4" t="str">
        <f t="shared" si="496"/>
        <v>Pls</v>
      </c>
      <c r="Q1382" s="179" t="str">
        <f t="shared" si="491"/>
        <v>MR286.3</v>
      </c>
      <c r="R1382" s="4" t="str">
        <f t="shared" si="497"/>
        <v>[M]</v>
      </c>
      <c r="S1382" s="179" t="str">
        <f t="shared" si="492"/>
        <v>MR386.3</v>
      </c>
      <c r="T1382" s="4" t="str">
        <f t="shared" si="498"/>
        <v>[A]</v>
      </c>
      <c r="U1382" s="179" t="str">
        <f t="shared" si="486"/>
        <v>MR486.3</v>
      </c>
      <c r="V1382" s="4" t="str">
        <f t="shared" si="500"/>
        <v>Sw</v>
      </c>
      <c r="W1382" s="179" t="str">
        <f t="shared" si="487"/>
        <v>MR586.3</v>
      </c>
      <c r="X1382" s="4" t="str">
        <f t="shared" si="501"/>
        <v>Lamp</v>
      </c>
      <c r="Y1382" s="179" t="str">
        <f t="shared" si="493"/>
        <v>MR686.3</v>
      </c>
      <c r="Z1382" s="4" t="str">
        <f t="shared" si="483"/>
        <v>Alw</v>
      </c>
    </row>
    <row r="1383" spans="2:26">
      <c r="B1383" s="256"/>
      <c r="G1383" s="182">
        <f t="shared" si="494"/>
        <v>86</v>
      </c>
      <c r="H1383" s="179">
        <f t="shared" si="495"/>
        <v>4</v>
      </c>
      <c r="I1383" s="179" t="str">
        <f t="shared" si="484"/>
        <v>R86.4</v>
      </c>
      <c r="K1383" s="179" t="str">
        <f t="shared" si="488"/>
        <v>R186.4</v>
      </c>
      <c r="L1383" s="138" t="str">
        <f t="shared" si="499"/>
        <v>Sol</v>
      </c>
      <c r="M1383" s="179" t="str">
        <f t="shared" si="489"/>
        <v>MR86.4</v>
      </c>
      <c r="N1383" s="4" t="str">
        <f t="shared" si="485"/>
        <v>Flg</v>
      </c>
      <c r="O1383" s="179" t="str">
        <f t="shared" si="490"/>
        <v>MR186.4</v>
      </c>
      <c r="P1383" s="4" t="str">
        <f t="shared" si="496"/>
        <v>Pls</v>
      </c>
      <c r="Q1383" s="179" t="str">
        <f t="shared" si="491"/>
        <v>MR286.4</v>
      </c>
      <c r="R1383" s="4" t="str">
        <f t="shared" si="497"/>
        <v>[M]</v>
      </c>
      <c r="S1383" s="179" t="str">
        <f t="shared" si="492"/>
        <v>MR386.4</v>
      </c>
      <c r="T1383" s="4" t="str">
        <f t="shared" si="498"/>
        <v>[A]</v>
      </c>
      <c r="U1383" s="179" t="str">
        <f t="shared" si="486"/>
        <v>MR486.4</v>
      </c>
      <c r="V1383" s="4" t="str">
        <f t="shared" si="500"/>
        <v>Sw</v>
      </c>
      <c r="W1383" s="179" t="str">
        <f t="shared" si="487"/>
        <v>MR586.4</v>
      </c>
      <c r="X1383" s="4" t="str">
        <f t="shared" si="501"/>
        <v>Lamp</v>
      </c>
      <c r="Y1383" s="179" t="str">
        <f t="shared" si="493"/>
        <v>MR686.4</v>
      </c>
      <c r="Z1383" s="4" t="str">
        <f t="shared" si="483"/>
        <v>Alw</v>
      </c>
    </row>
    <row r="1384" spans="2:26">
      <c r="B1384" s="256"/>
      <c r="G1384" s="182">
        <f t="shared" si="494"/>
        <v>86</v>
      </c>
      <c r="H1384" s="179">
        <f t="shared" si="495"/>
        <v>5</v>
      </c>
      <c r="I1384" s="179" t="str">
        <f t="shared" si="484"/>
        <v>R86.5</v>
      </c>
      <c r="K1384" s="179" t="str">
        <f t="shared" si="488"/>
        <v>R186.5</v>
      </c>
      <c r="L1384" s="138" t="str">
        <f t="shared" si="499"/>
        <v>Sol</v>
      </c>
      <c r="M1384" s="179" t="str">
        <f t="shared" si="489"/>
        <v>MR86.5</v>
      </c>
      <c r="N1384" s="4" t="str">
        <f t="shared" si="485"/>
        <v>Flg</v>
      </c>
      <c r="O1384" s="179" t="str">
        <f t="shared" si="490"/>
        <v>MR186.5</v>
      </c>
      <c r="P1384" s="4" t="str">
        <f t="shared" si="496"/>
        <v>Pls</v>
      </c>
      <c r="Q1384" s="179" t="str">
        <f t="shared" si="491"/>
        <v>MR286.5</v>
      </c>
      <c r="R1384" s="4" t="str">
        <f t="shared" si="497"/>
        <v>[M]</v>
      </c>
      <c r="S1384" s="179" t="str">
        <f t="shared" si="492"/>
        <v>MR386.5</v>
      </c>
      <c r="T1384" s="4" t="str">
        <f t="shared" si="498"/>
        <v>[A]</v>
      </c>
      <c r="U1384" s="179" t="str">
        <f t="shared" si="486"/>
        <v>MR486.5</v>
      </c>
      <c r="V1384" s="4" t="str">
        <f t="shared" si="500"/>
        <v>Sw</v>
      </c>
      <c r="W1384" s="179" t="str">
        <f t="shared" si="487"/>
        <v>MR586.5</v>
      </c>
      <c r="X1384" s="4" t="str">
        <f t="shared" si="501"/>
        <v>Lamp</v>
      </c>
      <c r="Y1384" s="179" t="str">
        <f t="shared" si="493"/>
        <v>MR686.5</v>
      </c>
      <c r="Z1384" s="4" t="str">
        <f t="shared" si="483"/>
        <v>Alw</v>
      </c>
    </row>
    <row r="1385" spans="2:26">
      <c r="B1385" s="256"/>
      <c r="G1385" s="182">
        <f t="shared" si="494"/>
        <v>86</v>
      </c>
      <c r="H1385" s="179">
        <f t="shared" si="495"/>
        <v>6</v>
      </c>
      <c r="I1385" s="179" t="str">
        <f t="shared" si="484"/>
        <v>R86.6</v>
      </c>
      <c r="K1385" s="179" t="str">
        <f t="shared" si="488"/>
        <v>R186.6</v>
      </c>
      <c r="L1385" s="138" t="str">
        <f t="shared" si="499"/>
        <v>Sol</v>
      </c>
      <c r="M1385" s="179" t="str">
        <f t="shared" si="489"/>
        <v>MR86.6</v>
      </c>
      <c r="N1385" s="4" t="str">
        <f t="shared" si="485"/>
        <v>Flg</v>
      </c>
      <c r="O1385" s="179" t="str">
        <f t="shared" si="490"/>
        <v>MR186.6</v>
      </c>
      <c r="P1385" s="4" t="str">
        <f t="shared" si="496"/>
        <v>Pls</v>
      </c>
      <c r="Q1385" s="179" t="str">
        <f t="shared" si="491"/>
        <v>MR286.6</v>
      </c>
      <c r="R1385" s="4" t="str">
        <f t="shared" si="497"/>
        <v>[M]</v>
      </c>
      <c r="S1385" s="179" t="str">
        <f t="shared" si="492"/>
        <v>MR386.6</v>
      </c>
      <c r="T1385" s="4" t="str">
        <f t="shared" si="498"/>
        <v>[A]</v>
      </c>
      <c r="U1385" s="179" t="str">
        <f t="shared" si="486"/>
        <v>MR486.6</v>
      </c>
      <c r="V1385" s="4" t="str">
        <f t="shared" si="500"/>
        <v>Sw</v>
      </c>
      <c r="W1385" s="179" t="str">
        <f t="shared" si="487"/>
        <v>MR586.6</v>
      </c>
      <c r="X1385" s="4" t="str">
        <f t="shared" si="501"/>
        <v>Lamp</v>
      </c>
      <c r="Y1385" s="179" t="str">
        <f t="shared" si="493"/>
        <v>MR686.6</v>
      </c>
      <c r="Z1385" s="4" t="str">
        <f t="shared" ref="Z1385:Z1448" si="502">$B1385&amp;Z$2</f>
        <v>Alw</v>
      </c>
    </row>
    <row r="1386" spans="2:26">
      <c r="B1386" s="256"/>
      <c r="G1386" s="182">
        <f t="shared" si="494"/>
        <v>86</v>
      </c>
      <c r="H1386" s="179">
        <f t="shared" si="495"/>
        <v>7</v>
      </c>
      <c r="I1386" s="179" t="str">
        <f t="shared" si="484"/>
        <v>R86.7</v>
      </c>
      <c r="K1386" s="179" t="str">
        <f t="shared" si="488"/>
        <v>R186.7</v>
      </c>
      <c r="L1386" s="138" t="str">
        <f t="shared" si="499"/>
        <v>Sol</v>
      </c>
      <c r="M1386" s="179" t="str">
        <f t="shared" si="489"/>
        <v>MR86.7</v>
      </c>
      <c r="N1386" s="4" t="str">
        <f t="shared" si="485"/>
        <v>Flg</v>
      </c>
      <c r="O1386" s="179" t="str">
        <f t="shared" si="490"/>
        <v>MR186.7</v>
      </c>
      <c r="P1386" s="4" t="str">
        <f t="shared" si="496"/>
        <v>Pls</v>
      </c>
      <c r="Q1386" s="179" t="str">
        <f t="shared" si="491"/>
        <v>MR286.7</v>
      </c>
      <c r="R1386" s="4" t="str">
        <f t="shared" si="497"/>
        <v>[M]</v>
      </c>
      <c r="S1386" s="179" t="str">
        <f t="shared" si="492"/>
        <v>MR386.7</v>
      </c>
      <c r="T1386" s="4" t="str">
        <f t="shared" si="498"/>
        <v>[A]</v>
      </c>
      <c r="U1386" s="179" t="str">
        <f t="shared" si="486"/>
        <v>MR486.7</v>
      </c>
      <c r="V1386" s="4" t="str">
        <f t="shared" si="500"/>
        <v>Sw</v>
      </c>
      <c r="W1386" s="179" t="str">
        <f t="shared" si="487"/>
        <v>MR586.7</v>
      </c>
      <c r="X1386" s="4" t="str">
        <f t="shared" si="501"/>
        <v>Lamp</v>
      </c>
      <c r="Y1386" s="179" t="str">
        <f t="shared" si="493"/>
        <v>MR686.7</v>
      </c>
      <c r="Z1386" s="4" t="str">
        <f t="shared" si="502"/>
        <v>Alw</v>
      </c>
    </row>
    <row r="1387" spans="2:26">
      <c r="B1387" s="256"/>
      <c r="G1387" s="182">
        <f t="shared" si="494"/>
        <v>86</v>
      </c>
      <c r="H1387" s="179">
        <f t="shared" si="495"/>
        <v>8</v>
      </c>
      <c r="I1387" s="179" t="str">
        <f t="shared" si="484"/>
        <v>R86.8</v>
      </c>
      <c r="K1387" s="179" t="str">
        <f t="shared" si="488"/>
        <v>R186.8</v>
      </c>
      <c r="L1387" s="138" t="str">
        <f t="shared" si="499"/>
        <v>Sol</v>
      </c>
      <c r="M1387" s="179" t="str">
        <f t="shared" si="489"/>
        <v>MR86.8</v>
      </c>
      <c r="N1387" s="4" t="str">
        <f t="shared" si="485"/>
        <v>Flg</v>
      </c>
      <c r="O1387" s="179" t="str">
        <f t="shared" si="490"/>
        <v>MR186.8</v>
      </c>
      <c r="P1387" s="4" t="str">
        <f t="shared" si="496"/>
        <v>Pls</v>
      </c>
      <c r="Q1387" s="179" t="str">
        <f t="shared" si="491"/>
        <v>MR286.8</v>
      </c>
      <c r="R1387" s="4" t="str">
        <f t="shared" si="497"/>
        <v>[M]</v>
      </c>
      <c r="S1387" s="179" t="str">
        <f t="shared" si="492"/>
        <v>MR386.8</v>
      </c>
      <c r="T1387" s="4" t="str">
        <f t="shared" si="498"/>
        <v>[A]</v>
      </c>
      <c r="U1387" s="179" t="str">
        <f t="shared" si="486"/>
        <v>MR486.8</v>
      </c>
      <c r="V1387" s="4" t="str">
        <f t="shared" si="500"/>
        <v>Sw</v>
      </c>
      <c r="W1387" s="179" t="str">
        <f t="shared" si="487"/>
        <v>MR586.8</v>
      </c>
      <c r="X1387" s="4" t="str">
        <f t="shared" si="501"/>
        <v>Lamp</v>
      </c>
      <c r="Y1387" s="179" t="str">
        <f t="shared" si="493"/>
        <v>MR686.8</v>
      </c>
      <c r="Z1387" s="4" t="str">
        <f t="shared" si="502"/>
        <v>Alw</v>
      </c>
    </row>
    <row r="1388" spans="2:26">
      <c r="B1388" s="256"/>
      <c r="G1388" s="182">
        <f t="shared" si="494"/>
        <v>86</v>
      </c>
      <c r="H1388" s="179">
        <f t="shared" si="495"/>
        <v>9</v>
      </c>
      <c r="I1388" s="179" t="str">
        <f t="shared" si="484"/>
        <v>R86.9</v>
      </c>
      <c r="K1388" s="179" t="str">
        <f t="shared" si="488"/>
        <v>R186.9</v>
      </c>
      <c r="L1388" s="138" t="str">
        <f t="shared" si="499"/>
        <v>Sol</v>
      </c>
      <c r="M1388" s="179" t="str">
        <f t="shared" si="489"/>
        <v>MR86.9</v>
      </c>
      <c r="N1388" s="4" t="str">
        <f t="shared" si="485"/>
        <v>Flg</v>
      </c>
      <c r="O1388" s="179" t="str">
        <f t="shared" si="490"/>
        <v>MR186.9</v>
      </c>
      <c r="P1388" s="4" t="str">
        <f t="shared" si="496"/>
        <v>Pls</v>
      </c>
      <c r="Q1388" s="179" t="str">
        <f t="shared" si="491"/>
        <v>MR286.9</v>
      </c>
      <c r="R1388" s="4" t="str">
        <f t="shared" si="497"/>
        <v>[M]</v>
      </c>
      <c r="S1388" s="179" t="str">
        <f t="shared" si="492"/>
        <v>MR386.9</v>
      </c>
      <c r="T1388" s="4" t="str">
        <f t="shared" si="498"/>
        <v>[A]</v>
      </c>
      <c r="U1388" s="179" t="str">
        <f t="shared" si="486"/>
        <v>MR486.9</v>
      </c>
      <c r="V1388" s="4" t="str">
        <f t="shared" si="500"/>
        <v>Sw</v>
      </c>
      <c r="W1388" s="179" t="str">
        <f t="shared" si="487"/>
        <v>MR586.9</v>
      </c>
      <c r="X1388" s="4" t="str">
        <f t="shared" si="501"/>
        <v>Lamp</v>
      </c>
      <c r="Y1388" s="179" t="str">
        <f t="shared" si="493"/>
        <v>MR686.9</v>
      </c>
      <c r="Z1388" s="4" t="str">
        <f t="shared" si="502"/>
        <v>Alw</v>
      </c>
    </row>
    <row r="1389" spans="2:26">
      <c r="B1389" s="256"/>
      <c r="G1389" s="182">
        <f t="shared" si="494"/>
        <v>86</v>
      </c>
      <c r="H1389" s="179">
        <f t="shared" si="495"/>
        <v>10</v>
      </c>
      <c r="I1389" s="179" t="str">
        <f t="shared" si="484"/>
        <v>R86.10</v>
      </c>
      <c r="K1389" s="179" t="str">
        <f t="shared" si="488"/>
        <v>R186.10</v>
      </c>
      <c r="L1389" s="138" t="str">
        <f t="shared" si="499"/>
        <v>Sol</v>
      </c>
      <c r="M1389" s="179" t="str">
        <f t="shared" si="489"/>
        <v>MR86.10</v>
      </c>
      <c r="N1389" s="4" t="str">
        <f t="shared" si="485"/>
        <v>Flg</v>
      </c>
      <c r="O1389" s="179" t="str">
        <f t="shared" si="490"/>
        <v>MR186.10</v>
      </c>
      <c r="P1389" s="4" t="str">
        <f t="shared" si="496"/>
        <v>Pls</v>
      </c>
      <c r="Q1389" s="179" t="str">
        <f t="shared" si="491"/>
        <v>MR286.10</v>
      </c>
      <c r="R1389" s="4" t="str">
        <f t="shared" si="497"/>
        <v>[M]</v>
      </c>
      <c r="S1389" s="179" t="str">
        <f t="shared" si="492"/>
        <v>MR386.10</v>
      </c>
      <c r="T1389" s="4" t="str">
        <f t="shared" si="498"/>
        <v>[A]</v>
      </c>
      <c r="U1389" s="179" t="str">
        <f t="shared" si="486"/>
        <v>MR486.10</v>
      </c>
      <c r="V1389" s="4" t="str">
        <f t="shared" si="500"/>
        <v>Sw</v>
      </c>
      <c r="W1389" s="179" t="str">
        <f t="shared" si="487"/>
        <v>MR586.10</v>
      </c>
      <c r="X1389" s="4" t="str">
        <f t="shared" si="501"/>
        <v>Lamp</v>
      </c>
      <c r="Y1389" s="179" t="str">
        <f t="shared" si="493"/>
        <v>MR686.10</v>
      </c>
      <c r="Z1389" s="4" t="str">
        <f t="shared" si="502"/>
        <v>Alw</v>
      </c>
    </row>
    <row r="1390" spans="2:26">
      <c r="B1390" s="256"/>
      <c r="G1390" s="182">
        <f t="shared" si="494"/>
        <v>86</v>
      </c>
      <c r="H1390" s="179">
        <f t="shared" si="495"/>
        <v>11</v>
      </c>
      <c r="I1390" s="179" t="str">
        <f t="shared" si="484"/>
        <v>R86.11</v>
      </c>
      <c r="K1390" s="179" t="str">
        <f t="shared" si="488"/>
        <v>R186.11</v>
      </c>
      <c r="L1390" s="138" t="str">
        <f t="shared" si="499"/>
        <v>Sol</v>
      </c>
      <c r="M1390" s="179" t="str">
        <f t="shared" si="489"/>
        <v>MR86.11</v>
      </c>
      <c r="N1390" s="4" t="str">
        <f t="shared" si="485"/>
        <v>Flg</v>
      </c>
      <c r="O1390" s="179" t="str">
        <f t="shared" si="490"/>
        <v>MR186.11</v>
      </c>
      <c r="P1390" s="4" t="str">
        <f t="shared" si="496"/>
        <v>Pls</v>
      </c>
      <c r="Q1390" s="179" t="str">
        <f t="shared" si="491"/>
        <v>MR286.11</v>
      </c>
      <c r="R1390" s="4" t="str">
        <f t="shared" si="497"/>
        <v>[M]</v>
      </c>
      <c r="S1390" s="179" t="str">
        <f t="shared" si="492"/>
        <v>MR386.11</v>
      </c>
      <c r="T1390" s="4" t="str">
        <f t="shared" si="498"/>
        <v>[A]</v>
      </c>
      <c r="U1390" s="179" t="str">
        <f t="shared" si="486"/>
        <v>MR486.11</v>
      </c>
      <c r="V1390" s="4" t="str">
        <f t="shared" si="500"/>
        <v>Sw</v>
      </c>
      <c r="W1390" s="179" t="str">
        <f t="shared" si="487"/>
        <v>MR586.11</v>
      </c>
      <c r="X1390" s="4" t="str">
        <f t="shared" si="501"/>
        <v>Lamp</v>
      </c>
      <c r="Y1390" s="179" t="str">
        <f t="shared" si="493"/>
        <v>MR686.11</v>
      </c>
      <c r="Z1390" s="4" t="str">
        <f t="shared" si="502"/>
        <v>Alw</v>
      </c>
    </row>
    <row r="1391" spans="2:26">
      <c r="B1391" s="256"/>
      <c r="G1391" s="182">
        <f t="shared" si="494"/>
        <v>86</v>
      </c>
      <c r="H1391" s="179">
        <f t="shared" si="495"/>
        <v>12</v>
      </c>
      <c r="I1391" s="179" t="str">
        <f t="shared" si="484"/>
        <v>R86.12</v>
      </c>
      <c r="K1391" s="179" t="str">
        <f t="shared" si="488"/>
        <v>R186.12</v>
      </c>
      <c r="L1391" s="138" t="str">
        <f t="shared" si="499"/>
        <v>Sol</v>
      </c>
      <c r="M1391" s="179" t="str">
        <f t="shared" si="489"/>
        <v>MR86.12</v>
      </c>
      <c r="N1391" s="4" t="str">
        <f t="shared" si="485"/>
        <v>Flg</v>
      </c>
      <c r="O1391" s="179" t="str">
        <f t="shared" si="490"/>
        <v>MR186.12</v>
      </c>
      <c r="P1391" s="4" t="str">
        <f t="shared" si="496"/>
        <v>Pls</v>
      </c>
      <c r="Q1391" s="179" t="str">
        <f t="shared" si="491"/>
        <v>MR286.12</v>
      </c>
      <c r="R1391" s="4" t="str">
        <f t="shared" si="497"/>
        <v>[M]</v>
      </c>
      <c r="S1391" s="179" t="str">
        <f t="shared" si="492"/>
        <v>MR386.12</v>
      </c>
      <c r="T1391" s="4" t="str">
        <f t="shared" si="498"/>
        <v>[A]</v>
      </c>
      <c r="U1391" s="179" t="str">
        <f t="shared" si="486"/>
        <v>MR486.12</v>
      </c>
      <c r="V1391" s="4" t="str">
        <f t="shared" si="500"/>
        <v>Sw</v>
      </c>
      <c r="W1391" s="179" t="str">
        <f t="shared" si="487"/>
        <v>MR586.12</v>
      </c>
      <c r="X1391" s="4" t="str">
        <f t="shared" si="501"/>
        <v>Lamp</v>
      </c>
      <c r="Y1391" s="179" t="str">
        <f t="shared" si="493"/>
        <v>MR686.12</v>
      </c>
      <c r="Z1391" s="4" t="str">
        <f t="shared" si="502"/>
        <v>Alw</v>
      </c>
    </row>
    <row r="1392" spans="2:26">
      <c r="B1392" s="256"/>
      <c r="G1392" s="182">
        <f t="shared" si="494"/>
        <v>86</v>
      </c>
      <c r="H1392" s="179">
        <f t="shared" si="495"/>
        <v>13</v>
      </c>
      <c r="I1392" s="179" t="str">
        <f t="shared" si="484"/>
        <v>R86.13</v>
      </c>
      <c r="K1392" s="179" t="str">
        <f t="shared" si="488"/>
        <v>R186.13</v>
      </c>
      <c r="L1392" s="138" t="str">
        <f t="shared" si="499"/>
        <v>Sol</v>
      </c>
      <c r="M1392" s="179" t="str">
        <f t="shared" si="489"/>
        <v>MR86.13</v>
      </c>
      <c r="N1392" s="4" t="str">
        <f t="shared" si="485"/>
        <v>Flg</v>
      </c>
      <c r="O1392" s="179" t="str">
        <f t="shared" si="490"/>
        <v>MR186.13</v>
      </c>
      <c r="P1392" s="4" t="str">
        <f t="shared" si="496"/>
        <v>Pls</v>
      </c>
      <c r="Q1392" s="179" t="str">
        <f t="shared" si="491"/>
        <v>MR286.13</v>
      </c>
      <c r="R1392" s="4" t="str">
        <f t="shared" si="497"/>
        <v>[M]</v>
      </c>
      <c r="S1392" s="179" t="str">
        <f t="shared" si="492"/>
        <v>MR386.13</v>
      </c>
      <c r="T1392" s="4" t="str">
        <f t="shared" si="498"/>
        <v>[A]</v>
      </c>
      <c r="U1392" s="179" t="str">
        <f t="shared" si="486"/>
        <v>MR486.13</v>
      </c>
      <c r="V1392" s="4" t="str">
        <f t="shared" si="500"/>
        <v>Sw</v>
      </c>
      <c r="W1392" s="179" t="str">
        <f t="shared" si="487"/>
        <v>MR586.13</v>
      </c>
      <c r="X1392" s="4" t="str">
        <f t="shared" si="501"/>
        <v>Lamp</v>
      </c>
      <c r="Y1392" s="179" t="str">
        <f t="shared" si="493"/>
        <v>MR686.13</v>
      </c>
      <c r="Z1392" s="4" t="str">
        <f t="shared" si="502"/>
        <v>Alw</v>
      </c>
    </row>
    <row r="1393" spans="2:26">
      <c r="B1393" s="256"/>
      <c r="G1393" s="182">
        <f t="shared" si="494"/>
        <v>86</v>
      </c>
      <c r="H1393" s="179">
        <f t="shared" si="495"/>
        <v>14</v>
      </c>
      <c r="I1393" s="179" t="str">
        <f t="shared" si="484"/>
        <v>R86.14</v>
      </c>
      <c r="K1393" s="179" t="str">
        <f t="shared" si="488"/>
        <v>R186.14</v>
      </c>
      <c r="L1393" s="138" t="str">
        <f t="shared" si="499"/>
        <v>Sol</v>
      </c>
      <c r="M1393" s="179" t="str">
        <f t="shared" si="489"/>
        <v>MR86.14</v>
      </c>
      <c r="N1393" s="4" t="str">
        <f t="shared" si="485"/>
        <v>Flg</v>
      </c>
      <c r="O1393" s="179" t="str">
        <f t="shared" si="490"/>
        <v>MR186.14</v>
      </c>
      <c r="P1393" s="4" t="str">
        <f t="shared" si="496"/>
        <v>Pls</v>
      </c>
      <c r="Q1393" s="179" t="str">
        <f t="shared" si="491"/>
        <v>MR286.14</v>
      </c>
      <c r="R1393" s="4" t="str">
        <f t="shared" si="497"/>
        <v>[M]</v>
      </c>
      <c r="S1393" s="179" t="str">
        <f t="shared" si="492"/>
        <v>MR386.14</v>
      </c>
      <c r="T1393" s="4" t="str">
        <f t="shared" si="498"/>
        <v>[A]</v>
      </c>
      <c r="U1393" s="179" t="str">
        <f t="shared" si="486"/>
        <v>MR486.14</v>
      </c>
      <c r="V1393" s="4" t="str">
        <f t="shared" si="500"/>
        <v>Sw</v>
      </c>
      <c r="W1393" s="179" t="str">
        <f t="shared" si="487"/>
        <v>MR586.14</v>
      </c>
      <c r="X1393" s="4" t="str">
        <f t="shared" si="501"/>
        <v>Lamp</v>
      </c>
      <c r="Y1393" s="179" t="str">
        <f t="shared" si="493"/>
        <v>MR686.14</v>
      </c>
      <c r="Z1393" s="4" t="str">
        <f t="shared" si="502"/>
        <v>Alw</v>
      </c>
    </row>
    <row r="1394" spans="2:26">
      <c r="B1394" s="256"/>
      <c r="G1394" s="182">
        <f t="shared" si="494"/>
        <v>86</v>
      </c>
      <c r="H1394" s="179">
        <f t="shared" si="495"/>
        <v>15</v>
      </c>
      <c r="I1394" s="179" t="str">
        <f t="shared" si="484"/>
        <v>R86.15</v>
      </c>
      <c r="K1394" s="179" t="str">
        <f t="shared" si="488"/>
        <v>R186.15</v>
      </c>
      <c r="L1394" s="138" t="str">
        <f t="shared" si="499"/>
        <v>Sol</v>
      </c>
      <c r="M1394" s="179" t="str">
        <f t="shared" si="489"/>
        <v>MR86.15</v>
      </c>
      <c r="N1394" s="4" t="str">
        <f t="shared" si="485"/>
        <v>Flg</v>
      </c>
      <c r="O1394" s="179" t="str">
        <f t="shared" si="490"/>
        <v>MR186.15</v>
      </c>
      <c r="P1394" s="4" t="str">
        <f t="shared" si="496"/>
        <v>Pls</v>
      </c>
      <c r="Q1394" s="179" t="str">
        <f t="shared" si="491"/>
        <v>MR286.15</v>
      </c>
      <c r="R1394" s="4" t="str">
        <f t="shared" si="497"/>
        <v>[M]</v>
      </c>
      <c r="S1394" s="179" t="str">
        <f t="shared" si="492"/>
        <v>MR386.15</v>
      </c>
      <c r="T1394" s="4" t="str">
        <f t="shared" si="498"/>
        <v>[A]</v>
      </c>
      <c r="U1394" s="179" t="str">
        <f t="shared" si="486"/>
        <v>MR486.15</v>
      </c>
      <c r="V1394" s="4" t="str">
        <f t="shared" si="500"/>
        <v>Sw</v>
      </c>
      <c r="W1394" s="179" t="str">
        <f t="shared" si="487"/>
        <v>MR586.15</v>
      </c>
      <c r="X1394" s="4" t="str">
        <f t="shared" si="501"/>
        <v>Lamp</v>
      </c>
      <c r="Y1394" s="179" t="str">
        <f t="shared" si="493"/>
        <v>MR686.15</v>
      </c>
      <c r="Z1394" s="4" t="str">
        <f t="shared" si="502"/>
        <v>Alw</v>
      </c>
    </row>
    <row r="1395" spans="2:26">
      <c r="B1395" s="256"/>
      <c r="G1395" s="182">
        <f t="shared" si="494"/>
        <v>87</v>
      </c>
      <c r="H1395" s="179">
        <f t="shared" si="495"/>
        <v>0</v>
      </c>
      <c r="I1395" s="179" t="str">
        <f t="shared" si="484"/>
        <v>R87.0</v>
      </c>
      <c r="K1395" s="179" t="str">
        <f t="shared" si="488"/>
        <v>R187.0</v>
      </c>
      <c r="L1395" s="138" t="str">
        <f t="shared" si="499"/>
        <v>Sol</v>
      </c>
      <c r="M1395" s="179" t="str">
        <f t="shared" si="489"/>
        <v>MR87.0</v>
      </c>
      <c r="N1395" s="4" t="str">
        <f t="shared" si="485"/>
        <v>Flg</v>
      </c>
      <c r="O1395" s="179" t="str">
        <f t="shared" si="490"/>
        <v>MR187.0</v>
      </c>
      <c r="P1395" s="4" t="str">
        <f t="shared" si="496"/>
        <v>Pls</v>
      </c>
      <c r="Q1395" s="179" t="str">
        <f t="shared" si="491"/>
        <v>MR287.0</v>
      </c>
      <c r="R1395" s="4" t="str">
        <f t="shared" si="497"/>
        <v>[M]</v>
      </c>
      <c r="S1395" s="179" t="str">
        <f t="shared" si="492"/>
        <v>MR387.0</v>
      </c>
      <c r="T1395" s="4" t="str">
        <f t="shared" si="498"/>
        <v>[A]</v>
      </c>
      <c r="U1395" s="179" t="str">
        <f t="shared" si="486"/>
        <v>MR487.0</v>
      </c>
      <c r="V1395" s="4" t="str">
        <f t="shared" si="500"/>
        <v>Sw</v>
      </c>
      <c r="W1395" s="179" t="str">
        <f t="shared" si="487"/>
        <v>MR587.0</v>
      </c>
      <c r="X1395" s="4" t="str">
        <f t="shared" si="501"/>
        <v>Lamp</v>
      </c>
      <c r="Y1395" s="179" t="str">
        <f t="shared" si="493"/>
        <v>MR687.0</v>
      </c>
      <c r="Z1395" s="4" t="str">
        <f t="shared" si="502"/>
        <v>Alw</v>
      </c>
    </row>
    <row r="1396" spans="2:26">
      <c r="B1396" s="256"/>
      <c r="G1396" s="182">
        <f t="shared" si="494"/>
        <v>87</v>
      </c>
      <c r="H1396" s="179">
        <f t="shared" si="495"/>
        <v>1</v>
      </c>
      <c r="I1396" s="179" t="str">
        <f t="shared" si="484"/>
        <v>R87.1</v>
      </c>
      <c r="K1396" s="179" t="str">
        <f t="shared" si="488"/>
        <v>R187.1</v>
      </c>
      <c r="L1396" s="138" t="str">
        <f t="shared" si="499"/>
        <v>Sol</v>
      </c>
      <c r="M1396" s="179" t="str">
        <f t="shared" si="489"/>
        <v>MR87.1</v>
      </c>
      <c r="N1396" s="4" t="str">
        <f t="shared" si="485"/>
        <v>Flg</v>
      </c>
      <c r="O1396" s="179" t="str">
        <f t="shared" si="490"/>
        <v>MR187.1</v>
      </c>
      <c r="P1396" s="4" t="str">
        <f t="shared" si="496"/>
        <v>Pls</v>
      </c>
      <c r="Q1396" s="179" t="str">
        <f t="shared" si="491"/>
        <v>MR287.1</v>
      </c>
      <c r="R1396" s="4" t="str">
        <f t="shared" si="497"/>
        <v>[M]</v>
      </c>
      <c r="S1396" s="179" t="str">
        <f t="shared" si="492"/>
        <v>MR387.1</v>
      </c>
      <c r="T1396" s="4" t="str">
        <f t="shared" si="498"/>
        <v>[A]</v>
      </c>
      <c r="U1396" s="179" t="str">
        <f t="shared" si="486"/>
        <v>MR487.1</v>
      </c>
      <c r="V1396" s="4" t="str">
        <f t="shared" si="500"/>
        <v>Sw</v>
      </c>
      <c r="W1396" s="179" t="str">
        <f t="shared" si="487"/>
        <v>MR587.1</v>
      </c>
      <c r="X1396" s="4" t="str">
        <f t="shared" si="501"/>
        <v>Lamp</v>
      </c>
      <c r="Y1396" s="179" t="str">
        <f t="shared" si="493"/>
        <v>MR687.1</v>
      </c>
      <c r="Z1396" s="4" t="str">
        <f t="shared" si="502"/>
        <v>Alw</v>
      </c>
    </row>
    <row r="1397" spans="2:26">
      <c r="B1397" s="256"/>
      <c r="G1397" s="182">
        <f t="shared" si="494"/>
        <v>87</v>
      </c>
      <c r="H1397" s="179">
        <f t="shared" si="495"/>
        <v>2</v>
      </c>
      <c r="I1397" s="179" t="str">
        <f t="shared" si="484"/>
        <v>R87.2</v>
      </c>
      <c r="K1397" s="179" t="str">
        <f t="shared" si="488"/>
        <v>R187.2</v>
      </c>
      <c r="L1397" s="138" t="str">
        <f t="shared" si="499"/>
        <v>Sol</v>
      </c>
      <c r="M1397" s="179" t="str">
        <f t="shared" si="489"/>
        <v>MR87.2</v>
      </c>
      <c r="N1397" s="4" t="str">
        <f t="shared" si="485"/>
        <v>Flg</v>
      </c>
      <c r="O1397" s="179" t="str">
        <f t="shared" si="490"/>
        <v>MR187.2</v>
      </c>
      <c r="P1397" s="4" t="str">
        <f t="shared" si="496"/>
        <v>Pls</v>
      </c>
      <c r="Q1397" s="179" t="str">
        <f t="shared" si="491"/>
        <v>MR287.2</v>
      </c>
      <c r="R1397" s="4" t="str">
        <f t="shared" si="497"/>
        <v>[M]</v>
      </c>
      <c r="S1397" s="179" t="str">
        <f t="shared" si="492"/>
        <v>MR387.2</v>
      </c>
      <c r="T1397" s="4" t="str">
        <f t="shared" si="498"/>
        <v>[A]</v>
      </c>
      <c r="U1397" s="179" t="str">
        <f t="shared" si="486"/>
        <v>MR487.2</v>
      </c>
      <c r="V1397" s="4" t="str">
        <f t="shared" si="500"/>
        <v>Sw</v>
      </c>
      <c r="W1397" s="179" t="str">
        <f t="shared" si="487"/>
        <v>MR587.2</v>
      </c>
      <c r="X1397" s="4" t="str">
        <f t="shared" si="501"/>
        <v>Lamp</v>
      </c>
      <c r="Y1397" s="179" t="str">
        <f t="shared" si="493"/>
        <v>MR687.2</v>
      </c>
      <c r="Z1397" s="4" t="str">
        <f t="shared" si="502"/>
        <v>Alw</v>
      </c>
    </row>
    <row r="1398" spans="2:26">
      <c r="B1398" s="256"/>
      <c r="G1398" s="182">
        <f t="shared" si="494"/>
        <v>87</v>
      </c>
      <c r="H1398" s="179">
        <f t="shared" si="495"/>
        <v>3</v>
      </c>
      <c r="I1398" s="179" t="str">
        <f t="shared" si="484"/>
        <v>R87.3</v>
      </c>
      <c r="K1398" s="179" t="str">
        <f t="shared" si="488"/>
        <v>R187.3</v>
      </c>
      <c r="L1398" s="138" t="str">
        <f t="shared" si="499"/>
        <v>Sol</v>
      </c>
      <c r="M1398" s="179" t="str">
        <f t="shared" si="489"/>
        <v>MR87.3</v>
      </c>
      <c r="N1398" s="4" t="str">
        <f t="shared" si="485"/>
        <v>Flg</v>
      </c>
      <c r="O1398" s="179" t="str">
        <f t="shared" si="490"/>
        <v>MR187.3</v>
      </c>
      <c r="P1398" s="4" t="str">
        <f t="shared" si="496"/>
        <v>Pls</v>
      </c>
      <c r="Q1398" s="179" t="str">
        <f t="shared" si="491"/>
        <v>MR287.3</v>
      </c>
      <c r="R1398" s="4" t="str">
        <f t="shared" si="497"/>
        <v>[M]</v>
      </c>
      <c r="S1398" s="179" t="str">
        <f t="shared" si="492"/>
        <v>MR387.3</v>
      </c>
      <c r="T1398" s="4" t="str">
        <f t="shared" si="498"/>
        <v>[A]</v>
      </c>
      <c r="U1398" s="179" t="str">
        <f t="shared" si="486"/>
        <v>MR487.3</v>
      </c>
      <c r="V1398" s="4" t="str">
        <f t="shared" si="500"/>
        <v>Sw</v>
      </c>
      <c r="W1398" s="179" t="str">
        <f t="shared" si="487"/>
        <v>MR587.3</v>
      </c>
      <c r="X1398" s="4" t="str">
        <f t="shared" si="501"/>
        <v>Lamp</v>
      </c>
      <c r="Y1398" s="179" t="str">
        <f t="shared" si="493"/>
        <v>MR687.3</v>
      </c>
      <c r="Z1398" s="4" t="str">
        <f t="shared" si="502"/>
        <v>Alw</v>
      </c>
    </row>
    <row r="1399" spans="2:26">
      <c r="B1399" s="256"/>
      <c r="G1399" s="182">
        <f t="shared" si="494"/>
        <v>87</v>
      </c>
      <c r="H1399" s="179">
        <f t="shared" si="495"/>
        <v>4</v>
      </c>
      <c r="I1399" s="179" t="str">
        <f t="shared" si="484"/>
        <v>R87.4</v>
      </c>
      <c r="K1399" s="179" t="str">
        <f t="shared" si="488"/>
        <v>R187.4</v>
      </c>
      <c r="L1399" s="138" t="str">
        <f t="shared" si="499"/>
        <v>Sol</v>
      </c>
      <c r="M1399" s="179" t="str">
        <f t="shared" si="489"/>
        <v>MR87.4</v>
      </c>
      <c r="N1399" s="4" t="str">
        <f t="shared" si="485"/>
        <v>Flg</v>
      </c>
      <c r="O1399" s="179" t="str">
        <f t="shared" si="490"/>
        <v>MR187.4</v>
      </c>
      <c r="P1399" s="4" t="str">
        <f t="shared" si="496"/>
        <v>Pls</v>
      </c>
      <c r="Q1399" s="179" t="str">
        <f t="shared" si="491"/>
        <v>MR287.4</v>
      </c>
      <c r="R1399" s="4" t="str">
        <f t="shared" si="497"/>
        <v>[M]</v>
      </c>
      <c r="S1399" s="179" t="str">
        <f t="shared" si="492"/>
        <v>MR387.4</v>
      </c>
      <c r="T1399" s="4" t="str">
        <f t="shared" si="498"/>
        <v>[A]</v>
      </c>
      <c r="U1399" s="179" t="str">
        <f t="shared" si="486"/>
        <v>MR487.4</v>
      </c>
      <c r="V1399" s="4" t="str">
        <f t="shared" si="500"/>
        <v>Sw</v>
      </c>
      <c r="W1399" s="179" t="str">
        <f t="shared" si="487"/>
        <v>MR587.4</v>
      </c>
      <c r="X1399" s="4" t="str">
        <f t="shared" si="501"/>
        <v>Lamp</v>
      </c>
      <c r="Y1399" s="179" t="str">
        <f t="shared" si="493"/>
        <v>MR687.4</v>
      </c>
      <c r="Z1399" s="4" t="str">
        <f t="shared" si="502"/>
        <v>Alw</v>
      </c>
    </row>
    <row r="1400" spans="2:26">
      <c r="B1400" s="256"/>
      <c r="G1400" s="182">
        <f t="shared" si="494"/>
        <v>87</v>
      </c>
      <c r="H1400" s="179">
        <f t="shared" si="495"/>
        <v>5</v>
      </c>
      <c r="I1400" s="179" t="str">
        <f t="shared" si="484"/>
        <v>R87.5</v>
      </c>
      <c r="K1400" s="179" t="str">
        <f t="shared" si="488"/>
        <v>R187.5</v>
      </c>
      <c r="L1400" s="138" t="str">
        <f t="shared" si="499"/>
        <v>Sol</v>
      </c>
      <c r="M1400" s="179" t="str">
        <f t="shared" si="489"/>
        <v>MR87.5</v>
      </c>
      <c r="N1400" s="4" t="str">
        <f t="shared" si="485"/>
        <v>Flg</v>
      </c>
      <c r="O1400" s="179" t="str">
        <f t="shared" si="490"/>
        <v>MR187.5</v>
      </c>
      <c r="P1400" s="4" t="str">
        <f t="shared" si="496"/>
        <v>Pls</v>
      </c>
      <c r="Q1400" s="179" t="str">
        <f t="shared" si="491"/>
        <v>MR287.5</v>
      </c>
      <c r="R1400" s="4" t="str">
        <f t="shared" si="497"/>
        <v>[M]</v>
      </c>
      <c r="S1400" s="179" t="str">
        <f t="shared" si="492"/>
        <v>MR387.5</v>
      </c>
      <c r="T1400" s="4" t="str">
        <f t="shared" si="498"/>
        <v>[A]</v>
      </c>
      <c r="U1400" s="179" t="str">
        <f t="shared" si="486"/>
        <v>MR487.5</v>
      </c>
      <c r="V1400" s="4" t="str">
        <f t="shared" si="500"/>
        <v>Sw</v>
      </c>
      <c r="W1400" s="179" t="str">
        <f t="shared" si="487"/>
        <v>MR587.5</v>
      </c>
      <c r="X1400" s="4" t="str">
        <f t="shared" si="501"/>
        <v>Lamp</v>
      </c>
      <c r="Y1400" s="179" t="str">
        <f t="shared" si="493"/>
        <v>MR687.5</v>
      </c>
      <c r="Z1400" s="4" t="str">
        <f t="shared" si="502"/>
        <v>Alw</v>
      </c>
    </row>
    <row r="1401" spans="2:26">
      <c r="B1401" s="256"/>
      <c r="G1401" s="182">
        <f t="shared" si="494"/>
        <v>87</v>
      </c>
      <c r="H1401" s="179">
        <f t="shared" si="495"/>
        <v>6</v>
      </c>
      <c r="I1401" s="179" t="str">
        <f t="shared" si="484"/>
        <v>R87.6</v>
      </c>
      <c r="K1401" s="179" t="str">
        <f t="shared" si="488"/>
        <v>R187.6</v>
      </c>
      <c r="L1401" s="138" t="str">
        <f t="shared" si="499"/>
        <v>Sol</v>
      </c>
      <c r="M1401" s="179" t="str">
        <f t="shared" si="489"/>
        <v>MR87.6</v>
      </c>
      <c r="N1401" s="4" t="str">
        <f t="shared" si="485"/>
        <v>Flg</v>
      </c>
      <c r="O1401" s="179" t="str">
        <f t="shared" si="490"/>
        <v>MR187.6</v>
      </c>
      <c r="P1401" s="4" t="str">
        <f t="shared" si="496"/>
        <v>Pls</v>
      </c>
      <c r="Q1401" s="179" t="str">
        <f t="shared" si="491"/>
        <v>MR287.6</v>
      </c>
      <c r="R1401" s="4" t="str">
        <f t="shared" si="497"/>
        <v>[M]</v>
      </c>
      <c r="S1401" s="179" t="str">
        <f t="shared" si="492"/>
        <v>MR387.6</v>
      </c>
      <c r="T1401" s="4" t="str">
        <f t="shared" si="498"/>
        <v>[A]</v>
      </c>
      <c r="U1401" s="179" t="str">
        <f t="shared" si="486"/>
        <v>MR487.6</v>
      </c>
      <c r="V1401" s="4" t="str">
        <f t="shared" si="500"/>
        <v>Sw</v>
      </c>
      <c r="W1401" s="179" t="str">
        <f t="shared" si="487"/>
        <v>MR587.6</v>
      </c>
      <c r="X1401" s="4" t="str">
        <f t="shared" si="501"/>
        <v>Lamp</v>
      </c>
      <c r="Y1401" s="179" t="str">
        <f t="shared" si="493"/>
        <v>MR687.6</v>
      </c>
      <c r="Z1401" s="4" t="str">
        <f t="shared" si="502"/>
        <v>Alw</v>
      </c>
    </row>
    <row r="1402" spans="2:26">
      <c r="B1402" s="256"/>
      <c r="G1402" s="182">
        <f t="shared" si="494"/>
        <v>87</v>
      </c>
      <c r="H1402" s="179">
        <f t="shared" si="495"/>
        <v>7</v>
      </c>
      <c r="I1402" s="179" t="str">
        <f t="shared" si="484"/>
        <v>R87.7</v>
      </c>
      <c r="K1402" s="179" t="str">
        <f t="shared" si="488"/>
        <v>R187.7</v>
      </c>
      <c r="L1402" s="138" t="str">
        <f t="shared" si="499"/>
        <v>Sol</v>
      </c>
      <c r="M1402" s="179" t="str">
        <f t="shared" si="489"/>
        <v>MR87.7</v>
      </c>
      <c r="N1402" s="4" t="str">
        <f t="shared" si="485"/>
        <v>Flg</v>
      </c>
      <c r="O1402" s="179" t="str">
        <f t="shared" si="490"/>
        <v>MR187.7</v>
      </c>
      <c r="P1402" s="4" t="str">
        <f t="shared" si="496"/>
        <v>Pls</v>
      </c>
      <c r="Q1402" s="179" t="str">
        <f t="shared" si="491"/>
        <v>MR287.7</v>
      </c>
      <c r="R1402" s="4" t="str">
        <f t="shared" si="497"/>
        <v>[M]</v>
      </c>
      <c r="S1402" s="179" t="str">
        <f t="shared" si="492"/>
        <v>MR387.7</v>
      </c>
      <c r="T1402" s="4" t="str">
        <f t="shared" si="498"/>
        <v>[A]</v>
      </c>
      <c r="U1402" s="179" t="str">
        <f t="shared" si="486"/>
        <v>MR487.7</v>
      </c>
      <c r="V1402" s="4" t="str">
        <f t="shared" si="500"/>
        <v>Sw</v>
      </c>
      <c r="W1402" s="179" t="str">
        <f t="shared" si="487"/>
        <v>MR587.7</v>
      </c>
      <c r="X1402" s="4" t="str">
        <f t="shared" si="501"/>
        <v>Lamp</v>
      </c>
      <c r="Y1402" s="179" t="str">
        <f t="shared" si="493"/>
        <v>MR687.7</v>
      </c>
      <c r="Z1402" s="4" t="str">
        <f t="shared" si="502"/>
        <v>Alw</v>
      </c>
    </row>
    <row r="1403" spans="2:26">
      <c r="B1403" s="256"/>
      <c r="G1403" s="182">
        <f t="shared" si="494"/>
        <v>87</v>
      </c>
      <c r="H1403" s="179">
        <f t="shared" si="495"/>
        <v>8</v>
      </c>
      <c r="I1403" s="179" t="str">
        <f t="shared" si="484"/>
        <v>R87.8</v>
      </c>
      <c r="K1403" s="179" t="str">
        <f t="shared" si="488"/>
        <v>R187.8</v>
      </c>
      <c r="L1403" s="138" t="str">
        <f t="shared" si="499"/>
        <v>Sol</v>
      </c>
      <c r="M1403" s="179" t="str">
        <f t="shared" si="489"/>
        <v>MR87.8</v>
      </c>
      <c r="N1403" s="4" t="str">
        <f t="shared" si="485"/>
        <v>Flg</v>
      </c>
      <c r="O1403" s="179" t="str">
        <f t="shared" si="490"/>
        <v>MR187.8</v>
      </c>
      <c r="P1403" s="4" t="str">
        <f t="shared" si="496"/>
        <v>Pls</v>
      </c>
      <c r="Q1403" s="179" t="str">
        <f t="shared" si="491"/>
        <v>MR287.8</v>
      </c>
      <c r="R1403" s="4" t="str">
        <f t="shared" si="497"/>
        <v>[M]</v>
      </c>
      <c r="S1403" s="179" t="str">
        <f t="shared" si="492"/>
        <v>MR387.8</v>
      </c>
      <c r="T1403" s="4" t="str">
        <f t="shared" si="498"/>
        <v>[A]</v>
      </c>
      <c r="U1403" s="179" t="str">
        <f t="shared" si="486"/>
        <v>MR487.8</v>
      </c>
      <c r="V1403" s="4" t="str">
        <f t="shared" si="500"/>
        <v>Sw</v>
      </c>
      <c r="W1403" s="179" t="str">
        <f t="shared" si="487"/>
        <v>MR587.8</v>
      </c>
      <c r="X1403" s="4" t="str">
        <f t="shared" si="501"/>
        <v>Lamp</v>
      </c>
      <c r="Y1403" s="179" t="str">
        <f t="shared" si="493"/>
        <v>MR687.8</v>
      </c>
      <c r="Z1403" s="4" t="str">
        <f t="shared" si="502"/>
        <v>Alw</v>
      </c>
    </row>
    <row r="1404" spans="2:26">
      <c r="B1404" s="256"/>
      <c r="G1404" s="182">
        <f t="shared" si="494"/>
        <v>87</v>
      </c>
      <c r="H1404" s="179">
        <f t="shared" si="495"/>
        <v>9</v>
      </c>
      <c r="I1404" s="179" t="str">
        <f t="shared" si="484"/>
        <v>R87.9</v>
      </c>
      <c r="K1404" s="179" t="str">
        <f t="shared" si="488"/>
        <v>R187.9</v>
      </c>
      <c r="L1404" s="138" t="str">
        <f t="shared" si="499"/>
        <v>Sol</v>
      </c>
      <c r="M1404" s="179" t="str">
        <f t="shared" si="489"/>
        <v>MR87.9</v>
      </c>
      <c r="N1404" s="4" t="str">
        <f t="shared" si="485"/>
        <v>Flg</v>
      </c>
      <c r="O1404" s="179" t="str">
        <f t="shared" si="490"/>
        <v>MR187.9</v>
      </c>
      <c r="P1404" s="4" t="str">
        <f t="shared" si="496"/>
        <v>Pls</v>
      </c>
      <c r="Q1404" s="179" t="str">
        <f t="shared" si="491"/>
        <v>MR287.9</v>
      </c>
      <c r="R1404" s="4" t="str">
        <f t="shared" si="497"/>
        <v>[M]</v>
      </c>
      <c r="S1404" s="179" t="str">
        <f t="shared" si="492"/>
        <v>MR387.9</v>
      </c>
      <c r="T1404" s="4" t="str">
        <f t="shared" si="498"/>
        <v>[A]</v>
      </c>
      <c r="U1404" s="179" t="str">
        <f t="shared" si="486"/>
        <v>MR487.9</v>
      </c>
      <c r="V1404" s="4" t="str">
        <f t="shared" si="500"/>
        <v>Sw</v>
      </c>
      <c r="W1404" s="179" t="str">
        <f t="shared" si="487"/>
        <v>MR587.9</v>
      </c>
      <c r="X1404" s="4" t="str">
        <f t="shared" si="501"/>
        <v>Lamp</v>
      </c>
      <c r="Y1404" s="179" t="str">
        <f t="shared" si="493"/>
        <v>MR687.9</v>
      </c>
      <c r="Z1404" s="4" t="str">
        <f t="shared" si="502"/>
        <v>Alw</v>
      </c>
    </row>
    <row r="1405" spans="2:26">
      <c r="B1405" s="256"/>
      <c r="G1405" s="182">
        <f t="shared" si="494"/>
        <v>87</v>
      </c>
      <c r="H1405" s="179">
        <f t="shared" si="495"/>
        <v>10</v>
      </c>
      <c r="I1405" s="179" t="str">
        <f t="shared" si="484"/>
        <v>R87.10</v>
      </c>
      <c r="K1405" s="179" t="str">
        <f t="shared" si="488"/>
        <v>R187.10</v>
      </c>
      <c r="L1405" s="138" t="str">
        <f t="shared" si="499"/>
        <v>Sol</v>
      </c>
      <c r="M1405" s="179" t="str">
        <f t="shared" si="489"/>
        <v>MR87.10</v>
      </c>
      <c r="N1405" s="4" t="str">
        <f t="shared" si="485"/>
        <v>Flg</v>
      </c>
      <c r="O1405" s="179" t="str">
        <f t="shared" si="490"/>
        <v>MR187.10</v>
      </c>
      <c r="P1405" s="4" t="str">
        <f t="shared" si="496"/>
        <v>Pls</v>
      </c>
      <c r="Q1405" s="179" t="str">
        <f t="shared" si="491"/>
        <v>MR287.10</v>
      </c>
      <c r="R1405" s="4" t="str">
        <f t="shared" si="497"/>
        <v>[M]</v>
      </c>
      <c r="S1405" s="179" t="str">
        <f t="shared" si="492"/>
        <v>MR387.10</v>
      </c>
      <c r="T1405" s="4" t="str">
        <f t="shared" si="498"/>
        <v>[A]</v>
      </c>
      <c r="U1405" s="179" t="str">
        <f t="shared" si="486"/>
        <v>MR487.10</v>
      </c>
      <c r="V1405" s="4" t="str">
        <f t="shared" si="500"/>
        <v>Sw</v>
      </c>
      <c r="W1405" s="179" t="str">
        <f t="shared" si="487"/>
        <v>MR587.10</v>
      </c>
      <c r="X1405" s="4" t="str">
        <f t="shared" si="501"/>
        <v>Lamp</v>
      </c>
      <c r="Y1405" s="179" t="str">
        <f t="shared" si="493"/>
        <v>MR687.10</v>
      </c>
      <c r="Z1405" s="4" t="str">
        <f t="shared" si="502"/>
        <v>Alw</v>
      </c>
    </row>
    <row r="1406" spans="2:26">
      <c r="B1406" s="256"/>
      <c r="G1406" s="182">
        <f t="shared" si="494"/>
        <v>87</v>
      </c>
      <c r="H1406" s="179">
        <f t="shared" si="495"/>
        <v>11</v>
      </c>
      <c r="I1406" s="179" t="str">
        <f t="shared" si="484"/>
        <v>R87.11</v>
      </c>
      <c r="K1406" s="179" t="str">
        <f t="shared" si="488"/>
        <v>R187.11</v>
      </c>
      <c r="L1406" s="138" t="str">
        <f t="shared" si="499"/>
        <v>Sol</v>
      </c>
      <c r="M1406" s="179" t="str">
        <f t="shared" si="489"/>
        <v>MR87.11</v>
      </c>
      <c r="N1406" s="4" t="str">
        <f t="shared" si="485"/>
        <v>Flg</v>
      </c>
      <c r="O1406" s="179" t="str">
        <f t="shared" si="490"/>
        <v>MR187.11</v>
      </c>
      <c r="P1406" s="4" t="str">
        <f t="shared" si="496"/>
        <v>Pls</v>
      </c>
      <c r="Q1406" s="179" t="str">
        <f t="shared" si="491"/>
        <v>MR287.11</v>
      </c>
      <c r="R1406" s="4" t="str">
        <f t="shared" si="497"/>
        <v>[M]</v>
      </c>
      <c r="S1406" s="179" t="str">
        <f t="shared" si="492"/>
        <v>MR387.11</v>
      </c>
      <c r="T1406" s="4" t="str">
        <f t="shared" si="498"/>
        <v>[A]</v>
      </c>
      <c r="U1406" s="179" t="str">
        <f t="shared" si="486"/>
        <v>MR487.11</v>
      </c>
      <c r="V1406" s="4" t="str">
        <f t="shared" si="500"/>
        <v>Sw</v>
      </c>
      <c r="W1406" s="179" t="str">
        <f t="shared" si="487"/>
        <v>MR587.11</v>
      </c>
      <c r="X1406" s="4" t="str">
        <f t="shared" si="501"/>
        <v>Lamp</v>
      </c>
      <c r="Y1406" s="179" t="str">
        <f t="shared" si="493"/>
        <v>MR687.11</v>
      </c>
      <c r="Z1406" s="4" t="str">
        <f t="shared" si="502"/>
        <v>Alw</v>
      </c>
    </row>
    <row r="1407" spans="2:26">
      <c r="B1407" s="256"/>
      <c r="G1407" s="182">
        <f t="shared" si="494"/>
        <v>87</v>
      </c>
      <c r="H1407" s="179">
        <f t="shared" si="495"/>
        <v>12</v>
      </c>
      <c r="I1407" s="179" t="str">
        <f t="shared" si="484"/>
        <v>R87.12</v>
      </c>
      <c r="K1407" s="179" t="str">
        <f t="shared" si="488"/>
        <v>R187.12</v>
      </c>
      <c r="L1407" s="138" t="str">
        <f t="shared" si="499"/>
        <v>Sol</v>
      </c>
      <c r="M1407" s="179" t="str">
        <f t="shared" si="489"/>
        <v>MR87.12</v>
      </c>
      <c r="N1407" s="4" t="str">
        <f t="shared" si="485"/>
        <v>Flg</v>
      </c>
      <c r="O1407" s="179" t="str">
        <f t="shared" si="490"/>
        <v>MR187.12</v>
      </c>
      <c r="P1407" s="4" t="str">
        <f t="shared" si="496"/>
        <v>Pls</v>
      </c>
      <c r="Q1407" s="179" t="str">
        <f t="shared" si="491"/>
        <v>MR287.12</v>
      </c>
      <c r="R1407" s="4" t="str">
        <f t="shared" si="497"/>
        <v>[M]</v>
      </c>
      <c r="S1407" s="179" t="str">
        <f t="shared" si="492"/>
        <v>MR387.12</v>
      </c>
      <c r="T1407" s="4" t="str">
        <f t="shared" si="498"/>
        <v>[A]</v>
      </c>
      <c r="U1407" s="179" t="str">
        <f t="shared" si="486"/>
        <v>MR487.12</v>
      </c>
      <c r="V1407" s="4" t="str">
        <f t="shared" si="500"/>
        <v>Sw</v>
      </c>
      <c r="W1407" s="179" t="str">
        <f t="shared" si="487"/>
        <v>MR587.12</v>
      </c>
      <c r="X1407" s="4" t="str">
        <f t="shared" si="501"/>
        <v>Lamp</v>
      </c>
      <c r="Y1407" s="179" t="str">
        <f t="shared" si="493"/>
        <v>MR687.12</v>
      </c>
      <c r="Z1407" s="4" t="str">
        <f t="shared" si="502"/>
        <v>Alw</v>
      </c>
    </row>
    <row r="1408" spans="2:26">
      <c r="B1408" s="256"/>
      <c r="G1408" s="182">
        <f t="shared" si="494"/>
        <v>87</v>
      </c>
      <c r="H1408" s="179">
        <f t="shared" si="495"/>
        <v>13</v>
      </c>
      <c r="I1408" s="179" t="str">
        <f t="shared" si="484"/>
        <v>R87.13</v>
      </c>
      <c r="K1408" s="179" t="str">
        <f t="shared" si="488"/>
        <v>R187.13</v>
      </c>
      <c r="L1408" s="138" t="str">
        <f t="shared" si="499"/>
        <v>Sol</v>
      </c>
      <c r="M1408" s="179" t="str">
        <f t="shared" si="489"/>
        <v>MR87.13</v>
      </c>
      <c r="N1408" s="4" t="str">
        <f t="shared" si="485"/>
        <v>Flg</v>
      </c>
      <c r="O1408" s="179" t="str">
        <f t="shared" si="490"/>
        <v>MR187.13</v>
      </c>
      <c r="P1408" s="4" t="str">
        <f t="shared" si="496"/>
        <v>Pls</v>
      </c>
      <c r="Q1408" s="179" t="str">
        <f t="shared" si="491"/>
        <v>MR287.13</v>
      </c>
      <c r="R1408" s="4" t="str">
        <f t="shared" si="497"/>
        <v>[M]</v>
      </c>
      <c r="S1408" s="179" t="str">
        <f t="shared" si="492"/>
        <v>MR387.13</v>
      </c>
      <c r="T1408" s="4" t="str">
        <f t="shared" si="498"/>
        <v>[A]</v>
      </c>
      <c r="U1408" s="179" t="str">
        <f t="shared" si="486"/>
        <v>MR487.13</v>
      </c>
      <c r="V1408" s="4" t="str">
        <f t="shared" si="500"/>
        <v>Sw</v>
      </c>
      <c r="W1408" s="179" t="str">
        <f t="shared" si="487"/>
        <v>MR587.13</v>
      </c>
      <c r="X1408" s="4" t="str">
        <f t="shared" si="501"/>
        <v>Lamp</v>
      </c>
      <c r="Y1408" s="179" t="str">
        <f t="shared" si="493"/>
        <v>MR687.13</v>
      </c>
      <c r="Z1408" s="4" t="str">
        <f t="shared" si="502"/>
        <v>Alw</v>
      </c>
    </row>
    <row r="1409" spans="2:26">
      <c r="B1409" s="256"/>
      <c r="G1409" s="182">
        <f t="shared" si="494"/>
        <v>87</v>
      </c>
      <c r="H1409" s="179">
        <f t="shared" si="495"/>
        <v>14</v>
      </c>
      <c r="I1409" s="179" t="str">
        <f t="shared" si="484"/>
        <v>R87.14</v>
      </c>
      <c r="K1409" s="179" t="str">
        <f t="shared" si="488"/>
        <v>R187.14</v>
      </c>
      <c r="L1409" s="138" t="str">
        <f t="shared" si="499"/>
        <v>Sol</v>
      </c>
      <c r="M1409" s="179" t="str">
        <f t="shared" si="489"/>
        <v>MR87.14</v>
      </c>
      <c r="N1409" s="4" t="str">
        <f t="shared" si="485"/>
        <v>Flg</v>
      </c>
      <c r="O1409" s="179" t="str">
        <f t="shared" si="490"/>
        <v>MR187.14</v>
      </c>
      <c r="P1409" s="4" t="str">
        <f t="shared" si="496"/>
        <v>Pls</v>
      </c>
      <c r="Q1409" s="179" t="str">
        <f t="shared" si="491"/>
        <v>MR287.14</v>
      </c>
      <c r="R1409" s="4" t="str">
        <f t="shared" si="497"/>
        <v>[M]</v>
      </c>
      <c r="S1409" s="179" t="str">
        <f t="shared" si="492"/>
        <v>MR387.14</v>
      </c>
      <c r="T1409" s="4" t="str">
        <f t="shared" si="498"/>
        <v>[A]</v>
      </c>
      <c r="U1409" s="179" t="str">
        <f t="shared" si="486"/>
        <v>MR487.14</v>
      </c>
      <c r="V1409" s="4" t="str">
        <f t="shared" si="500"/>
        <v>Sw</v>
      </c>
      <c r="W1409" s="179" t="str">
        <f t="shared" si="487"/>
        <v>MR587.14</v>
      </c>
      <c r="X1409" s="4" t="str">
        <f t="shared" si="501"/>
        <v>Lamp</v>
      </c>
      <c r="Y1409" s="179" t="str">
        <f t="shared" si="493"/>
        <v>MR687.14</v>
      </c>
      <c r="Z1409" s="4" t="str">
        <f t="shared" si="502"/>
        <v>Alw</v>
      </c>
    </row>
    <row r="1410" spans="7:26">
      <c r="G1410" s="182">
        <f t="shared" si="494"/>
        <v>87</v>
      </c>
      <c r="H1410" s="179">
        <f t="shared" si="495"/>
        <v>15</v>
      </c>
      <c r="I1410" s="179" t="str">
        <f t="shared" si="484"/>
        <v>R87.15</v>
      </c>
      <c r="K1410" s="179" t="str">
        <f t="shared" si="488"/>
        <v>R187.15</v>
      </c>
      <c r="L1410" s="138" t="str">
        <f t="shared" si="499"/>
        <v>Sol</v>
      </c>
      <c r="M1410" s="179" t="str">
        <f t="shared" si="489"/>
        <v>MR87.15</v>
      </c>
      <c r="N1410" s="4" t="str">
        <f t="shared" si="485"/>
        <v>Flg</v>
      </c>
      <c r="O1410" s="179" t="str">
        <f t="shared" si="490"/>
        <v>MR187.15</v>
      </c>
      <c r="P1410" s="4" t="str">
        <f t="shared" si="496"/>
        <v>Pls</v>
      </c>
      <c r="Q1410" s="179" t="str">
        <f t="shared" si="491"/>
        <v>MR287.15</v>
      </c>
      <c r="R1410" s="4" t="str">
        <f t="shared" si="497"/>
        <v>[M]</v>
      </c>
      <c r="S1410" s="179" t="str">
        <f t="shared" si="492"/>
        <v>MR387.15</v>
      </c>
      <c r="T1410" s="4" t="str">
        <f t="shared" si="498"/>
        <v>[A]</v>
      </c>
      <c r="U1410" s="179" t="str">
        <f t="shared" si="486"/>
        <v>MR487.15</v>
      </c>
      <c r="V1410" s="4" t="str">
        <f t="shared" si="500"/>
        <v>Sw</v>
      </c>
      <c r="W1410" s="179" t="str">
        <f t="shared" si="487"/>
        <v>MR587.15</v>
      </c>
      <c r="X1410" s="4" t="str">
        <f t="shared" si="501"/>
        <v>Lamp</v>
      </c>
      <c r="Y1410" s="179" t="str">
        <f t="shared" si="493"/>
        <v>MR687.15</v>
      </c>
      <c r="Z1410" s="4" t="str">
        <f t="shared" si="502"/>
        <v>Alw</v>
      </c>
    </row>
    <row r="1411" spans="2:26">
      <c r="B1411" s="256"/>
      <c r="G1411" s="182">
        <f t="shared" si="494"/>
        <v>88</v>
      </c>
      <c r="H1411" s="179">
        <f t="shared" si="495"/>
        <v>0</v>
      </c>
      <c r="I1411" s="179" t="str">
        <f t="shared" ref="I1411:I1474" si="503">F$2&amp;G1411&amp;"."&amp;H1411</f>
        <v>R88.0</v>
      </c>
      <c r="K1411" s="179" t="str">
        <f t="shared" si="488"/>
        <v>R188.0</v>
      </c>
      <c r="L1411" s="138" t="str">
        <f t="shared" si="499"/>
        <v>Sol</v>
      </c>
      <c r="M1411" s="179" t="str">
        <f t="shared" si="489"/>
        <v>MR88.0</v>
      </c>
      <c r="N1411" s="4" t="str">
        <f t="shared" ref="N1411:N1474" si="504">$B1411&amp;N$2</f>
        <v>Flg</v>
      </c>
      <c r="O1411" s="179" t="str">
        <f t="shared" si="490"/>
        <v>MR188.0</v>
      </c>
      <c r="P1411" s="4" t="str">
        <f t="shared" si="496"/>
        <v>Pls</v>
      </c>
      <c r="Q1411" s="179" t="str">
        <f t="shared" si="491"/>
        <v>MR288.0</v>
      </c>
      <c r="R1411" s="4" t="str">
        <f t="shared" si="497"/>
        <v>[M]</v>
      </c>
      <c r="S1411" s="179" t="str">
        <f t="shared" si="492"/>
        <v>MR388.0</v>
      </c>
      <c r="T1411" s="4" t="str">
        <f t="shared" si="498"/>
        <v>[A]</v>
      </c>
      <c r="U1411" s="179" t="str">
        <f t="shared" ref="U1411:U1474" si="505">$U$2&amp;($G1411+400)&amp;"."&amp;$H1411</f>
        <v>MR488.0</v>
      </c>
      <c r="V1411" s="4" t="str">
        <f t="shared" si="500"/>
        <v>Sw</v>
      </c>
      <c r="W1411" s="179" t="str">
        <f t="shared" ref="W1411:W1474" si="506">$W$2&amp;($G1411+500)&amp;"."&amp;$H1411</f>
        <v>MR588.0</v>
      </c>
      <c r="X1411" s="4" t="str">
        <f t="shared" si="501"/>
        <v>Lamp</v>
      </c>
      <c r="Y1411" s="179" t="str">
        <f t="shared" si="493"/>
        <v>MR688.0</v>
      </c>
      <c r="Z1411" s="4" t="str">
        <f t="shared" si="502"/>
        <v>Alw</v>
      </c>
    </row>
    <row r="1412" spans="2:26">
      <c r="B1412" s="256"/>
      <c r="G1412" s="182">
        <f t="shared" si="494"/>
        <v>88</v>
      </c>
      <c r="H1412" s="179">
        <f t="shared" si="495"/>
        <v>1</v>
      </c>
      <c r="I1412" s="179" t="str">
        <f t="shared" si="503"/>
        <v>R88.1</v>
      </c>
      <c r="K1412" s="179" t="str">
        <f t="shared" ref="K1412:K1475" si="507">$F$2&amp;($G1412+100)&amp;"."&amp;$H1412</f>
        <v>R188.1</v>
      </c>
      <c r="L1412" s="138" t="str">
        <f t="shared" si="499"/>
        <v>Sol</v>
      </c>
      <c r="M1412" s="179" t="str">
        <f t="shared" ref="M1412:M1475" si="508">M$2&amp;($G1412+0)&amp;"."&amp;$H1412</f>
        <v>MR88.1</v>
      </c>
      <c r="N1412" s="4" t="str">
        <f t="shared" si="504"/>
        <v>Flg</v>
      </c>
      <c r="O1412" s="179" t="str">
        <f t="shared" ref="O1412:O1475" si="509">O$2&amp;($G1412+100)&amp;"."&amp;$H1412</f>
        <v>MR188.1</v>
      </c>
      <c r="P1412" s="4" t="str">
        <f t="shared" si="496"/>
        <v>Pls</v>
      </c>
      <c r="Q1412" s="179" t="str">
        <f t="shared" ref="Q1412:Q1475" si="510">Q$2&amp;($G1412+200)&amp;"."&amp;$H1412</f>
        <v>MR288.1</v>
      </c>
      <c r="R1412" s="4" t="str">
        <f t="shared" si="497"/>
        <v>[M]</v>
      </c>
      <c r="S1412" s="179" t="str">
        <f t="shared" ref="S1412:S1475" si="511">S$2&amp;($G1412+300)&amp;"."&amp;$H1412</f>
        <v>MR388.1</v>
      </c>
      <c r="T1412" s="4" t="str">
        <f t="shared" si="498"/>
        <v>[A]</v>
      </c>
      <c r="U1412" s="179" t="str">
        <f t="shared" si="505"/>
        <v>MR488.1</v>
      </c>
      <c r="V1412" s="4" t="str">
        <f t="shared" si="500"/>
        <v>Sw</v>
      </c>
      <c r="W1412" s="179" t="str">
        <f t="shared" si="506"/>
        <v>MR588.1</v>
      </c>
      <c r="X1412" s="4" t="str">
        <f t="shared" si="501"/>
        <v>Lamp</v>
      </c>
      <c r="Y1412" s="179" t="str">
        <f t="shared" ref="Y1412:Y1475" si="512">$W$2&amp;($G1412+600)&amp;"."&amp;$H1412</f>
        <v>MR688.1</v>
      </c>
      <c r="Z1412" s="4" t="str">
        <f t="shared" si="502"/>
        <v>Alw</v>
      </c>
    </row>
    <row r="1413" spans="2:26">
      <c r="B1413" s="256"/>
      <c r="G1413" s="182">
        <f t="shared" si="494"/>
        <v>88</v>
      </c>
      <c r="H1413" s="179">
        <f t="shared" si="495"/>
        <v>2</v>
      </c>
      <c r="I1413" s="179" t="str">
        <f t="shared" si="503"/>
        <v>R88.2</v>
      </c>
      <c r="K1413" s="179" t="str">
        <f t="shared" si="507"/>
        <v>R188.2</v>
      </c>
      <c r="L1413" s="138" t="str">
        <f t="shared" si="499"/>
        <v>Sol</v>
      </c>
      <c r="M1413" s="179" t="str">
        <f t="shared" si="508"/>
        <v>MR88.2</v>
      </c>
      <c r="N1413" s="4" t="str">
        <f t="shared" si="504"/>
        <v>Flg</v>
      </c>
      <c r="O1413" s="179" t="str">
        <f t="shared" si="509"/>
        <v>MR188.2</v>
      </c>
      <c r="P1413" s="4" t="str">
        <f t="shared" si="496"/>
        <v>Pls</v>
      </c>
      <c r="Q1413" s="179" t="str">
        <f t="shared" si="510"/>
        <v>MR288.2</v>
      </c>
      <c r="R1413" s="4" t="str">
        <f t="shared" si="497"/>
        <v>[M]</v>
      </c>
      <c r="S1413" s="179" t="str">
        <f t="shared" si="511"/>
        <v>MR388.2</v>
      </c>
      <c r="T1413" s="4" t="str">
        <f t="shared" si="498"/>
        <v>[A]</v>
      </c>
      <c r="U1413" s="179" t="str">
        <f t="shared" si="505"/>
        <v>MR488.2</v>
      </c>
      <c r="V1413" s="4" t="str">
        <f t="shared" si="500"/>
        <v>Sw</v>
      </c>
      <c r="W1413" s="179" t="str">
        <f t="shared" si="506"/>
        <v>MR588.2</v>
      </c>
      <c r="X1413" s="4" t="str">
        <f t="shared" si="501"/>
        <v>Lamp</v>
      </c>
      <c r="Y1413" s="179" t="str">
        <f t="shared" si="512"/>
        <v>MR688.2</v>
      </c>
      <c r="Z1413" s="4" t="str">
        <f t="shared" si="502"/>
        <v>Alw</v>
      </c>
    </row>
    <row r="1414" spans="2:26">
      <c r="B1414" s="256"/>
      <c r="G1414" s="182">
        <f t="shared" si="494"/>
        <v>88</v>
      </c>
      <c r="H1414" s="179">
        <f t="shared" si="495"/>
        <v>3</v>
      </c>
      <c r="I1414" s="179" t="str">
        <f t="shared" si="503"/>
        <v>R88.3</v>
      </c>
      <c r="K1414" s="179" t="str">
        <f t="shared" si="507"/>
        <v>R188.3</v>
      </c>
      <c r="L1414" s="138" t="str">
        <f t="shared" si="499"/>
        <v>Sol</v>
      </c>
      <c r="M1414" s="179" t="str">
        <f t="shared" si="508"/>
        <v>MR88.3</v>
      </c>
      <c r="N1414" s="4" t="str">
        <f t="shared" si="504"/>
        <v>Flg</v>
      </c>
      <c r="O1414" s="179" t="str">
        <f t="shared" si="509"/>
        <v>MR188.3</v>
      </c>
      <c r="P1414" s="4" t="str">
        <f t="shared" si="496"/>
        <v>Pls</v>
      </c>
      <c r="Q1414" s="179" t="str">
        <f t="shared" si="510"/>
        <v>MR288.3</v>
      </c>
      <c r="R1414" s="4" t="str">
        <f t="shared" si="497"/>
        <v>[M]</v>
      </c>
      <c r="S1414" s="179" t="str">
        <f t="shared" si="511"/>
        <v>MR388.3</v>
      </c>
      <c r="T1414" s="4" t="str">
        <f t="shared" si="498"/>
        <v>[A]</v>
      </c>
      <c r="U1414" s="179" t="str">
        <f t="shared" si="505"/>
        <v>MR488.3</v>
      </c>
      <c r="V1414" s="4" t="str">
        <f t="shared" si="500"/>
        <v>Sw</v>
      </c>
      <c r="W1414" s="179" t="str">
        <f t="shared" si="506"/>
        <v>MR588.3</v>
      </c>
      <c r="X1414" s="4" t="str">
        <f t="shared" si="501"/>
        <v>Lamp</v>
      </c>
      <c r="Y1414" s="179" t="str">
        <f t="shared" si="512"/>
        <v>MR688.3</v>
      </c>
      <c r="Z1414" s="4" t="str">
        <f t="shared" si="502"/>
        <v>Alw</v>
      </c>
    </row>
    <row r="1415" spans="2:26">
      <c r="B1415" s="256"/>
      <c r="G1415" s="182">
        <f t="shared" si="494"/>
        <v>88</v>
      </c>
      <c r="H1415" s="179">
        <f t="shared" si="495"/>
        <v>4</v>
      </c>
      <c r="I1415" s="179" t="str">
        <f t="shared" si="503"/>
        <v>R88.4</v>
      </c>
      <c r="K1415" s="179" t="str">
        <f t="shared" si="507"/>
        <v>R188.4</v>
      </c>
      <c r="L1415" s="138" t="str">
        <f t="shared" si="499"/>
        <v>Sol</v>
      </c>
      <c r="M1415" s="179" t="str">
        <f t="shared" si="508"/>
        <v>MR88.4</v>
      </c>
      <c r="N1415" s="4" t="str">
        <f t="shared" si="504"/>
        <v>Flg</v>
      </c>
      <c r="O1415" s="179" t="str">
        <f t="shared" si="509"/>
        <v>MR188.4</v>
      </c>
      <c r="P1415" s="4" t="str">
        <f t="shared" si="496"/>
        <v>Pls</v>
      </c>
      <c r="Q1415" s="179" t="str">
        <f t="shared" si="510"/>
        <v>MR288.4</v>
      </c>
      <c r="R1415" s="4" t="str">
        <f t="shared" si="497"/>
        <v>[M]</v>
      </c>
      <c r="S1415" s="179" t="str">
        <f t="shared" si="511"/>
        <v>MR388.4</v>
      </c>
      <c r="T1415" s="4" t="str">
        <f t="shared" si="498"/>
        <v>[A]</v>
      </c>
      <c r="U1415" s="179" t="str">
        <f t="shared" si="505"/>
        <v>MR488.4</v>
      </c>
      <c r="V1415" s="4" t="str">
        <f t="shared" si="500"/>
        <v>Sw</v>
      </c>
      <c r="W1415" s="179" t="str">
        <f t="shared" si="506"/>
        <v>MR588.4</v>
      </c>
      <c r="X1415" s="4" t="str">
        <f t="shared" si="501"/>
        <v>Lamp</v>
      </c>
      <c r="Y1415" s="179" t="str">
        <f t="shared" si="512"/>
        <v>MR688.4</v>
      </c>
      <c r="Z1415" s="4" t="str">
        <f t="shared" si="502"/>
        <v>Alw</v>
      </c>
    </row>
    <row r="1416" spans="2:26">
      <c r="B1416" s="256"/>
      <c r="G1416" s="182">
        <f t="shared" ref="G1416:G1479" si="513">IF(H1415&lt;&gt;15,G1415,G1415+1)</f>
        <v>88</v>
      </c>
      <c r="H1416" s="179">
        <f t="shared" si="495"/>
        <v>5</v>
      </c>
      <c r="I1416" s="179" t="str">
        <f t="shared" si="503"/>
        <v>R88.5</v>
      </c>
      <c r="K1416" s="179" t="str">
        <f t="shared" si="507"/>
        <v>R188.5</v>
      </c>
      <c r="L1416" s="138" t="str">
        <f t="shared" si="499"/>
        <v>Sol</v>
      </c>
      <c r="M1416" s="179" t="str">
        <f t="shared" si="508"/>
        <v>MR88.5</v>
      </c>
      <c r="N1416" s="4" t="str">
        <f t="shared" si="504"/>
        <v>Flg</v>
      </c>
      <c r="O1416" s="179" t="str">
        <f t="shared" si="509"/>
        <v>MR188.5</v>
      </c>
      <c r="P1416" s="4" t="str">
        <f t="shared" si="496"/>
        <v>Pls</v>
      </c>
      <c r="Q1416" s="179" t="str">
        <f t="shared" si="510"/>
        <v>MR288.5</v>
      </c>
      <c r="R1416" s="4" t="str">
        <f t="shared" si="497"/>
        <v>[M]</v>
      </c>
      <c r="S1416" s="179" t="str">
        <f t="shared" si="511"/>
        <v>MR388.5</v>
      </c>
      <c r="T1416" s="4" t="str">
        <f t="shared" si="498"/>
        <v>[A]</v>
      </c>
      <c r="U1416" s="179" t="str">
        <f t="shared" si="505"/>
        <v>MR488.5</v>
      </c>
      <c r="V1416" s="4" t="str">
        <f t="shared" si="500"/>
        <v>Sw</v>
      </c>
      <c r="W1416" s="179" t="str">
        <f t="shared" si="506"/>
        <v>MR588.5</v>
      </c>
      <c r="X1416" s="4" t="str">
        <f t="shared" si="501"/>
        <v>Lamp</v>
      </c>
      <c r="Y1416" s="179" t="str">
        <f t="shared" si="512"/>
        <v>MR688.5</v>
      </c>
      <c r="Z1416" s="4" t="str">
        <f t="shared" si="502"/>
        <v>Alw</v>
      </c>
    </row>
    <row r="1417" spans="2:26">
      <c r="B1417" s="256"/>
      <c r="G1417" s="182">
        <f t="shared" si="513"/>
        <v>88</v>
      </c>
      <c r="H1417" s="179">
        <f t="shared" si="495"/>
        <v>6</v>
      </c>
      <c r="I1417" s="179" t="str">
        <f t="shared" si="503"/>
        <v>R88.6</v>
      </c>
      <c r="K1417" s="179" t="str">
        <f t="shared" si="507"/>
        <v>R188.6</v>
      </c>
      <c r="L1417" s="138" t="str">
        <f t="shared" si="499"/>
        <v>Sol</v>
      </c>
      <c r="M1417" s="179" t="str">
        <f t="shared" si="508"/>
        <v>MR88.6</v>
      </c>
      <c r="N1417" s="4" t="str">
        <f t="shared" si="504"/>
        <v>Flg</v>
      </c>
      <c r="O1417" s="179" t="str">
        <f t="shared" si="509"/>
        <v>MR188.6</v>
      </c>
      <c r="P1417" s="4" t="str">
        <f t="shared" si="496"/>
        <v>Pls</v>
      </c>
      <c r="Q1417" s="179" t="str">
        <f t="shared" si="510"/>
        <v>MR288.6</v>
      </c>
      <c r="R1417" s="4" t="str">
        <f t="shared" si="497"/>
        <v>[M]</v>
      </c>
      <c r="S1417" s="179" t="str">
        <f t="shared" si="511"/>
        <v>MR388.6</v>
      </c>
      <c r="T1417" s="4" t="str">
        <f t="shared" si="498"/>
        <v>[A]</v>
      </c>
      <c r="U1417" s="179" t="str">
        <f t="shared" si="505"/>
        <v>MR488.6</v>
      </c>
      <c r="V1417" s="4" t="str">
        <f t="shared" si="500"/>
        <v>Sw</v>
      </c>
      <c r="W1417" s="179" t="str">
        <f t="shared" si="506"/>
        <v>MR588.6</v>
      </c>
      <c r="X1417" s="4" t="str">
        <f t="shared" si="501"/>
        <v>Lamp</v>
      </c>
      <c r="Y1417" s="179" t="str">
        <f t="shared" si="512"/>
        <v>MR688.6</v>
      </c>
      <c r="Z1417" s="4" t="str">
        <f t="shared" si="502"/>
        <v>Alw</v>
      </c>
    </row>
    <row r="1418" spans="2:26">
      <c r="B1418" s="256"/>
      <c r="G1418" s="182">
        <f t="shared" si="513"/>
        <v>88</v>
      </c>
      <c r="H1418" s="179">
        <f t="shared" si="495"/>
        <v>7</v>
      </c>
      <c r="I1418" s="179" t="str">
        <f t="shared" si="503"/>
        <v>R88.7</v>
      </c>
      <c r="K1418" s="179" t="str">
        <f t="shared" si="507"/>
        <v>R188.7</v>
      </c>
      <c r="L1418" s="138" t="str">
        <f t="shared" si="499"/>
        <v>Sol</v>
      </c>
      <c r="M1418" s="179" t="str">
        <f t="shared" si="508"/>
        <v>MR88.7</v>
      </c>
      <c r="N1418" s="4" t="str">
        <f t="shared" si="504"/>
        <v>Flg</v>
      </c>
      <c r="O1418" s="179" t="str">
        <f t="shared" si="509"/>
        <v>MR188.7</v>
      </c>
      <c r="P1418" s="4" t="str">
        <f t="shared" si="496"/>
        <v>Pls</v>
      </c>
      <c r="Q1418" s="179" t="str">
        <f t="shared" si="510"/>
        <v>MR288.7</v>
      </c>
      <c r="R1418" s="4" t="str">
        <f t="shared" si="497"/>
        <v>[M]</v>
      </c>
      <c r="S1418" s="179" t="str">
        <f t="shared" si="511"/>
        <v>MR388.7</v>
      </c>
      <c r="T1418" s="4" t="str">
        <f t="shared" si="498"/>
        <v>[A]</v>
      </c>
      <c r="U1418" s="179" t="str">
        <f t="shared" si="505"/>
        <v>MR488.7</v>
      </c>
      <c r="V1418" s="4" t="str">
        <f t="shared" si="500"/>
        <v>Sw</v>
      </c>
      <c r="W1418" s="179" t="str">
        <f t="shared" si="506"/>
        <v>MR588.7</v>
      </c>
      <c r="X1418" s="4" t="str">
        <f t="shared" si="501"/>
        <v>Lamp</v>
      </c>
      <c r="Y1418" s="179" t="str">
        <f t="shared" si="512"/>
        <v>MR688.7</v>
      </c>
      <c r="Z1418" s="4" t="str">
        <f t="shared" si="502"/>
        <v>Alw</v>
      </c>
    </row>
    <row r="1419" spans="2:26">
      <c r="B1419" s="256"/>
      <c r="G1419" s="182">
        <f t="shared" si="513"/>
        <v>88</v>
      </c>
      <c r="H1419" s="179">
        <f t="shared" si="495"/>
        <v>8</v>
      </c>
      <c r="I1419" s="179" t="str">
        <f t="shared" si="503"/>
        <v>R88.8</v>
      </c>
      <c r="K1419" s="179" t="str">
        <f t="shared" si="507"/>
        <v>R188.8</v>
      </c>
      <c r="L1419" s="138" t="str">
        <f t="shared" si="499"/>
        <v>Sol</v>
      </c>
      <c r="M1419" s="179" t="str">
        <f t="shared" si="508"/>
        <v>MR88.8</v>
      </c>
      <c r="N1419" s="4" t="str">
        <f t="shared" si="504"/>
        <v>Flg</v>
      </c>
      <c r="O1419" s="179" t="str">
        <f t="shared" si="509"/>
        <v>MR188.8</v>
      </c>
      <c r="P1419" s="4" t="str">
        <f t="shared" si="496"/>
        <v>Pls</v>
      </c>
      <c r="Q1419" s="179" t="str">
        <f t="shared" si="510"/>
        <v>MR288.8</v>
      </c>
      <c r="R1419" s="4" t="str">
        <f t="shared" si="497"/>
        <v>[M]</v>
      </c>
      <c r="S1419" s="179" t="str">
        <f t="shared" si="511"/>
        <v>MR388.8</v>
      </c>
      <c r="T1419" s="4" t="str">
        <f t="shared" si="498"/>
        <v>[A]</v>
      </c>
      <c r="U1419" s="179" t="str">
        <f t="shared" si="505"/>
        <v>MR488.8</v>
      </c>
      <c r="V1419" s="4" t="str">
        <f t="shared" si="500"/>
        <v>Sw</v>
      </c>
      <c r="W1419" s="179" t="str">
        <f t="shared" si="506"/>
        <v>MR588.8</v>
      </c>
      <c r="X1419" s="4" t="str">
        <f t="shared" si="501"/>
        <v>Lamp</v>
      </c>
      <c r="Y1419" s="179" t="str">
        <f t="shared" si="512"/>
        <v>MR688.8</v>
      </c>
      <c r="Z1419" s="4" t="str">
        <f t="shared" si="502"/>
        <v>Alw</v>
      </c>
    </row>
    <row r="1420" spans="2:26">
      <c r="B1420" s="256"/>
      <c r="G1420" s="182">
        <f t="shared" si="513"/>
        <v>88</v>
      </c>
      <c r="H1420" s="179">
        <f t="shared" si="495"/>
        <v>9</v>
      </c>
      <c r="I1420" s="179" t="str">
        <f t="shared" si="503"/>
        <v>R88.9</v>
      </c>
      <c r="K1420" s="179" t="str">
        <f t="shared" si="507"/>
        <v>R188.9</v>
      </c>
      <c r="L1420" s="138" t="str">
        <f t="shared" si="499"/>
        <v>Sol</v>
      </c>
      <c r="M1420" s="179" t="str">
        <f t="shared" si="508"/>
        <v>MR88.9</v>
      </c>
      <c r="N1420" s="4" t="str">
        <f t="shared" si="504"/>
        <v>Flg</v>
      </c>
      <c r="O1420" s="179" t="str">
        <f t="shared" si="509"/>
        <v>MR188.9</v>
      </c>
      <c r="P1420" s="4" t="str">
        <f t="shared" si="496"/>
        <v>Pls</v>
      </c>
      <c r="Q1420" s="179" t="str">
        <f t="shared" si="510"/>
        <v>MR288.9</v>
      </c>
      <c r="R1420" s="4" t="str">
        <f t="shared" si="497"/>
        <v>[M]</v>
      </c>
      <c r="S1420" s="179" t="str">
        <f t="shared" si="511"/>
        <v>MR388.9</v>
      </c>
      <c r="T1420" s="4" t="str">
        <f t="shared" si="498"/>
        <v>[A]</v>
      </c>
      <c r="U1420" s="179" t="str">
        <f t="shared" si="505"/>
        <v>MR488.9</v>
      </c>
      <c r="V1420" s="4" t="str">
        <f t="shared" si="500"/>
        <v>Sw</v>
      </c>
      <c r="W1420" s="179" t="str">
        <f t="shared" si="506"/>
        <v>MR588.9</v>
      </c>
      <c r="X1420" s="4" t="str">
        <f t="shared" si="501"/>
        <v>Lamp</v>
      </c>
      <c r="Y1420" s="179" t="str">
        <f t="shared" si="512"/>
        <v>MR688.9</v>
      </c>
      <c r="Z1420" s="4" t="str">
        <f t="shared" si="502"/>
        <v>Alw</v>
      </c>
    </row>
    <row r="1421" spans="2:26">
      <c r="B1421" s="256"/>
      <c r="G1421" s="182">
        <f t="shared" si="513"/>
        <v>88</v>
      </c>
      <c r="H1421" s="179">
        <f t="shared" ref="H1421:H1484" si="514">IF(H1420&lt;&gt;15,H1420+1,0)</f>
        <v>10</v>
      </c>
      <c r="I1421" s="179" t="str">
        <f t="shared" si="503"/>
        <v>R88.10</v>
      </c>
      <c r="K1421" s="179" t="str">
        <f t="shared" si="507"/>
        <v>R188.10</v>
      </c>
      <c r="L1421" s="138" t="str">
        <f t="shared" si="499"/>
        <v>Sol</v>
      </c>
      <c r="M1421" s="179" t="str">
        <f t="shared" si="508"/>
        <v>MR88.10</v>
      </c>
      <c r="N1421" s="4" t="str">
        <f t="shared" si="504"/>
        <v>Flg</v>
      </c>
      <c r="O1421" s="179" t="str">
        <f t="shared" si="509"/>
        <v>MR188.10</v>
      </c>
      <c r="P1421" s="4" t="str">
        <f t="shared" si="496"/>
        <v>Pls</v>
      </c>
      <c r="Q1421" s="179" t="str">
        <f t="shared" si="510"/>
        <v>MR288.10</v>
      </c>
      <c r="R1421" s="4" t="str">
        <f t="shared" si="497"/>
        <v>[M]</v>
      </c>
      <c r="S1421" s="179" t="str">
        <f t="shared" si="511"/>
        <v>MR388.10</v>
      </c>
      <c r="T1421" s="4" t="str">
        <f t="shared" si="498"/>
        <v>[A]</v>
      </c>
      <c r="U1421" s="179" t="str">
        <f t="shared" si="505"/>
        <v>MR488.10</v>
      </c>
      <c r="V1421" s="4" t="str">
        <f t="shared" si="500"/>
        <v>Sw</v>
      </c>
      <c r="W1421" s="179" t="str">
        <f t="shared" si="506"/>
        <v>MR588.10</v>
      </c>
      <c r="X1421" s="4" t="str">
        <f t="shared" si="501"/>
        <v>Lamp</v>
      </c>
      <c r="Y1421" s="179" t="str">
        <f t="shared" si="512"/>
        <v>MR688.10</v>
      </c>
      <c r="Z1421" s="4" t="str">
        <f t="shared" si="502"/>
        <v>Alw</v>
      </c>
    </row>
    <row r="1422" spans="2:26">
      <c r="B1422" s="256"/>
      <c r="G1422" s="182">
        <f t="shared" si="513"/>
        <v>88</v>
      </c>
      <c r="H1422" s="179">
        <f t="shared" si="514"/>
        <v>11</v>
      </c>
      <c r="I1422" s="179" t="str">
        <f t="shared" si="503"/>
        <v>R88.11</v>
      </c>
      <c r="K1422" s="179" t="str">
        <f t="shared" si="507"/>
        <v>R188.11</v>
      </c>
      <c r="L1422" s="138" t="str">
        <f t="shared" si="499"/>
        <v>Sol</v>
      </c>
      <c r="M1422" s="179" t="str">
        <f t="shared" si="508"/>
        <v>MR88.11</v>
      </c>
      <c r="N1422" s="4" t="str">
        <f t="shared" si="504"/>
        <v>Flg</v>
      </c>
      <c r="O1422" s="179" t="str">
        <f t="shared" si="509"/>
        <v>MR188.11</v>
      </c>
      <c r="P1422" s="4" t="str">
        <f t="shared" si="496"/>
        <v>Pls</v>
      </c>
      <c r="Q1422" s="179" t="str">
        <f t="shared" si="510"/>
        <v>MR288.11</v>
      </c>
      <c r="R1422" s="4" t="str">
        <f t="shared" si="497"/>
        <v>[M]</v>
      </c>
      <c r="S1422" s="179" t="str">
        <f t="shared" si="511"/>
        <v>MR388.11</v>
      </c>
      <c r="T1422" s="4" t="str">
        <f t="shared" si="498"/>
        <v>[A]</v>
      </c>
      <c r="U1422" s="179" t="str">
        <f t="shared" si="505"/>
        <v>MR488.11</v>
      </c>
      <c r="V1422" s="4" t="str">
        <f t="shared" si="500"/>
        <v>Sw</v>
      </c>
      <c r="W1422" s="179" t="str">
        <f t="shared" si="506"/>
        <v>MR588.11</v>
      </c>
      <c r="X1422" s="4" t="str">
        <f t="shared" si="501"/>
        <v>Lamp</v>
      </c>
      <c r="Y1422" s="179" t="str">
        <f t="shared" si="512"/>
        <v>MR688.11</v>
      </c>
      <c r="Z1422" s="4" t="str">
        <f t="shared" si="502"/>
        <v>Alw</v>
      </c>
    </row>
    <row r="1423" spans="2:26">
      <c r="B1423" s="256"/>
      <c r="G1423" s="182">
        <f t="shared" si="513"/>
        <v>88</v>
      </c>
      <c r="H1423" s="179">
        <f t="shared" si="514"/>
        <v>12</v>
      </c>
      <c r="I1423" s="179" t="str">
        <f t="shared" si="503"/>
        <v>R88.12</v>
      </c>
      <c r="K1423" s="179" t="str">
        <f t="shared" si="507"/>
        <v>R188.12</v>
      </c>
      <c r="L1423" s="138" t="str">
        <f t="shared" si="499"/>
        <v>Sol</v>
      </c>
      <c r="M1423" s="179" t="str">
        <f t="shared" si="508"/>
        <v>MR88.12</v>
      </c>
      <c r="N1423" s="4" t="str">
        <f t="shared" si="504"/>
        <v>Flg</v>
      </c>
      <c r="O1423" s="179" t="str">
        <f t="shared" si="509"/>
        <v>MR188.12</v>
      </c>
      <c r="P1423" s="4" t="str">
        <f t="shared" si="496"/>
        <v>Pls</v>
      </c>
      <c r="Q1423" s="179" t="str">
        <f t="shared" si="510"/>
        <v>MR288.12</v>
      </c>
      <c r="R1423" s="4" t="str">
        <f t="shared" si="497"/>
        <v>[M]</v>
      </c>
      <c r="S1423" s="179" t="str">
        <f t="shared" si="511"/>
        <v>MR388.12</v>
      </c>
      <c r="T1423" s="4" t="str">
        <f t="shared" si="498"/>
        <v>[A]</v>
      </c>
      <c r="U1423" s="179" t="str">
        <f t="shared" si="505"/>
        <v>MR488.12</v>
      </c>
      <c r="V1423" s="4" t="str">
        <f t="shared" si="500"/>
        <v>Sw</v>
      </c>
      <c r="W1423" s="179" t="str">
        <f t="shared" si="506"/>
        <v>MR588.12</v>
      </c>
      <c r="X1423" s="4" t="str">
        <f t="shared" si="501"/>
        <v>Lamp</v>
      </c>
      <c r="Y1423" s="179" t="str">
        <f t="shared" si="512"/>
        <v>MR688.12</v>
      </c>
      <c r="Z1423" s="4" t="str">
        <f t="shared" si="502"/>
        <v>Alw</v>
      </c>
    </row>
    <row r="1424" spans="2:26">
      <c r="B1424" s="256"/>
      <c r="G1424" s="182">
        <f t="shared" si="513"/>
        <v>88</v>
      </c>
      <c r="H1424" s="179">
        <f t="shared" si="514"/>
        <v>13</v>
      </c>
      <c r="I1424" s="179" t="str">
        <f t="shared" si="503"/>
        <v>R88.13</v>
      </c>
      <c r="K1424" s="179" t="str">
        <f t="shared" si="507"/>
        <v>R188.13</v>
      </c>
      <c r="L1424" s="138" t="str">
        <f t="shared" si="499"/>
        <v>Sol</v>
      </c>
      <c r="M1424" s="179" t="str">
        <f t="shared" si="508"/>
        <v>MR88.13</v>
      </c>
      <c r="N1424" s="4" t="str">
        <f t="shared" si="504"/>
        <v>Flg</v>
      </c>
      <c r="O1424" s="179" t="str">
        <f t="shared" si="509"/>
        <v>MR188.13</v>
      </c>
      <c r="P1424" s="4" t="str">
        <f t="shared" si="496"/>
        <v>Pls</v>
      </c>
      <c r="Q1424" s="179" t="str">
        <f t="shared" si="510"/>
        <v>MR288.13</v>
      </c>
      <c r="R1424" s="4" t="str">
        <f t="shared" si="497"/>
        <v>[M]</v>
      </c>
      <c r="S1424" s="179" t="str">
        <f t="shared" si="511"/>
        <v>MR388.13</v>
      </c>
      <c r="T1424" s="4" t="str">
        <f t="shared" si="498"/>
        <v>[A]</v>
      </c>
      <c r="U1424" s="179" t="str">
        <f t="shared" si="505"/>
        <v>MR488.13</v>
      </c>
      <c r="V1424" s="4" t="str">
        <f t="shared" si="500"/>
        <v>Sw</v>
      </c>
      <c r="W1424" s="179" t="str">
        <f t="shared" si="506"/>
        <v>MR588.13</v>
      </c>
      <c r="X1424" s="4" t="str">
        <f t="shared" si="501"/>
        <v>Lamp</v>
      </c>
      <c r="Y1424" s="179" t="str">
        <f t="shared" si="512"/>
        <v>MR688.13</v>
      </c>
      <c r="Z1424" s="4" t="str">
        <f t="shared" si="502"/>
        <v>Alw</v>
      </c>
    </row>
    <row r="1425" spans="2:26">
      <c r="B1425" s="256"/>
      <c r="G1425" s="182">
        <f t="shared" si="513"/>
        <v>88</v>
      </c>
      <c r="H1425" s="179">
        <f t="shared" si="514"/>
        <v>14</v>
      </c>
      <c r="I1425" s="179" t="str">
        <f t="shared" si="503"/>
        <v>R88.14</v>
      </c>
      <c r="K1425" s="179" t="str">
        <f t="shared" si="507"/>
        <v>R188.14</v>
      </c>
      <c r="L1425" s="138" t="str">
        <f t="shared" si="499"/>
        <v>Sol</v>
      </c>
      <c r="M1425" s="179" t="str">
        <f t="shared" si="508"/>
        <v>MR88.14</v>
      </c>
      <c r="N1425" s="4" t="str">
        <f t="shared" si="504"/>
        <v>Flg</v>
      </c>
      <c r="O1425" s="179" t="str">
        <f t="shared" si="509"/>
        <v>MR188.14</v>
      </c>
      <c r="P1425" s="4" t="str">
        <f t="shared" si="496"/>
        <v>Pls</v>
      </c>
      <c r="Q1425" s="179" t="str">
        <f t="shared" si="510"/>
        <v>MR288.14</v>
      </c>
      <c r="R1425" s="4" t="str">
        <f t="shared" si="497"/>
        <v>[M]</v>
      </c>
      <c r="S1425" s="179" t="str">
        <f t="shared" si="511"/>
        <v>MR388.14</v>
      </c>
      <c r="T1425" s="4" t="str">
        <f t="shared" si="498"/>
        <v>[A]</v>
      </c>
      <c r="U1425" s="179" t="str">
        <f t="shared" si="505"/>
        <v>MR488.14</v>
      </c>
      <c r="V1425" s="4" t="str">
        <f t="shared" si="500"/>
        <v>Sw</v>
      </c>
      <c r="W1425" s="179" t="str">
        <f t="shared" si="506"/>
        <v>MR588.14</v>
      </c>
      <c r="X1425" s="4" t="str">
        <f t="shared" si="501"/>
        <v>Lamp</v>
      </c>
      <c r="Y1425" s="179" t="str">
        <f t="shared" si="512"/>
        <v>MR688.14</v>
      </c>
      <c r="Z1425" s="4" t="str">
        <f t="shared" si="502"/>
        <v>Alw</v>
      </c>
    </row>
    <row r="1426" spans="2:26">
      <c r="B1426" s="256"/>
      <c r="G1426" s="182">
        <f t="shared" si="513"/>
        <v>88</v>
      </c>
      <c r="H1426" s="179">
        <f t="shared" si="514"/>
        <v>15</v>
      </c>
      <c r="I1426" s="179" t="str">
        <f t="shared" si="503"/>
        <v>R88.15</v>
      </c>
      <c r="K1426" s="179" t="str">
        <f t="shared" si="507"/>
        <v>R188.15</v>
      </c>
      <c r="L1426" s="138" t="str">
        <f t="shared" si="499"/>
        <v>Sol</v>
      </c>
      <c r="M1426" s="179" t="str">
        <f t="shared" si="508"/>
        <v>MR88.15</v>
      </c>
      <c r="N1426" s="4" t="str">
        <f t="shared" si="504"/>
        <v>Flg</v>
      </c>
      <c r="O1426" s="179" t="str">
        <f t="shared" si="509"/>
        <v>MR188.15</v>
      </c>
      <c r="P1426" s="4" t="str">
        <f t="shared" si="496"/>
        <v>Pls</v>
      </c>
      <c r="Q1426" s="179" t="str">
        <f t="shared" si="510"/>
        <v>MR288.15</v>
      </c>
      <c r="R1426" s="4" t="str">
        <f t="shared" si="497"/>
        <v>[M]</v>
      </c>
      <c r="S1426" s="179" t="str">
        <f t="shared" si="511"/>
        <v>MR388.15</v>
      </c>
      <c r="T1426" s="4" t="str">
        <f t="shared" si="498"/>
        <v>[A]</v>
      </c>
      <c r="U1426" s="179" t="str">
        <f t="shared" si="505"/>
        <v>MR488.15</v>
      </c>
      <c r="V1426" s="4" t="str">
        <f t="shared" si="500"/>
        <v>Sw</v>
      </c>
      <c r="W1426" s="179" t="str">
        <f t="shared" si="506"/>
        <v>MR588.15</v>
      </c>
      <c r="X1426" s="4" t="str">
        <f t="shared" si="501"/>
        <v>Lamp</v>
      </c>
      <c r="Y1426" s="179" t="str">
        <f t="shared" si="512"/>
        <v>MR688.15</v>
      </c>
      <c r="Z1426" s="4" t="str">
        <f t="shared" si="502"/>
        <v>Alw</v>
      </c>
    </row>
    <row r="1427" spans="2:26">
      <c r="B1427" s="256"/>
      <c r="G1427" s="182">
        <f t="shared" si="513"/>
        <v>89</v>
      </c>
      <c r="H1427" s="179">
        <f t="shared" si="514"/>
        <v>0</v>
      </c>
      <c r="I1427" s="179" t="str">
        <f t="shared" si="503"/>
        <v>R89.0</v>
      </c>
      <c r="K1427" s="179" t="str">
        <f t="shared" si="507"/>
        <v>R189.0</v>
      </c>
      <c r="L1427" s="138" t="str">
        <f t="shared" si="499"/>
        <v>Sol</v>
      </c>
      <c r="M1427" s="179" t="str">
        <f t="shared" si="508"/>
        <v>MR89.0</v>
      </c>
      <c r="N1427" s="4" t="str">
        <f t="shared" si="504"/>
        <v>Flg</v>
      </c>
      <c r="O1427" s="179" t="str">
        <f t="shared" si="509"/>
        <v>MR189.0</v>
      </c>
      <c r="P1427" s="4" t="str">
        <f t="shared" ref="P1427:P1490" si="515">$B1427&amp;P$2</f>
        <v>Pls</v>
      </c>
      <c r="Q1427" s="179" t="str">
        <f t="shared" si="510"/>
        <v>MR289.0</v>
      </c>
      <c r="R1427" s="4" t="str">
        <f t="shared" ref="R1427:R1490" si="516">$B1427&amp;R$2</f>
        <v>[M]</v>
      </c>
      <c r="S1427" s="179" t="str">
        <f t="shared" si="511"/>
        <v>MR389.0</v>
      </c>
      <c r="T1427" s="4" t="str">
        <f t="shared" ref="T1427:T1490" si="517">$B1427&amp;T$2</f>
        <v>[A]</v>
      </c>
      <c r="U1427" s="179" t="str">
        <f t="shared" si="505"/>
        <v>MR489.0</v>
      </c>
      <c r="V1427" s="4" t="str">
        <f t="shared" si="500"/>
        <v>Sw</v>
      </c>
      <c r="W1427" s="179" t="str">
        <f t="shared" si="506"/>
        <v>MR589.0</v>
      </c>
      <c r="X1427" s="4" t="str">
        <f t="shared" si="501"/>
        <v>Lamp</v>
      </c>
      <c r="Y1427" s="179" t="str">
        <f t="shared" si="512"/>
        <v>MR689.0</v>
      </c>
      <c r="Z1427" s="4" t="str">
        <f t="shared" si="502"/>
        <v>Alw</v>
      </c>
    </row>
    <row r="1428" spans="2:26">
      <c r="B1428" s="256"/>
      <c r="G1428" s="182">
        <f t="shared" si="513"/>
        <v>89</v>
      </c>
      <c r="H1428" s="179">
        <f t="shared" si="514"/>
        <v>1</v>
      </c>
      <c r="I1428" s="179" t="str">
        <f t="shared" si="503"/>
        <v>R89.1</v>
      </c>
      <c r="K1428" s="179" t="str">
        <f t="shared" si="507"/>
        <v>R189.1</v>
      </c>
      <c r="L1428" s="138" t="str">
        <f t="shared" si="499"/>
        <v>Sol</v>
      </c>
      <c r="M1428" s="179" t="str">
        <f t="shared" si="508"/>
        <v>MR89.1</v>
      </c>
      <c r="N1428" s="4" t="str">
        <f t="shared" si="504"/>
        <v>Flg</v>
      </c>
      <c r="O1428" s="179" t="str">
        <f t="shared" si="509"/>
        <v>MR189.1</v>
      </c>
      <c r="P1428" s="4" t="str">
        <f t="shared" si="515"/>
        <v>Pls</v>
      </c>
      <c r="Q1428" s="179" t="str">
        <f t="shared" si="510"/>
        <v>MR289.1</v>
      </c>
      <c r="R1428" s="4" t="str">
        <f t="shared" si="516"/>
        <v>[M]</v>
      </c>
      <c r="S1428" s="179" t="str">
        <f t="shared" si="511"/>
        <v>MR389.1</v>
      </c>
      <c r="T1428" s="4" t="str">
        <f t="shared" si="517"/>
        <v>[A]</v>
      </c>
      <c r="U1428" s="179" t="str">
        <f t="shared" si="505"/>
        <v>MR489.1</v>
      </c>
      <c r="V1428" s="4" t="str">
        <f t="shared" si="500"/>
        <v>Sw</v>
      </c>
      <c r="W1428" s="179" t="str">
        <f t="shared" si="506"/>
        <v>MR589.1</v>
      </c>
      <c r="X1428" s="4" t="str">
        <f t="shared" si="501"/>
        <v>Lamp</v>
      </c>
      <c r="Y1428" s="179" t="str">
        <f t="shared" si="512"/>
        <v>MR689.1</v>
      </c>
      <c r="Z1428" s="4" t="str">
        <f t="shared" si="502"/>
        <v>Alw</v>
      </c>
    </row>
    <row r="1429" spans="2:26">
      <c r="B1429" s="256"/>
      <c r="G1429" s="182">
        <f t="shared" si="513"/>
        <v>89</v>
      </c>
      <c r="H1429" s="179">
        <f t="shared" si="514"/>
        <v>2</v>
      </c>
      <c r="I1429" s="179" t="str">
        <f t="shared" si="503"/>
        <v>R89.2</v>
      </c>
      <c r="K1429" s="179" t="str">
        <f t="shared" si="507"/>
        <v>R189.2</v>
      </c>
      <c r="L1429" s="138" t="str">
        <f t="shared" si="499"/>
        <v>Sol</v>
      </c>
      <c r="M1429" s="179" t="str">
        <f t="shared" si="508"/>
        <v>MR89.2</v>
      </c>
      <c r="N1429" s="4" t="str">
        <f t="shared" si="504"/>
        <v>Flg</v>
      </c>
      <c r="O1429" s="179" t="str">
        <f t="shared" si="509"/>
        <v>MR189.2</v>
      </c>
      <c r="P1429" s="4" t="str">
        <f t="shared" si="515"/>
        <v>Pls</v>
      </c>
      <c r="Q1429" s="179" t="str">
        <f t="shared" si="510"/>
        <v>MR289.2</v>
      </c>
      <c r="R1429" s="4" t="str">
        <f t="shared" si="516"/>
        <v>[M]</v>
      </c>
      <c r="S1429" s="179" t="str">
        <f t="shared" si="511"/>
        <v>MR389.2</v>
      </c>
      <c r="T1429" s="4" t="str">
        <f t="shared" si="517"/>
        <v>[A]</v>
      </c>
      <c r="U1429" s="179" t="str">
        <f t="shared" si="505"/>
        <v>MR489.2</v>
      </c>
      <c r="V1429" s="4" t="str">
        <f t="shared" si="500"/>
        <v>Sw</v>
      </c>
      <c r="W1429" s="179" t="str">
        <f t="shared" si="506"/>
        <v>MR589.2</v>
      </c>
      <c r="X1429" s="4" t="str">
        <f t="shared" si="501"/>
        <v>Lamp</v>
      </c>
      <c r="Y1429" s="179" t="str">
        <f t="shared" si="512"/>
        <v>MR689.2</v>
      </c>
      <c r="Z1429" s="4" t="str">
        <f t="shared" si="502"/>
        <v>Alw</v>
      </c>
    </row>
    <row r="1430" spans="2:26">
      <c r="B1430" s="256"/>
      <c r="G1430" s="182">
        <f t="shared" si="513"/>
        <v>89</v>
      </c>
      <c r="H1430" s="179">
        <f t="shared" si="514"/>
        <v>3</v>
      </c>
      <c r="I1430" s="179" t="str">
        <f t="shared" si="503"/>
        <v>R89.3</v>
      </c>
      <c r="K1430" s="179" t="str">
        <f t="shared" si="507"/>
        <v>R189.3</v>
      </c>
      <c r="L1430" s="138" t="str">
        <f t="shared" si="499"/>
        <v>Sol</v>
      </c>
      <c r="M1430" s="179" t="str">
        <f t="shared" si="508"/>
        <v>MR89.3</v>
      </c>
      <c r="N1430" s="4" t="str">
        <f t="shared" si="504"/>
        <v>Flg</v>
      </c>
      <c r="O1430" s="179" t="str">
        <f t="shared" si="509"/>
        <v>MR189.3</v>
      </c>
      <c r="P1430" s="4" t="str">
        <f t="shared" si="515"/>
        <v>Pls</v>
      </c>
      <c r="Q1430" s="179" t="str">
        <f t="shared" si="510"/>
        <v>MR289.3</v>
      </c>
      <c r="R1430" s="4" t="str">
        <f t="shared" si="516"/>
        <v>[M]</v>
      </c>
      <c r="S1430" s="179" t="str">
        <f t="shared" si="511"/>
        <v>MR389.3</v>
      </c>
      <c r="T1430" s="4" t="str">
        <f t="shared" si="517"/>
        <v>[A]</v>
      </c>
      <c r="U1430" s="179" t="str">
        <f t="shared" si="505"/>
        <v>MR489.3</v>
      </c>
      <c r="V1430" s="4" t="str">
        <f t="shared" si="500"/>
        <v>Sw</v>
      </c>
      <c r="W1430" s="179" t="str">
        <f t="shared" si="506"/>
        <v>MR589.3</v>
      </c>
      <c r="X1430" s="4" t="str">
        <f t="shared" si="501"/>
        <v>Lamp</v>
      </c>
      <c r="Y1430" s="179" t="str">
        <f t="shared" si="512"/>
        <v>MR689.3</v>
      </c>
      <c r="Z1430" s="4" t="str">
        <f t="shared" si="502"/>
        <v>Alw</v>
      </c>
    </row>
    <row r="1431" spans="2:26">
      <c r="B1431" s="256"/>
      <c r="G1431" s="182">
        <f t="shared" si="513"/>
        <v>89</v>
      </c>
      <c r="H1431" s="179">
        <f t="shared" si="514"/>
        <v>4</v>
      </c>
      <c r="I1431" s="179" t="str">
        <f t="shared" si="503"/>
        <v>R89.4</v>
      </c>
      <c r="K1431" s="179" t="str">
        <f t="shared" si="507"/>
        <v>R189.4</v>
      </c>
      <c r="L1431" s="138" t="str">
        <f t="shared" si="499"/>
        <v>Sol</v>
      </c>
      <c r="M1431" s="179" t="str">
        <f t="shared" si="508"/>
        <v>MR89.4</v>
      </c>
      <c r="N1431" s="4" t="str">
        <f t="shared" si="504"/>
        <v>Flg</v>
      </c>
      <c r="O1431" s="179" t="str">
        <f t="shared" si="509"/>
        <v>MR189.4</v>
      </c>
      <c r="P1431" s="4" t="str">
        <f t="shared" si="515"/>
        <v>Pls</v>
      </c>
      <c r="Q1431" s="179" t="str">
        <f t="shared" si="510"/>
        <v>MR289.4</v>
      </c>
      <c r="R1431" s="4" t="str">
        <f t="shared" si="516"/>
        <v>[M]</v>
      </c>
      <c r="S1431" s="179" t="str">
        <f t="shared" si="511"/>
        <v>MR389.4</v>
      </c>
      <c r="T1431" s="4" t="str">
        <f t="shared" si="517"/>
        <v>[A]</v>
      </c>
      <c r="U1431" s="179" t="str">
        <f t="shared" si="505"/>
        <v>MR489.4</v>
      </c>
      <c r="V1431" s="4" t="str">
        <f t="shared" si="500"/>
        <v>Sw</v>
      </c>
      <c r="W1431" s="179" t="str">
        <f t="shared" si="506"/>
        <v>MR589.4</v>
      </c>
      <c r="X1431" s="4" t="str">
        <f t="shared" si="501"/>
        <v>Lamp</v>
      </c>
      <c r="Y1431" s="179" t="str">
        <f t="shared" si="512"/>
        <v>MR689.4</v>
      </c>
      <c r="Z1431" s="4" t="str">
        <f t="shared" si="502"/>
        <v>Alw</v>
      </c>
    </row>
    <row r="1432" spans="2:26">
      <c r="B1432" s="256"/>
      <c r="G1432" s="182">
        <f t="shared" si="513"/>
        <v>89</v>
      </c>
      <c r="H1432" s="179">
        <f t="shared" si="514"/>
        <v>5</v>
      </c>
      <c r="I1432" s="179" t="str">
        <f t="shared" si="503"/>
        <v>R89.5</v>
      </c>
      <c r="K1432" s="179" t="str">
        <f t="shared" si="507"/>
        <v>R189.5</v>
      </c>
      <c r="L1432" s="138" t="str">
        <f t="shared" si="499"/>
        <v>Sol</v>
      </c>
      <c r="M1432" s="179" t="str">
        <f t="shared" si="508"/>
        <v>MR89.5</v>
      </c>
      <c r="N1432" s="4" t="str">
        <f t="shared" si="504"/>
        <v>Flg</v>
      </c>
      <c r="O1432" s="179" t="str">
        <f t="shared" si="509"/>
        <v>MR189.5</v>
      </c>
      <c r="P1432" s="4" t="str">
        <f t="shared" si="515"/>
        <v>Pls</v>
      </c>
      <c r="Q1432" s="179" t="str">
        <f t="shared" si="510"/>
        <v>MR289.5</v>
      </c>
      <c r="R1432" s="4" t="str">
        <f t="shared" si="516"/>
        <v>[M]</v>
      </c>
      <c r="S1432" s="179" t="str">
        <f t="shared" si="511"/>
        <v>MR389.5</v>
      </c>
      <c r="T1432" s="4" t="str">
        <f t="shared" si="517"/>
        <v>[A]</v>
      </c>
      <c r="U1432" s="179" t="str">
        <f t="shared" si="505"/>
        <v>MR489.5</v>
      </c>
      <c r="V1432" s="4" t="str">
        <f t="shared" si="500"/>
        <v>Sw</v>
      </c>
      <c r="W1432" s="179" t="str">
        <f t="shared" si="506"/>
        <v>MR589.5</v>
      </c>
      <c r="X1432" s="4" t="str">
        <f t="shared" si="501"/>
        <v>Lamp</v>
      </c>
      <c r="Y1432" s="179" t="str">
        <f t="shared" si="512"/>
        <v>MR689.5</v>
      </c>
      <c r="Z1432" s="4" t="str">
        <f t="shared" si="502"/>
        <v>Alw</v>
      </c>
    </row>
    <row r="1433" spans="2:26">
      <c r="B1433" s="256"/>
      <c r="G1433" s="182">
        <f t="shared" si="513"/>
        <v>89</v>
      </c>
      <c r="H1433" s="179">
        <f t="shared" si="514"/>
        <v>6</v>
      </c>
      <c r="I1433" s="179" t="str">
        <f t="shared" si="503"/>
        <v>R89.6</v>
      </c>
      <c r="K1433" s="179" t="str">
        <f t="shared" si="507"/>
        <v>R189.6</v>
      </c>
      <c r="L1433" s="138" t="str">
        <f t="shared" si="499"/>
        <v>Sol</v>
      </c>
      <c r="M1433" s="179" t="str">
        <f t="shared" si="508"/>
        <v>MR89.6</v>
      </c>
      <c r="N1433" s="4" t="str">
        <f t="shared" si="504"/>
        <v>Flg</v>
      </c>
      <c r="O1433" s="179" t="str">
        <f t="shared" si="509"/>
        <v>MR189.6</v>
      </c>
      <c r="P1433" s="4" t="str">
        <f t="shared" si="515"/>
        <v>Pls</v>
      </c>
      <c r="Q1433" s="179" t="str">
        <f t="shared" si="510"/>
        <v>MR289.6</v>
      </c>
      <c r="R1433" s="4" t="str">
        <f t="shared" si="516"/>
        <v>[M]</v>
      </c>
      <c r="S1433" s="179" t="str">
        <f t="shared" si="511"/>
        <v>MR389.6</v>
      </c>
      <c r="T1433" s="4" t="str">
        <f t="shared" si="517"/>
        <v>[A]</v>
      </c>
      <c r="U1433" s="179" t="str">
        <f t="shared" si="505"/>
        <v>MR489.6</v>
      </c>
      <c r="V1433" s="4" t="str">
        <f t="shared" si="500"/>
        <v>Sw</v>
      </c>
      <c r="W1433" s="179" t="str">
        <f t="shared" si="506"/>
        <v>MR589.6</v>
      </c>
      <c r="X1433" s="4" t="str">
        <f t="shared" si="501"/>
        <v>Lamp</v>
      </c>
      <c r="Y1433" s="179" t="str">
        <f t="shared" si="512"/>
        <v>MR689.6</v>
      </c>
      <c r="Z1433" s="4" t="str">
        <f t="shared" si="502"/>
        <v>Alw</v>
      </c>
    </row>
    <row r="1434" spans="2:26">
      <c r="B1434" s="256"/>
      <c r="G1434" s="182">
        <f t="shared" si="513"/>
        <v>89</v>
      </c>
      <c r="H1434" s="179">
        <f t="shared" si="514"/>
        <v>7</v>
      </c>
      <c r="I1434" s="179" t="str">
        <f t="shared" si="503"/>
        <v>R89.7</v>
      </c>
      <c r="K1434" s="179" t="str">
        <f t="shared" si="507"/>
        <v>R189.7</v>
      </c>
      <c r="L1434" s="138" t="str">
        <f t="shared" si="499"/>
        <v>Sol</v>
      </c>
      <c r="M1434" s="179" t="str">
        <f t="shared" si="508"/>
        <v>MR89.7</v>
      </c>
      <c r="N1434" s="4" t="str">
        <f t="shared" si="504"/>
        <v>Flg</v>
      </c>
      <c r="O1434" s="179" t="str">
        <f t="shared" si="509"/>
        <v>MR189.7</v>
      </c>
      <c r="P1434" s="4" t="str">
        <f t="shared" si="515"/>
        <v>Pls</v>
      </c>
      <c r="Q1434" s="179" t="str">
        <f t="shared" si="510"/>
        <v>MR289.7</v>
      </c>
      <c r="R1434" s="4" t="str">
        <f t="shared" si="516"/>
        <v>[M]</v>
      </c>
      <c r="S1434" s="179" t="str">
        <f t="shared" si="511"/>
        <v>MR389.7</v>
      </c>
      <c r="T1434" s="4" t="str">
        <f t="shared" si="517"/>
        <v>[A]</v>
      </c>
      <c r="U1434" s="179" t="str">
        <f t="shared" si="505"/>
        <v>MR489.7</v>
      </c>
      <c r="V1434" s="4" t="str">
        <f t="shared" si="500"/>
        <v>Sw</v>
      </c>
      <c r="W1434" s="179" t="str">
        <f t="shared" si="506"/>
        <v>MR589.7</v>
      </c>
      <c r="X1434" s="4" t="str">
        <f t="shared" si="501"/>
        <v>Lamp</v>
      </c>
      <c r="Y1434" s="179" t="str">
        <f t="shared" si="512"/>
        <v>MR689.7</v>
      </c>
      <c r="Z1434" s="4" t="str">
        <f t="shared" si="502"/>
        <v>Alw</v>
      </c>
    </row>
    <row r="1435" spans="2:26">
      <c r="B1435" s="256"/>
      <c r="G1435" s="182">
        <f t="shared" si="513"/>
        <v>89</v>
      </c>
      <c r="H1435" s="179">
        <f t="shared" si="514"/>
        <v>8</v>
      </c>
      <c r="I1435" s="179" t="str">
        <f t="shared" si="503"/>
        <v>R89.8</v>
      </c>
      <c r="K1435" s="179" t="str">
        <f t="shared" si="507"/>
        <v>R189.8</v>
      </c>
      <c r="L1435" s="138" t="str">
        <f t="shared" si="499"/>
        <v>Sol</v>
      </c>
      <c r="M1435" s="179" t="str">
        <f t="shared" si="508"/>
        <v>MR89.8</v>
      </c>
      <c r="N1435" s="4" t="str">
        <f t="shared" si="504"/>
        <v>Flg</v>
      </c>
      <c r="O1435" s="179" t="str">
        <f t="shared" si="509"/>
        <v>MR189.8</v>
      </c>
      <c r="P1435" s="4" t="str">
        <f t="shared" si="515"/>
        <v>Pls</v>
      </c>
      <c r="Q1435" s="179" t="str">
        <f t="shared" si="510"/>
        <v>MR289.8</v>
      </c>
      <c r="R1435" s="4" t="str">
        <f t="shared" si="516"/>
        <v>[M]</v>
      </c>
      <c r="S1435" s="179" t="str">
        <f t="shared" si="511"/>
        <v>MR389.8</v>
      </c>
      <c r="T1435" s="4" t="str">
        <f t="shared" si="517"/>
        <v>[A]</v>
      </c>
      <c r="U1435" s="179" t="str">
        <f t="shared" si="505"/>
        <v>MR489.8</v>
      </c>
      <c r="V1435" s="4" t="str">
        <f t="shared" si="500"/>
        <v>Sw</v>
      </c>
      <c r="W1435" s="179" t="str">
        <f t="shared" si="506"/>
        <v>MR589.8</v>
      </c>
      <c r="X1435" s="4" t="str">
        <f t="shared" si="501"/>
        <v>Lamp</v>
      </c>
      <c r="Y1435" s="179" t="str">
        <f t="shared" si="512"/>
        <v>MR689.8</v>
      </c>
      <c r="Z1435" s="4" t="str">
        <f t="shared" si="502"/>
        <v>Alw</v>
      </c>
    </row>
    <row r="1436" spans="2:26">
      <c r="B1436" s="256"/>
      <c r="G1436" s="182">
        <f t="shared" si="513"/>
        <v>89</v>
      </c>
      <c r="H1436" s="179">
        <f t="shared" si="514"/>
        <v>9</v>
      </c>
      <c r="I1436" s="179" t="str">
        <f t="shared" si="503"/>
        <v>R89.9</v>
      </c>
      <c r="K1436" s="179" t="str">
        <f t="shared" si="507"/>
        <v>R189.9</v>
      </c>
      <c r="L1436" s="138" t="str">
        <f t="shared" si="499"/>
        <v>Sol</v>
      </c>
      <c r="M1436" s="179" t="str">
        <f t="shared" si="508"/>
        <v>MR89.9</v>
      </c>
      <c r="N1436" s="4" t="str">
        <f t="shared" si="504"/>
        <v>Flg</v>
      </c>
      <c r="O1436" s="179" t="str">
        <f t="shared" si="509"/>
        <v>MR189.9</v>
      </c>
      <c r="P1436" s="4" t="str">
        <f t="shared" si="515"/>
        <v>Pls</v>
      </c>
      <c r="Q1436" s="179" t="str">
        <f t="shared" si="510"/>
        <v>MR289.9</v>
      </c>
      <c r="R1436" s="4" t="str">
        <f t="shared" si="516"/>
        <v>[M]</v>
      </c>
      <c r="S1436" s="179" t="str">
        <f t="shared" si="511"/>
        <v>MR389.9</v>
      </c>
      <c r="T1436" s="4" t="str">
        <f t="shared" si="517"/>
        <v>[A]</v>
      </c>
      <c r="U1436" s="179" t="str">
        <f t="shared" si="505"/>
        <v>MR489.9</v>
      </c>
      <c r="V1436" s="4" t="str">
        <f t="shared" si="500"/>
        <v>Sw</v>
      </c>
      <c r="W1436" s="179" t="str">
        <f t="shared" si="506"/>
        <v>MR589.9</v>
      </c>
      <c r="X1436" s="4" t="str">
        <f t="shared" si="501"/>
        <v>Lamp</v>
      </c>
      <c r="Y1436" s="179" t="str">
        <f t="shared" si="512"/>
        <v>MR689.9</v>
      </c>
      <c r="Z1436" s="4" t="str">
        <f t="shared" si="502"/>
        <v>Alw</v>
      </c>
    </row>
    <row r="1437" spans="2:26">
      <c r="B1437" s="256"/>
      <c r="G1437" s="182">
        <f t="shared" si="513"/>
        <v>89</v>
      </c>
      <c r="H1437" s="179">
        <f t="shared" si="514"/>
        <v>10</v>
      </c>
      <c r="I1437" s="179" t="str">
        <f t="shared" si="503"/>
        <v>R89.10</v>
      </c>
      <c r="K1437" s="179" t="str">
        <f t="shared" si="507"/>
        <v>R189.10</v>
      </c>
      <c r="L1437" s="138" t="str">
        <f t="shared" si="499"/>
        <v>Sol</v>
      </c>
      <c r="M1437" s="179" t="str">
        <f t="shared" si="508"/>
        <v>MR89.10</v>
      </c>
      <c r="N1437" s="4" t="str">
        <f t="shared" si="504"/>
        <v>Flg</v>
      </c>
      <c r="O1437" s="179" t="str">
        <f t="shared" si="509"/>
        <v>MR189.10</v>
      </c>
      <c r="P1437" s="4" t="str">
        <f t="shared" si="515"/>
        <v>Pls</v>
      </c>
      <c r="Q1437" s="179" t="str">
        <f t="shared" si="510"/>
        <v>MR289.10</v>
      </c>
      <c r="R1437" s="4" t="str">
        <f t="shared" si="516"/>
        <v>[M]</v>
      </c>
      <c r="S1437" s="179" t="str">
        <f t="shared" si="511"/>
        <v>MR389.10</v>
      </c>
      <c r="T1437" s="4" t="str">
        <f t="shared" si="517"/>
        <v>[A]</v>
      </c>
      <c r="U1437" s="179" t="str">
        <f t="shared" si="505"/>
        <v>MR489.10</v>
      </c>
      <c r="V1437" s="4" t="str">
        <f t="shared" si="500"/>
        <v>Sw</v>
      </c>
      <c r="W1437" s="179" t="str">
        <f t="shared" si="506"/>
        <v>MR589.10</v>
      </c>
      <c r="X1437" s="4" t="str">
        <f t="shared" si="501"/>
        <v>Lamp</v>
      </c>
      <c r="Y1437" s="179" t="str">
        <f t="shared" si="512"/>
        <v>MR689.10</v>
      </c>
      <c r="Z1437" s="4" t="str">
        <f t="shared" si="502"/>
        <v>Alw</v>
      </c>
    </row>
    <row r="1438" spans="2:26">
      <c r="B1438" s="256"/>
      <c r="G1438" s="182">
        <f t="shared" si="513"/>
        <v>89</v>
      </c>
      <c r="H1438" s="179">
        <f t="shared" si="514"/>
        <v>11</v>
      </c>
      <c r="I1438" s="179" t="str">
        <f t="shared" si="503"/>
        <v>R89.11</v>
      </c>
      <c r="K1438" s="179" t="str">
        <f t="shared" si="507"/>
        <v>R189.11</v>
      </c>
      <c r="L1438" s="138" t="str">
        <f t="shared" si="499"/>
        <v>Sol</v>
      </c>
      <c r="M1438" s="179" t="str">
        <f t="shared" si="508"/>
        <v>MR89.11</v>
      </c>
      <c r="N1438" s="4" t="str">
        <f t="shared" si="504"/>
        <v>Flg</v>
      </c>
      <c r="O1438" s="179" t="str">
        <f t="shared" si="509"/>
        <v>MR189.11</v>
      </c>
      <c r="P1438" s="4" t="str">
        <f t="shared" si="515"/>
        <v>Pls</v>
      </c>
      <c r="Q1438" s="179" t="str">
        <f t="shared" si="510"/>
        <v>MR289.11</v>
      </c>
      <c r="R1438" s="4" t="str">
        <f t="shared" si="516"/>
        <v>[M]</v>
      </c>
      <c r="S1438" s="179" t="str">
        <f t="shared" si="511"/>
        <v>MR389.11</v>
      </c>
      <c r="T1438" s="4" t="str">
        <f t="shared" si="517"/>
        <v>[A]</v>
      </c>
      <c r="U1438" s="179" t="str">
        <f t="shared" si="505"/>
        <v>MR489.11</v>
      </c>
      <c r="V1438" s="4" t="str">
        <f t="shared" si="500"/>
        <v>Sw</v>
      </c>
      <c r="W1438" s="179" t="str">
        <f t="shared" si="506"/>
        <v>MR589.11</v>
      </c>
      <c r="X1438" s="4" t="str">
        <f t="shared" si="501"/>
        <v>Lamp</v>
      </c>
      <c r="Y1438" s="179" t="str">
        <f t="shared" si="512"/>
        <v>MR689.11</v>
      </c>
      <c r="Z1438" s="4" t="str">
        <f t="shared" si="502"/>
        <v>Alw</v>
      </c>
    </row>
    <row r="1439" spans="2:26">
      <c r="B1439" s="256"/>
      <c r="G1439" s="182">
        <f t="shared" si="513"/>
        <v>89</v>
      </c>
      <c r="H1439" s="179">
        <f t="shared" si="514"/>
        <v>12</v>
      </c>
      <c r="I1439" s="179" t="str">
        <f t="shared" si="503"/>
        <v>R89.12</v>
      </c>
      <c r="K1439" s="179" t="str">
        <f t="shared" si="507"/>
        <v>R189.12</v>
      </c>
      <c r="L1439" s="138" t="str">
        <f t="shared" si="499"/>
        <v>Sol</v>
      </c>
      <c r="M1439" s="179" t="str">
        <f t="shared" si="508"/>
        <v>MR89.12</v>
      </c>
      <c r="N1439" s="4" t="str">
        <f t="shared" si="504"/>
        <v>Flg</v>
      </c>
      <c r="O1439" s="179" t="str">
        <f t="shared" si="509"/>
        <v>MR189.12</v>
      </c>
      <c r="P1439" s="4" t="str">
        <f t="shared" si="515"/>
        <v>Pls</v>
      </c>
      <c r="Q1439" s="179" t="str">
        <f t="shared" si="510"/>
        <v>MR289.12</v>
      </c>
      <c r="R1439" s="4" t="str">
        <f t="shared" si="516"/>
        <v>[M]</v>
      </c>
      <c r="S1439" s="179" t="str">
        <f t="shared" si="511"/>
        <v>MR389.12</v>
      </c>
      <c r="T1439" s="4" t="str">
        <f t="shared" si="517"/>
        <v>[A]</v>
      </c>
      <c r="U1439" s="179" t="str">
        <f t="shared" si="505"/>
        <v>MR489.12</v>
      </c>
      <c r="V1439" s="4" t="str">
        <f t="shared" si="500"/>
        <v>Sw</v>
      </c>
      <c r="W1439" s="179" t="str">
        <f t="shared" si="506"/>
        <v>MR589.12</v>
      </c>
      <c r="X1439" s="4" t="str">
        <f t="shared" si="501"/>
        <v>Lamp</v>
      </c>
      <c r="Y1439" s="179" t="str">
        <f t="shared" si="512"/>
        <v>MR689.12</v>
      </c>
      <c r="Z1439" s="4" t="str">
        <f t="shared" si="502"/>
        <v>Alw</v>
      </c>
    </row>
    <row r="1440" spans="2:26">
      <c r="B1440" s="256"/>
      <c r="G1440" s="182">
        <f t="shared" si="513"/>
        <v>89</v>
      </c>
      <c r="H1440" s="179">
        <f t="shared" si="514"/>
        <v>13</v>
      </c>
      <c r="I1440" s="179" t="str">
        <f t="shared" si="503"/>
        <v>R89.13</v>
      </c>
      <c r="K1440" s="179" t="str">
        <f t="shared" si="507"/>
        <v>R189.13</v>
      </c>
      <c r="L1440" s="138" t="str">
        <f t="shared" si="499"/>
        <v>Sol</v>
      </c>
      <c r="M1440" s="179" t="str">
        <f t="shared" si="508"/>
        <v>MR89.13</v>
      </c>
      <c r="N1440" s="4" t="str">
        <f t="shared" si="504"/>
        <v>Flg</v>
      </c>
      <c r="O1440" s="179" t="str">
        <f t="shared" si="509"/>
        <v>MR189.13</v>
      </c>
      <c r="P1440" s="4" t="str">
        <f t="shared" si="515"/>
        <v>Pls</v>
      </c>
      <c r="Q1440" s="179" t="str">
        <f t="shared" si="510"/>
        <v>MR289.13</v>
      </c>
      <c r="R1440" s="4" t="str">
        <f t="shared" si="516"/>
        <v>[M]</v>
      </c>
      <c r="S1440" s="179" t="str">
        <f t="shared" si="511"/>
        <v>MR389.13</v>
      </c>
      <c r="T1440" s="4" t="str">
        <f t="shared" si="517"/>
        <v>[A]</v>
      </c>
      <c r="U1440" s="179" t="str">
        <f t="shared" si="505"/>
        <v>MR489.13</v>
      </c>
      <c r="V1440" s="4" t="str">
        <f t="shared" si="500"/>
        <v>Sw</v>
      </c>
      <c r="W1440" s="179" t="str">
        <f t="shared" si="506"/>
        <v>MR589.13</v>
      </c>
      <c r="X1440" s="4" t="str">
        <f t="shared" si="501"/>
        <v>Lamp</v>
      </c>
      <c r="Y1440" s="179" t="str">
        <f t="shared" si="512"/>
        <v>MR689.13</v>
      </c>
      <c r="Z1440" s="4" t="str">
        <f t="shared" si="502"/>
        <v>Alw</v>
      </c>
    </row>
    <row r="1441" spans="2:26">
      <c r="B1441" s="256"/>
      <c r="G1441" s="182">
        <f t="shared" si="513"/>
        <v>89</v>
      </c>
      <c r="H1441" s="179">
        <f t="shared" si="514"/>
        <v>14</v>
      </c>
      <c r="I1441" s="179" t="str">
        <f t="shared" si="503"/>
        <v>R89.14</v>
      </c>
      <c r="K1441" s="179" t="str">
        <f t="shared" si="507"/>
        <v>R189.14</v>
      </c>
      <c r="L1441" s="138" t="str">
        <f t="shared" si="499"/>
        <v>Sol</v>
      </c>
      <c r="M1441" s="179" t="str">
        <f t="shared" si="508"/>
        <v>MR89.14</v>
      </c>
      <c r="N1441" s="4" t="str">
        <f t="shared" si="504"/>
        <v>Flg</v>
      </c>
      <c r="O1441" s="179" t="str">
        <f t="shared" si="509"/>
        <v>MR189.14</v>
      </c>
      <c r="P1441" s="4" t="str">
        <f t="shared" si="515"/>
        <v>Pls</v>
      </c>
      <c r="Q1441" s="179" t="str">
        <f t="shared" si="510"/>
        <v>MR289.14</v>
      </c>
      <c r="R1441" s="4" t="str">
        <f t="shared" si="516"/>
        <v>[M]</v>
      </c>
      <c r="S1441" s="179" t="str">
        <f t="shared" si="511"/>
        <v>MR389.14</v>
      </c>
      <c r="T1441" s="4" t="str">
        <f t="shared" si="517"/>
        <v>[A]</v>
      </c>
      <c r="U1441" s="179" t="str">
        <f t="shared" si="505"/>
        <v>MR489.14</v>
      </c>
      <c r="V1441" s="4" t="str">
        <f t="shared" si="500"/>
        <v>Sw</v>
      </c>
      <c r="W1441" s="179" t="str">
        <f t="shared" si="506"/>
        <v>MR589.14</v>
      </c>
      <c r="X1441" s="4" t="str">
        <f t="shared" si="501"/>
        <v>Lamp</v>
      </c>
      <c r="Y1441" s="179" t="str">
        <f t="shared" si="512"/>
        <v>MR689.14</v>
      </c>
      <c r="Z1441" s="4" t="str">
        <f t="shared" si="502"/>
        <v>Alw</v>
      </c>
    </row>
    <row r="1442" spans="7:26">
      <c r="G1442" s="182">
        <f t="shared" si="513"/>
        <v>89</v>
      </c>
      <c r="H1442" s="179">
        <f t="shared" si="514"/>
        <v>15</v>
      </c>
      <c r="I1442" s="179" t="str">
        <f t="shared" si="503"/>
        <v>R89.15</v>
      </c>
      <c r="K1442" s="179" t="str">
        <f t="shared" si="507"/>
        <v>R189.15</v>
      </c>
      <c r="L1442" s="138" t="str">
        <f t="shared" si="499"/>
        <v>Sol</v>
      </c>
      <c r="M1442" s="179" t="str">
        <f t="shared" si="508"/>
        <v>MR89.15</v>
      </c>
      <c r="N1442" s="4" t="str">
        <f t="shared" si="504"/>
        <v>Flg</v>
      </c>
      <c r="O1442" s="179" t="str">
        <f t="shared" si="509"/>
        <v>MR189.15</v>
      </c>
      <c r="P1442" s="4" t="str">
        <f t="shared" si="515"/>
        <v>Pls</v>
      </c>
      <c r="Q1442" s="179" t="str">
        <f t="shared" si="510"/>
        <v>MR289.15</v>
      </c>
      <c r="R1442" s="4" t="str">
        <f t="shared" si="516"/>
        <v>[M]</v>
      </c>
      <c r="S1442" s="179" t="str">
        <f t="shared" si="511"/>
        <v>MR389.15</v>
      </c>
      <c r="T1442" s="4" t="str">
        <f t="shared" si="517"/>
        <v>[A]</v>
      </c>
      <c r="U1442" s="179" t="str">
        <f t="shared" si="505"/>
        <v>MR489.15</v>
      </c>
      <c r="V1442" s="4" t="str">
        <f t="shared" si="500"/>
        <v>Sw</v>
      </c>
      <c r="W1442" s="179" t="str">
        <f t="shared" si="506"/>
        <v>MR589.15</v>
      </c>
      <c r="X1442" s="4" t="str">
        <f t="shared" si="501"/>
        <v>Lamp</v>
      </c>
      <c r="Y1442" s="179" t="str">
        <f t="shared" si="512"/>
        <v>MR689.15</v>
      </c>
      <c r="Z1442" s="4" t="str">
        <f t="shared" si="502"/>
        <v>Alw</v>
      </c>
    </row>
    <row r="1443" spans="2:26">
      <c r="B1443" s="256"/>
      <c r="G1443" s="182">
        <f t="shared" si="513"/>
        <v>90</v>
      </c>
      <c r="H1443" s="179">
        <f t="shared" si="514"/>
        <v>0</v>
      </c>
      <c r="I1443" s="179" t="str">
        <f t="shared" si="503"/>
        <v>R90.0</v>
      </c>
      <c r="K1443" s="179" t="str">
        <f t="shared" si="507"/>
        <v>R190.0</v>
      </c>
      <c r="L1443" s="138" t="str">
        <f t="shared" ref="L1443:L1506" si="518">$B1443&amp;L$2</f>
        <v>Sol</v>
      </c>
      <c r="M1443" s="179" t="str">
        <f t="shared" si="508"/>
        <v>MR90.0</v>
      </c>
      <c r="N1443" s="4" t="str">
        <f t="shared" si="504"/>
        <v>Flg</v>
      </c>
      <c r="O1443" s="179" t="str">
        <f t="shared" si="509"/>
        <v>MR190.0</v>
      </c>
      <c r="P1443" s="4" t="str">
        <f t="shared" si="515"/>
        <v>Pls</v>
      </c>
      <c r="Q1443" s="179" t="str">
        <f t="shared" si="510"/>
        <v>MR290.0</v>
      </c>
      <c r="R1443" s="4" t="str">
        <f t="shared" si="516"/>
        <v>[M]</v>
      </c>
      <c r="S1443" s="179" t="str">
        <f t="shared" si="511"/>
        <v>MR390.0</v>
      </c>
      <c r="T1443" s="4" t="str">
        <f t="shared" si="517"/>
        <v>[A]</v>
      </c>
      <c r="U1443" s="179" t="str">
        <f t="shared" si="505"/>
        <v>MR490.0</v>
      </c>
      <c r="V1443" s="4" t="str">
        <f t="shared" ref="V1443:V1506" si="519">$B1443&amp;V$2</f>
        <v>Sw</v>
      </c>
      <c r="W1443" s="179" t="str">
        <f t="shared" si="506"/>
        <v>MR590.0</v>
      </c>
      <c r="X1443" s="4" t="str">
        <f t="shared" ref="X1443:X1506" si="520">$B1443&amp;X$2</f>
        <v>Lamp</v>
      </c>
      <c r="Y1443" s="179" t="str">
        <f t="shared" si="512"/>
        <v>MR690.0</v>
      </c>
      <c r="Z1443" s="4" t="str">
        <f t="shared" si="502"/>
        <v>Alw</v>
      </c>
    </row>
    <row r="1444" spans="2:26">
      <c r="B1444" s="256"/>
      <c r="G1444" s="182">
        <f t="shared" si="513"/>
        <v>90</v>
      </c>
      <c r="H1444" s="179">
        <f t="shared" si="514"/>
        <v>1</v>
      </c>
      <c r="I1444" s="179" t="str">
        <f t="shared" si="503"/>
        <v>R90.1</v>
      </c>
      <c r="K1444" s="179" t="str">
        <f t="shared" si="507"/>
        <v>R190.1</v>
      </c>
      <c r="L1444" s="138" t="str">
        <f t="shared" si="518"/>
        <v>Sol</v>
      </c>
      <c r="M1444" s="179" t="str">
        <f t="shared" si="508"/>
        <v>MR90.1</v>
      </c>
      <c r="N1444" s="4" t="str">
        <f t="shared" si="504"/>
        <v>Flg</v>
      </c>
      <c r="O1444" s="179" t="str">
        <f t="shared" si="509"/>
        <v>MR190.1</v>
      </c>
      <c r="P1444" s="4" t="str">
        <f t="shared" si="515"/>
        <v>Pls</v>
      </c>
      <c r="Q1444" s="179" t="str">
        <f t="shared" si="510"/>
        <v>MR290.1</v>
      </c>
      <c r="R1444" s="4" t="str">
        <f t="shared" si="516"/>
        <v>[M]</v>
      </c>
      <c r="S1444" s="179" t="str">
        <f t="shared" si="511"/>
        <v>MR390.1</v>
      </c>
      <c r="T1444" s="4" t="str">
        <f t="shared" si="517"/>
        <v>[A]</v>
      </c>
      <c r="U1444" s="179" t="str">
        <f t="shared" si="505"/>
        <v>MR490.1</v>
      </c>
      <c r="V1444" s="4" t="str">
        <f t="shared" si="519"/>
        <v>Sw</v>
      </c>
      <c r="W1444" s="179" t="str">
        <f t="shared" si="506"/>
        <v>MR590.1</v>
      </c>
      <c r="X1444" s="4" t="str">
        <f t="shared" si="520"/>
        <v>Lamp</v>
      </c>
      <c r="Y1444" s="179" t="str">
        <f t="shared" si="512"/>
        <v>MR690.1</v>
      </c>
      <c r="Z1444" s="4" t="str">
        <f t="shared" si="502"/>
        <v>Alw</v>
      </c>
    </row>
    <row r="1445" spans="2:26">
      <c r="B1445" s="256"/>
      <c r="G1445" s="182">
        <f t="shared" si="513"/>
        <v>90</v>
      </c>
      <c r="H1445" s="179">
        <f t="shared" si="514"/>
        <v>2</v>
      </c>
      <c r="I1445" s="179" t="str">
        <f t="shared" si="503"/>
        <v>R90.2</v>
      </c>
      <c r="K1445" s="179" t="str">
        <f t="shared" si="507"/>
        <v>R190.2</v>
      </c>
      <c r="L1445" s="138" t="str">
        <f t="shared" si="518"/>
        <v>Sol</v>
      </c>
      <c r="M1445" s="179" t="str">
        <f t="shared" si="508"/>
        <v>MR90.2</v>
      </c>
      <c r="N1445" s="4" t="str">
        <f t="shared" si="504"/>
        <v>Flg</v>
      </c>
      <c r="O1445" s="179" t="str">
        <f t="shared" si="509"/>
        <v>MR190.2</v>
      </c>
      <c r="P1445" s="4" t="str">
        <f t="shared" si="515"/>
        <v>Pls</v>
      </c>
      <c r="Q1445" s="179" t="str">
        <f t="shared" si="510"/>
        <v>MR290.2</v>
      </c>
      <c r="R1445" s="4" t="str">
        <f t="shared" si="516"/>
        <v>[M]</v>
      </c>
      <c r="S1445" s="179" t="str">
        <f t="shared" si="511"/>
        <v>MR390.2</v>
      </c>
      <c r="T1445" s="4" t="str">
        <f t="shared" si="517"/>
        <v>[A]</v>
      </c>
      <c r="U1445" s="179" t="str">
        <f t="shared" si="505"/>
        <v>MR490.2</v>
      </c>
      <c r="V1445" s="4" t="str">
        <f t="shared" si="519"/>
        <v>Sw</v>
      </c>
      <c r="W1445" s="179" t="str">
        <f t="shared" si="506"/>
        <v>MR590.2</v>
      </c>
      <c r="X1445" s="4" t="str">
        <f t="shared" si="520"/>
        <v>Lamp</v>
      </c>
      <c r="Y1445" s="179" t="str">
        <f t="shared" si="512"/>
        <v>MR690.2</v>
      </c>
      <c r="Z1445" s="4" t="str">
        <f t="shared" si="502"/>
        <v>Alw</v>
      </c>
    </row>
    <row r="1446" spans="2:26">
      <c r="B1446" s="256"/>
      <c r="G1446" s="182">
        <f t="shared" si="513"/>
        <v>90</v>
      </c>
      <c r="H1446" s="179">
        <f t="shared" si="514"/>
        <v>3</v>
      </c>
      <c r="I1446" s="179" t="str">
        <f t="shared" si="503"/>
        <v>R90.3</v>
      </c>
      <c r="K1446" s="179" t="str">
        <f t="shared" si="507"/>
        <v>R190.3</v>
      </c>
      <c r="L1446" s="138" t="str">
        <f t="shared" si="518"/>
        <v>Sol</v>
      </c>
      <c r="M1446" s="179" t="str">
        <f t="shared" si="508"/>
        <v>MR90.3</v>
      </c>
      <c r="N1446" s="4" t="str">
        <f t="shared" si="504"/>
        <v>Flg</v>
      </c>
      <c r="O1446" s="179" t="str">
        <f t="shared" si="509"/>
        <v>MR190.3</v>
      </c>
      <c r="P1446" s="4" t="str">
        <f t="shared" si="515"/>
        <v>Pls</v>
      </c>
      <c r="Q1446" s="179" t="str">
        <f t="shared" si="510"/>
        <v>MR290.3</v>
      </c>
      <c r="R1446" s="4" t="str">
        <f t="shared" si="516"/>
        <v>[M]</v>
      </c>
      <c r="S1446" s="179" t="str">
        <f t="shared" si="511"/>
        <v>MR390.3</v>
      </c>
      <c r="T1446" s="4" t="str">
        <f t="shared" si="517"/>
        <v>[A]</v>
      </c>
      <c r="U1446" s="179" t="str">
        <f t="shared" si="505"/>
        <v>MR490.3</v>
      </c>
      <c r="V1446" s="4" t="str">
        <f t="shared" si="519"/>
        <v>Sw</v>
      </c>
      <c r="W1446" s="179" t="str">
        <f t="shared" si="506"/>
        <v>MR590.3</v>
      </c>
      <c r="X1446" s="4" t="str">
        <f t="shared" si="520"/>
        <v>Lamp</v>
      </c>
      <c r="Y1446" s="179" t="str">
        <f t="shared" si="512"/>
        <v>MR690.3</v>
      </c>
      <c r="Z1446" s="4" t="str">
        <f t="shared" si="502"/>
        <v>Alw</v>
      </c>
    </row>
    <row r="1447" spans="2:26">
      <c r="B1447" s="256"/>
      <c r="G1447" s="182">
        <f t="shared" si="513"/>
        <v>90</v>
      </c>
      <c r="H1447" s="179">
        <f t="shared" si="514"/>
        <v>4</v>
      </c>
      <c r="I1447" s="179" t="str">
        <f t="shared" si="503"/>
        <v>R90.4</v>
      </c>
      <c r="K1447" s="179" t="str">
        <f t="shared" si="507"/>
        <v>R190.4</v>
      </c>
      <c r="L1447" s="138" t="str">
        <f t="shared" si="518"/>
        <v>Sol</v>
      </c>
      <c r="M1447" s="179" t="str">
        <f t="shared" si="508"/>
        <v>MR90.4</v>
      </c>
      <c r="N1447" s="4" t="str">
        <f t="shared" si="504"/>
        <v>Flg</v>
      </c>
      <c r="O1447" s="179" t="str">
        <f t="shared" si="509"/>
        <v>MR190.4</v>
      </c>
      <c r="P1447" s="4" t="str">
        <f t="shared" si="515"/>
        <v>Pls</v>
      </c>
      <c r="Q1447" s="179" t="str">
        <f t="shared" si="510"/>
        <v>MR290.4</v>
      </c>
      <c r="R1447" s="4" t="str">
        <f t="shared" si="516"/>
        <v>[M]</v>
      </c>
      <c r="S1447" s="179" t="str">
        <f t="shared" si="511"/>
        <v>MR390.4</v>
      </c>
      <c r="T1447" s="4" t="str">
        <f t="shared" si="517"/>
        <v>[A]</v>
      </c>
      <c r="U1447" s="179" t="str">
        <f t="shared" si="505"/>
        <v>MR490.4</v>
      </c>
      <c r="V1447" s="4" t="str">
        <f t="shared" si="519"/>
        <v>Sw</v>
      </c>
      <c r="W1447" s="179" t="str">
        <f t="shared" si="506"/>
        <v>MR590.4</v>
      </c>
      <c r="X1447" s="4" t="str">
        <f t="shared" si="520"/>
        <v>Lamp</v>
      </c>
      <c r="Y1447" s="179" t="str">
        <f t="shared" si="512"/>
        <v>MR690.4</v>
      </c>
      <c r="Z1447" s="4" t="str">
        <f t="shared" si="502"/>
        <v>Alw</v>
      </c>
    </row>
    <row r="1448" spans="2:26">
      <c r="B1448" s="256"/>
      <c r="G1448" s="182">
        <f t="shared" si="513"/>
        <v>90</v>
      </c>
      <c r="H1448" s="179">
        <f t="shared" si="514"/>
        <v>5</v>
      </c>
      <c r="I1448" s="179" t="str">
        <f t="shared" si="503"/>
        <v>R90.5</v>
      </c>
      <c r="K1448" s="179" t="str">
        <f t="shared" si="507"/>
        <v>R190.5</v>
      </c>
      <c r="L1448" s="138" t="str">
        <f t="shared" si="518"/>
        <v>Sol</v>
      </c>
      <c r="M1448" s="179" t="str">
        <f t="shared" si="508"/>
        <v>MR90.5</v>
      </c>
      <c r="N1448" s="4" t="str">
        <f t="shared" si="504"/>
        <v>Flg</v>
      </c>
      <c r="O1448" s="179" t="str">
        <f t="shared" si="509"/>
        <v>MR190.5</v>
      </c>
      <c r="P1448" s="4" t="str">
        <f t="shared" si="515"/>
        <v>Pls</v>
      </c>
      <c r="Q1448" s="179" t="str">
        <f t="shared" si="510"/>
        <v>MR290.5</v>
      </c>
      <c r="R1448" s="4" t="str">
        <f t="shared" si="516"/>
        <v>[M]</v>
      </c>
      <c r="S1448" s="179" t="str">
        <f t="shared" si="511"/>
        <v>MR390.5</v>
      </c>
      <c r="T1448" s="4" t="str">
        <f t="shared" si="517"/>
        <v>[A]</v>
      </c>
      <c r="U1448" s="179" t="str">
        <f t="shared" si="505"/>
        <v>MR490.5</v>
      </c>
      <c r="V1448" s="4" t="str">
        <f t="shared" si="519"/>
        <v>Sw</v>
      </c>
      <c r="W1448" s="179" t="str">
        <f t="shared" si="506"/>
        <v>MR590.5</v>
      </c>
      <c r="X1448" s="4" t="str">
        <f t="shared" si="520"/>
        <v>Lamp</v>
      </c>
      <c r="Y1448" s="179" t="str">
        <f t="shared" si="512"/>
        <v>MR690.5</v>
      </c>
      <c r="Z1448" s="4" t="str">
        <f t="shared" si="502"/>
        <v>Alw</v>
      </c>
    </row>
    <row r="1449" spans="2:26">
      <c r="B1449" s="256"/>
      <c r="G1449" s="182">
        <f t="shared" si="513"/>
        <v>90</v>
      </c>
      <c r="H1449" s="179">
        <f t="shared" si="514"/>
        <v>6</v>
      </c>
      <c r="I1449" s="179" t="str">
        <f t="shared" si="503"/>
        <v>R90.6</v>
      </c>
      <c r="K1449" s="179" t="str">
        <f t="shared" si="507"/>
        <v>R190.6</v>
      </c>
      <c r="L1449" s="138" t="str">
        <f t="shared" si="518"/>
        <v>Sol</v>
      </c>
      <c r="M1449" s="179" t="str">
        <f t="shared" si="508"/>
        <v>MR90.6</v>
      </c>
      <c r="N1449" s="4" t="str">
        <f t="shared" si="504"/>
        <v>Flg</v>
      </c>
      <c r="O1449" s="179" t="str">
        <f t="shared" si="509"/>
        <v>MR190.6</v>
      </c>
      <c r="P1449" s="4" t="str">
        <f t="shared" si="515"/>
        <v>Pls</v>
      </c>
      <c r="Q1449" s="179" t="str">
        <f t="shared" si="510"/>
        <v>MR290.6</v>
      </c>
      <c r="R1449" s="4" t="str">
        <f t="shared" si="516"/>
        <v>[M]</v>
      </c>
      <c r="S1449" s="179" t="str">
        <f t="shared" si="511"/>
        <v>MR390.6</v>
      </c>
      <c r="T1449" s="4" t="str">
        <f t="shared" si="517"/>
        <v>[A]</v>
      </c>
      <c r="U1449" s="179" t="str">
        <f t="shared" si="505"/>
        <v>MR490.6</v>
      </c>
      <c r="V1449" s="4" t="str">
        <f t="shared" si="519"/>
        <v>Sw</v>
      </c>
      <c r="W1449" s="179" t="str">
        <f t="shared" si="506"/>
        <v>MR590.6</v>
      </c>
      <c r="X1449" s="4" t="str">
        <f t="shared" si="520"/>
        <v>Lamp</v>
      </c>
      <c r="Y1449" s="179" t="str">
        <f t="shared" si="512"/>
        <v>MR690.6</v>
      </c>
      <c r="Z1449" s="4" t="str">
        <f t="shared" ref="Z1449:Z1512" si="521">$B1449&amp;Z$2</f>
        <v>Alw</v>
      </c>
    </row>
    <row r="1450" spans="2:26">
      <c r="B1450" s="256"/>
      <c r="G1450" s="182">
        <f t="shared" si="513"/>
        <v>90</v>
      </c>
      <c r="H1450" s="179">
        <f t="shared" si="514"/>
        <v>7</v>
      </c>
      <c r="I1450" s="179" t="str">
        <f t="shared" si="503"/>
        <v>R90.7</v>
      </c>
      <c r="K1450" s="179" t="str">
        <f t="shared" si="507"/>
        <v>R190.7</v>
      </c>
      <c r="L1450" s="138" t="str">
        <f t="shared" si="518"/>
        <v>Sol</v>
      </c>
      <c r="M1450" s="179" t="str">
        <f t="shared" si="508"/>
        <v>MR90.7</v>
      </c>
      <c r="N1450" s="4" t="str">
        <f t="shared" si="504"/>
        <v>Flg</v>
      </c>
      <c r="O1450" s="179" t="str">
        <f t="shared" si="509"/>
        <v>MR190.7</v>
      </c>
      <c r="P1450" s="4" t="str">
        <f t="shared" si="515"/>
        <v>Pls</v>
      </c>
      <c r="Q1450" s="179" t="str">
        <f t="shared" si="510"/>
        <v>MR290.7</v>
      </c>
      <c r="R1450" s="4" t="str">
        <f t="shared" si="516"/>
        <v>[M]</v>
      </c>
      <c r="S1450" s="179" t="str">
        <f t="shared" si="511"/>
        <v>MR390.7</v>
      </c>
      <c r="T1450" s="4" t="str">
        <f t="shared" si="517"/>
        <v>[A]</v>
      </c>
      <c r="U1450" s="179" t="str">
        <f t="shared" si="505"/>
        <v>MR490.7</v>
      </c>
      <c r="V1450" s="4" t="str">
        <f t="shared" si="519"/>
        <v>Sw</v>
      </c>
      <c r="W1450" s="179" t="str">
        <f t="shared" si="506"/>
        <v>MR590.7</v>
      </c>
      <c r="X1450" s="4" t="str">
        <f t="shared" si="520"/>
        <v>Lamp</v>
      </c>
      <c r="Y1450" s="179" t="str">
        <f t="shared" si="512"/>
        <v>MR690.7</v>
      </c>
      <c r="Z1450" s="4" t="str">
        <f t="shared" si="521"/>
        <v>Alw</v>
      </c>
    </row>
    <row r="1451" spans="2:26">
      <c r="B1451" s="256"/>
      <c r="G1451" s="182">
        <f t="shared" si="513"/>
        <v>90</v>
      </c>
      <c r="H1451" s="179">
        <f t="shared" si="514"/>
        <v>8</v>
      </c>
      <c r="I1451" s="179" t="str">
        <f t="shared" si="503"/>
        <v>R90.8</v>
      </c>
      <c r="K1451" s="179" t="str">
        <f t="shared" si="507"/>
        <v>R190.8</v>
      </c>
      <c r="L1451" s="138" t="str">
        <f t="shared" si="518"/>
        <v>Sol</v>
      </c>
      <c r="M1451" s="179" t="str">
        <f t="shared" si="508"/>
        <v>MR90.8</v>
      </c>
      <c r="N1451" s="4" t="str">
        <f t="shared" si="504"/>
        <v>Flg</v>
      </c>
      <c r="O1451" s="179" t="str">
        <f t="shared" si="509"/>
        <v>MR190.8</v>
      </c>
      <c r="P1451" s="4" t="str">
        <f t="shared" si="515"/>
        <v>Pls</v>
      </c>
      <c r="Q1451" s="179" t="str">
        <f t="shared" si="510"/>
        <v>MR290.8</v>
      </c>
      <c r="R1451" s="4" t="str">
        <f t="shared" si="516"/>
        <v>[M]</v>
      </c>
      <c r="S1451" s="179" t="str">
        <f t="shared" si="511"/>
        <v>MR390.8</v>
      </c>
      <c r="T1451" s="4" t="str">
        <f t="shared" si="517"/>
        <v>[A]</v>
      </c>
      <c r="U1451" s="179" t="str">
        <f t="shared" si="505"/>
        <v>MR490.8</v>
      </c>
      <c r="V1451" s="4" t="str">
        <f t="shared" si="519"/>
        <v>Sw</v>
      </c>
      <c r="W1451" s="179" t="str">
        <f t="shared" si="506"/>
        <v>MR590.8</v>
      </c>
      <c r="X1451" s="4" t="str">
        <f t="shared" si="520"/>
        <v>Lamp</v>
      </c>
      <c r="Y1451" s="179" t="str">
        <f t="shared" si="512"/>
        <v>MR690.8</v>
      </c>
      <c r="Z1451" s="4" t="str">
        <f t="shared" si="521"/>
        <v>Alw</v>
      </c>
    </row>
    <row r="1452" spans="2:26">
      <c r="B1452" s="256"/>
      <c r="G1452" s="182">
        <f t="shared" si="513"/>
        <v>90</v>
      </c>
      <c r="H1452" s="179">
        <f t="shared" si="514"/>
        <v>9</v>
      </c>
      <c r="I1452" s="179" t="str">
        <f t="shared" si="503"/>
        <v>R90.9</v>
      </c>
      <c r="K1452" s="179" t="str">
        <f t="shared" si="507"/>
        <v>R190.9</v>
      </c>
      <c r="L1452" s="138" t="str">
        <f t="shared" si="518"/>
        <v>Sol</v>
      </c>
      <c r="M1452" s="179" t="str">
        <f t="shared" si="508"/>
        <v>MR90.9</v>
      </c>
      <c r="N1452" s="4" t="str">
        <f t="shared" si="504"/>
        <v>Flg</v>
      </c>
      <c r="O1452" s="179" t="str">
        <f t="shared" si="509"/>
        <v>MR190.9</v>
      </c>
      <c r="P1452" s="4" t="str">
        <f t="shared" si="515"/>
        <v>Pls</v>
      </c>
      <c r="Q1452" s="179" t="str">
        <f t="shared" si="510"/>
        <v>MR290.9</v>
      </c>
      <c r="R1452" s="4" t="str">
        <f t="shared" si="516"/>
        <v>[M]</v>
      </c>
      <c r="S1452" s="179" t="str">
        <f t="shared" si="511"/>
        <v>MR390.9</v>
      </c>
      <c r="T1452" s="4" t="str">
        <f t="shared" si="517"/>
        <v>[A]</v>
      </c>
      <c r="U1452" s="179" t="str">
        <f t="shared" si="505"/>
        <v>MR490.9</v>
      </c>
      <c r="V1452" s="4" t="str">
        <f t="shared" si="519"/>
        <v>Sw</v>
      </c>
      <c r="W1452" s="179" t="str">
        <f t="shared" si="506"/>
        <v>MR590.9</v>
      </c>
      <c r="X1452" s="4" t="str">
        <f t="shared" si="520"/>
        <v>Lamp</v>
      </c>
      <c r="Y1452" s="179" t="str">
        <f t="shared" si="512"/>
        <v>MR690.9</v>
      </c>
      <c r="Z1452" s="4" t="str">
        <f t="shared" si="521"/>
        <v>Alw</v>
      </c>
    </row>
    <row r="1453" spans="2:26">
      <c r="B1453" s="256"/>
      <c r="G1453" s="182">
        <f t="shared" si="513"/>
        <v>90</v>
      </c>
      <c r="H1453" s="179">
        <f t="shared" si="514"/>
        <v>10</v>
      </c>
      <c r="I1453" s="179" t="str">
        <f t="shared" si="503"/>
        <v>R90.10</v>
      </c>
      <c r="K1453" s="179" t="str">
        <f t="shared" si="507"/>
        <v>R190.10</v>
      </c>
      <c r="L1453" s="138" t="str">
        <f t="shared" si="518"/>
        <v>Sol</v>
      </c>
      <c r="M1453" s="179" t="str">
        <f t="shared" si="508"/>
        <v>MR90.10</v>
      </c>
      <c r="N1453" s="4" t="str">
        <f t="shared" si="504"/>
        <v>Flg</v>
      </c>
      <c r="O1453" s="179" t="str">
        <f t="shared" si="509"/>
        <v>MR190.10</v>
      </c>
      <c r="P1453" s="4" t="str">
        <f t="shared" si="515"/>
        <v>Pls</v>
      </c>
      <c r="Q1453" s="179" t="str">
        <f t="shared" si="510"/>
        <v>MR290.10</v>
      </c>
      <c r="R1453" s="4" t="str">
        <f t="shared" si="516"/>
        <v>[M]</v>
      </c>
      <c r="S1453" s="179" t="str">
        <f t="shared" si="511"/>
        <v>MR390.10</v>
      </c>
      <c r="T1453" s="4" t="str">
        <f t="shared" si="517"/>
        <v>[A]</v>
      </c>
      <c r="U1453" s="179" t="str">
        <f t="shared" si="505"/>
        <v>MR490.10</v>
      </c>
      <c r="V1453" s="4" t="str">
        <f t="shared" si="519"/>
        <v>Sw</v>
      </c>
      <c r="W1453" s="179" t="str">
        <f t="shared" si="506"/>
        <v>MR590.10</v>
      </c>
      <c r="X1453" s="4" t="str">
        <f t="shared" si="520"/>
        <v>Lamp</v>
      </c>
      <c r="Y1453" s="179" t="str">
        <f t="shared" si="512"/>
        <v>MR690.10</v>
      </c>
      <c r="Z1453" s="4" t="str">
        <f t="shared" si="521"/>
        <v>Alw</v>
      </c>
    </row>
    <row r="1454" spans="2:26">
      <c r="B1454" s="256"/>
      <c r="G1454" s="182">
        <f t="shared" si="513"/>
        <v>90</v>
      </c>
      <c r="H1454" s="179">
        <f t="shared" si="514"/>
        <v>11</v>
      </c>
      <c r="I1454" s="179" t="str">
        <f t="shared" si="503"/>
        <v>R90.11</v>
      </c>
      <c r="K1454" s="179" t="str">
        <f t="shared" si="507"/>
        <v>R190.11</v>
      </c>
      <c r="L1454" s="138" t="str">
        <f t="shared" si="518"/>
        <v>Sol</v>
      </c>
      <c r="M1454" s="179" t="str">
        <f t="shared" si="508"/>
        <v>MR90.11</v>
      </c>
      <c r="N1454" s="4" t="str">
        <f t="shared" si="504"/>
        <v>Flg</v>
      </c>
      <c r="O1454" s="179" t="str">
        <f t="shared" si="509"/>
        <v>MR190.11</v>
      </c>
      <c r="P1454" s="4" t="str">
        <f t="shared" si="515"/>
        <v>Pls</v>
      </c>
      <c r="Q1454" s="179" t="str">
        <f t="shared" si="510"/>
        <v>MR290.11</v>
      </c>
      <c r="R1454" s="4" t="str">
        <f t="shared" si="516"/>
        <v>[M]</v>
      </c>
      <c r="S1454" s="179" t="str">
        <f t="shared" si="511"/>
        <v>MR390.11</v>
      </c>
      <c r="T1454" s="4" t="str">
        <f t="shared" si="517"/>
        <v>[A]</v>
      </c>
      <c r="U1454" s="179" t="str">
        <f t="shared" si="505"/>
        <v>MR490.11</v>
      </c>
      <c r="V1454" s="4" t="str">
        <f t="shared" si="519"/>
        <v>Sw</v>
      </c>
      <c r="W1454" s="179" t="str">
        <f t="shared" si="506"/>
        <v>MR590.11</v>
      </c>
      <c r="X1454" s="4" t="str">
        <f t="shared" si="520"/>
        <v>Lamp</v>
      </c>
      <c r="Y1454" s="179" t="str">
        <f t="shared" si="512"/>
        <v>MR690.11</v>
      </c>
      <c r="Z1454" s="4" t="str">
        <f t="shared" si="521"/>
        <v>Alw</v>
      </c>
    </row>
    <row r="1455" spans="2:26">
      <c r="B1455" s="256"/>
      <c r="G1455" s="182">
        <f t="shared" si="513"/>
        <v>90</v>
      </c>
      <c r="H1455" s="179">
        <f t="shared" si="514"/>
        <v>12</v>
      </c>
      <c r="I1455" s="179" t="str">
        <f t="shared" si="503"/>
        <v>R90.12</v>
      </c>
      <c r="K1455" s="179" t="str">
        <f t="shared" si="507"/>
        <v>R190.12</v>
      </c>
      <c r="L1455" s="138" t="str">
        <f t="shared" si="518"/>
        <v>Sol</v>
      </c>
      <c r="M1455" s="179" t="str">
        <f t="shared" si="508"/>
        <v>MR90.12</v>
      </c>
      <c r="N1455" s="4" t="str">
        <f t="shared" si="504"/>
        <v>Flg</v>
      </c>
      <c r="O1455" s="179" t="str">
        <f t="shared" si="509"/>
        <v>MR190.12</v>
      </c>
      <c r="P1455" s="4" t="str">
        <f t="shared" si="515"/>
        <v>Pls</v>
      </c>
      <c r="Q1455" s="179" t="str">
        <f t="shared" si="510"/>
        <v>MR290.12</v>
      </c>
      <c r="R1455" s="4" t="str">
        <f t="shared" si="516"/>
        <v>[M]</v>
      </c>
      <c r="S1455" s="179" t="str">
        <f t="shared" si="511"/>
        <v>MR390.12</v>
      </c>
      <c r="T1455" s="4" t="str">
        <f t="shared" si="517"/>
        <v>[A]</v>
      </c>
      <c r="U1455" s="179" t="str">
        <f t="shared" si="505"/>
        <v>MR490.12</v>
      </c>
      <c r="V1455" s="4" t="str">
        <f t="shared" si="519"/>
        <v>Sw</v>
      </c>
      <c r="W1455" s="179" t="str">
        <f t="shared" si="506"/>
        <v>MR590.12</v>
      </c>
      <c r="X1455" s="4" t="str">
        <f t="shared" si="520"/>
        <v>Lamp</v>
      </c>
      <c r="Y1455" s="179" t="str">
        <f t="shared" si="512"/>
        <v>MR690.12</v>
      </c>
      <c r="Z1455" s="4" t="str">
        <f t="shared" si="521"/>
        <v>Alw</v>
      </c>
    </row>
    <row r="1456" spans="2:26">
      <c r="B1456" s="256"/>
      <c r="G1456" s="182">
        <f t="shared" si="513"/>
        <v>90</v>
      </c>
      <c r="H1456" s="179">
        <f t="shared" si="514"/>
        <v>13</v>
      </c>
      <c r="I1456" s="179" t="str">
        <f t="shared" si="503"/>
        <v>R90.13</v>
      </c>
      <c r="K1456" s="179" t="str">
        <f t="shared" si="507"/>
        <v>R190.13</v>
      </c>
      <c r="L1456" s="138" t="str">
        <f t="shared" si="518"/>
        <v>Sol</v>
      </c>
      <c r="M1456" s="179" t="str">
        <f t="shared" si="508"/>
        <v>MR90.13</v>
      </c>
      <c r="N1456" s="4" t="str">
        <f t="shared" si="504"/>
        <v>Flg</v>
      </c>
      <c r="O1456" s="179" t="str">
        <f t="shared" si="509"/>
        <v>MR190.13</v>
      </c>
      <c r="P1456" s="4" t="str">
        <f t="shared" si="515"/>
        <v>Pls</v>
      </c>
      <c r="Q1456" s="179" t="str">
        <f t="shared" si="510"/>
        <v>MR290.13</v>
      </c>
      <c r="R1456" s="4" t="str">
        <f t="shared" si="516"/>
        <v>[M]</v>
      </c>
      <c r="S1456" s="179" t="str">
        <f t="shared" si="511"/>
        <v>MR390.13</v>
      </c>
      <c r="T1456" s="4" t="str">
        <f t="shared" si="517"/>
        <v>[A]</v>
      </c>
      <c r="U1456" s="179" t="str">
        <f t="shared" si="505"/>
        <v>MR490.13</v>
      </c>
      <c r="V1456" s="4" t="str">
        <f t="shared" si="519"/>
        <v>Sw</v>
      </c>
      <c r="W1456" s="179" t="str">
        <f t="shared" si="506"/>
        <v>MR590.13</v>
      </c>
      <c r="X1456" s="4" t="str">
        <f t="shared" si="520"/>
        <v>Lamp</v>
      </c>
      <c r="Y1456" s="179" t="str">
        <f t="shared" si="512"/>
        <v>MR690.13</v>
      </c>
      <c r="Z1456" s="4" t="str">
        <f t="shared" si="521"/>
        <v>Alw</v>
      </c>
    </row>
    <row r="1457" spans="2:26">
      <c r="B1457" s="256"/>
      <c r="G1457" s="182">
        <f t="shared" si="513"/>
        <v>90</v>
      </c>
      <c r="H1457" s="179">
        <f t="shared" si="514"/>
        <v>14</v>
      </c>
      <c r="I1457" s="179" t="str">
        <f t="shared" si="503"/>
        <v>R90.14</v>
      </c>
      <c r="K1457" s="179" t="str">
        <f t="shared" si="507"/>
        <v>R190.14</v>
      </c>
      <c r="L1457" s="138" t="str">
        <f t="shared" si="518"/>
        <v>Sol</v>
      </c>
      <c r="M1457" s="179" t="str">
        <f t="shared" si="508"/>
        <v>MR90.14</v>
      </c>
      <c r="N1457" s="4" t="str">
        <f t="shared" si="504"/>
        <v>Flg</v>
      </c>
      <c r="O1457" s="179" t="str">
        <f t="shared" si="509"/>
        <v>MR190.14</v>
      </c>
      <c r="P1457" s="4" t="str">
        <f t="shared" si="515"/>
        <v>Pls</v>
      </c>
      <c r="Q1457" s="179" t="str">
        <f t="shared" si="510"/>
        <v>MR290.14</v>
      </c>
      <c r="R1457" s="4" t="str">
        <f t="shared" si="516"/>
        <v>[M]</v>
      </c>
      <c r="S1457" s="179" t="str">
        <f t="shared" si="511"/>
        <v>MR390.14</v>
      </c>
      <c r="T1457" s="4" t="str">
        <f t="shared" si="517"/>
        <v>[A]</v>
      </c>
      <c r="U1457" s="179" t="str">
        <f t="shared" si="505"/>
        <v>MR490.14</v>
      </c>
      <c r="V1457" s="4" t="str">
        <f t="shared" si="519"/>
        <v>Sw</v>
      </c>
      <c r="W1457" s="179" t="str">
        <f t="shared" si="506"/>
        <v>MR590.14</v>
      </c>
      <c r="X1457" s="4" t="str">
        <f t="shared" si="520"/>
        <v>Lamp</v>
      </c>
      <c r="Y1457" s="179" t="str">
        <f t="shared" si="512"/>
        <v>MR690.14</v>
      </c>
      <c r="Z1457" s="4" t="str">
        <f t="shared" si="521"/>
        <v>Alw</v>
      </c>
    </row>
    <row r="1458" spans="2:26">
      <c r="B1458" s="256"/>
      <c r="G1458" s="182">
        <f t="shared" si="513"/>
        <v>90</v>
      </c>
      <c r="H1458" s="179">
        <f t="shared" si="514"/>
        <v>15</v>
      </c>
      <c r="I1458" s="179" t="str">
        <f t="shared" si="503"/>
        <v>R90.15</v>
      </c>
      <c r="K1458" s="179" t="str">
        <f t="shared" si="507"/>
        <v>R190.15</v>
      </c>
      <c r="L1458" s="138" t="str">
        <f t="shared" si="518"/>
        <v>Sol</v>
      </c>
      <c r="M1458" s="179" t="str">
        <f t="shared" si="508"/>
        <v>MR90.15</v>
      </c>
      <c r="N1458" s="4" t="str">
        <f t="shared" si="504"/>
        <v>Flg</v>
      </c>
      <c r="O1458" s="179" t="str">
        <f t="shared" si="509"/>
        <v>MR190.15</v>
      </c>
      <c r="P1458" s="4" t="str">
        <f t="shared" si="515"/>
        <v>Pls</v>
      </c>
      <c r="Q1458" s="179" t="str">
        <f t="shared" si="510"/>
        <v>MR290.15</v>
      </c>
      <c r="R1458" s="4" t="str">
        <f t="shared" si="516"/>
        <v>[M]</v>
      </c>
      <c r="S1458" s="179" t="str">
        <f t="shared" si="511"/>
        <v>MR390.15</v>
      </c>
      <c r="T1458" s="4" t="str">
        <f t="shared" si="517"/>
        <v>[A]</v>
      </c>
      <c r="U1458" s="179" t="str">
        <f t="shared" si="505"/>
        <v>MR490.15</v>
      </c>
      <c r="V1458" s="4" t="str">
        <f t="shared" si="519"/>
        <v>Sw</v>
      </c>
      <c r="W1458" s="179" t="str">
        <f t="shared" si="506"/>
        <v>MR590.15</v>
      </c>
      <c r="X1458" s="4" t="str">
        <f t="shared" si="520"/>
        <v>Lamp</v>
      </c>
      <c r="Y1458" s="179" t="str">
        <f t="shared" si="512"/>
        <v>MR690.15</v>
      </c>
      <c r="Z1458" s="4" t="str">
        <f t="shared" si="521"/>
        <v>Alw</v>
      </c>
    </row>
    <row r="1459" spans="2:26">
      <c r="B1459" s="256"/>
      <c r="G1459" s="182">
        <f t="shared" si="513"/>
        <v>91</v>
      </c>
      <c r="H1459" s="179">
        <f t="shared" si="514"/>
        <v>0</v>
      </c>
      <c r="I1459" s="179" t="str">
        <f t="shared" si="503"/>
        <v>R91.0</v>
      </c>
      <c r="K1459" s="179" t="str">
        <f t="shared" si="507"/>
        <v>R191.0</v>
      </c>
      <c r="L1459" s="138" t="str">
        <f t="shared" si="518"/>
        <v>Sol</v>
      </c>
      <c r="M1459" s="179" t="str">
        <f t="shared" si="508"/>
        <v>MR91.0</v>
      </c>
      <c r="N1459" s="4" t="str">
        <f t="shared" si="504"/>
        <v>Flg</v>
      </c>
      <c r="O1459" s="179" t="str">
        <f t="shared" si="509"/>
        <v>MR191.0</v>
      </c>
      <c r="P1459" s="4" t="str">
        <f t="shared" si="515"/>
        <v>Pls</v>
      </c>
      <c r="Q1459" s="179" t="str">
        <f t="shared" si="510"/>
        <v>MR291.0</v>
      </c>
      <c r="R1459" s="4" t="str">
        <f t="shared" si="516"/>
        <v>[M]</v>
      </c>
      <c r="S1459" s="179" t="str">
        <f t="shared" si="511"/>
        <v>MR391.0</v>
      </c>
      <c r="T1459" s="4" t="str">
        <f t="shared" si="517"/>
        <v>[A]</v>
      </c>
      <c r="U1459" s="179" t="str">
        <f t="shared" si="505"/>
        <v>MR491.0</v>
      </c>
      <c r="V1459" s="4" t="str">
        <f t="shared" si="519"/>
        <v>Sw</v>
      </c>
      <c r="W1459" s="179" t="str">
        <f t="shared" si="506"/>
        <v>MR591.0</v>
      </c>
      <c r="X1459" s="4" t="str">
        <f t="shared" si="520"/>
        <v>Lamp</v>
      </c>
      <c r="Y1459" s="179" t="str">
        <f t="shared" si="512"/>
        <v>MR691.0</v>
      </c>
      <c r="Z1459" s="4" t="str">
        <f t="shared" si="521"/>
        <v>Alw</v>
      </c>
    </row>
    <row r="1460" spans="2:26">
      <c r="B1460" s="256"/>
      <c r="G1460" s="182">
        <f t="shared" si="513"/>
        <v>91</v>
      </c>
      <c r="H1460" s="179">
        <f t="shared" si="514"/>
        <v>1</v>
      </c>
      <c r="I1460" s="179" t="str">
        <f t="shared" si="503"/>
        <v>R91.1</v>
      </c>
      <c r="K1460" s="179" t="str">
        <f t="shared" si="507"/>
        <v>R191.1</v>
      </c>
      <c r="L1460" s="138" t="str">
        <f t="shared" si="518"/>
        <v>Sol</v>
      </c>
      <c r="M1460" s="179" t="str">
        <f t="shared" si="508"/>
        <v>MR91.1</v>
      </c>
      <c r="N1460" s="4" t="str">
        <f t="shared" si="504"/>
        <v>Flg</v>
      </c>
      <c r="O1460" s="179" t="str">
        <f t="shared" si="509"/>
        <v>MR191.1</v>
      </c>
      <c r="P1460" s="4" t="str">
        <f t="shared" si="515"/>
        <v>Pls</v>
      </c>
      <c r="Q1460" s="179" t="str">
        <f t="shared" si="510"/>
        <v>MR291.1</v>
      </c>
      <c r="R1460" s="4" t="str">
        <f t="shared" si="516"/>
        <v>[M]</v>
      </c>
      <c r="S1460" s="179" t="str">
        <f t="shared" si="511"/>
        <v>MR391.1</v>
      </c>
      <c r="T1460" s="4" t="str">
        <f t="shared" si="517"/>
        <v>[A]</v>
      </c>
      <c r="U1460" s="179" t="str">
        <f t="shared" si="505"/>
        <v>MR491.1</v>
      </c>
      <c r="V1460" s="4" t="str">
        <f t="shared" si="519"/>
        <v>Sw</v>
      </c>
      <c r="W1460" s="179" t="str">
        <f t="shared" si="506"/>
        <v>MR591.1</v>
      </c>
      <c r="X1460" s="4" t="str">
        <f t="shared" si="520"/>
        <v>Lamp</v>
      </c>
      <c r="Y1460" s="179" t="str">
        <f t="shared" si="512"/>
        <v>MR691.1</v>
      </c>
      <c r="Z1460" s="4" t="str">
        <f t="shared" si="521"/>
        <v>Alw</v>
      </c>
    </row>
    <row r="1461" spans="2:26">
      <c r="B1461" s="256"/>
      <c r="G1461" s="182">
        <f t="shared" si="513"/>
        <v>91</v>
      </c>
      <c r="H1461" s="179">
        <f t="shared" si="514"/>
        <v>2</v>
      </c>
      <c r="I1461" s="179" t="str">
        <f t="shared" si="503"/>
        <v>R91.2</v>
      </c>
      <c r="K1461" s="179" t="str">
        <f t="shared" si="507"/>
        <v>R191.2</v>
      </c>
      <c r="L1461" s="138" t="str">
        <f t="shared" si="518"/>
        <v>Sol</v>
      </c>
      <c r="M1461" s="179" t="str">
        <f t="shared" si="508"/>
        <v>MR91.2</v>
      </c>
      <c r="N1461" s="4" t="str">
        <f t="shared" si="504"/>
        <v>Flg</v>
      </c>
      <c r="O1461" s="179" t="str">
        <f t="shared" si="509"/>
        <v>MR191.2</v>
      </c>
      <c r="P1461" s="4" t="str">
        <f t="shared" si="515"/>
        <v>Pls</v>
      </c>
      <c r="Q1461" s="179" t="str">
        <f t="shared" si="510"/>
        <v>MR291.2</v>
      </c>
      <c r="R1461" s="4" t="str">
        <f t="shared" si="516"/>
        <v>[M]</v>
      </c>
      <c r="S1461" s="179" t="str">
        <f t="shared" si="511"/>
        <v>MR391.2</v>
      </c>
      <c r="T1461" s="4" t="str">
        <f t="shared" si="517"/>
        <v>[A]</v>
      </c>
      <c r="U1461" s="179" t="str">
        <f t="shared" si="505"/>
        <v>MR491.2</v>
      </c>
      <c r="V1461" s="4" t="str">
        <f t="shared" si="519"/>
        <v>Sw</v>
      </c>
      <c r="W1461" s="179" t="str">
        <f t="shared" si="506"/>
        <v>MR591.2</v>
      </c>
      <c r="X1461" s="4" t="str">
        <f t="shared" si="520"/>
        <v>Lamp</v>
      </c>
      <c r="Y1461" s="179" t="str">
        <f t="shared" si="512"/>
        <v>MR691.2</v>
      </c>
      <c r="Z1461" s="4" t="str">
        <f t="shared" si="521"/>
        <v>Alw</v>
      </c>
    </row>
    <row r="1462" spans="2:26">
      <c r="B1462" s="256"/>
      <c r="G1462" s="182">
        <f t="shared" si="513"/>
        <v>91</v>
      </c>
      <c r="H1462" s="179">
        <f t="shared" si="514"/>
        <v>3</v>
      </c>
      <c r="I1462" s="179" t="str">
        <f t="shared" si="503"/>
        <v>R91.3</v>
      </c>
      <c r="K1462" s="179" t="str">
        <f t="shared" si="507"/>
        <v>R191.3</v>
      </c>
      <c r="L1462" s="138" t="str">
        <f t="shared" si="518"/>
        <v>Sol</v>
      </c>
      <c r="M1462" s="179" t="str">
        <f t="shared" si="508"/>
        <v>MR91.3</v>
      </c>
      <c r="N1462" s="4" t="str">
        <f t="shared" si="504"/>
        <v>Flg</v>
      </c>
      <c r="O1462" s="179" t="str">
        <f t="shared" si="509"/>
        <v>MR191.3</v>
      </c>
      <c r="P1462" s="4" t="str">
        <f t="shared" si="515"/>
        <v>Pls</v>
      </c>
      <c r="Q1462" s="179" t="str">
        <f t="shared" si="510"/>
        <v>MR291.3</v>
      </c>
      <c r="R1462" s="4" t="str">
        <f t="shared" si="516"/>
        <v>[M]</v>
      </c>
      <c r="S1462" s="179" t="str">
        <f t="shared" si="511"/>
        <v>MR391.3</v>
      </c>
      <c r="T1462" s="4" t="str">
        <f t="shared" si="517"/>
        <v>[A]</v>
      </c>
      <c r="U1462" s="179" t="str">
        <f t="shared" si="505"/>
        <v>MR491.3</v>
      </c>
      <c r="V1462" s="4" t="str">
        <f t="shared" si="519"/>
        <v>Sw</v>
      </c>
      <c r="W1462" s="179" t="str">
        <f t="shared" si="506"/>
        <v>MR591.3</v>
      </c>
      <c r="X1462" s="4" t="str">
        <f t="shared" si="520"/>
        <v>Lamp</v>
      </c>
      <c r="Y1462" s="179" t="str">
        <f t="shared" si="512"/>
        <v>MR691.3</v>
      </c>
      <c r="Z1462" s="4" t="str">
        <f t="shared" si="521"/>
        <v>Alw</v>
      </c>
    </row>
    <row r="1463" spans="2:26">
      <c r="B1463" s="256"/>
      <c r="G1463" s="182">
        <f t="shared" si="513"/>
        <v>91</v>
      </c>
      <c r="H1463" s="179">
        <f t="shared" si="514"/>
        <v>4</v>
      </c>
      <c r="I1463" s="179" t="str">
        <f t="shared" si="503"/>
        <v>R91.4</v>
      </c>
      <c r="K1463" s="179" t="str">
        <f t="shared" si="507"/>
        <v>R191.4</v>
      </c>
      <c r="L1463" s="138" t="str">
        <f t="shared" si="518"/>
        <v>Sol</v>
      </c>
      <c r="M1463" s="179" t="str">
        <f t="shared" si="508"/>
        <v>MR91.4</v>
      </c>
      <c r="N1463" s="4" t="str">
        <f t="shared" si="504"/>
        <v>Flg</v>
      </c>
      <c r="O1463" s="179" t="str">
        <f t="shared" si="509"/>
        <v>MR191.4</v>
      </c>
      <c r="P1463" s="4" t="str">
        <f t="shared" si="515"/>
        <v>Pls</v>
      </c>
      <c r="Q1463" s="179" t="str">
        <f t="shared" si="510"/>
        <v>MR291.4</v>
      </c>
      <c r="R1463" s="4" t="str">
        <f t="shared" si="516"/>
        <v>[M]</v>
      </c>
      <c r="S1463" s="179" t="str">
        <f t="shared" si="511"/>
        <v>MR391.4</v>
      </c>
      <c r="T1463" s="4" t="str">
        <f t="shared" si="517"/>
        <v>[A]</v>
      </c>
      <c r="U1463" s="179" t="str">
        <f t="shared" si="505"/>
        <v>MR491.4</v>
      </c>
      <c r="V1463" s="4" t="str">
        <f t="shared" si="519"/>
        <v>Sw</v>
      </c>
      <c r="W1463" s="179" t="str">
        <f t="shared" si="506"/>
        <v>MR591.4</v>
      </c>
      <c r="X1463" s="4" t="str">
        <f t="shared" si="520"/>
        <v>Lamp</v>
      </c>
      <c r="Y1463" s="179" t="str">
        <f t="shared" si="512"/>
        <v>MR691.4</v>
      </c>
      <c r="Z1463" s="4" t="str">
        <f t="shared" si="521"/>
        <v>Alw</v>
      </c>
    </row>
    <row r="1464" spans="2:26">
      <c r="B1464" s="256"/>
      <c r="G1464" s="182">
        <f t="shared" si="513"/>
        <v>91</v>
      </c>
      <c r="H1464" s="179">
        <f t="shared" si="514"/>
        <v>5</v>
      </c>
      <c r="I1464" s="179" t="str">
        <f t="shared" si="503"/>
        <v>R91.5</v>
      </c>
      <c r="K1464" s="179" t="str">
        <f t="shared" si="507"/>
        <v>R191.5</v>
      </c>
      <c r="L1464" s="138" t="str">
        <f t="shared" si="518"/>
        <v>Sol</v>
      </c>
      <c r="M1464" s="179" t="str">
        <f t="shared" si="508"/>
        <v>MR91.5</v>
      </c>
      <c r="N1464" s="4" t="str">
        <f t="shared" si="504"/>
        <v>Flg</v>
      </c>
      <c r="O1464" s="179" t="str">
        <f t="shared" si="509"/>
        <v>MR191.5</v>
      </c>
      <c r="P1464" s="4" t="str">
        <f t="shared" si="515"/>
        <v>Pls</v>
      </c>
      <c r="Q1464" s="179" t="str">
        <f t="shared" si="510"/>
        <v>MR291.5</v>
      </c>
      <c r="R1464" s="4" t="str">
        <f t="shared" si="516"/>
        <v>[M]</v>
      </c>
      <c r="S1464" s="179" t="str">
        <f t="shared" si="511"/>
        <v>MR391.5</v>
      </c>
      <c r="T1464" s="4" t="str">
        <f t="shared" si="517"/>
        <v>[A]</v>
      </c>
      <c r="U1464" s="179" t="str">
        <f t="shared" si="505"/>
        <v>MR491.5</v>
      </c>
      <c r="V1464" s="4" t="str">
        <f t="shared" si="519"/>
        <v>Sw</v>
      </c>
      <c r="W1464" s="179" t="str">
        <f t="shared" si="506"/>
        <v>MR591.5</v>
      </c>
      <c r="X1464" s="4" t="str">
        <f t="shared" si="520"/>
        <v>Lamp</v>
      </c>
      <c r="Y1464" s="179" t="str">
        <f t="shared" si="512"/>
        <v>MR691.5</v>
      </c>
      <c r="Z1464" s="4" t="str">
        <f t="shared" si="521"/>
        <v>Alw</v>
      </c>
    </row>
    <row r="1465" spans="2:26">
      <c r="B1465" s="256"/>
      <c r="G1465" s="182">
        <f t="shared" si="513"/>
        <v>91</v>
      </c>
      <c r="H1465" s="179">
        <f t="shared" si="514"/>
        <v>6</v>
      </c>
      <c r="I1465" s="179" t="str">
        <f t="shared" si="503"/>
        <v>R91.6</v>
      </c>
      <c r="K1465" s="179" t="str">
        <f t="shared" si="507"/>
        <v>R191.6</v>
      </c>
      <c r="L1465" s="138" t="str">
        <f t="shared" si="518"/>
        <v>Sol</v>
      </c>
      <c r="M1465" s="179" t="str">
        <f t="shared" si="508"/>
        <v>MR91.6</v>
      </c>
      <c r="N1465" s="4" t="str">
        <f t="shared" si="504"/>
        <v>Flg</v>
      </c>
      <c r="O1465" s="179" t="str">
        <f t="shared" si="509"/>
        <v>MR191.6</v>
      </c>
      <c r="P1465" s="4" t="str">
        <f t="shared" si="515"/>
        <v>Pls</v>
      </c>
      <c r="Q1465" s="179" t="str">
        <f t="shared" si="510"/>
        <v>MR291.6</v>
      </c>
      <c r="R1465" s="4" t="str">
        <f t="shared" si="516"/>
        <v>[M]</v>
      </c>
      <c r="S1465" s="179" t="str">
        <f t="shared" si="511"/>
        <v>MR391.6</v>
      </c>
      <c r="T1465" s="4" t="str">
        <f t="shared" si="517"/>
        <v>[A]</v>
      </c>
      <c r="U1465" s="179" t="str">
        <f t="shared" si="505"/>
        <v>MR491.6</v>
      </c>
      <c r="V1465" s="4" t="str">
        <f t="shared" si="519"/>
        <v>Sw</v>
      </c>
      <c r="W1465" s="179" t="str">
        <f t="shared" si="506"/>
        <v>MR591.6</v>
      </c>
      <c r="X1465" s="4" t="str">
        <f t="shared" si="520"/>
        <v>Lamp</v>
      </c>
      <c r="Y1465" s="179" t="str">
        <f t="shared" si="512"/>
        <v>MR691.6</v>
      </c>
      <c r="Z1465" s="4" t="str">
        <f t="shared" si="521"/>
        <v>Alw</v>
      </c>
    </row>
    <row r="1466" spans="2:26">
      <c r="B1466" s="256"/>
      <c r="G1466" s="182">
        <f t="shared" si="513"/>
        <v>91</v>
      </c>
      <c r="H1466" s="179">
        <f t="shared" si="514"/>
        <v>7</v>
      </c>
      <c r="I1466" s="179" t="str">
        <f t="shared" si="503"/>
        <v>R91.7</v>
      </c>
      <c r="K1466" s="179" t="str">
        <f t="shared" si="507"/>
        <v>R191.7</v>
      </c>
      <c r="L1466" s="138" t="str">
        <f t="shared" si="518"/>
        <v>Sol</v>
      </c>
      <c r="M1466" s="179" t="str">
        <f t="shared" si="508"/>
        <v>MR91.7</v>
      </c>
      <c r="N1466" s="4" t="str">
        <f t="shared" si="504"/>
        <v>Flg</v>
      </c>
      <c r="O1466" s="179" t="str">
        <f t="shared" si="509"/>
        <v>MR191.7</v>
      </c>
      <c r="P1466" s="4" t="str">
        <f t="shared" si="515"/>
        <v>Pls</v>
      </c>
      <c r="Q1466" s="179" t="str">
        <f t="shared" si="510"/>
        <v>MR291.7</v>
      </c>
      <c r="R1466" s="4" t="str">
        <f t="shared" si="516"/>
        <v>[M]</v>
      </c>
      <c r="S1466" s="179" t="str">
        <f t="shared" si="511"/>
        <v>MR391.7</v>
      </c>
      <c r="T1466" s="4" t="str">
        <f t="shared" si="517"/>
        <v>[A]</v>
      </c>
      <c r="U1466" s="179" t="str">
        <f t="shared" si="505"/>
        <v>MR491.7</v>
      </c>
      <c r="V1466" s="4" t="str">
        <f t="shared" si="519"/>
        <v>Sw</v>
      </c>
      <c r="W1466" s="179" t="str">
        <f t="shared" si="506"/>
        <v>MR591.7</v>
      </c>
      <c r="X1466" s="4" t="str">
        <f t="shared" si="520"/>
        <v>Lamp</v>
      </c>
      <c r="Y1466" s="179" t="str">
        <f t="shared" si="512"/>
        <v>MR691.7</v>
      </c>
      <c r="Z1466" s="4" t="str">
        <f t="shared" si="521"/>
        <v>Alw</v>
      </c>
    </row>
    <row r="1467" spans="2:26">
      <c r="B1467" s="256"/>
      <c r="G1467" s="182">
        <f t="shared" si="513"/>
        <v>91</v>
      </c>
      <c r="H1467" s="179">
        <f t="shared" si="514"/>
        <v>8</v>
      </c>
      <c r="I1467" s="179" t="str">
        <f t="shared" si="503"/>
        <v>R91.8</v>
      </c>
      <c r="K1467" s="179" t="str">
        <f t="shared" si="507"/>
        <v>R191.8</v>
      </c>
      <c r="L1467" s="138" t="str">
        <f t="shared" si="518"/>
        <v>Sol</v>
      </c>
      <c r="M1467" s="179" t="str">
        <f t="shared" si="508"/>
        <v>MR91.8</v>
      </c>
      <c r="N1467" s="4" t="str">
        <f t="shared" si="504"/>
        <v>Flg</v>
      </c>
      <c r="O1467" s="179" t="str">
        <f t="shared" si="509"/>
        <v>MR191.8</v>
      </c>
      <c r="P1467" s="4" t="str">
        <f t="shared" si="515"/>
        <v>Pls</v>
      </c>
      <c r="Q1467" s="179" t="str">
        <f t="shared" si="510"/>
        <v>MR291.8</v>
      </c>
      <c r="R1467" s="4" t="str">
        <f t="shared" si="516"/>
        <v>[M]</v>
      </c>
      <c r="S1467" s="179" t="str">
        <f t="shared" si="511"/>
        <v>MR391.8</v>
      </c>
      <c r="T1467" s="4" t="str">
        <f t="shared" si="517"/>
        <v>[A]</v>
      </c>
      <c r="U1467" s="179" t="str">
        <f t="shared" si="505"/>
        <v>MR491.8</v>
      </c>
      <c r="V1467" s="4" t="str">
        <f t="shared" si="519"/>
        <v>Sw</v>
      </c>
      <c r="W1467" s="179" t="str">
        <f t="shared" si="506"/>
        <v>MR591.8</v>
      </c>
      <c r="X1467" s="4" t="str">
        <f t="shared" si="520"/>
        <v>Lamp</v>
      </c>
      <c r="Y1467" s="179" t="str">
        <f t="shared" si="512"/>
        <v>MR691.8</v>
      </c>
      <c r="Z1467" s="4" t="str">
        <f t="shared" si="521"/>
        <v>Alw</v>
      </c>
    </row>
    <row r="1468" spans="2:26">
      <c r="B1468" s="256"/>
      <c r="G1468" s="182">
        <f t="shared" si="513"/>
        <v>91</v>
      </c>
      <c r="H1468" s="179">
        <f t="shared" si="514"/>
        <v>9</v>
      </c>
      <c r="I1468" s="179" t="str">
        <f t="shared" si="503"/>
        <v>R91.9</v>
      </c>
      <c r="K1468" s="179" t="str">
        <f t="shared" si="507"/>
        <v>R191.9</v>
      </c>
      <c r="L1468" s="138" t="str">
        <f t="shared" si="518"/>
        <v>Sol</v>
      </c>
      <c r="M1468" s="179" t="str">
        <f t="shared" si="508"/>
        <v>MR91.9</v>
      </c>
      <c r="N1468" s="4" t="str">
        <f t="shared" si="504"/>
        <v>Flg</v>
      </c>
      <c r="O1468" s="179" t="str">
        <f t="shared" si="509"/>
        <v>MR191.9</v>
      </c>
      <c r="P1468" s="4" t="str">
        <f t="shared" si="515"/>
        <v>Pls</v>
      </c>
      <c r="Q1468" s="179" t="str">
        <f t="shared" si="510"/>
        <v>MR291.9</v>
      </c>
      <c r="R1468" s="4" t="str">
        <f t="shared" si="516"/>
        <v>[M]</v>
      </c>
      <c r="S1468" s="179" t="str">
        <f t="shared" si="511"/>
        <v>MR391.9</v>
      </c>
      <c r="T1468" s="4" t="str">
        <f t="shared" si="517"/>
        <v>[A]</v>
      </c>
      <c r="U1468" s="179" t="str">
        <f t="shared" si="505"/>
        <v>MR491.9</v>
      </c>
      <c r="V1468" s="4" t="str">
        <f t="shared" si="519"/>
        <v>Sw</v>
      </c>
      <c r="W1468" s="179" t="str">
        <f t="shared" si="506"/>
        <v>MR591.9</v>
      </c>
      <c r="X1468" s="4" t="str">
        <f t="shared" si="520"/>
        <v>Lamp</v>
      </c>
      <c r="Y1468" s="179" t="str">
        <f t="shared" si="512"/>
        <v>MR691.9</v>
      </c>
      <c r="Z1468" s="4" t="str">
        <f t="shared" si="521"/>
        <v>Alw</v>
      </c>
    </row>
    <row r="1469" spans="2:26">
      <c r="B1469" s="256"/>
      <c r="G1469" s="182">
        <f t="shared" si="513"/>
        <v>91</v>
      </c>
      <c r="H1469" s="179">
        <f t="shared" si="514"/>
        <v>10</v>
      </c>
      <c r="I1469" s="179" t="str">
        <f t="shared" si="503"/>
        <v>R91.10</v>
      </c>
      <c r="K1469" s="179" t="str">
        <f t="shared" si="507"/>
        <v>R191.10</v>
      </c>
      <c r="L1469" s="138" t="str">
        <f t="shared" si="518"/>
        <v>Sol</v>
      </c>
      <c r="M1469" s="179" t="str">
        <f t="shared" si="508"/>
        <v>MR91.10</v>
      </c>
      <c r="N1469" s="4" t="str">
        <f t="shared" si="504"/>
        <v>Flg</v>
      </c>
      <c r="O1469" s="179" t="str">
        <f t="shared" si="509"/>
        <v>MR191.10</v>
      </c>
      <c r="P1469" s="4" t="str">
        <f t="shared" si="515"/>
        <v>Pls</v>
      </c>
      <c r="Q1469" s="179" t="str">
        <f t="shared" si="510"/>
        <v>MR291.10</v>
      </c>
      <c r="R1469" s="4" t="str">
        <f t="shared" si="516"/>
        <v>[M]</v>
      </c>
      <c r="S1469" s="179" t="str">
        <f t="shared" si="511"/>
        <v>MR391.10</v>
      </c>
      <c r="T1469" s="4" t="str">
        <f t="shared" si="517"/>
        <v>[A]</v>
      </c>
      <c r="U1469" s="179" t="str">
        <f t="shared" si="505"/>
        <v>MR491.10</v>
      </c>
      <c r="V1469" s="4" t="str">
        <f t="shared" si="519"/>
        <v>Sw</v>
      </c>
      <c r="W1469" s="179" t="str">
        <f t="shared" si="506"/>
        <v>MR591.10</v>
      </c>
      <c r="X1469" s="4" t="str">
        <f t="shared" si="520"/>
        <v>Lamp</v>
      </c>
      <c r="Y1469" s="179" t="str">
        <f t="shared" si="512"/>
        <v>MR691.10</v>
      </c>
      <c r="Z1469" s="4" t="str">
        <f t="shared" si="521"/>
        <v>Alw</v>
      </c>
    </row>
    <row r="1470" spans="2:26">
      <c r="B1470" s="256"/>
      <c r="G1470" s="182">
        <f t="shared" si="513"/>
        <v>91</v>
      </c>
      <c r="H1470" s="179">
        <f t="shared" si="514"/>
        <v>11</v>
      </c>
      <c r="I1470" s="179" t="str">
        <f t="shared" si="503"/>
        <v>R91.11</v>
      </c>
      <c r="K1470" s="179" t="str">
        <f t="shared" si="507"/>
        <v>R191.11</v>
      </c>
      <c r="L1470" s="138" t="str">
        <f t="shared" si="518"/>
        <v>Sol</v>
      </c>
      <c r="M1470" s="179" t="str">
        <f t="shared" si="508"/>
        <v>MR91.11</v>
      </c>
      <c r="N1470" s="4" t="str">
        <f t="shared" si="504"/>
        <v>Flg</v>
      </c>
      <c r="O1470" s="179" t="str">
        <f t="shared" si="509"/>
        <v>MR191.11</v>
      </c>
      <c r="P1470" s="4" t="str">
        <f t="shared" si="515"/>
        <v>Pls</v>
      </c>
      <c r="Q1470" s="179" t="str">
        <f t="shared" si="510"/>
        <v>MR291.11</v>
      </c>
      <c r="R1470" s="4" t="str">
        <f t="shared" si="516"/>
        <v>[M]</v>
      </c>
      <c r="S1470" s="179" t="str">
        <f t="shared" si="511"/>
        <v>MR391.11</v>
      </c>
      <c r="T1470" s="4" t="str">
        <f t="shared" si="517"/>
        <v>[A]</v>
      </c>
      <c r="U1470" s="179" t="str">
        <f t="shared" si="505"/>
        <v>MR491.11</v>
      </c>
      <c r="V1470" s="4" t="str">
        <f t="shared" si="519"/>
        <v>Sw</v>
      </c>
      <c r="W1470" s="179" t="str">
        <f t="shared" si="506"/>
        <v>MR591.11</v>
      </c>
      <c r="X1470" s="4" t="str">
        <f t="shared" si="520"/>
        <v>Lamp</v>
      </c>
      <c r="Y1470" s="179" t="str">
        <f t="shared" si="512"/>
        <v>MR691.11</v>
      </c>
      <c r="Z1470" s="4" t="str">
        <f t="shared" si="521"/>
        <v>Alw</v>
      </c>
    </row>
    <row r="1471" spans="2:26">
      <c r="B1471" s="256"/>
      <c r="G1471" s="182">
        <f t="shared" si="513"/>
        <v>91</v>
      </c>
      <c r="H1471" s="179">
        <f t="shared" si="514"/>
        <v>12</v>
      </c>
      <c r="I1471" s="179" t="str">
        <f t="shared" si="503"/>
        <v>R91.12</v>
      </c>
      <c r="K1471" s="179" t="str">
        <f t="shared" si="507"/>
        <v>R191.12</v>
      </c>
      <c r="L1471" s="138" t="str">
        <f t="shared" si="518"/>
        <v>Sol</v>
      </c>
      <c r="M1471" s="179" t="str">
        <f t="shared" si="508"/>
        <v>MR91.12</v>
      </c>
      <c r="N1471" s="4" t="str">
        <f t="shared" si="504"/>
        <v>Flg</v>
      </c>
      <c r="O1471" s="179" t="str">
        <f t="shared" si="509"/>
        <v>MR191.12</v>
      </c>
      <c r="P1471" s="4" t="str">
        <f t="shared" si="515"/>
        <v>Pls</v>
      </c>
      <c r="Q1471" s="179" t="str">
        <f t="shared" si="510"/>
        <v>MR291.12</v>
      </c>
      <c r="R1471" s="4" t="str">
        <f t="shared" si="516"/>
        <v>[M]</v>
      </c>
      <c r="S1471" s="179" t="str">
        <f t="shared" si="511"/>
        <v>MR391.12</v>
      </c>
      <c r="T1471" s="4" t="str">
        <f t="shared" si="517"/>
        <v>[A]</v>
      </c>
      <c r="U1471" s="179" t="str">
        <f t="shared" si="505"/>
        <v>MR491.12</v>
      </c>
      <c r="V1471" s="4" t="str">
        <f t="shared" si="519"/>
        <v>Sw</v>
      </c>
      <c r="W1471" s="179" t="str">
        <f t="shared" si="506"/>
        <v>MR591.12</v>
      </c>
      <c r="X1471" s="4" t="str">
        <f t="shared" si="520"/>
        <v>Lamp</v>
      </c>
      <c r="Y1471" s="179" t="str">
        <f t="shared" si="512"/>
        <v>MR691.12</v>
      </c>
      <c r="Z1471" s="4" t="str">
        <f t="shared" si="521"/>
        <v>Alw</v>
      </c>
    </row>
    <row r="1472" spans="2:26">
      <c r="B1472" s="256"/>
      <c r="G1472" s="182">
        <f t="shared" si="513"/>
        <v>91</v>
      </c>
      <c r="H1472" s="179">
        <f t="shared" si="514"/>
        <v>13</v>
      </c>
      <c r="I1472" s="179" t="str">
        <f t="shared" si="503"/>
        <v>R91.13</v>
      </c>
      <c r="K1472" s="179" t="str">
        <f t="shared" si="507"/>
        <v>R191.13</v>
      </c>
      <c r="L1472" s="138" t="str">
        <f t="shared" si="518"/>
        <v>Sol</v>
      </c>
      <c r="M1472" s="179" t="str">
        <f t="shared" si="508"/>
        <v>MR91.13</v>
      </c>
      <c r="N1472" s="4" t="str">
        <f t="shared" si="504"/>
        <v>Flg</v>
      </c>
      <c r="O1472" s="179" t="str">
        <f t="shared" si="509"/>
        <v>MR191.13</v>
      </c>
      <c r="P1472" s="4" t="str">
        <f t="shared" si="515"/>
        <v>Pls</v>
      </c>
      <c r="Q1472" s="179" t="str">
        <f t="shared" si="510"/>
        <v>MR291.13</v>
      </c>
      <c r="R1472" s="4" t="str">
        <f t="shared" si="516"/>
        <v>[M]</v>
      </c>
      <c r="S1472" s="179" t="str">
        <f t="shared" si="511"/>
        <v>MR391.13</v>
      </c>
      <c r="T1472" s="4" t="str">
        <f t="shared" si="517"/>
        <v>[A]</v>
      </c>
      <c r="U1472" s="179" t="str">
        <f t="shared" si="505"/>
        <v>MR491.13</v>
      </c>
      <c r="V1472" s="4" t="str">
        <f t="shared" si="519"/>
        <v>Sw</v>
      </c>
      <c r="W1472" s="179" t="str">
        <f t="shared" si="506"/>
        <v>MR591.13</v>
      </c>
      <c r="X1472" s="4" t="str">
        <f t="shared" si="520"/>
        <v>Lamp</v>
      </c>
      <c r="Y1472" s="179" t="str">
        <f t="shared" si="512"/>
        <v>MR691.13</v>
      </c>
      <c r="Z1472" s="4" t="str">
        <f t="shared" si="521"/>
        <v>Alw</v>
      </c>
    </row>
    <row r="1473" spans="2:26">
      <c r="B1473" s="256"/>
      <c r="G1473" s="182">
        <f t="shared" si="513"/>
        <v>91</v>
      </c>
      <c r="H1473" s="179">
        <f t="shared" si="514"/>
        <v>14</v>
      </c>
      <c r="I1473" s="179" t="str">
        <f t="shared" si="503"/>
        <v>R91.14</v>
      </c>
      <c r="K1473" s="179" t="str">
        <f t="shared" si="507"/>
        <v>R191.14</v>
      </c>
      <c r="L1473" s="138" t="str">
        <f t="shared" si="518"/>
        <v>Sol</v>
      </c>
      <c r="M1473" s="179" t="str">
        <f t="shared" si="508"/>
        <v>MR91.14</v>
      </c>
      <c r="N1473" s="4" t="str">
        <f t="shared" si="504"/>
        <v>Flg</v>
      </c>
      <c r="O1473" s="179" t="str">
        <f t="shared" si="509"/>
        <v>MR191.14</v>
      </c>
      <c r="P1473" s="4" t="str">
        <f t="shared" si="515"/>
        <v>Pls</v>
      </c>
      <c r="Q1473" s="179" t="str">
        <f t="shared" si="510"/>
        <v>MR291.14</v>
      </c>
      <c r="R1473" s="4" t="str">
        <f t="shared" si="516"/>
        <v>[M]</v>
      </c>
      <c r="S1473" s="179" t="str">
        <f t="shared" si="511"/>
        <v>MR391.14</v>
      </c>
      <c r="T1473" s="4" t="str">
        <f t="shared" si="517"/>
        <v>[A]</v>
      </c>
      <c r="U1473" s="179" t="str">
        <f t="shared" si="505"/>
        <v>MR491.14</v>
      </c>
      <c r="V1473" s="4" t="str">
        <f t="shared" si="519"/>
        <v>Sw</v>
      </c>
      <c r="W1473" s="179" t="str">
        <f t="shared" si="506"/>
        <v>MR591.14</v>
      </c>
      <c r="X1473" s="4" t="str">
        <f t="shared" si="520"/>
        <v>Lamp</v>
      </c>
      <c r="Y1473" s="179" t="str">
        <f t="shared" si="512"/>
        <v>MR691.14</v>
      </c>
      <c r="Z1473" s="4" t="str">
        <f t="shared" si="521"/>
        <v>Alw</v>
      </c>
    </row>
    <row r="1474" spans="7:26">
      <c r="G1474" s="182">
        <f t="shared" si="513"/>
        <v>91</v>
      </c>
      <c r="H1474" s="179">
        <f t="shared" si="514"/>
        <v>15</v>
      </c>
      <c r="I1474" s="179" t="str">
        <f t="shared" si="503"/>
        <v>R91.15</v>
      </c>
      <c r="K1474" s="179" t="str">
        <f t="shared" si="507"/>
        <v>R191.15</v>
      </c>
      <c r="L1474" s="138" t="str">
        <f t="shared" si="518"/>
        <v>Sol</v>
      </c>
      <c r="M1474" s="179" t="str">
        <f t="shared" si="508"/>
        <v>MR91.15</v>
      </c>
      <c r="N1474" s="4" t="str">
        <f t="shared" si="504"/>
        <v>Flg</v>
      </c>
      <c r="O1474" s="179" t="str">
        <f t="shared" si="509"/>
        <v>MR191.15</v>
      </c>
      <c r="P1474" s="4" t="str">
        <f t="shared" si="515"/>
        <v>Pls</v>
      </c>
      <c r="Q1474" s="179" t="str">
        <f t="shared" si="510"/>
        <v>MR291.15</v>
      </c>
      <c r="R1474" s="4" t="str">
        <f t="shared" si="516"/>
        <v>[M]</v>
      </c>
      <c r="S1474" s="179" t="str">
        <f t="shared" si="511"/>
        <v>MR391.15</v>
      </c>
      <c r="T1474" s="4" t="str">
        <f t="shared" si="517"/>
        <v>[A]</v>
      </c>
      <c r="U1474" s="179" t="str">
        <f t="shared" si="505"/>
        <v>MR491.15</v>
      </c>
      <c r="V1474" s="4" t="str">
        <f t="shared" si="519"/>
        <v>Sw</v>
      </c>
      <c r="W1474" s="179" t="str">
        <f t="shared" si="506"/>
        <v>MR591.15</v>
      </c>
      <c r="X1474" s="4" t="str">
        <f t="shared" si="520"/>
        <v>Lamp</v>
      </c>
      <c r="Y1474" s="179" t="str">
        <f t="shared" si="512"/>
        <v>MR691.15</v>
      </c>
      <c r="Z1474" s="4" t="str">
        <f t="shared" si="521"/>
        <v>Alw</v>
      </c>
    </row>
    <row r="1475" spans="2:26">
      <c r="B1475" s="256"/>
      <c r="G1475" s="182">
        <f t="shared" si="513"/>
        <v>92</v>
      </c>
      <c r="H1475" s="179">
        <f t="shared" si="514"/>
        <v>0</v>
      </c>
      <c r="I1475" s="179" t="str">
        <f t="shared" ref="I1475:I1538" si="522">F$2&amp;G1475&amp;"."&amp;H1475</f>
        <v>R92.0</v>
      </c>
      <c r="K1475" s="179" t="str">
        <f t="shared" si="507"/>
        <v>R192.0</v>
      </c>
      <c r="L1475" s="138" t="str">
        <f t="shared" si="518"/>
        <v>Sol</v>
      </c>
      <c r="M1475" s="179" t="str">
        <f t="shared" si="508"/>
        <v>MR92.0</v>
      </c>
      <c r="N1475" s="4" t="str">
        <f t="shared" ref="N1475:N1538" si="523">$B1475&amp;N$2</f>
        <v>Flg</v>
      </c>
      <c r="O1475" s="179" t="str">
        <f t="shared" si="509"/>
        <v>MR192.0</v>
      </c>
      <c r="P1475" s="4" t="str">
        <f t="shared" si="515"/>
        <v>Pls</v>
      </c>
      <c r="Q1475" s="179" t="str">
        <f t="shared" si="510"/>
        <v>MR292.0</v>
      </c>
      <c r="R1475" s="4" t="str">
        <f t="shared" si="516"/>
        <v>[M]</v>
      </c>
      <c r="S1475" s="179" t="str">
        <f t="shared" si="511"/>
        <v>MR392.0</v>
      </c>
      <c r="T1475" s="4" t="str">
        <f t="shared" si="517"/>
        <v>[A]</v>
      </c>
      <c r="U1475" s="179" t="str">
        <f t="shared" ref="U1475:U1538" si="524">$U$2&amp;($G1475+400)&amp;"."&amp;$H1475</f>
        <v>MR492.0</v>
      </c>
      <c r="V1475" s="4" t="str">
        <f t="shared" si="519"/>
        <v>Sw</v>
      </c>
      <c r="W1475" s="179" t="str">
        <f t="shared" ref="W1475:W1538" si="525">$W$2&amp;($G1475+500)&amp;"."&amp;$H1475</f>
        <v>MR592.0</v>
      </c>
      <c r="X1475" s="4" t="str">
        <f t="shared" si="520"/>
        <v>Lamp</v>
      </c>
      <c r="Y1475" s="179" t="str">
        <f t="shared" si="512"/>
        <v>MR692.0</v>
      </c>
      <c r="Z1475" s="4" t="str">
        <f t="shared" si="521"/>
        <v>Alw</v>
      </c>
    </row>
    <row r="1476" spans="2:26">
      <c r="B1476" s="256"/>
      <c r="G1476" s="182">
        <f t="shared" si="513"/>
        <v>92</v>
      </c>
      <c r="H1476" s="179">
        <f t="shared" si="514"/>
        <v>1</v>
      </c>
      <c r="I1476" s="179" t="str">
        <f t="shared" si="522"/>
        <v>R92.1</v>
      </c>
      <c r="K1476" s="179" t="str">
        <f t="shared" ref="K1476:K1539" si="526">$F$2&amp;($G1476+100)&amp;"."&amp;$H1476</f>
        <v>R192.1</v>
      </c>
      <c r="L1476" s="138" t="str">
        <f t="shared" si="518"/>
        <v>Sol</v>
      </c>
      <c r="M1476" s="179" t="str">
        <f t="shared" ref="M1476:M1539" si="527">M$2&amp;($G1476+0)&amp;"."&amp;$H1476</f>
        <v>MR92.1</v>
      </c>
      <c r="N1476" s="4" t="str">
        <f t="shared" si="523"/>
        <v>Flg</v>
      </c>
      <c r="O1476" s="179" t="str">
        <f t="shared" ref="O1476:O1539" si="528">O$2&amp;($G1476+100)&amp;"."&amp;$H1476</f>
        <v>MR192.1</v>
      </c>
      <c r="P1476" s="4" t="str">
        <f t="shared" si="515"/>
        <v>Pls</v>
      </c>
      <c r="Q1476" s="179" t="str">
        <f t="shared" ref="Q1476:Q1539" si="529">Q$2&amp;($G1476+200)&amp;"."&amp;$H1476</f>
        <v>MR292.1</v>
      </c>
      <c r="R1476" s="4" t="str">
        <f t="shared" si="516"/>
        <v>[M]</v>
      </c>
      <c r="S1476" s="179" t="str">
        <f t="shared" ref="S1476:S1539" si="530">S$2&amp;($G1476+300)&amp;"."&amp;$H1476</f>
        <v>MR392.1</v>
      </c>
      <c r="T1476" s="4" t="str">
        <f t="shared" si="517"/>
        <v>[A]</v>
      </c>
      <c r="U1476" s="179" t="str">
        <f t="shared" si="524"/>
        <v>MR492.1</v>
      </c>
      <c r="V1476" s="4" t="str">
        <f t="shared" si="519"/>
        <v>Sw</v>
      </c>
      <c r="W1476" s="179" t="str">
        <f t="shared" si="525"/>
        <v>MR592.1</v>
      </c>
      <c r="X1476" s="4" t="str">
        <f t="shared" si="520"/>
        <v>Lamp</v>
      </c>
      <c r="Y1476" s="179" t="str">
        <f t="shared" ref="Y1476:Y1539" si="531">$W$2&amp;($G1476+600)&amp;"."&amp;$H1476</f>
        <v>MR692.1</v>
      </c>
      <c r="Z1476" s="4" t="str">
        <f t="shared" si="521"/>
        <v>Alw</v>
      </c>
    </row>
    <row r="1477" spans="2:26">
      <c r="B1477" s="256"/>
      <c r="G1477" s="182">
        <f t="shared" si="513"/>
        <v>92</v>
      </c>
      <c r="H1477" s="179">
        <f t="shared" si="514"/>
        <v>2</v>
      </c>
      <c r="I1477" s="179" t="str">
        <f t="shared" si="522"/>
        <v>R92.2</v>
      </c>
      <c r="K1477" s="179" t="str">
        <f t="shared" si="526"/>
        <v>R192.2</v>
      </c>
      <c r="L1477" s="138" t="str">
        <f t="shared" si="518"/>
        <v>Sol</v>
      </c>
      <c r="M1477" s="179" t="str">
        <f t="shared" si="527"/>
        <v>MR92.2</v>
      </c>
      <c r="N1477" s="4" t="str">
        <f t="shared" si="523"/>
        <v>Flg</v>
      </c>
      <c r="O1477" s="179" t="str">
        <f t="shared" si="528"/>
        <v>MR192.2</v>
      </c>
      <c r="P1477" s="4" t="str">
        <f t="shared" si="515"/>
        <v>Pls</v>
      </c>
      <c r="Q1477" s="179" t="str">
        <f t="shared" si="529"/>
        <v>MR292.2</v>
      </c>
      <c r="R1477" s="4" t="str">
        <f t="shared" si="516"/>
        <v>[M]</v>
      </c>
      <c r="S1477" s="179" t="str">
        <f t="shared" si="530"/>
        <v>MR392.2</v>
      </c>
      <c r="T1477" s="4" t="str">
        <f t="shared" si="517"/>
        <v>[A]</v>
      </c>
      <c r="U1477" s="179" t="str">
        <f t="shared" si="524"/>
        <v>MR492.2</v>
      </c>
      <c r="V1477" s="4" t="str">
        <f t="shared" si="519"/>
        <v>Sw</v>
      </c>
      <c r="W1477" s="179" t="str">
        <f t="shared" si="525"/>
        <v>MR592.2</v>
      </c>
      <c r="X1477" s="4" t="str">
        <f t="shared" si="520"/>
        <v>Lamp</v>
      </c>
      <c r="Y1477" s="179" t="str">
        <f t="shared" si="531"/>
        <v>MR692.2</v>
      </c>
      <c r="Z1477" s="4" t="str">
        <f t="shared" si="521"/>
        <v>Alw</v>
      </c>
    </row>
    <row r="1478" spans="2:26">
      <c r="B1478" s="256"/>
      <c r="G1478" s="182">
        <f t="shared" si="513"/>
        <v>92</v>
      </c>
      <c r="H1478" s="179">
        <f t="shared" si="514"/>
        <v>3</v>
      </c>
      <c r="I1478" s="179" t="str">
        <f t="shared" si="522"/>
        <v>R92.3</v>
      </c>
      <c r="K1478" s="179" t="str">
        <f t="shared" si="526"/>
        <v>R192.3</v>
      </c>
      <c r="L1478" s="138" t="str">
        <f t="shared" si="518"/>
        <v>Sol</v>
      </c>
      <c r="M1478" s="179" t="str">
        <f t="shared" si="527"/>
        <v>MR92.3</v>
      </c>
      <c r="N1478" s="4" t="str">
        <f t="shared" si="523"/>
        <v>Flg</v>
      </c>
      <c r="O1478" s="179" t="str">
        <f t="shared" si="528"/>
        <v>MR192.3</v>
      </c>
      <c r="P1478" s="4" t="str">
        <f t="shared" si="515"/>
        <v>Pls</v>
      </c>
      <c r="Q1478" s="179" t="str">
        <f t="shared" si="529"/>
        <v>MR292.3</v>
      </c>
      <c r="R1478" s="4" t="str">
        <f t="shared" si="516"/>
        <v>[M]</v>
      </c>
      <c r="S1478" s="179" t="str">
        <f t="shared" si="530"/>
        <v>MR392.3</v>
      </c>
      <c r="T1478" s="4" t="str">
        <f t="shared" si="517"/>
        <v>[A]</v>
      </c>
      <c r="U1478" s="179" t="str">
        <f t="shared" si="524"/>
        <v>MR492.3</v>
      </c>
      <c r="V1478" s="4" t="str">
        <f t="shared" si="519"/>
        <v>Sw</v>
      </c>
      <c r="W1478" s="179" t="str">
        <f t="shared" si="525"/>
        <v>MR592.3</v>
      </c>
      <c r="X1478" s="4" t="str">
        <f t="shared" si="520"/>
        <v>Lamp</v>
      </c>
      <c r="Y1478" s="179" t="str">
        <f t="shared" si="531"/>
        <v>MR692.3</v>
      </c>
      <c r="Z1478" s="4" t="str">
        <f t="shared" si="521"/>
        <v>Alw</v>
      </c>
    </row>
    <row r="1479" spans="2:26">
      <c r="B1479" s="256"/>
      <c r="G1479" s="182">
        <f t="shared" si="513"/>
        <v>92</v>
      </c>
      <c r="H1479" s="179">
        <f t="shared" si="514"/>
        <v>4</v>
      </c>
      <c r="I1479" s="179" t="str">
        <f t="shared" si="522"/>
        <v>R92.4</v>
      </c>
      <c r="K1479" s="179" t="str">
        <f t="shared" si="526"/>
        <v>R192.4</v>
      </c>
      <c r="L1479" s="138" t="str">
        <f t="shared" si="518"/>
        <v>Sol</v>
      </c>
      <c r="M1479" s="179" t="str">
        <f t="shared" si="527"/>
        <v>MR92.4</v>
      </c>
      <c r="N1479" s="4" t="str">
        <f t="shared" si="523"/>
        <v>Flg</v>
      </c>
      <c r="O1479" s="179" t="str">
        <f t="shared" si="528"/>
        <v>MR192.4</v>
      </c>
      <c r="P1479" s="4" t="str">
        <f t="shared" si="515"/>
        <v>Pls</v>
      </c>
      <c r="Q1479" s="179" t="str">
        <f t="shared" si="529"/>
        <v>MR292.4</v>
      </c>
      <c r="R1479" s="4" t="str">
        <f t="shared" si="516"/>
        <v>[M]</v>
      </c>
      <c r="S1479" s="179" t="str">
        <f t="shared" si="530"/>
        <v>MR392.4</v>
      </c>
      <c r="T1479" s="4" t="str">
        <f t="shared" si="517"/>
        <v>[A]</v>
      </c>
      <c r="U1479" s="179" t="str">
        <f t="shared" si="524"/>
        <v>MR492.4</v>
      </c>
      <c r="V1479" s="4" t="str">
        <f t="shared" si="519"/>
        <v>Sw</v>
      </c>
      <c r="W1479" s="179" t="str">
        <f t="shared" si="525"/>
        <v>MR592.4</v>
      </c>
      <c r="X1479" s="4" t="str">
        <f t="shared" si="520"/>
        <v>Lamp</v>
      </c>
      <c r="Y1479" s="179" t="str">
        <f t="shared" si="531"/>
        <v>MR692.4</v>
      </c>
      <c r="Z1479" s="4" t="str">
        <f t="shared" si="521"/>
        <v>Alw</v>
      </c>
    </row>
    <row r="1480" spans="2:26">
      <c r="B1480" s="256"/>
      <c r="G1480" s="182">
        <f t="shared" ref="G1480:G1543" si="532">IF(H1479&lt;&gt;15,G1479,G1479+1)</f>
        <v>92</v>
      </c>
      <c r="H1480" s="179">
        <f t="shared" si="514"/>
        <v>5</v>
      </c>
      <c r="I1480" s="179" t="str">
        <f t="shared" si="522"/>
        <v>R92.5</v>
      </c>
      <c r="K1480" s="179" t="str">
        <f t="shared" si="526"/>
        <v>R192.5</v>
      </c>
      <c r="L1480" s="138" t="str">
        <f t="shared" si="518"/>
        <v>Sol</v>
      </c>
      <c r="M1480" s="179" t="str">
        <f t="shared" si="527"/>
        <v>MR92.5</v>
      </c>
      <c r="N1480" s="4" t="str">
        <f t="shared" si="523"/>
        <v>Flg</v>
      </c>
      <c r="O1480" s="179" t="str">
        <f t="shared" si="528"/>
        <v>MR192.5</v>
      </c>
      <c r="P1480" s="4" t="str">
        <f t="shared" si="515"/>
        <v>Pls</v>
      </c>
      <c r="Q1480" s="179" t="str">
        <f t="shared" si="529"/>
        <v>MR292.5</v>
      </c>
      <c r="R1480" s="4" t="str">
        <f t="shared" si="516"/>
        <v>[M]</v>
      </c>
      <c r="S1480" s="179" t="str">
        <f t="shared" si="530"/>
        <v>MR392.5</v>
      </c>
      <c r="T1480" s="4" t="str">
        <f t="shared" si="517"/>
        <v>[A]</v>
      </c>
      <c r="U1480" s="179" t="str">
        <f t="shared" si="524"/>
        <v>MR492.5</v>
      </c>
      <c r="V1480" s="4" t="str">
        <f t="shared" si="519"/>
        <v>Sw</v>
      </c>
      <c r="W1480" s="179" t="str">
        <f t="shared" si="525"/>
        <v>MR592.5</v>
      </c>
      <c r="X1480" s="4" t="str">
        <f t="shared" si="520"/>
        <v>Lamp</v>
      </c>
      <c r="Y1480" s="179" t="str">
        <f t="shared" si="531"/>
        <v>MR692.5</v>
      </c>
      <c r="Z1480" s="4" t="str">
        <f t="shared" si="521"/>
        <v>Alw</v>
      </c>
    </row>
    <row r="1481" spans="2:26">
      <c r="B1481" s="256"/>
      <c r="G1481" s="182">
        <f t="shared" si="532"/>
        <v>92</v>
      </c>
      <c r="H1481" s="179">
        <f t="shared" si="514"/>
        <v>6</v>
      </c>
      <c r="I1481" s="179" t="str">
        <f t="shared" si="522"/>
        <v>R92.6</v>
      </c>
      <c r="K1481" s="179" t="str">
        <f t="shared" si="526"/>
        <v>R192.6</v>
      </c>
      <c r="L1481" s="138" t="str">
        <f t="shared" si="518"/>
        <v>Sol</v>
      </c>
      <c r="M1481" s="179" t="str">
        <f t="shared" si="527"/>
        <v>MR92.6</v>
      </c>
      <c r="N1481" s="4" t="str">
        <f t="shared" si="523"/>
        <v>Flg</v>
      </c>
      <c r="O1481" s="179" t="str">
        <f t="shared" si="528"/>
        <v>MR192.6</v>
      </c>
      <c r="P1481" s="4" t="str">
        <f t="shared" si="515"/>
        <v>Pls</v>
      </c>
      <c r="Q1481" s="179" t="str">
        <f t="shared" si="529"/>
        <v>MR292.6</v>
      </c>
      <c r="R1481" s="4" t="str">
        <f t="shared" si="516"/>
        <v>[M]</v>
      </c>
      <c r="S1481" s="179" t="str">
        <f t="shared" si="530"/>
        <v>MR392.6</v>
      </c>
      <c r="T1481" s="4" t="str">
        <f t="shared" si="517"/>
        <v>[A]</v>
      </c>
      <c r="U1481" s="179" t="str">
        <f t="shared" si="524"/>
        <v>MR492.6</v>
      </c>
      <c r="V1481" s="4" t="str">
        <f t="shared" si="519"/>
        <v>Sw</v>
      </c>
      <c r="W1481" s="179" t="str">
        <f t="shared" si="525"/>
        <v>MR592.6</v>
      </c>
      <c r="X1481" s="4" t="str">
        <f t="shared" si="520"/>
        <v>Lamp</v>
      </c>
      <c r="Y1481" s="179" t="str">
        <f t="shared" si="531"/>
        <v>MR692.6</v>
      </c>
      <c r="Z1481" s="4" t="str">
        <f t="shared" si="521"/>
        <v>Alw</v>
      </c>
    </row>
    <row r="1482" spans="2:26">
      <c r="B1482" s="256"/>
      <c r="G1482" s="182">
        <f t="shared" si="532"/>
        <v>92</v>
      </c>
      <c r="H1482" s="179">
        <f t="shared" si="514"/>
        <v>7</v>
      </c>
      <c r="I1482" s="179" t="str">
        <f t="shared" si="522"/>
        <v>R92.7</v>
      </c>
      <c r="K1482" s="179" t="str">
        <f t="shared" si="526"/>
        <v>R192.7</v>
      </c>
      <c r="L1482" s="138" t="str">
        <f t="shared" si="518"/>
        <v>Sol</v>
      </c>
      <c r="M1482" s="179" t="str">
        <f t="shared" si="527"/>
        <v>MR92.7</v>
      </c>
      <c r="N1482" s="4" t="str">
        <f t="shared" si="523"/>
        <v>Flg</v>
      </c>
      <c r="O1482" s="179" t="str">
        <f t="shared" si="528"/>
        <v>MR192.7</v>
      </c>
      <c r="P1482" s="4" t="str">
        <f t="shared" si="515"/>
        <v>Pls</v>
      </c>
      <c r="Q1482" s="179" t="str">
        <f t="shared" si="529"/>
        <v>MR292.7</v>
      </c>
      <c r="R1482" s="4" t="str">
        <f t="shared" si="516"/>
        <v>[M]</v>
      </c>
      <c r="S1482" s="179" t="str">
        <f t="shared" si="530"/>
        <v>MR392.7</v>
      </c>
      <c r="T1482" s="4" t="str">
        <f t="shared" si="517"/>
        <v>[A]</v>
      </c>
      <c r="U1482" s="179" t="str">
        <f t="shared" si="524"/>
        <v>MR492.7</v>
      </c>
      <c r="V1482" s="4" t="str">
        <f t="shared" si="519"/>
        <v>Sw</v>
      </c>
      <c r="W1482" s="179" t="str">
        <f t="shared" si="525"/>
        <v>MR592.7</v>
      </c>
      <c r="X1482" s="4" t="str">
        <f t="shared" si="520"/>
        <v>Lamp</v>
      </c>
      <c r="Y1482" s="179" t="str">
        <f t="shared" si="531"/>
        <v>MR692.7</v>
      </c>
      <c r="Z1482" s="4" t="str">
        <f t="shared" si="521"/>
        <v>Alw</v>
      </c>
    </row>
    <row r="1483" spans="2:26">
      <c r="B1483" s="256"/>
      <c r="G1483" s="182">
        <f t="shared" si="532"/>
        <v>92</v>
      </c>
      <c r="H1483" s="179">
        <f t="shared" si="514"/>
        <v>8</v>
      </c>
      <c r="I1483" s="179" t="str">
        <f t="shared" si="522"/>
        <v>R92.8</v>
      </c>
      <c r="K1483" s="179" t="str">
        <f t="shared" si="526"/>
        <v>R192.8</v>
      </c>
      <c r="L1483" s="138" t="str">
        <f t="shared" si="518"/>
        <v>Sol</v>
      </c>
      <c r="M1483" s="179" t="str">
        <f t="shared" si="527"/>
        <v>MR92.8</v>
      </c>
      <c r="N1483" s="4" t="str">
        <f t="shared" si="523"/>
        <v>Flg</v>
      </c>
      <c r="O1483" s="179" t="str">
        <f t="shared" si="528"/>
        <v>MR192.8</v>
      </c>
      <c r="P1483" s="4" t="str">
        <f t="shared" si="515"/>
        <v>Pls</v>
      </c>
      <c r="Q1483" s="179" t="str">
        <f t="shared" si="529"/>
        <v>MR292.8</v>
      </c>
      <c r="R1483" s="4" t="str">
        <f t="shared" si="516"/>
        <v>[M]</v>
      </c>
      <c r="S1483" s="179" t="str">
        <f t="shared" si="530"/>
        <v>MR392.8</v>
      </c>
      <c r="T1483" s="4" t="str">
        <f t="shared" si="517"/>
        <v>[A]</v>
      </c>
      <c r="U1483" s="179" t="str">
        <f t="shared" si="524"/>
        <v>MR492.8</v>
      </c>
      <c r="V1483" s="4" t="str">
        <f t="shared" si="519"/>
        <v>Sw</v>
      </c>
      <c r="W1483" s="179" t="str">
        <f t="shared" si="525"/>
        <v>MR592.8</v>
      </c>
      <c r="X1483" s="4" t="str">
        <f t="shared" si="520"/>
        <v>Lamp</v>
      </c>
      <c r="Y1483" s="179" t="str">
        <f t="shared" si="531"/>
        <v>MR692.8</v>
      </c>
      <c r="Z1483" s="4" t="str">
        <f t="shared" si="521"/>
        <v>Alw</v>
      </c>
    </row>
    <row r="1484" spans="2:26">
      <c r="B1484" s="256"/>
      <c r="G1484" s="182">
        <f t="shared" si="532"/>
        <v>92</v>
      </c>
      <c r="H1484" s="179">
        <f t="shared" si="514"/>
        <v>9</v>
      </c>
      <c r="I1484" s="179" t="str">
        <f t="shared" si="522"/>
        <v>R92.9</v>
      </c>
      <c r="K1484" s="179" t="str">
        <f t="shared" si="526"/>
        <v>R192.9</v>
      </c>
      <c r="L1484" s="138" t="str">
        <f t="shared" si="518"/>
        <v>Sol</v>
      </c>
      <c r="M1484" s="179" t="str">
        <f t="shared" si="527"/>
        <v>MR92.9</v>
      </c>
      <c r="N1484" s="4" t="str">
        <f t="shared" si="523"/>
        <v>Flg</v>
      </c>
      <c r="O1484" s="179" t="str">
        <f t="shared" si="528"/>
        <v>MR192.9</v>
      </c>
      <c r="P1484" s="4" t="str">
        <f t="shared" si="515"/>
        <v>Pls</v>
      </c>
      <c r="Q1484" s="179" t="str">
        <f t="shared" si="529"/>
        <v>MR292.9</v>
      </c>
      <c r="R1484" s="4" t="str">
        <f t="shared" si="516"/>
        <v>[M]</v>
      </c>
      <c r="S1484" s="179" t="str">
        <f t="shared" si="530"/>
        <v>MR392.9</v>
      </c>
      <c r="T1484" s="4" t="str">
        <f t="shared" si="517"/>
        <v>[A]</v>
      </c>
      <c r="U1484" s="179" t="str">
        <f t="shared" si="524"/>
        <v>MR492.9</v>
      </c>
      <c r="V1484" s="4" t="str">
        <f t="shared" si="519"/>
        <v>Sw</v>
      </c>
      <c r="W1484" s="179" t="str">
        <f t="shared" si="525"/>
        <v>MR592.9</v>
      </c>
      <c r="X1484" s="4" t="str">
        <f t="shared" si="520"/>
        <v>Lamp</v>
      </c>
      <c r="Y1484" s="179" t="str">
        <f t="shared" si="531"/>
        <v>MR692.9</v>
      </c>
      <c r="Z1484" s="4" t="str">
        <f t="shared" si="521"/>
        <v>Alw</v>
      </c>
    </row>
    <row r="1485" spans="2:26">
      <c r="B1485" s="256"/>
      <c r="G1485" s="182">
        <f t="shared" si="532"/>
        <v>92</v>
      </c>
      <c r="H1485" s="179">
        <f t="shared" ref="H1485:H1548" si="533">IF(H1484&lt;&gt;15,H1484+1,0)</f>
        <v>10</v>
      </c>
      <c r="I1485" s="179" t="str">
        <f t="shared" si="522"/>
        <v>R92.10</v>
      </c>
      <c r="K1485" s="179" t="str">
        <f t="shared" si="526"/>
        <v>R192.10</v>
      </c>
      <c r="L1485" s="138" t="str">
        <f t="shared" si="518"/>
        <v>Sol</v>
      </c>
      <c r="M1485" s="179" t="str">
        <f t="shared" si="527"/>
        <v>MR92.10</v>
      </c>
      <c r="N1485" s="4" t="str">
        <f t="shared" si="523"/>
        <v>Flg</v>
      </c>
      <c r="O1485" s="179" t="str">
        <f t="shared" si="528"/>
        <v>MR192.10</v>
      </c>
      <c r="P1485" s="4" t="str">
        <f t="shared" si="515"/>
        <v>Pls</v>
      </c>
      <c r="Q1485" s="179" t="str">
        <f t="shared" si="529"/>
        <v>MR292.10</v>
      </c>
      <c r="R1485" s="4" t="str">
        <f t="shared" si="516"/>
        <v>[M]</v>
      </c>
      <c r="S1485" s="179" t="str">
        <f t="shared" si="530"/>
        <v>MR392.10</v>
      </c>
      <c r="T1485" s="4" t="str">
        <f t="shared" si="517"/>
        <v>[A]</v>
      </c>
      <c r="U1485" s="179" t="str">
        <f t="shared" si="524"/>
        <v>MR492.10</v>
      </c>
      <c r="V1485" s="4" t="str">
        <f t="shared" si="519"/>
        <v>Sw</v>
      </c>
      <c r="W1485" s="179" t="str">
        <f t="shared" si="525"/>
        <v>MR592.10</v>
      </c>
      <c r="X1485" s="4" t="str">
        <f t="shared" si="520"/>
        <v>Lamp</v>
      </c>
      <c r="Y1485" s="179" t="str">
        <f t="shared" si="531"/>
        <v>MR692.10</v>
      </c>
      <c r="Z1485" s="4" t="str">
        <f t="shared" si="521"/>
        <v>Alw</v>
      </c>
    </row>
    <row r="1486" spans="2:26">
      <c r="B1486" s="256"/>
      <c r="G1486" s="182">
        <f t="shared" si="532"/>
        <v>92</v>
      </c>
      <c r="H1486" s="179">
        <f t="shared" si="533"/>
        <v>11</v>
      </c>
      <c r="I1486" s="179" t="str">
        <f t="shared" si="522"/>
        <v>R92.11</v>
      </c>
      <c r="K1486" s="179" t="str">
        <f t="shared" si="526"/>
        <v>R192.11</v>
      </c>
      <c r="L1486" s="138" t="str">
        <f t="shared" si="518"/>
        <v>Sol</v>
      </c>
      <c r="M1486" s="179" t="str">
        <f t="shared" si="527"/>
        <v>MR92.11</v>
      </c>
      <c r="N1486" s="4" t="str">
        <f t="shared" si="523"/>
        <v>Flg</v>
      </c>
      <c r="O1486" s="179" t="str">
        <f t="shared" si="528"/>
        <v>MR192.11</v>
      </c>
      <c r="P1486" s="4" t="str">
        <f t="shared" si="515"/>
        <v>Pls</v>
      </c>
      <c r="Q1486" s="179" t="str">
        <f t="shared" si="529"/>
        <v>MR292.11</v>
      </c>
      <c r="R1486" s="4" t="str">
        <f t="shared" si="516"/>
        <v>[M]</v>
      </c>
      <c r="S1486" s="179" t="str">
        <f t="shared" si="530"/>
        <v>MR392.11</v>
      </c>
      <c r="T1486" s="4" t="str">
        <f t="shared" si="517"/>
        <v>[A]</v>
      </c>
      <c r="U1486" s="179" t="str">
        <f t="shared" si="524"/>
        <v>MR492.11</v>
      </c>
      <c r="V1486" s="4" t="str">
        <f t="shared" si="519"/>
        <v>Sw</v>
      </c>
      <c r="W1486" s="179" t="str">
        <f t="shared" si="525"/>
        <v>MR592.11</v>
      </c>
      <c r="X1486" s="4" t="str">
        <f t="shared" si="520"/>
        <v>Lamp</v>
      </c>
      <c r="Y1486" s="179" t="str">
        <f t="shared" si="531"/>
        <v>MR692.11</v>
      </c>
      <c r="Z1486" s="4" t="str">
        <f t="shared" si="521"/>
        <v>Alw</v>
      </c>
    </row>
    <row r="1487" spans="2:26">
      <c r="B1487" s="256"/>
      <c r="G1487" s="182">
        <f t="shared" si="532"/>
        <v>92</v>
      </c>
      <c r="H1487" s="179">
        <f t="shared" si="533"/>
        <v>12</v>
      </c>
      <c r="I1487" s="179" t="str">
        <f t="shared" si="522"/>
        <v>R92.12</v>
      </c>
      <c r="K1487" s="179" t="str">
        <f t="shared" si="526"/>
        <v>R192.12</v>
      </c>
      <c r="L1487" s="138" t="str">
        <f t="shared" si="518"/>
        <v>Sol</v>
      </c>
      <c r="M1487" s="179" t="str">
        <f t="shared" si="527"/>
        <v>MR92.12</v>
      </c>
      <c r="N1487" s="4" t="str">
        <f t="shared" si="523"/>
        <v>Flg</v>
      </c>
      <c r="O1487" s="179" t="str">
        <f t="shared" si="528"/>
        <v>MR192.12</v>
      </c>
      <c r="P1487" s="4" t="str">
        <f t="shared" si="515"/>
        <v>Pls</v>
      </c>
      <c r="Q1487" s="179" t="str">
        <f t="shared" si="529"/>
        <v>MR292.12</v>
      </c>
      <c r="R1487" s="4" t="str">
        <f t="shared" si="516"/>
        <v>[M]</v>
      </c>
      <c r="S1487" s="179" t="str">
        <f t="shared" si="530"/>
        <v>MR392.12</v>
      </c>
      <c r="T1487" s="4" t="str">
        <f t="shared" si="517"/>
        <v>[A]</v>
      </c>
      <c r="U1487" s="179" t="str">
        <f t="shared" si="524"/>
        <v>MR492.12</v>
      </c>
      <c r="V1487" s="4" t="str">
        <f t="shared" si="519"/>
        <v>Sw</v>
      </c>
      <c r="W1487" s="179" t="str">
        <f t="shared" si="525"/>
        <v>MR592.12</v>
      </c>
      <c r="X1487" s="4" t="str">
        <f t="shared" si="520"/>
        <v>Lamp</v>
      </c>
      <c r="Y1487" s="179" t="str">
        <f t="shared" si="531"/>
        <v>MR692.12</v>
      </c>
      <c r="Z1487" s="4" t="str">
        <f t="shared" si="521"/>
        <v>Alw</v>
      </c>
    </row>
    <row r="1488" spans="2:26">
      <c r="B1488" s="256"/>
      <c r="G1488" s="182">
        <f t="shared" si="532"/>
        <v>92</v>
      </c>
      <c r="H1488" s="179">
        <f t="shared" si="533"/>
        <v>13</v>
      </c>
      <c r="I1488" s="179" t="str">
        <f t="shared" si="522"/>
        <v>R92.13</v>
      </c>
      <c r="K1488" s="179" t="str">
        <f t="shared" si="526"/>
        <v>R192.13</v>
      </c>
      <c r="L1488" s="138" t="str">
        <f t="shared" si="518"/>
        <v>Sol</v>
      </c>
      <c r="M1488" s="179" t="str">
        <f t="shared" si="527"/>
        <v>MR92.13</v>
      </c>
      <c r="N1488" s="4" t="str">
        <f t="shared" si="523"/>
        <v>Flg</v>
      </c>
      <c r="O1488" s="179" t="str">
        <f t="shared" si="528"/>
        <v>MR192.13</v>
      </c>
      <c r="P1488" s="4" t="str">
        <f t="shared" si="515"/>
        <v>Pls</v>
      </c>
      <c r="Q1488" s="179" t="str">
        <f t="shared" si="529"/>
        <v>MR292.13</v>
      </c>
      <c r="R1488" s="4" t="str">
        <f t="shared" si="516"/>
        <v>[M]</v>
      </c>
      <c r="S1488" s="179" t="str">
        <f t="shared" si="530"/>
        <v>MR392.13</v>
      </c>
      <c r="T1488" s="4" t="str">
        <f t="shared" si="517"/>
        <v>[A]</v>
      </c>
      <c r="U1488" s="179" t="str">
        <f t="shared" si="524"/>
        <v>MR492.13</v>
      </c>
      <c r="V1488" s="4" t="str">
        <f t="shared" si="519"/>
        <v>Sw</v>
      </c>
      <c r="W1488" s="179" t="str">
        <f t="shared" si="525"/>
        <v>MR592.13</v>
      </c>
      <c r="X1488" s="4" t="str">
        <f t="shared" si="520"/>
        <v>Lamp</v>
      </c>
      <c r="Y1488" s="179" t="str">
        <f t="shared" si="531"/>
        <v>MR692.13</v>
      </c>
      <c r="Z1488" s="4" t="str">
        <f t="shared" si="521"/>
        <v>Alw</v>
      </c>
    </row>
    <row r="1489" spans="2:26">
      <c r="B1489" s="256"/>
      <c r="G1489" s="182">
        <f t="shared" si="532"/>
        <v>92</v>
      </c>
      <c r="H1489" s="179">
        <f t="shared" si="533"/>
        <v>14</v>
      </c>
      <c r="I1489" s="179" t="str">
        <f t="shared" si="522"/>
        <v>R92.14</v>
      </c>
      <c r="K1489" s="179" t="str">
        <f t="shared" si="526"/>
        <v>R192.14</v>
      </c>
      <c r="L1489" s="138" t="str">
        <f t="shared" si="518"/>
        <v>Sol</v>
      </c>
      <c r="M1489" s="179" t="str">
        <f t="shared" si="527"/>
        <v>MR92.14</v>
      </c>
      <c r="N1489" s="4" t="str">
        <f t="shared" si="523"/>
        <v>Flg</v>
      </c>
      <c r="O1489" s="179" t="str">
        <f t="shared" si="528"/>
        <v>MR192.14</v>
      </c>
      <c r="P1489" s="4" t="str">
        <f t="shared" si="515"/>
        <v>Pls</v>
      </c>
      <c r="Q1489" s="179" t="str">
        <f t="shared" si="529"/>
        <v>MR292.14</v>
      </c>
      <c r="R1489" s="4" t="str">
        <f t="shared" si="516"/>
        <v>[M]</v>
      </c>
      <c r="S1489" s="179" t="str">
        <f t="shared" si="530"/>
        <v>MR392.14</v>
      </c>
      <c r="T1489" s="4" t="str">
        <f t="shared" si="517"/>
        <v>[A]</v>
      </c>
      <c r="U1489" s="179" t="str">
        <f t="shared" si="524"/>
        <v>MR492.14</v>
      </c>
      <c r="V1489" s="4" t="str">
        <f t="shared" si="519"/>
        <v>Sw</v>
      </c>
      <c r="W1489" s="179" t="str">
        <f t="shared" si="525"/>
        <v>MR592.14</v>
      </c>
      <c r="X1489" s="4" t="str">
        <f t="shared" si="520"/>
        <v>Lamp</v>
      </c>
      <c r="Y1489" s="179" t="str">
        <f t="shared" si="531"/>
        <v>MR692.14</v>
      </c>
      <c r="Z1489" s="4" t="str">
        <f t="shared" si="521"/>
        <v>Alw</v>
      </c>
    </row>
    <row r="1490" spans="2:26">
      <c r="B1490" s="256"/>
      <c r="G1490" s="182">
        <f t="shared" si="532"/>
        <v>92</v>
      </c>
      <c r="H1490" s="179">
        <f t="shared" si="533"/>
        <v>15</v>
      </c>
      <c r="I1490" s="179" t="str">
        <f t="shared" si="522"/>
        <v>R92.15</v>
      </c>
      <c r="K1490" s="179" t="str">
        <f t="shared" si="526"/>
        <v>R192.15</v>
      </c>
      <c r="L1490" s="138" t="str">
        <f t="shared" si="518"/>
        <v>Sol</v>
      </c>
      <c r="M1490" s="179" t="str">
        <f t="shared" si="527"/>
        <v>MR92.15</v>
      </c>
      <c r="N1490" s="4" t="str">
        <f t="shared" si="523"/>
        <v>Flg</v>
      </c>
      <c r="O1490" s="179" t="str">
        <f t="shared" si="528"/>
        <v>MR192.15</v>
      </c>
      <c r="P1490" s="4" t="str">
        <f t="shared" si="515"/>
        <v>Pls</v>
      </c>
      <c r="Q1490" s="179" t="str">
        <f t="shared" si="529"/>
        <v>MR292.15</v>
      </c>
      <c r="R1490" s="4" t="str">
        <f t="shared" si="516"/>
        <v>[M]</v>
      </c>
      <c r="S1490" s="179" t="str">
        <f t="shared" si="530"/>
        <v>MR392.15</v>
      </c>
      <c r="T1490" s="4" t="str">
        <f t="shared" si="517"/>
        <v>[A]</v>
      </c>
      <c r="U1490" s="179" t="str">
        <f t="shared" si="524"/>
        <v>MR492.15</v>
      </c>
      <c r="V1490" s="4" t="str">
        <f t="shared" si="519"/>
        <v>Sw</v>
      </c>
      <c r="W1490" s="179" t="str">
        <f t="shared" si="525"/>
        <v>MR592.15</v>
      </c>
      <c r="X1490" s="4" t="str">
        <f t="shared" si="520"/>
        <v>Lamp</v>
      </c>
      <c r="Y1490" s="179" t="str">
        <f t="shared" si="531"/>
        <v>MR692.15</v>
      </c>
      <c r="Z1490" s="4" t="str">
        <f t="shared" si="521"/>
        <v>Alw</v>
      </c>
    </row>
    <row r="1491" spans="2:26">
      <c r="B1491" s="256"/>
      <c r="G1491" s="182">
        <f t="shared" si="532"/>
        <v>93</v>
      </c>
      <c r="H1491" s="179">
        <f t="shared" si="533"/>
        <v>0</v>
      </c>
      <c r="I1491" s="179" t="str">
        <f t="shared" si="522"/>
        <v>R93.0</v>
      </c>
      <c r="K1491" s="179" t="str">
        <f t="shared" si="526"/>
        <v>R193.0</v>
      </c>
      <c r="L1491" s="138" t="str">
        <f t="shared" si="518"/>
        <v>Sol</v>
      </c>
      <c r="M1491" s="179" t="str">
        <f t="shared" si="527"/>
        <v>MR93.0</v>
      </c>
      <c r="N1491" s="4" t="str">
        <f t="shared" si="523"/>
        <v>Flg</v>
      </c>
      <c r="O1491" s="179" t="str">
        <f t="shared" si="528"/>
        <v>MR193.0</v>
      </c>
      <c r="P1491" s="4" t="str">
        <f t="shared" ref="P1491:P1554" si="534">$B1491&amp;P$2</f>
        <v>Pls</v>
      </c>
      <c r="Q1491" s="179" t="str">
        <f t="shared" si="529"/>
        <v>MR293.0</v>
      </c>
      <c r="R1491" s="4" t="str">
        <f t="shared" ref="R1491:R1554" si="535">$B1491&amp;R$2</f>
        <v>[M]</v>
      </c>
      <c r="S1491" s="179" t="str">
        <f t="shared" si="530"/>
        <v>MR393.0</v>
      </c>
      <c r="T1491" s="4" t="str">
        <f t="shared" ref="T1491:T1554" si="536">$B1491&amp;T$2</f>
        <v>[A]</v>
      </c>
      <c r="U1491" s="179" t="str">
        <f t="shared" si="524"/>
        <v>MR493.0</v>
      </c>
      <c r="V1491" s="4" t="str">
        <f t="shared" si="519"/>
        <v>Sw</v>
      </c>
      <c r="W1491" s="179" t="str">
        <f t="shared" si="525"/>
        <v>MR593.0</v>
      </c>
      <c r="X1491" s="4" t="str">
        <f t="shared" si="520"/>
        <v>Lamp</v>
      </c>
      <c r="Y1491" s="179" t="str">
        <f t="shared" si="531"/>
        <v>MR693.0</v>
      </c>
      <c r="Z1491" s="4" t="str">
        <f t="shared" si="521"/>
        <v>Alw</v>
      </c>
    </row>
    <row r="1492" spans="2:26">
      <c r="B1492" s="256"/>
      <c r="G1492" s="182">
        <f t="shared" si="532"/>
        <v>93</v>
      </c>
      <c r="H1492" s="179">
        <f t="shared" si="533"/>
        <v>1</v>
      </c>
      <c r="I1492" s="179" t="str">
        <f t="shared" si="522"/>
        <v>R93.1</v>
      </c>
      <c r="K1492" s="179" t="str">
        <f t="shared" si="526"/>
        <v>R193.1</v>
      </c>
      <c r="L1492" s="138" t="str">
        <f t="shared" si="518"/>
        <v>Sol</v>
      </c>
      <c r="M1492" s="179" t="str">
        <f t="shared" si="527"/>
        <v>MR93.1</v>
      </c>
      <c r="N1492" s="4" t="str">
        <f t="shared" si="523"/>
        <v>Flg</v>
      </c>
      <c r="O1492" s="179" t="str">
        <f t="shared" si="528"/>
        <v>MR193.1</v>
      </c>
      <c r="P1492" s="4" t="str">
        <f t="shared" si="534"/>
        <v>Pls</v>
      </c>
      <c r="Q1492" s="179" t="str">
        <f t="shared" si="529"/>
        <v>MR293.1</v>
      </c>
      <c r="R1492" s="4" t="str">
        <f t="shared" si="535"/>
        <v>[M]</v>
      </c>
      <c r="S1492" s="179" t="str">
        <f t="shared" si="530"/>
        <v>MR393.1</v>
      </c>
      <c r="T1492" s="4" t="str">
        <f t="shared" si="536"/>
        <v>[A]</v>
      </c>
      <c r="U1492" s="179" t="str">
        <f t="shared" si="524"/>
        <v>MR493.1</v>
      </c>
      <c r="V1492" s="4" t="str">
        <f t="shared" si="519"/>
        <v>Sw</v>
      </c>
      <c r="W1492" s="179" t="str">
        <f t="shared" si="525"/>
        <v>MR593.1</v>
      </c>
      <c r="X1492" s="4" t="str">
        <f t="shared" si="520"/>
        <v>Lamp</v>
      </c>
      <c r="Y1492" s="179" t="str">
        <f t="shared" si="531"/>
        <v>MR693.1</v>
      </c>
      <c r="Z1492" s="4" t="str">
        <f t="shared" si="521"/>
        <v>Alw</v>
      </c>
    </row>
    <row r="1493" spans="2:26">
      <c r="B1493" s="256"/>
      <c r="G1493" s="182">
        <f t="shared" si="532"/>
        <v>93</v>
      </c>
      <c r="H1493" s="179">
        <f t="shared" si="533"/>
        <v>2</v>
      </c>
      <c r="I1493" s="179" t="str">
        <f t="shared" si="522"/>
        <v>R93.2</v>
      </c>
      <c r="K1493" s="179" t="str">
        <f t="shared" si="526"/>
        <v>R193.2</v>
      </c>
      <c r="L1493" s="138" t="str">
        <f t="shared" si="518"/>
        <v>Sol</v>
      </c>
      <c r="M1493" s="179" t="str">
        <f t="shared" si="527"/>
        <v>MR93.2</v>
      </c>
      <c r="N1493" s="4" t="str">
        <f t="shared" si="523"/>
        <v>Flg</v>
      </c>
      <c r="O1493" s="179" t="str">
        <f t="shared" si="528"/>
        <v>MR193.2</v>
      </c>
      <c r="P1493" s="4" t="str">
        <f t="shared" si="534"/>
        <v>Pls</v>
      </c>
      <c r="Q1493" s="179" t="str">
        <f t="shared" si="529"/>
        <v>MR293.2</v>
      </c>
      <c r="R1493" s="4" t="str">
        <f t="shared" si="535"/>
        <v>[M]</v>
      </c>
      <c r="S1493" s="179" t="str">
        <f t="shared" si="530"/>
        <v>MR393.2</v>
      </c>
      <c r="T1493" s="4" t="str">
        <f t="shared" si="536"/>
        <v>[A]</v>
      </c>
      <c r="U1493" s="179" t="str">
        <f t="shared" si="524"/>
        <v>MR493.2</v>
      </c>
      <c r="V1493" s="4" t="str">
        <f t="shared" si="519"/>
        <v>Sw</v>
      </c>
      <c r="W1493" s="179" t="str">
        <f t="shared" si="525"/>
        <v>MR593.2</v>
      </c>
      <c r="X1493" s="4" t="str">
        <f t="shared" si="520"/>
        <v>Lamp</v>
      </c>
      <c r="Y1493" s="179" t="str">
        <f t="shared" si="531"/>
        <v>MR693.2</v>
      </c>
      <c r="Z1493" s="4" t="str">
        <f t="shared" si="521"/>
        <v>Alw</v>
      </c>
    </row>
    <row r="1494" spans="2:26">
      <c r="B1494" s="256"/>
      <c r="G1494" s="182">
        <f t="shared" si="532"/>
        <v>93</v>
      </c>
      <c r="H1494" s="179">
        <f t="shared" si="533"/>
        <v>3</v>
      </c>
      <c r="I1494" s="179" t="str">
        <f t="shared" si="522"/>
        <v>R93.3</v>
      </c>
      <c r="K1494" s="179" t="str">
        <f t="shared" si="526"/>
        <v>R193.3</v>
      </c>
      <c r="L1494" s="138" t="str">
        <f t="shared" si="518"/>
        <v>Sol</v>
      </c>
      <c r="M1494" s="179" t="str">
        <f t="shared" si="527"/>
        <v>MR93.3</v>
      </c>
      <c r="N1494" s="4" t="str">
        <f t="shared" si="523"/>
        <v>Flg</v>
      </c>
      <c r="O1494" s="179" t="str">
        <f t="shared" si="528"/>
        <v>MR193.3</v>
      </c>
      <c r="P1494" s="4" t="str">
        <f t="shared" si="534"/>
        <v>Pls</v>
      </c>
      <c r="Q1494" s="179" t="str">
        <f t="shared" si="529"/>
        <v>MR293.3</v>
      </c>
      <c r="R1494" s="4" t="str">
        <f t="shared" si="535"/>
        <v>[M]</v>
      </c>
      <c r="S1494" s="179" t="str">
        <f t="shared" si="530"/>
        <v>MR393.3</v>
      </c>
      <c r="T1494" s="4" t="str">
        <f t="shared" si="536"/>
        <v>[A]</v>
      </c>
      <c r="U1494" s="179" t="str">
        <f t="shared" si="524"/>
        <v>MR493.3</v>
      </c>
      <c r="V1494" s="4" t="str">
        <f t="shared" si="519"/>
        <v>Sw</v>
      </c>
      <c r="W1494" s="179" t="str">
        <f t="shared" si="525"/>
        <v>MR593.3</v>
      </c>
      <c r="X1494" s="4" t="str">
        <f t="shared" si="520"/>
        <v>Lamp</v>
      </c>
      <c r="Y1494" s="179" t="str">
        <f t="shared" si="531"/>
        <v>MR693.3</v>
      </c>
      <c r="Z1494" s="4" t="str">
        <f t="shared" si="521"/>
        <v>Alw</v>
      </c>
    </row>
    <row r="1495" spans="2:26">
      <c r="B1495" s="256"/>
      <c r="G1495" s="182">
        <f t="shared" si="532"/>
        <v>93</v>
      </c>
      <c r="H1495" s="179">
        <f t="shared" si="533"/>
        <v>4</v>
      </c>
      <c r="I1495" s="179" t="str">
        <f t="shared" si="522"/>
        <v>R93.4</v>
      </c>
      <c r="K1495" s="179" t="str">
        <f t="shared" si="526"/>
        <v>R193.4</v>
      </c>
      <c r="L1495" s="138" t="str">
        <f t="shared" si="518"/>
        <v>Sol</v>
      </c>
      <c r="M1495" s="179" t="str">
        <f t="shared" si="527"/>
        <v>MR93.4</v>
      </c>
      <c r="N1495" s="4" t="str">
        <f t="shared" si="523"/>
        <v>Flg</v>
      </c>
      <c r="O1495" s="179" t="str">
        <f t="shared" si="528"/>
        <v>MR193.4</v>
      </c>
      <c r="P1495" s="4" t="str">
        <f t="shared" si="534"/>
        <v>Pls</v>
      </c>
      <c r="Q1495" s="179" t="str">
        <f t="shared" si="529"/>
        <v>MR293.4</v>
      </c>
      <c r="R1495" s="4" t="str">
        <f t="shared" si="535"/>
        <v>[M]</v>
      </c>
      <c r="S1495" s="179" t="str">
        <f t="shared" si="530"/>
        <v>MR393.4</v>
      </c>
      <c r="T1495" s="4" t="str">
        <f t="shared" si="536"/>
        <v>[A]</v>
      </c>
      <c r="U1495" s="179" t="str">
        <f t="shared" si="524"/>
        <v>MR493.4</v>
      </c>
      <c r="V1495" s="4" t="str">
        <f t="shared" si="519"/>
        <v>Sw</v>
      </c>
      <c r="W1495" s="179" t="str">
        <f t="shared" si="525"/>
        <v>MR593.4</v>
      </c>
      <c r="X1495" s="4" t="str">
        <f t="shared" si="520"/>
        <v>Lamp</v>
      </c>
      <c r="Y1495" s="179" t="str">
        <f t="shared" si="531"/>
        <v>MR693.4</v>
      </c>
      <c r="Z1495" s="4" t="str">
        <f t="shared" si="521"/>
        <v>Alw</v>
      </c>
    </row>
    <row r="1496" spans="2:26">
      <c r="B1496" s="256"/>
      <c r="G1496" s="182">
        <f t="shared" si="532"/>
        <v>93</v>
      </c>
      <c r="H1496" s="179">
        <f t="shared" si="533"/>
        <v>5</v>
      </c>
      <c r="I1496" s="179" t="str">
        <f t="shared" si="522"/>
        <v>R93.5</v>
      </c>
      <c r="K1496" s="179" t="str">
        <f t="shared" si="526"/>
        <v>R193.5</v>
      </c>
      <c r="L1496" s="138" t="str">
        <f t="shared" si="518"/>
        <v>Sol</v>
      </c>
      <c r="M1496" s="179" t="str">
        <f t="shared" si="527"/>
        <v>MR93.5</v>
      </c>
      <c r="N1496" s="4" t="str">
        <f t="shared" si="523"/>
        <v>Flg</v>
      </c>
      <c r="O1496" s="179" t="str">
        <f t="shared" si="528"/>
        <v>MR193.5</v>
      </c>
      <c r="P1496" s="4" t="str">
        <f t="shared" si="534"/>
        <v>Pls</v>
      </c>
      <c r="Q1496" s="179" t="str">
        <f t="shared" si="529"/>
        <v>MR293.5</v>
      </c>
      <c r="R1496" s="4" t="str">
        <f t="shared" si="535"/>
        <v>[M]</v>
      </c>
      <c r="S1496" s="179" t="str">
        <f t="shared" si="530"/>
        <v>MR393.5</v>
      </c>
      <c r="T1496" s="4" t="str">
        <f t="shared" si="536"/>
        <v>[A]</v>
      </c>
      <c r="U1496" s="179" t="str">
        <f t="shared" si="524"/>
        <v>MR493.5</v>
      </c>
      <c r="V1496" s="4" t="str">
        <f t="shared" si="519"/>
        <v>Sw</v>
      </c>
      <c r="W1496" s="179" t="str">
        <f t="shared" si="525"/>
        <v>MR593.5</v>
      </c>
      <c r="X1496" s="4" t="str">
        <f t="shared" si="520"/>
        <v>Lamp</v>
      </c>
      <c r="Y1496" s="179" t="str">
        <f t="shared" si="531"/>
        <v>MR693.5</v>
      </c>
      <c r="Z1496" s="4" t="str">
        <f t="shared" si="521"/>
        <v>Alw</v>
      </c>
    </row>
    <row r="1497" spans="2:26">
      <c r="B1497" s="256"/>
      <c r="G1497" s="182">
        <f t="shared" si="532"/>
        <v>93</v>
      </c>
      <c r="H1497" s="179">
        <f t="shared" si="533"/>
        <v>6</v>
      </c>
      <c r="I1497" s="179" t="str">
        <f t="shared" si="522"/>
        <v>R93.6</v>
      </c>
      <c r="K1497" s="179" t="str">
        <f t="shared" si="526"/>
        <v>R193.6</v>
      </c>
      <c r="L1497" s="138" t="str">
        <f t="shared" si="518"/>
        <v>Sol</v>
      </c>
      <c r="M1497" s="179" t="str">
        <f t="shared" si="527"/>
        <v>MR93.6</v>
      </c>
      <c r="N1497" s="4" t="str">
        <f t="shared" si="523"/>
        <v>Flg</v>
      </c>
      <c r="O1497" s="179" t="str">
        <f t="shared" si="528"/>
        <v>MR193.6</v>
      </c>
      <c r="P1497" s="4" t="str">
        <f t="shared" si="534"/>
        <v>Pls</v>
      </c>
      <c r="Q1497" s="179" t="str">
        <f t="shared" si="529"/>
        <v>MR293.6</v>
      </c>
      <c r="R1497" s="4" t="str">
        <f t="shared" si="535"/>
        <v>[M]</v>
      </c>
      <c r="S1497" s="179" t="str">
        <f t="shared" si="530"/>
        <v>MR393.6</v>
      </c>
      <c r="T1497" s="4" t="str">
        <f t="shared" si="536"/>
        <v>[A]</v>
      </c>
      <c r="U1497" s="179" t="str">
        <f t="shared" si="524"/>
        <v>MR493.6</v>
      </c>
      <c r="V1497" s="4" t="str">
        <f t="shared" si="519"/>
        <v>Sw</v>
      </c>
      <c r="W1497" s="179" t="str">
        <f t="shared" si="525"/>
        <v>MR593.6</v>
      </c>
      <c r="X1497" s="4" t="str">
        <f t="shared" si="520"/>
        <v>Lamp</v>
      </c>
      <c r="Y1497" s="179" t="str">
        <f t="shared" si="531"/>
        <v>MR693.6</v>
      </c>
      <c r="Z1497" s="4" t="str">
        <f t="shared" si="521"/>
        <v>Alw</v>
      </c>
    </row>
    <row r="1498" spans="2:26">
      <c r="B1498" s="256"/>
      <c r="G1498" s="182">
        <f t="shared" si="532"/>
        <v>93</v>
      </c>
      <c r="H1498" s="179">
        <f t="shared" si="533"/>
        <v>7</v>
      </c>
      <c r="I1498" s="179" t="str">
        <f t="shared" si="522"/>
        <v>R93.7</v>
      </c>
      <c r="K1498" s="179" t="str">
        <f t="shared" si="526"/>
        <v>R193.7</v>
      </c>
      <c r="L1498" s="138" t="str">
        <f t="shared" si="518"/>
        <v>Sol</v>
      </c>
      <c r="M1498" s="179" t="str">
        <f t="shared" si="527"/>
        <v>MR93.7</v>
      </c>
      <c r="N1498" s="4" t="str">
        <f t="shared" si="523"/>
        <v>Flg</v>
      </c>
      <c r="O1498" s="179" t="str">
        <f t="shared" si="528"/>
        <v>MR193.7</v>
      </c>
      <c r="P1498" s="4" t="str">
        <f t="shared" si="534"/>
        <v>Pls</v>
      </c>
      <c r="Q1498" s="179" t="str">
        <f t="shared" si="529"/>
        <v>MR293.7</v>
      </c>
      <c r="R1498" s="4" t="str">
        <f t="shared" si="535"/>
        <v>[M]</v>
      </c>
      <c r="S1498" s="179" t="str">
        <f t="shared" si="530"/>
        <v>MR393.7</v>
      </c>
      <c r="T1498" s="4" t="str">
        <f t="shared" si="536"/>
        <v>[A]</v>
      </c>
      <c r="U1498" s="179" t="str">
        <f t="shared" si="524"/>
        <v>MR493.7</v>
      </c>
      <c r="V1498" s="4" t="str">
        <f t="shared" si="519"/>
        <v>Sw</v>
      </c>
      <c r="W1498" s="179" t="str">
        <f t="shared" si="525"/>
        <v>MR593.7</v>
      </c>
      <c r="X1498" s="4" t="str">
        <f t="shared" si="520"/>
        <v>Lamp</v>
      </c>
      <c r="Y1498" s="179" t="str">
        <f t="shared" si="531"/>
        <v>MR693.7</v>
      </c>
      <c r="Z1498" s="4" t="str">
        <f t="shared" si="521"/>
        <v>Alw</v>
      </c>
    </row>
    <row r="1499" spans="2:26">
      <c r="B1499" s="256"/>
      <c r="G1499" s="182">
        <f t="shared" si="532"/>
        <v>93</v>
      </c>
      <c r="H1499" s="179">
        <f t="shared" si="533"/>
        <v>8</v>
      </c>
      <c r="I1499" s="179" t="str">
        <f t="shared" si="522"/>
        <v>R93.8</v>
      </c>
      <c r="K1499" s="179" t="str">
        <f t="shared" si="526"/>
        <v>R193.8</v>
      </c>
      <c r="L1499" s="138" t="str">
        <f t="shared" si="518"/>
        <v>Sol</v>
      </c>
      <c r="M1499" s="179" t="str">
        <f t="shared" si="527"/>
        <v>MR93.8</v>
      </c>
      <c r="N1499" s="4" t="str">
        <f t="shared" si="523"/>
        <v>Flg</v>
      </c>
      <c r="O1499" s="179" t="str">
        <f t="shared" si="528"/>
        <v>MR193.8</v>
      </c>
      <c r="P1499" s="4" t="str">
        <f t="shared" si="534"/>
        <v>Pls</v>
      </c>
      <c r="Q1499" s="179" t="str">
        <f t="shared" si="529"/>
        <v>MR293.8</v>
      </c>
      <c r="R1499" s="4" t="str">
        <f t="shared" si="535"/>
        <v>[M]</v>
      </c>
      <c r="S1499" s="179" t="str">
        <f t="shared" si="530"/>
        <v>MR393.8</v>
      </c>
      <c r="T1499" s="4" t="str">
        <f t="shared" si="536"/>
        <v>[A]</v>
      </c>
      <c r="U1499" s="179" t="str">
        <f t="shared" si="524"/>
        <v>MR493.8</v>
      </c>
      <c r="V1499" s="4" t="str">
        <f t="shared" si="519"/>
        <v>Sw</v>
      </c>
      <c r="W1499" s="179" t="str">
        <f t="shared" si="525"/>
        <v>MR593.8</v>
      </c>
      <c r="X1499" s="4" t="str">
        <f t="shared" si="520"/>
        <v>Lamp</v>
      </c>
      <c r="Y1499" s="179" t="str">
        <f t="shared" si="531"/>
        <v>MR693.8</v>
      </c>
      <c r="Z1499" s="4" t="str">
        <f t="shared" si="521"/>
        <v>Alw</v>
      </c>
    </row>
    <row r="1500" spans="2:26">
      <c r="B1500" s="256"/>
      <c r="G1500" s="182">
        <f t="shared" si="532"/>
        <v>93</v>
      </c>
      <c r="H1500" s="179">
        <f t="shared" si="533"/>
        <v>9</v>
      </c>
      <c r="I1500" s="179" t="str">
        <f t="shared" si="522"/>
        <v>R93.9</v>
      </c>
      <c r="K1500" s="179" t="str">
        <f t="shared" si="526"/>
        <v>R193.9</v>
      </c>
      <c r="L1500" s="138" t="str">
        <f t="shared" si="518"/>
        <v>Sol</v>
      </c>
      <c r="M1500" s="179" t="str">
        <f t="shared" si="527"/>
        <v>MR93.9</v>
      </c>
      <c r="N1500" s="4" t="str">
        <f t="shared" si="523"/>
        <v>Flg</v>
      </c>
      <c r="O1500" s="179" t="str">
        <f t="shared" si="528"/>
        <v>MR193.9</v>
      </c>
      <c r="P1500" s="4" t="str">
        <f t="shared" si="534"/>
        <v>Pls</v>
      </c>
      <c r="Q1500" s="179" t="str">
        <f t="shared" si="529"/>
        <v>MR293.9</v>
      </c>
      <c r="R1500" s="4" t="str">
        <f t="shared" si="535"/>
        <v>[M]</v>
      </c>
      <c r="S1500" s="179" t="str">
        <f t="shared" si="530"/>
        <v>MR393.9</v>
      </c>
      <c r="T1500" s="4" t="str">
        <f t="shared" si="536"/>
        <v>[A]</v>
      </c>
      <c r="U1500" s="179" t="str">
        <f t="shared" si="524"/>
        <v>MR493.9</v>
      </c>
      <c r="V1500" s="4" t="str">
        <f t="shared" si="519"/>
        <v>Sw</v>
      </c>
      <c r="W1500" s="179" t="str">
        <f t="shared" si="525"/>
        <v>MR593.9</v>
      </c>
      <c r="X1500" s="4" t="str">
        <f t="shared" si="520"/>
        <v>Lamp</v>
      </c>
      <c r="Y1500" s="179" t="str">
        <f t="shared" si="531"/>
        <v>MR693.9</v>
      </c>
      <c r="Z1500" s="4" t="str">
        <f t="shared" si="521"/>
        <v>Alw</v>
      </c>
    </row>
    <row r="1501" spans="2:26">
      <c r="B1501" s="256"/>
      <c r="G1501" s="182">
        <f t="shared" si="532"/>
        <v>93</v>
      </c>
      <c r="H1501" s="179">
        <f t="shared" si="533"/>
        <v>10</v>
      </c>
      <c r="I1501" s="179" t="str">
        <f t="shared" si="522"/>
        <v>R93.10</v>
      </c>
      <c r="K1501" s="179" t="str">
        <f t="shared" si="526"/>
        <v>R193.10</v>
      </c>
      <c r="L1501" s="138" t="str">
        <f t="shared" si="518"/>
        <v>Sol</v>
      </c>
      <c r="M1501" s="179" t="str">
        <f t="shared" si="527"/>
        <v>MR93.10</v>
      </c>
      <c r="N1501" s="4" t="str">
        <f t="shared" si="523"/>
        <v>Flg</v>
      </c>
      <c r="O1501" s="179" t="str">
        <f t="shared" si="528"/>
        <v>MR193.10</v>
      </c>
      <c r="P1501" s="4" t="str">
        <f t="shared" si="534"/>
        <v>Pls</v>
      </c>
      <c r="Q1501" s="179" t="str">
        <f t="shared" si="529"/>
        <v>MR293.10</v>
      </c>
      <c r="R1501" s="4" t="str">
        <f t="shared" si="535"/>
        <v>[M]</v>
      </c>
      <c r="S1501" s="179" t="str">
        <f t="shared" si="530"/>
        <v>MR393.10</v>
      </c>
      <c r="T1501" s="4" t="str">
        <f t="shared" si="536"/>
        <v>[A]</v>
      </c>
      <c r="U1501" s="179" t="str">
        <f t="shared" si="524"/>
        <v>MR493.10</v>
      </c>
      <c r="V1501" s="4" t="str">
        <f t="shared" si="519"/>
        <v>Sw</v>
      </c>
      <c r="W1501" s="179" t="str">
        <f t="shared" si="525"/>
        <v>MR593.10</v>
      </c>
      <c r="X1501" s="4" t="str">
        <f t="shared" si="520"/>
        <v>Lamp</v>
      </c>
      <c r="Y1501" s="179" t="str">
        <f t="shared" si="531"/>
        <v>MR693.10</v>
      </c>
      <c r="Z1501" s="4" t="str">
        <f t="shared" si="521"/>
        <v>Alw</v>
      </c>
    </row>
    <row r="1502" spans="2:26">
      <c r="B1502" s="256"/>
      <c r="G1502" s="182">
        <f t="shared" si="532"/>
        <v>93</v>
      </c>
      <c r="H1502" s="179">
        <f t="shared" si="533"/>
        <v>11</v>
      </c>
      <c r="I1502" s="179" t="str">
        <f t="shared" si="522"/>
        <v>R93.11</v>
      </c>
      <c r="K1502" s="179" t="str">
        <f t="shared" si="526"/>
        <v>R193.11</v>
      </c>
      <c r="L1502" s="138" t="str">
        <f t="shared" si="518"/>
        <v>Sol</v>
      </c>
      <c r="M1502" s="179" t="str">
        <f t="shared" si="527"/>
        <v>MR93.11</v>
      </c>
      <c r="N1502" s="4" t="str">
        <f t="shared" si="523"/>
        <v>Flg</v>
      </c>
      <c r="O1502" s="179" t="str">
        <f t="shared" si="528"/>
        <v>MR193.11</v>
      </c>
      <c r="P1502" s="4" t="str">
        <f t="shared" si="534"/>
        <v>Pls</v>
      </c>
      <c r="Q1502" s="179" t="str">
        <f t="shared" si="529"/>
        <v>MR293.11</v>
      </c>
      <c r="R1502" s="4" t="str">
        <f t="shared" si="535"/>
        <v>[M]</v>
      </c>
      <c r="S1502" s="179" t="str">
        <f t="shared" si="530"/>
        <v>MR393.11</v>
      </c>
      <c r="T1502" s="4" t="str">
        <f t="shared" si="536"/>
        <v>[A]</v>
      </c>
      <c r="U1502" s="179" t="str">
        <f t="shared" si="524"/>
        <v>MR493.11</v>
      </c>
      <c r="V1502" s="4" t="str">
        <f t="shared" si="519"/>
        <v>Sw</v>
      </c>
      <c r="W1502" s="179" t="str">
        <f t="shared" si="525"/>
        <v>MR593.11</v>
      </c>
      <c r="X1502" s="4" t="str">
        <f t="shared" si="520"/>
        <v>Lamp</v>
      </c>
      <c r="Y1502" s="179" t="str">
        <f t="shared" si="531"/>
        <v>MR693.11</v>
      </c>
      <c r="Z1502" s="4" t="str">
        <f t="shared" si="521"/>
        <v>Alw</v>
      </c>
    </row>
    <row r="1503" spans="2:26">
      <c r="B1503" s="256"/>
      <c r="G1503" s="182">
        <f t="shared" si="532"/>
        <v>93</v>
      </c>
      <c r="H1503" s="179">
        <f t="shared" si="533"/>
        <v>12</v>
      </c>
      <c r="I1503" s="179" t="str">
        <f t="shared" si="522"/>
        <v>R93.12</v>
      </c>
      <c r="K1503" s="179" t="str">
        <f t="shared" si="526"/>
        <v>R193.12</v>
      </c>
      <c r="L1503" s="138" t="str">
        <f t="shared" si="518"/>
        <v>Sol</v>
      </c>
      <c r="M1503" s="179" t="str">
        <f t="shared" si="527"/>
        <v>MR93.12</v>
      </c>
      <c r="N1503" s="4" t="str">
        <f t="shared" si="523"/>
        <v>Flg</v>
      </c>
      <c r="O1503" s="179" t="str">
        <f t="shared" si="528"/>
        <v>MR193.12</v>
      </c>
      <c r="P1503" s="4" t="str">
        <f t="shared" si="534"/>
        <v>Pls</v>
      </c>
      <c r="Q1503" s="179" t="str">
        <f t="shared" si="529"/>
        <v>MR293.12</v>
      </c>
      <c r="R1503" s="4" t="str">
        <f t="shared" si="535"/>
        <v>[M]</v>
      </c>
      <c r="S1503" s="179" t="str">
        <f t="shared" si="530"/>
        <v>MR393.12</v>
      </c>
      <c r="T1503" s="4" t="str">
        <f t="shared" si="536"/>
        <v>[A]</v>
      </c>
      <c r="U1503" s="179" t="str">
        <f t="shared" si="524"/>
        <v>MR493.12</v>
      </c>
      <c r="V1503" s="4" t="str">
        <f t="shared" si="519"/>
        <v>Sw</v>
      </c>
      <c r="W1503" s="179" t="str">
        <f t="shared" si="525"/>
        <v>MR593.12</v>
      </c>
      <c r="X1503" s="4" t="str">
        <f t="shared" si="520"/>
        <v>Lamp</v>
      </c>
      <c r="Y1503" s="179" t="str">
        <f t="shared" si="531"/>
        <v>MR693.12</v>
      </c>
      <c r="Z1503" s="4" t="str">
        <f t="shared" si="521"/>
        <v>Alw</v>
      </c>
    </row>
    <row r="1504" spans="2:26">
      <c r="B1504" s="256"/>
      <c r="G1504" s="182">
        <f t="shared" si="532"/>
        <v>93</v>
      </c>
      <c r="H1504" s="179">
        <f t="shared" si="533"/>
        <v>13</v>
      </c>
      <c r="I1504" s="179" t="str">
        <f t="shared" si="522"/>
        <v>R93.13</v>
      </c>
      <c r="K1504" s="179" t="str">
        <f t="shared" si="526"/>
        <v>R193.13</v>
      </c>
      <c r="L1504" s="138" t="str">
        <f t="shared" si="518"/>
        <v>Sol</v>
      </c>
      <c r="M1504" s="179" t="str">
        <f t="shared" si="527"/>
        <v>MR93.13</v>
      </c>
      <c r="N1504" s="4" t="str">
        <f t="shared" si="523"/>
        <v>Flg</v>
      </c>
      <c r="O1504" s="179" t="str">
        <f t="shared" si="528"/>
        <v>MR193.13</v>
      </c>
      <c r="P1504" s="4" t="str">
        <f t="shared" si="534"/>
        <v>Pls</v>
      </c>
      <c r="Q1504" s="179" t="str">
        <f t="shared" si="529"/>
        <v>MR293.13</v>
      </c>
      <c r="R1504" s="4" t="str">
        <f t="shared" si="535"/>
        <v>[M]</v>
      </c>
      <c r="S1504" s="179" t="str">
        <f t="shared" si="530"/>
        <v>MR393.13</v>
      </c>
      <c r="T1504" s="4" t="str">
        <f t="shared" si="536"/>
        <v>[A]</v>
      </c>
      <c r="U1504" s="179" t="str">
        <f t="shared" si="524"/>
        <v>MR493.13</v>
      </c>
      <c r="V1504" s="4" t="str">
        <f t="shared" si="519"/>
        <v>Sw</v>
      </c>
      <c r="W1504" s="179" t="str">
        <f t="shared" si="525"/>
        <v>MR593.13</v>
      </c>
      <c r="X1504" s="4" t="str">
        <f t="shared" si="520"/>
        <v>Lamp</v>
      </c>
      <c r="Y1504" s="179" t="str">
        <f t="shared" si="531"/>
        <v>MR693.13</v>
      </c>
      <c r="Z1504" s="4" t="str">
        <f t="shared" si="521"/>
        <v>Alw</v>
      </c>
    </row>
    <row r="1505" spans="2:26">
      <c r="B1505" s="256"/>
      <c r="G1505" s="182">
        <f t="shared" si="532"/>
        <v>93</v>
      </c>
      <c r="H1505" s="179">
        <f t="shared" si="533"/>
        <v>14</v>
      </c>
      <c r="I1505" s="179" t="str">
        <f t="shared" si="522"/>
        <v>R93.14</v>
      </c>
      <c r="K1505" s="179" t="str">
        <f t="shared" si="526"/>
        <v>R193.14</v>
      </c>
      <c r="L1505" s="138" t="str">
        <f t="shared" si="518"/>
        <v>Sol</v>
      </c>
      <c r="M1505" s="179" t="str">
        <f t="shared" si="527"/>
        <v>MR93.14</v>
      </c>
      <c r="N1505" s="4" t="str">
        <f t="shared" si="523"/>
        <v>Flg</v>
      </c>
      <c r="O1505" s="179" t="str">
        <f t="shared" si="528"/>
        <v>MR193.14</v>
      </c>
      <c r="P1505" s="4" t="str">
        <f t="shared" si="534"/>
        <v>Pls</v>
      </c>
      <c r="Q1505" s="179" t="str">
        <f t="shared" si="529"/>
        <v>MR293.14</v>
      </c>
      <c r="R1505" s="4" t="str">
        <f t="shared" si="535"/>
        <v>[M]</v>
      </c>
      <c r="S1505" s="179" t="str">
        <f t="shared" si="530"/>
        <v>MR393.14</v>
      </c>
      <c r="T1505" s="4" t="str">
        <f t="shared" si="536"/>
        <v>[A]</v>
      </c>
      <c r="U1505" s="179" t="str">
        <f t="shared" si="524"/>
        <v>MR493.14</v>
      </c>
      <c r="V1505" s="4" t="str">
        <f t="shared" si="519"/>
        <v>Sw</v>
      </c>
      <c r="W1505" s="179" t="str">
        <f t="shared" si="525"/>
        <v>MR593.14</v>
      </c>
      <c r="X1505" s="4" t="str">
        <f t="shared" si="520"/>
        <v>Lamp</v>
      </c>
      <c r="Y1505" s="179" t="str">
        <f t="shared" si="531"/>
        <v>MR693.14</v>
      </c>
      <c r="Z1505" s="4" t="str">
        <f t="shared" si="521"/>
        <v>Alw</v>
      </c>
    </row>
    <row r="1506" spans="7:26">
      <c r="G1506" s="182">
        <f t="shared" si="532"/>
        <v>93</v>
      </c>
      <c r="H1506" s="179">
        <f t="shared" si="533"/>
        <v>15</v>
      </c>
      <c r="I1506" s="179" t="str">
        <f t="shared" si="522"/>
        <v>R93.15</v>
      </c>
      <c r="K1506" s="179" t="str">
        <f t="shared" si="526"/>
        <v>R193.15</v>
      </c>
      <c r="L1506" s="138" t="str">
        <f t="shared" si="518"/>
        <v>Sol</v>
      </c>
      <c r="M1506" s="179" t="str">
        <f t="shared" si="527"/>
        <v>MR93.15</v>
      </c>
      <c r="N1506" s="4" t="str">
        <f t="shared" si="523"/>
        <v>Flg</v>
      </c>
      <c r="O1506" s="179" t="str">
        <f t="shared" si="528"/>
        <v>MR193.15</v>
      </c>
      <c r="P1506" s="4" t="str">
        <f t="shared" si="534"/>
        <v>Pls</v>
      </c>
      <c r="Q1506" s="179" t="str">
        <f t="shared" si="529"/>
        <v>MR293.15</v>
      </c>
      <c r="R1506" s="4" t="str">
        <f t="shared" si="535"/>
        <v>[M]</v>
      </c>
      <c r="S1506" s="179" t="str">
        <f t="shared" si="530"/>
        <v>MR393.15</v>
      </c>
      <c r="T1506" s="4" t="str">
        <f t="shared" si="536"/>
        <v>[A]</v>
      </c>
      <c r="U1506" s="179" t="str">
        <f t="shared" si="524"/>
        <v>MR493.15</v>
      </c>
      <c r="V1506" s="4" t="str">
        <f t="shared" si="519"/>
        <v>Sw</v>
      </c>
      <c r="W1506" s="179" t="str">
        <f t="shared" si="525"/>
        <v>MR593.15</v>
      </c>
      <c r="X1506" s="4" t="str">
        <f t="shared" si="520"/>
        <v>Lamp</v>
      </c>
      <c r="Y1506" s="179" t="str">
        <f t="shared" si="531"/>
        <v>MR693.15</v>
      </c>
      <c r="Z1506" s="4" t="str">
        <f t="shared" si="521"/>
        <v>Alw</v>
      </c>
    </row>
    <row r="1507" spans="2:26">
      <c r="B1507" s="256"/>
      <c r="G1507" s="182">
        <f t="shared" si="532"/>
        <v>94</v>
      </c>
      <c r="H1507" s="179">
        <f t="shared" si="533"/>
        <v>0</v>
      </c>
      <c r="I1507" s="179" t="str">
        <f t="shared" si="522"/>
        <v>R94.0</v>
      </c>
      <c r="K1507" s="179" t="str">
        <f t="shared" si="526"/>
        <v>R194.0</v>
      </c>
      <c r="L1507" s="138" t="str">
        <f t="shared" ref="L1507:L1570" si="537">$B1507&amp;L$2</f>
        <v>Sol</v>
      </c>
      <c r="M1507" s="179" t="str">
        <f t="shared" si="527"/>
        <v>MR94.0</v>
      </c>
      <c r="N1507" s="4" t="str">
        <f t="shared" si="523"/>
        <v>Flg</v>
      </c>
      <c r="O1507" s="179" t="str">
        <f t="shared" si="528"/>
        <v>MR194.0</v>
      </c>
      <c r="P1507" s="4" t="str">
        <f t="shared" si="534"/>
        <v>Pls</v>
      </c>
      <c r="Q1507" s="179" t="str">
        <f t="shared" si="529"/>
        <v>MR294.0</v>
      </c>
      <c r="R1507" s="4" t="str">
        <f t="shared" si="535"/>
        <v>[M]</v>
      </c>
      <c r="S1507" s="179" t="str">
        <f t="shared" si="530"/>
        <v>MR394.0</v>
      </c>
      <c r="T1507" s="4" t="str">
        <f t="shared" si="536"/>
        <v>[A]</v>
      </c>
      <c r="U1507" s="179" t="str">
        <f t="shared" si="524"/>
        <v>MR494.0</v>
      </c>
      <c r="V1507" s="4" t="str">
        <f t="shared" ref="V1507:V1570" si="538">$B1507&amp;V$2</f>
        <v>Sw</v>
      </c>
      <c r="W1507" s="179" t="str">
        <f t="shared" si="525"/>
        <v>MR594.0</v>
      </c>
      <c r="X1507" s="4" t="str">
        <f t="shared" ref="X1507:X1570" si="539">$B1507&amp;X$2</f>
        <v>Lamp</v>
      </c>
      <c r="Y1507" s="179" t="str">
        <f t="shared" si="531"/>
        <v>MR694.0</v>
      </c>
      <c r="Z1507" s="4" t="str">
        <f t="shared" si="521"/>
        <v>Alw</v>
      </c>
    </row>
    <row r="1508" spans="2:26">
      <c r="B1508" s="256"/>
      <c r="G1508" s="182">
        <f t="shared" si="532"/>
        <v>94</v>
      </c>
      <c r="H1508" s="179">
        <f t="shared" si="533"/>
        <v>1</v>
      </c>
      <c r="I1508" s="179" t="str">
        <f t="shared" si="522"/>
        <v>R94.1</v>
      </c>
      <c r="K1508" s="179" t="str">
        <f t="shared" si="526"/>
        <v>R194.1</v>
      </c>
      <c r="L1508" s="138" t="str">
        <f t="shared" si="537"/>
        <v>Sol</v>
      </c>
      <c r="M1508" s="179" t="str">
        <f t="shared" si="527"/>
        <v>MR94.1</v>
      </c>
      <c r="N1508" s="4" t="str">
        <f t="shared" si="523"/>
        <v>Flg</v>
      </c>
      <c r="O1508" s="179" t="str">
        <f t="shared" si="528"/>
        <v>MR194.1</v>
      </c>
      <c r="P1508" s="4" t="str">
        <f t="shared" si="534"/>
        <v>Pls</v>
      </c>
      <c r="Q1508" s="179" t="str">
        <f t="shared" si="529"/>
        <v>MR294.1</v>
      </c>
      <c r="R1508" s="4" t="str">
        <f t="shared" si="535"/>
        <v>[M]</v>
      </c>
      <c r="S1508" s="179" t="str">
        <f t="shared" si="530"/>
        <v>MR394.1</v>
      </c>
      <c r="T1508" s="4" t="str">
        <f t="shared" si="536"/>
        <v>[A]</v>
      </c>
      <c r="U1508" s="179" t="str">
        <f t="shared" si="524"/>
        <v>MR494.1</v>
      </c>
      <c r="V1508" s="4" t="str">
        <f t="shared" si="538"/>
        <v>Sw</v>
      </c>
      <c r="W1508" s="179" t="str">
        <f t="shared" si="525"/>
        <v>MR594.1</v>
      </c>
      <c r="X1508" s="4" t="str">
        <f t="shared" si="539"/>
        <v>Lamp</v>
      </c>
      <c r="Y1508" s="179" t="str">
        <f t="shared" si="531"/>
        <v>MR694.1</v>
      </c>
      <c r="Z1508" s="4" t="str">
        <f t="shared" si="521"/>
        <v>Alw</v>
      </c>
    </row>
    <row r="1509" spans="2:26">
      <c r="B1509" s="256"/>
      <c r="G1509" s="182">
        <f t="shared" si="532"/>
        <v>94</v>
      </c>
      <c r="H1509" s="179">
        <f t="shared" si="533"/>
        <v>2</v>
      </c>
      <c r="I1509" s="179" t="str">
        <f t="shared" si="522"/>
        <v>R94.2</v>
      </c>
      <c r="K1509" s="179" t="str">
        <f t="shared" si="526"/>
        <v>R194.2</v>
      </c>
      <c r="L1509" s="138" t="str">
        <f t="shared" si="537"/>
        <v>Sol</v>
      </c>
      <c r="M1509" s="179" t="str">
        <f t="shared" si="527"/>
        <v>MR94.2</v>
      </c>
      <c r="N1509" s="4" t="str">
        <f t="shared" si="523"/>
        <v>Flg</v>
      </c>
      <c r="O1509" s="179" t="str">
        <f t="shared" si="528"/>
        <v>MR194.2</v>
      </c>
      <c r="P1509" s="4" t="str">
        <f t="shared" si="534"/>
        <v>Pls</v>
      </c>
      <c r="Q1509" s="179" t="str">
        <f t="shared" si="529"/>
        <v>MR294.2</v>
      </c>
      <c r="R1509" s="4" t="str">
        <f t="shared" si="535"/>
        <v>[M]</v>
      </c>
      <c r="S1509" s="179" t="str">
        <f t="shared" si="530"/>
        <v>MR394.2</v>
      </c>
      <c r="T1509" s="4" t="str">
        <f t="shared" si="536"/>
        <v>[A]</v>
      </c>
      <c r="U1509" s="179" t="str">
        <f t="shared" si="524"/>
        <v>MR494.2</v>
      </c>
      <c r="V1509" s="4" t="str">
        <f t="shared" si="538"/>
        <v>Sw</v>
      </c>
      <c r="W1509" s="179" t="str">
        <f t="shared" si="525"/>
        <v>MR594.2</v>
      </c>
      <c r="X1509" s="4" t="str">
        <f t="shared" si="539"/>
        <v>Lamp</v>
      </c>
      <c r="Y1509" s="179" t="str">
        <f t="shared" si="531"/>
        <v>MR694.2</v>
      </c>
      <c r="Z1509" s="4" t="str">
        <f t="shared" si="521"/>
        <v>Alw</v>
      </c>
    </row>
    <row r="1510" spans="2:26">
      <c r="B1510" s="256"/>
      <c r="G1510" s="182">
        <f t="shared" si="532"/>
        <v>94</v>
      </c>
      <c r="H1510" s="179">
        <f t="shared" si="533"/>
        <v>3</v>
      </c>
      <c r="I1510" s="179" t="str">
        <f t="shared" si="522"/>
        <v>R94.3</v>
      </c>
      <c r="K1510" s="179" t="str">
        <f t="shared" si="526"/>
        <v>R194.3</v>
      </c>
      <c r="L1510" s="138" t="str">
        <f t="shared" si="537"/>
        <v>Sol</v>
      </c>
      <c r="M1510" s="179" t="str">
        <f t="shared" si="527"/>
        <v>MR94.3</v>
      </c>
      <c r="N1510" s="4" t="str">
        <f t="shared" si="523"/>
        <v>Flg</v>
      </c>
      <c r="O1510" s="179" t="str">
        <f t="shared" si="528"/>
        <v>MR194.3</v>
      </c>
      <c r="P1510" s="4" t="str">
        <f t="shared" si="534"/>
        <v>Pls</v>
      </c>
      <c r="Q1510" s="179" t="str">
        <f t="shared" si="529"/>
        <v>MR294.3</v>
      </c>
      <c r="R1510" s="4" t="str">
        <f t="shared" si="535"/>
        <v>[M]</v>
      </c>
      <c r="S1510" s="179" t="str">
        <f t="shared" si="530"/>
        <v>MR394.3</v>
      </c>
      <c r="T1510" s="4" t="str">
        <f t="shared" si="536"/>
        <v>[A]</v>
      </c>
      <c r="U1510" s="179" t="str">
        <f t="shared" si="524"/>
        <v>MR494.3</v>
      </c>
      <c r="V1510" s="4" t="str">
        <f t="shared" si="538"/>
        <v>Sw</v>
      </c>
      <c r="W1510" s="179" t="str">
        <f t="shared" si="525"/>
        <v>MR594.3</v>
      </c>
      <c r="X1510" s="4" t="str">
        <f t="shared" si="539"/>
        <v>Lamp</v>
      </c>
      <c r="Y1510" s="179" t="str">
        <f t="shared" si="531"/>
        <v>MR694.3</v>
      </c>
      <c r="Z1510" s="4" t="str">
        <f t="shared" si="521"/>
        <v>Alw</v>
      </c>
    </row>
    <row r="1511" spans="2:26">
      <c r="B1511" s="256"/>
      <c r="G1511" s="182">
        <f t="shared" si="532"/>
        <v>94</v>
      </c>
      <c r="H1511" s="179">
        <f t="shared" si="533"/>
        <v>4</v>
      </c>
      <c r="I1511" s="179" t="str">
        <f t="shared" si="522"/>
        <v>R94.4</v>
      </c>
      <c r="K1511" s="179" t="str">
        <f t="shared" si="526"/>
        <v>R194.4</v>
      </c>
      <c r="L1511" s="138" t="str">
        <f t="shared" si="537"/>
        <v>Sol</v>
      </c>
      <c r="M1511" s="179" t="str">
        <f t="shared" si="527"/>
        <v>MR94.4</v>
      </c>
      <c r="N1511" s="4" t="str">
        <f t="shared" si="523"/>
        <v>Flg</v>
      </c>
      <c r="O1511" s="179" t="str">
        <f t="shared" si="528"/>
        <v>MR194.4</v>
      </c>
      <c r="P1511" s="4" t="str">
        <f t="shared" si="534"/>
        <v>Pls</v>
      </c>
      <c r="Q1511" s="179" t="str">
        <f t="shared" si="529"/>
        <v>MR294.4</v>
      </c>
      <c r="R1511" s="4" t="str">
        <f t="shared" si="535"/>
        <v>[M]</v>
      </c>
      <c r="S1511" s="179" t="str">
        <f t="shared" si="530"/>
        <v>MR394.4</v>
      </c>
      <c r="T1511" s="4" t="str">
        <f t="shared" si="536"/>
        <v>[A]</v>
      </c>
      <c r="U1511" s="179" t="str">
        <f t="shared" si="524"/>
        <v>MR494.4</v>
      </c>
      <c r="V1511" s="4" t="str">
        <f t="shared" si="538"/>
        <v>Sw</v>
      </c>
      <c r="W1511" s="179" t="str">
        <f t="shared" si="525"/>
        <v>MR594.4</v>
      </c>
      <c r="X1511" s="4" t="str">
        <f t="shared" si="539"/>
        <v>Lamp</v>
      </c>
      <c r="Y1511" s="179" t="str">
        <f t="shared" si="531"/>
        <v>MR694.4</v>
      </c>
      <c r="Z1511" s="4" t="str">
        <f t="shared" si="521"/>
        <v>Alw</v>
      </c>
    </row>
    <row r="1512" spans="2:26">
      <c r="B1512" s="256"/>
      <c r="G1512" s="182">
        <f t="shared" si="532"/>
        <v>94</v>
      </c>
      <c r="H1512" s="179">
        <f t="shared" si="533"/>
        <v>5</v>
      </c>
      <c r="I1512" s="179" t="str">
        <f t="shared" si="522"/>
        <v>R94.5</v>
      </c>
      <c r="K1512" s="179" t="str">
        <f t="shared" si="526"/>
        <v>R194.5</v>
      </c>
      <c r="L1512" s="138" t="str">
        <f t="shared" si="537"/>
        <v>Sol</v>
      </c>
      <c r="M1512" s="179" t="str">
        <f t="shared" si="527"/>
        <v>MR94.5</v>
      </c>
      <c r="N1512" s="4" t="str">
        <f t="shared" si="523"/>
        <v>Flg</v>
      </c>
      <c r="O1512" s="179" t="str">
        <f t="shared" si="528"/>
        <v>MR194.5</v>
      </c>
      <c r="P1512" s="4" t="str">
        <f t="shared" si="534"/>
        <v>Pls</v>
      </c>
      <c r="Q1512" s="179" t="str">
        <f t="shared" si="529"/>
        <v>MR294.5</v>
      </c>
      <c r="R1512" s="4" t="str">
        <f t="shared" si="535"/>
        <v>[M]</v>
      </c>
      <c r="S1512" s="179" t="str">
        <f t="shared" si="530"/>
        <v>MR394.5</v>
      </c>
      <c r="T1512" s="4" t="str">
        <f t="shared" si="536"/>
        <v>[A]</v>
      </c>
      <c r="U1512" s="179" t="str">
        <f t="shared" si="524"/>
        <v>MR494.5</v>
      </c>
      <c r="V1512" s="4" t="str">
        <f t="shared" si="538"/>
        <v>Sw</v>
      </c>
      <c r="W1512" s="179" t="str">
        <f t="shared" si="525"/>
        <v>MR594.5</v>
      </c>
      <c r="X1512" s="4" t="str">
        <f t="shared" si="539"/>
        <v>Lamp</v>
      </c>
      <c r="Y1512" s="179" t="str">
        <f t="shared" si="531"/>
        <v>MR694.5</v>
      </c>
      <c r="Z1512" s="4" t="str">
        <f t="shared" si="521"/>
        <v>Alw</v>
      </c>
    </row>
    <row r="1513" spans="2:26">
      <c r="B1513" s="256"/>
      <c r="G1513" s="182">
        <f t="shared" si="532"/>
        <v>94</v>
      </c>
      <c r="H1513" s="179">
        <f t="shared" si="533"/>
        <v>6</v>
      </c>
      <c r="I1513" s="179" t="str">
        <f t="shared" si="522"/>
        <v>R94.6</v>
      </c>
      <c r="K1513" s="179" t="str">
        <f t="shared" si="526"/>
        <v>R194.6</v>
      </c>
      <c r="L1513" s="138" t="str">
        <f t="shared" si="537"/>
        <v>Sol</v>
      </c>
      <c r="M1513" s="179" t="str">
        <f t="shared" si="527"/>
        <v>MR94.6</v>
      </c>
      <c r="N1513" s="4" t="str">
        <f t="shared" si="523"/>
        <v>Flg</v>
      </c>
      <c r="O1513" s="179" t="str">
        <f t="shared" si="528"/>
        <v>MR194.6</v>
      </c>
      <c r="P1513" s="4" t="str">
        <f t="shared" si="534"/>
        <v>Pls</v>
      </c>
      <c r="Q1513" s="179" t="str">
        <f t="shared" si="529"/>
        <v>MR294.6</v>
      </c>
      <c r="R1513" s="4" t="str">
        <f t="shared" si="535"/>
        <v>[M]</v>
      </c>
      <c r="S1513" s="179" t="str">
        <f t="shared" si="530"/>
        <v>MR394.6</v>
      </c>
      <c r="T1513" s="4" t="str">
        <f t="shared" si="536"/>
        <v>[A]</v>
      </c>
      <c r="U1513" s="179" t="str">
        <f t="shared" si="524"/>
        <v>MR494.6</v>
      </c>
      <c r="V1513" s="4" t="str">
        <f t="shared" si="538"/>
        <v>Sw</v>
      </c>
      <c r="W1513" s="179" t="str">
        <f t="shared" si="525"/>
        <v>MR594.6</v>
      </c>
      <c r="X1513" s="4" t="str">
        <f t="shared" si="539"/>
        <v>Lamp</v>
      </c>
      <c r="Y1513" s="179" t="str">
        <f t="shared" si="531"/>
        <v>MR694.6</v>
      </c>
      <c r="Z1513" s="4" t="str">
        <f t="shared" ref="Z1513:Z1576" si="540">$B1513&amp;Z$2</f>
        <v>Alw</v>
      </c>
    </row>
    <row r="1514" spans="2:26">
      <c r="B1514" s="256"/>
      <c r="G1514" s="182">
        <f t="shared" si="532"/>
        <v>94</v>
      </c>
      <c r="H1514" s="179">
        <f t="shared" si="533"/>
        <v>7</v>
      </c>
      <c r="I1514" s="179" t="str">
        <f t="shared" si="522"/>
        <v>R94.7</v>
      </c>
      <c r="K1514" s="179" t="str">
        <f t="shared" si="526"/>
        <v>R194.7</v>
      </c>
      <c r="L1514" s="138" t="str">
        <f t="shared" si="537"/>
        <v>Sol</v>
      </c>
      <c r="M1514" s="179" t="str">
        <f t="shared" si="527"/>
        <v>MR94.7</v>
      </c>
      <c r="N1514" s="4" t="str">
        <f t="shared" si="523"/>
        <v>Flg</v>
      </c>
      <c r="O1514" s="179" t="str">
        <f t="shared" si="528"/>
        <v>MR194.7</v>
      </c>
      <c r="P1514" s="4" t="str">
        <f t="shared" si="534"/>
        <v>Pls</v>
      </c>
      <c r="Q1514" s="179" t="str">
        <f t="shared" si="529"/>
        <v>MR294.7</v>
      </c>
      <c r="R1514" s="4" t="str">
        <f t="shared" si="535"/>
        <v>[M]</v>
      </c>
      <c r="S1514" s="179" t="str">
        <f t="shared" si="530"/>
        <v>MR394.7</v>
      </c>
      <c r="T1514" s="4" t="str">
        <f t="shared" si="536"/>
        <v>[A]</v>
      </c>
      <c r="U1514" s="179" t="str">
        <f t="shared" si="524"/>
        <v>MR494.7</v>
      </c>
      <c r="V1514" s="4" t="str">
        <f t="shared" si="538"/>
        <v>Sw</v>
      </c>
      <c r="W1514" s="179" t="str">
        <f t="shared" si="525"/>
        <v>MR594.7</v>
      </c>
      <c r="X1514" s="4" t="str">
        <f t="shared" si="539"/>
        <v>Lamp</v>
      </c>
      <c r="Y1514" s="179" t="str">
        <f t="shared" si="531"/>
        <v>MR694.7</v>
      </c>
      <c r="Z1514" s="4" t="str">
        <f t="shared" si="540"/>
        <v>Alw</v>
      </c>
    </row>
    <row r="1515" spans="2:26">
      <c r="B1515" s="256"/>
      <c r="G1515" s="182">
        <f t="shared" si="532"/>
        <v>94</v>
      </c>
      <c r="H1515" s="179">
        <f t="shared" si="533"/>
        <v>8</v>
      </c>
      <c r="I1515" s="179" t="str">
        <f t="shared" si="522"/>
        <v>R94.8</v>
      </c>
      <c r="K1515" s="179" t="str">
        <f t="shared" si="526"/>
        <v>R194.8</v>
      </c>
      <c r="L1515" s="138" t="str">
        <f t="shared" si="537"/>
        <v>Sol</v>
      </c>
      <c r="M1515" s="179" t="str">
        <f t="shared" si="527"/>
        <v>MR94.8</v>
      </c>
      <c r="N1515" s="4" t="str">
        <f t="shared" si="523"/>
        <v>Flg</v>
      </c>
      <c r="O1515" s="179" t="str">
        <f t="shared" si="528"/>
        <v>MR194.8</v>
      </c>
      <c r="P1515" s="4" t="str">
        <f t="shared" si="534"/>
        <v>Pls</v>
      </c>
      <c r="Q1515" s="179" t="str">
        <f t="shared" si="529"/>
        <v>MR294.8</v>
      </c>
      <c r="R1515" s="4" t="str">
        <f t="shared" si="535"/>
        <v>[M]</v>
      </c>
      <c r="S1515" s="179" t="str">
        <f t="shared" si="530"/>
        <v>MR394.8</v>
      </c>
      <c r="T1515" s="4" t="str">
        <f t="shared" si="536"/>
        <v>[A]</v>
      </c>
      <c r="U1515" s="179" t="str">
        <f t="shared" si="524"/>
        <v>MR494.8</v>
      </c>
      <c r="V1515" s="4" t="str">
        <f t="shared" si="538"/>
        <v>Sw</v>
      </c>
      <c r="W1515" s="179" t="str">
        <f t="shared" si="525"/>
        <v>MR594.8</v>
      </c>
      <c r="X1515" s="4" t="str">
        <f t="shared" si="539"/>
        <v>Lamp</v>
      </c>
      <c r="Y1515" s="179" t="str">
        <f t="shared" si="531"/>
        <v>MR694.8</v>
      </c>
      <c r="Z1515" s="4" t="str">
        <f t="shared" si="540"/>
        <v>Alw</v>
      </c>
    </row>
    <row r="1516" spans="2:26">
      <c r="B1516" s="256"/>
      <c r="G1516" s="182">
        <f t="shared" si="532"/>
        <v>94</v>
      </c>
      <c r="H1516" s="179">
        <f t="shared" si="533"/>
        <v>9</v>
      </c>
      <c r="I1516" s="179" t="str">
        <f t="shared" si="522"/>
        <v>R94.9</v>
      </c>
      <c r="K1516" s="179" t="str">
        <f t="shared" si="526"/>
        <v>R194.9</v>
      </c>
      <c r="L1516" s="138" t="str">
        <f t="shared" si="537"/>
        <v>Sol</v>
      </c>
      <c r="M1516" s="179" t="str">
        <f t="shared" si="527"/>
        <v>MR94.9</v>
      </c>
      <c r="N1516" s="4" t="str">
        <f t="shared" si="523"/>
        <v>Flg</v>
      </c>
      <c r="O1516" s="179" t="str">
        <f t="shared" si="528"/>
        <v>MR194.9</v>
      </c>
      <c r="P1516" s="4" t="str">
        <f t="shared" si="534"/>
        <v>Pls</v>
      </c>
      <c r="Q1516" s="179" t="str">
        <f t="shared" si="529"/>
        <v>MR294.9</v>
      </c>
      <c r="R1516" s="4" t="str">
        <f t="shared" si="535"/>
        <v>[M]</v>
      </c>
      <c r="S1516" s="179" t="str">
        <f t="shared" si="530"/>
        <v>MR394.9</v>
      </c>
      <c r="T1516" s="4" t="str">
        <f t="shared" si="536"/>
        <v>[A]</v>
      </c>
      <c r="U1516" s="179" t="str">
        <f t="shared" si="524"/>
        <v>MR494.9</v>
      </c>
      <c r="V1516" s="4" t="str">
        <f t="shared" si="538"/>
        <v>Sw</v>
      </c>
      <c r="W1516" s="179" t="str">
        <f t="shared" si="525"/>
        <v>MR594.9</v>
      </c>
      <c r="X1516" s="4" t="str">
        <f t="shared" si="539"/>
        <v>Lamp</v>
      </c>
      <c r="Y1516" s="179" t="str">
        <f t="shared" si="531"/>
        <v>MR694.9</v>
      </c>
      <c r="Z1516" s="4" t="str">
        <f t="shared" si="540"/>
        <v>Alw</v>
      </c>
    </row>
    <row r="1517" spans="2:26">
      <c r="B1517" s="256"/>
      <c r="G1517" s="182">
        <f t="shared" si="532"/>
        <v>94</v>
      </c>
      <c r="H1517" s="179">
        <f t="shared" si="533"/>
        <v>10</v>
      </c>
      <c r="I1517" s="179" t="str">
        <f t="shared" si="522"/>
        <v>R94.10</v>
      </c>
      <c r="K1517" s="179" t="str">
        <f t="shared" si="526"/>
        <v>R194.10</v>
      </c>
      <c r="L1517" s="138" t="str">
        <f t="shared" si="537"/>
        <v>Sol</v>
      </c>
      <c r="M1517" s="179" t="str">
        <f t="shared" si="527"/>
        <v>MR94.10</v>
      </c>
      <c r="N1517" s="4" t="str">
        <f t="shared" si="523"/>
        <v>Flg</v>
      </c>
      <c r="O1517" s="179" t="str">
        <f t="shared" si="528"/>
        <v>MR194.10</v>
      </c>
      <c r="P1517" s="4" t="str">
        <f t="shared" si="534"/>
        <v>Pls</v>
      </c>
      <c r="Q1517" s="179" t="str">
        <f t="shared" si="529"/>
        <v>MR294.10</v>
      </c>
      <c r="R1517" s="4" t="str">
        <f t="shared" si="535"/>
        <v>[M]</v>
      </c>
      <c r="S1517" s="179" t="str">
        <f t="shared" si="530"/>
        <v>MR394.10</v>
      </c>
      <c r="T1517" s="4" t="str">
        <f t="shared" si="536"/>
        <v>[A]</v>
      </c>
      <c r="U1517" s="179" t="str">
        <f t="shared" si="524"/>
        <v>MR494.10</v>
      </c>
      <c r="V1517" s="4" t="str">
        <f t="shared" si="538"/>
        <v>Sw</v>
      </c>
      <c r="W1517" s="179" t="str">
        <f t="shared" si="525"/>
        <v>MR594.10</v>
      </c>
      <c r="X1517" s="4" t="str">
        <f t="shared" si="539"/>
        <v>Lamp</v>
      </c>
      <c r="Y1517" s="179" t="str">
        <f t="shared" si="531"/>
        <v>MR694.10</v>
      </c>
      <c r="Z1517" s="4" t="str">
        <f t="shared" si="540"/>
        <v>Alw</v>
      </c>
    </row>
    <row r="1518" spans="2:26">
      <c r="B1518" s="256"/>
      <c r="G1518" s="182">
        <f t="shared" si="532"/>
        <v>94</v>
      </c>
      <c r="H1518" s="179">
        <f t="shared" si="533"/>
        <v>11</v>
      </c>
      <c r="I1518" s="179" t="str">
        <f t="shared" si="522"/>
        <v>R94.11</v>
      </c>
      <c r="K1518" s="179" t="str">
        <f t="shared" si="526"/>
        <v>R194.11</v>
      </c>
      <c r="L1518" s="138" t="str">
        <f t="shared" si="537"/>
        <v>Sol</v>
      </c>
      <c r="M1518" s="179" t="str">
        <f t="shared" si="527"/>
        <v>MR94.11</v>
      </c>
      <c r="N1518" s="4" t="str">
        <f t="shared" si="523"/>
        <v>Flg</v>
      </c>
      <c r="O1518" s="179" t="str">
        <f t="shared" si="528"/>
        <v>MR194.11</v>
      </c>
      <c r="P1518" s="4" t="str">
        <f t="shared" si="534"/>
        <v>Pls</v>
      </c>
      <c r="Q1518" s="179" t="str">
        <f t="shared" si="529"/>
        <v>MR294.11</v>
      </c>
      <c r="R1518" s="4" t="str">
        <f t="shared" si="535"/>
        <v>[M]</v>
      </c>
      <c r="S1518" s="179" t="str">
        <f t="shared" si="530"/>
        <v>MR394.11</v>
      </c>
      <c r="T1518" s="4" t="str">
        <f t="shared" si="536"/>
        <v>[A]</v>
      </c>
      <c r="U1518" s="179" t="str">
        <f t="shared" si="524"/>
        <v>MR494.11</v>
      </c>
      <c r="V1518" s="4" t="str">
        <f t="shared" si="538"/>
        <v>Sw</v>
      </c>
      <c r="W1518" s="179" t="str">
        <f t="shared" si="525"/>
        <v>MR594.11</v>
      </c>
      <c r="X1518" s="4" t="str">
        <f t="shared" si="539"/>
        <v>Lamp</v>
      </c>
      <c r="Y1518" s="179" t="str">
        <f t="shared" si="531"/>
        <v>MR694.11</v>
      </c>
      <c r="Z1518" s="4" t="str">
        <f t="shared" si="540"/>
        <v>Alw</v>
      </c>
    </row>
    <row r="1519" spans="2:26">
      <c r="B1519" s="256"/>
      <c r="G1519" s="182">
        <f t="shared" si="532"/>
        <v>94</v>
      </c>
      <c r="H1519" s="179">
        <f t="shared" si="533"/>
        <v>12</v>
      </c>
      <c r="I1519" s="179" t="str">
        <f t="shared" si="522"/>
        <v>R94.12</v>
      </c>
      <c r="K1519" s="179" t="str">
        <f t="shared" si="526"/>
        <v>R194.12</v>
      </c>
      <c r="L1519" s="138" t="str">
        <f t="shared" si="537"/>
        <v>Sol</v>
      </c>
      <c r="M1519" s="179" t="str">
        <f t="shared" si="527"/>
        <v>MR94.12</v>
      </c>
      <c r="N1519" s="4" t="str">
        <f t="shared" si="523"/>
        <v>Flg</v>
      </c>
      <c r="O1519" s="179" t="str">
        <f t="shared" si="528"/>
        <v>MR194.12</v>
      </c>
      <c r="P1519" s="4" t="str">
        <f t="shared" si="534"/>
        <v>Pls</v>
      </c>
      <c r="Q1519" s="179" t="str">
        <f t="shared" si="529"/>
        <v>MR294.12</v>
      </c>
      <c r="R1519" s="4" t="str">
        <f t="shared" si="535"/>
        <v>[M]</v>
      </c>
      <c r="S1519" s="179" t="str">
        <f t="shared" si="530"/>
        <v>MR394.12</v>
      </c>
      <c r="T1519" s="4" t="str">
        <f t="shared" si="536"/>
        <v>[A]</v>
      </c>
      <c r="U1519" s="179" t="str">
        <f t="shared" si="524"/>
        <v>MR494.12</v>
      </c>
      <c r="V1519" s="4" t="str">
        <f t="shared" si="538"/>
        <v>Sw</v>
      </c>
      <c r="W1519" s="179" t="str">
        <f t="shared" si="525"/>
        <v>MR594.12</v>
      </c>
      <c r="X1519" s="4" t="str">
        <f t="shared" si="539"/>
        <v>Lamp</v>
      </c>
      <c r="Y1519" s="179" t="str">
        <f t="shared" si="531"/>
        <v>MR694.12</v>
      </c>
      <c r="Z1519" s="4" t="str">
        <f t="shared" si="540"/>
        <v>Alw</v>
      </c>
    </row>
    <row r="1520" spans="2:26">
      <c r="B1520" s="256"/>
      <c r="G1520" s="182">
        <f t="shared" si="532"/>
        <v>94</v>
      </c>
      <c r="H1520" s="179">
        <f t="shared" si="533"/>
        <v>13</v>
      </c>
      <c r="I1520" s="179" t="str">
        <f t="shared" si="522"/>
        <v>R94.13</v>
      </c>
      <c r="K1520" s="179" t="str">
        <f t="shared" si="526"/>
        <v>R194.13</v>
      </c>
      <c r="L1520" s="138" t="str">
        <f t="shared" si="537"/>
        <v>Sol</v>
      </c>
      <c r="M1520" s="179" t="str">
        <f t="shared" si="527"/>
        <v>MR94.13</v>
      </c>
      <c r="N1520" s="4" t="str">
        <f t="shared" si="523"/>
        <v>Flg</v>
      </c>
      <c r="O1520" s="179" t="str">
        <f t="shared" si="528"/>
        <v>MR194.13</v>
      </c>
      <c r="P1520" s="4" t="str">
        <f t="shared" si="534"/>
        <v>Pls</v>
      </c>
      <c r="Q1520" s="179" t="str">
        <f t="shared" si="529"/>
        <v>MR294.13</v>
      </c>
      <c r="R1520" s="4" t="str">
        <f t="shared" si="535"/>
        <v>[M]</v>
      </c>
      <c r="S1520" s="179" t="str">
        <f t="shared" si="530"/>
        <v>MR394.13</v>
      </c>
      <c r="T1520" s="4" t="str">
        <f t="shared" si="536"/>
        <v>[A]</v>
      </c>
      <c r="U1520" s="179" t="str">
        <f t="shared" si="524"/>
        <v>MR494.13</v>
      </c>
      <c r="V1520" s="4" t="str">
        <f t="shared" si="538"/>
        <v>Sw</v>
      </c>
      <c r="W1520" s="179" t="str">
        <f t="shared" si="525"/>
        <v>MR594.13</v>
      </c>
      <c r="X1520" s="4" t="str">
        <f t="shared" si="539"/>
        <v>Lamp</v>
      </c>
      <c r="Y1520" s="179" t="str">
        <f t="shared" si="531"/>
        <v>MR694.13</v>
      </c>
      <c r="Z1520" s="4" t="str">
        <f t="shared" si="540"/>
        <v>Alw</v>
      </c>
    </row>
    <row r="1521" spans="2:26">
      <c r="B1521" s="256"/>
      <c r="G1521" s="182">
        <f t="shared" si="532"/>
        <v>94</v>
      </c>
      <c r="H1521" s="179">
        <f t="shared" si="533"/>
        <v>14</v>
      </c>
      <c r="I1521" s="179" t="str">
        <f t="shared" si="522"/>
        <v>R94.14</v>
      </c>
      <c r="K1521" s="179" t="str">
        <f t="shared" si="526"/>
        <v>R194.14</v>
      </c>
      <c r="L1521" s="138" t="str">
        <f t="shared" si="537"/>
        <v>Sol</v>
      </c>
      <c r="M1521" s="179" t="str">
        <f t="shared" si="527"/>
        <v>MR94.14</v>
      </c>
      <c r="N1521" s="4" t="str">
        <f t="shared" si="523"/>
        <v>Flg</v>
      </c>
      <c r="O1521" s="179" t="str">
        <f t="shared" si="528"/>
        <v>MR194.14</v>
      </c>
      <c r="P1521" s="4" t="str">
        <f t="shared" si="534"/>
        <v>Pls</v>
      </c>
      <c r="Q1521" s="179" t="str">
        <f t="shared" si="529"/>
        <v>MR294.14</v>
      </c>
      <c r="R1521" s="4" t="str">
        <f t="shared" si="535"/>
        <v>[M]</v>
      </c>
      <c r="S1521" s="179" t="str">
        <f t="shared" si="530"/>
        <v>MR394.14</v>
      </c>
      <c r="T1521" s="4" t="str">
        <f t="shared" si="536"/>
        <v>[A]</v>
      </c>
      <c r="U1521" s="179" t="str">
        <f t="shared" si="524"/>
        <v>MR494.14</v>
      </c>
      <c r="V1521" s="4" t="str">
        <f t="shared" si="538"/>
        <v>Sw</v>
      </c>
      <c r="W1521" s="179" t="str">
        <f t="shared" si="525"/>
        <v>MR594.14</v>
      </c>
      <c r="X1521" s="4" t="str">
        <f t="shared" si="539"/>
        <v>Lamp</v>
      </c>
      <c r="Y1521" s="179" t="str">
        <f t="shared" si="531"/>
        <v>MR694.14</v>
      </c>
      <c r="Z1521" s="4" t="str">
        <f t="shared" si="540"/>
        <v>Alw</v>
      </c>
    </row>
    <row r="1522" spans="2:26">
      <c r="B1522" s="256"/>
      <c r="G1522" s="182">
        <f t="shared" si="532"/>
        <v>94</v>
      </c>
      <c r="H1522" s="179">
        <f t="shared" si="533"/>
        <v>15</v>
      </c>
      <c r="I1522" s="179" t="str">
        <f t="shared" si="522"/>
        <v>R94.15</v>
      </c>
      <c r="K1522" s="179" t="str">
        <f t="shared" si="526"/>
        <v>R194.15</v>
      </c>
      <c r="L1522" s="138" t="str">
        <f t="shared" si="537"/>
        <v>Sol</v>
      </c>
      <c r="M1522" s="179" t="str">
        <f t="shared" si="527"/>
        <v>MR94.15</v>
      </c>
      <c r="N1522" s="4" t="str">
        <f t="shared" si="523"/>
        <v>Flg</v>
      </c>
      <c r="O1522" s="179" t="str">
        <f t="shared" si="528"/>
        <v>MR194.15</v>
      </c>
      <c r="P1522" s="4" t="str">
        <f t="shared" si="534"/>
        <v>Pls</v>
      </c>
      <c r="Q1522" s="179" t="str">
        <f t="shared" si="529"/>
        <v>MR294.15</v>
      </c>
      <c r="R1522" s="4" t="str">
        <f t="shared" si="535"/>
        <v>[M]</v>
      </c>
      <c r="S1522" s="179" t="str">
        <f t="shared" si="530"/>
        <v>MR394.15</v>
      </c>
      <c r="T1522" s="4" t="str">
        <f t="shared" si="536"/>
        <v>[A]</v>
      </c>
      <c r="U1522" s="179" t="str">
        <f t="shared" si="524"/>
        <v>MR494.15</v>
      </c>
      <c r="V1522" s="4" t="str">
        <f t="shared" si="538"/>
        <v>Sw</v>
      </c>
      <c r="W1522" s="179" t="str">
        <f t="shared" si="525"/>
        <v>MR594.15</v>
      </c>
      <c r="X1522" s="4" t="str">
        <f t="shared" si="539"/>
        <v>Lamp</v>
      </c>
      <c r="Y1522" s="179" t="str">
        <f t="shared" si="531"/>
        <v>MR694.15</v>
      </c>
      <c r="Z1522" s="4" t="str">
        <f t="shared" si="540"/>
        <v>Alw</v>
      </c>
    </row>
    <row r="1523" spans="2:26">
      <c r="B1523" s="256"/>
      <c r="G1523" s="182">
        <f t="shared" si="532"/>
        <v>95</v>
      </c>
      <c r="H1523" s="179">
        <f t="shared" si="533"/>
        <v>0</v>
      </c>
      <c r="I1523" s="179" t="str">
        <f t="shared" si="522"/>
        <v>R95.0</v>
      </c>
      <c r="K1523" s="179" t="str">
        <f t="shared" si="526"/>
        <v>R195.0</v>
      </c>
      <c r="L1523" s="138" t="str">
        <f t="shared" si="537"/>
        <v>Sol</v>
      </c>
      <c r="M1523" s="179" t="str">
        <f t="shared" si="527"/>
        <v>MR95.0</v>
      </c>
      <c r="N1523" s="4" t="str">
        <f t="shared" si="523"/>
        <v>Flg</v>
      </c>
      <c r="O1523" s="179" t="str">
        <f t="shared" si="528"/>
        <v>MR195.0</v>
      </c>
      <c r="P1523" s="4" t="str">
        <f t="shared" si="534"/>
        <v>Pls</v>
      </c>
      <c r="Q1523" s="179" t="str">
        <f t="shared" si="529"/>
        <v>MR295.0</v>
      </c>
      <c r="R1523" s="4" t="str">
        <f t="shared" si="535"/>
        <v>[M]</v>
      </c>
      <c r="S1523" s="179" t="str">
        <f t="shared" si="530"/>
        <v>MR395.0</v>
      </c>
      <c r="T1523" s="4" t="str">
        <f t="shared" si="536"/>
        <v>[A]</v>
      </c>
      <c r="U1523" s="179" t="str">
        <f t="shared" si="524"/>
        <v>MR495.0</v>
      </c>
      <c r="V1523" s="4" t="str">
        <f t="shared" si="538"/>
        <v>Sw</v>
      </c>
      <c r="W1523" s="179" t="str">
        <f t="shared" si="525"/>
        <v>MR595.0</v>
      </c>
      <c r="X1523" s="4" t="str">
        <f t="shared" si="539"/>
        <v>Lamp</v>
      </c>
      <c r="Y1523" s="179" t="str">
        <f t="shared" si="531"/>
        <v>MR695.0</v>
      </c>
      <c r="Z1523" s="4" t="str">
        <f t="shared" si="540"/>
        <v>Alw</v>
      </c>
    </row>
    <row r="1524" spans="2:26">
      <c r="B1524" s="256"/>
      <c r="G1524" s="182">
        <f t="shared" si="532"/>
        <v>95</v>
      </c>
      <c r="H1524" s="179">
        <f t="shared" si="533"/>
        <v>1</v>
      </c>
      <c r="I1524" s="179" t="str">
        <f t="shared" si="522"/>
        <v>R95.1</v>
      </c>
      <c r="K1524" s="179" t="str">
        <f t="shared" si="526"/>
        <v>R195.1</v>
      </c>
      <c r="L1524" s="138" t="str">
        <f t="shared" si="537"/>
        <v>Sol</v>
      </c>
      <c r="M1524" s="179" t="str">
        <f t="shared" si="527"/>
        <v>MR95.1</v>
      </c>
      <c r="N1524" s="4" t="str">
        <f t="shared" si="523"/>
        <v>Flg</v>
      </c>
      <c r="O1524" s="179" t="str">
        <f t="shared" si="528"/>
        <v>MR195.1</v>
      </c>
      <c r="P1524" s="4" t="str">
        <f t="shared" si="534"/>
        <v>Pls</v>
      </c>
      <c r="Q1524" s="179" t="str">
        <f t="shared" si="529"/>
        <v>MR295.1</v>
      </c>
      <c r="R1524" s="4" t="str">
        <f t="shared" si="535"/>
        <v>[M]</v>
      </c>
      <c r="S1524" s="179" t="str">
        <f t="shared" si="530"/>
        <v>MR395.1</v>
      </c>
      <c r="T1524" s="4" t="str">
        <f t="shared" si="536"/>
        <v>[A]</v>
      </c>
      <c r="U1524" s="179" t="str">
        <f t="shared" si="524"/>
        <v>MR495.1</v>
      </c>
      <c r="V1524" s="4" t="str">
        <f t="shared" si="538"/>
        <v>Sw</v>
      </c>
      <c r="W1524" s="179" t="str">
        <f t="shared" si="525"/>
        <v>MR595.1</v>
      </c>
      <c r="X1524" s="4" t="str">
        <f t="shared" si="539"/>
        <v>Lamp</v>
      </c>
      <c r="Y1524" s="179" t="str">
        <f t="shared" si="531"/>
        <v>MR695.1</v>
      </c>
      <c r="Z1524" s="4" t="str">
        <f t="shared" si="540"/>
        <v>Alw</v>
      </c>
    </row>
    <row r="1525" spans="2:26">
      <c r="B1525" s="256"/>
      <c r="G1525" s="182">
        <f t="shared" si="532"/>
        <v>95</v>
      </c>
      <c r="H1525" s="179">
        <f t="shared" si="533"/>
        <v>2</v>
      </c>
      <c r="I1525" s="179" t="str">
        <f t="shared" si="522"/>
        <v>R95.2</v>
      </c>
      <c r="K1525" s="179" t="str">
        <f t="shared" si="526"/>
        <v>R195.2</v>
      </c>
      <c r="L1525" s="138" t="str">
        <f t="shared" si="537"/>
        <v>Sol</v>
      </c>
      <c r="M1525" s="179" t="str">
        <f t="shared" si="527"/>
        <v>MR95.2</v>
      </c>
      <c r="N1525" s="4" t="str">
        <f t="shared" si="523"/>
        <v>Flg</v>
      </c>
      <c r="O1525" s="179" t="str">
        <f t="shared" si="528"/>
        <v>MR195.2</v>
      </c>
      <c r="P1525" s="4" t="str">
        <f t="shared" si="534"/>
        <v>Pls</v>
      </c>
      <c r="Q1525" s="179" t="str">
        <f t="shared" si="529"/>
        <v>MR295.2</v>
      </c>
      <c r="R1525" s="4" t="str">
        <f t="shared" si="535"/>
        <v>[M]</v>
      </c>
      <c r="S1525" s="179" t="str">
        <f t="shared" si="530"/>
        <v>MR395.2</v>
      </c>
      <c r="T1525" s="4" t="str">
        <f t="shared" si="536"/>
        <v>[A]</v>
      </c>
      <c r="U1525" s="179" t="str">
        <f t="shared" si="524"/>
        <v>MR495.2</v>
      </c>
      <c r="V1525" s="4" t="str">
        <f t="shared" si="538"/>
        <v>Sw</v>
      </c>
      <c r="W1525" s="179" t="str">
        <f t="shared" si="525"/>
        <v>MR595.2</v>
      </c>
      <c r="X1525" s="4" t="str">
        <f t="shared" si="539"/>
        <v>Lamp</v>
      </c>
      <c r="Y1525" s="179" t="str">
        <f t="shared" si="531"/>
        <v>MR695.2</v>
      </c>
      <c r="Z1525" s="4" t="str">
        <f t="shared" si="540"/>
        <v>Alw</v>
      </c>
    </row>
    <row r="1526" spans="2:26">
      <c r="B1526" s="256"/>
      <c r="G1526" s="182">
        <f t="shared" si="532"/>
        <v>95</v>
      </c>
      <c r="H1526" s="179">
        <f t="shared" si="533"/>
        <v>3</v>
      </c>
      <c r="I1526" s="179" t="str">
        <f t="shared" si="522"/>
        <v>R95.3</v>
      </c>
      <c r="K1526" s="179" t="str">
        <f t="shared" si="526"/>
        <v>R195.3</v>
      </c>
      <c r="L1526" s="138" t="str">
        <f t="shared" si="537"/>
        <v>Sol</v>
      </c>
      <c r="M1526" s="179" t="str">
        <f t="shared" si="527"/>
        <v>MR95.3</v>
      </c>
      <c r="N1526" s="4" t="str">
        <f t="shared" si="523"/>
        <v>Flg</v>
      </c>
      <c r="O1526" s="179" t="str">
        <f t="shared" si="528"/>
        <v>MR195.3</v>
      </c>
      <c r="P1526" s="4" t="str">
        <f t="shared" si="534"/>
        <v>Pls</v>
      </c>
      <c r="Q1526" s="179" t="str">
        <f t="shared" si="529"/>
        <v>MR295.3</v>
      </c>
      <c r="R1526" s="4" t="str">
        <f t="shared" si="535"/>
        <v>[M]</v>
      </c>
      <c r="S1526" s="179" t="str">
        <f t="shared" si="530"/>
        <v>MR395.3</v>
      </c>
      <c r="T1526" s="4" t="str">
        <f t="shared" si="536"/>
        <v>[A]</v>
      </c>
      <c r="U1526" s="179" t="str">
        <f t="shared" si="524"/>
        <v>MR495.3</v>
      </c>
      <c r="V1526" s="4" t="str">
        <f t="shared" si="538"/>
        <v>Sw</v>
      </c>
      <c r="W1526" s="179" t="str">
        <f t="shared" si="525"/>
        <v>MR595.3</v>
      </c>
      <c r="X1526" s="4" t="str">
        <f t="shared" si="539"/>
        <v>Lamp</v>
      </c>
      <c r="Y1526" s="179" t="str">
        <f t="shared" si="531"/>
        <v>MR695.3</v>
      </c>
      <c r="Z1526" s="4" t="str">
        <f t="shared" si="540"/>
        <v>Alw</v>
      </c>
    </row>
    <row r="1527" spans="2:26">
      <c r="B1527" s="256"/>
      <c r="G1527" s="182">
        <f t="shared" si="532"/>
        <v>95</v>
      </c>
      <c r="H1527" s="179">
        <f t="shared" si="533"/>
        <v>4</v>
      </c>
      <c r="I1527" s="179" t="str">
        <f t="shared" si="522"/>
        <v>R95.4</v>
      </c>
      <c r="K1527" s="179" t="str">
        <f t="shared" si="526"/>
        <v>R195.4</v>
      </c>
      <c r="L1527" s="138" t="str">
        <f t="shared" si="537"/>
        <v>Sol</v>
      </c>
      <c r="M1527" s="179" t="str">
        <f t="shared" si="527"/>
        <v>MR95.4</v>
      </c>
      <c r="N1527" s="4" t="str">
        <f t="shared" si="523"/>
        <v>Flg</v>
      </c>
      <c r="O1527" s="179" t="str">
        <f t="shared" si="528"/>
        <v>MR195.4</v>
      </c>
      <c r="P1527" s="4" t="str">
        <f t="shared" si="534"/>
        <v>Pls</v>
      </c>
      <c r="Q1527" s="179" t="str">
        <f t="shared" si="529"/>
        <v>MR295.4</v>
      </c>
      <c r="R1527" s="4" t="str">
        <f t="shared" si="535"/>
        <v>[M]</v>
      </c>
      <c r="S1527" s="179" t="str">
        <f t="shared" si="530"/>
        <v>MR395.4</v>
      </c>
      <c r="T1527" s="4" t="str">
        <f t="shared" si="536"/>
        <v>[A]</v>
      </c>
      <c r="U1527" s="179" t="str">
        <f t="shared" si="524"/>
        <v>MR495.4</v>
      </c>
      <c r="V1527" s="4" t="str">
        <f t="shared" si="538"/>
        <v>Sw</v>
      </c>
      <c r="W1527" s="179" t="str">
        <f t="shared" si="525"/>
        <v>MR595.4</v>
      </c>
      <c r="X1527" s="4" t="str">
        <f t="shared" si="539"/>
        <v>Lamp</v>
      </c>
      <c r="Y1527" s="179" t="str">
        <f t="shared" si="531"/>
        <v>MR695.4</v>
      </c>
      <c r="Z1527" s="4" t="str">
        <f t="shared" si="540"/>
        <v>Alw</v>
      </c>
    </row>
    <row r="1528" spans="2:26">
      <c r="B1528" s="256"/>
      <c r="G1528" s="182">
        <f t="shared" si="532"/>
        <v>95</v>
      </c>
      <c r="H1528" s="179">
        <f t="shared" si="533"/>
        <v>5</v>
      </c>
      <c r="I1528" s="179" t="str">
        <f t="shared" si="522"/>
        <v>R95.5</v>
      </c>
      <c r="K1528" s="179" t="str">
        <f t="shared" si="526"/>
        <v>R195.5</v>
      </c>
      <c r="L1528" s="138" t="str">
        <f t="shared" si="537"/>
        <v>Sol</v>
      </c>
      <c r="M1528" s="179" t="str">
        <f t="shared" si="527"/>
        <v>MR95.5</v>
      </c>
      <c r="N1528" s="4" t="str">
        <f t="shared" si="523"/>
        <v>Flg</v>
      </c>
      <c r="O1528" s="179" t="str">
        <f t="shared" si="528"/>
        <v>MR195.5</v>
      </c>
      <c r="P1528" s="4" t="str">
        <f t="shared" si="534"/>
        <v>Pls</v>
      </c>
      <c r="Q1528" s="179" t="str">
        <f t="shared" si="529"/>
        <v>MR295.5</v>
      </c>
      <c r="R1528" s="4" t="str">
        <f t="shared" si="535"/>
        <v>[M]</v>
      </c>
      <c r="S1528" s="179" t="str">
        <f t="shared" si="530"/>
        <v>MR395.5</v>
      </c>
      <c r="T1528" s="4" t="str">
        <f t="shared" si="536"/>
        <v>[A]</v>
      </c>
      <c r="U1528" s="179" t="str">
        <f t="shared" si="524"/>
        <v>MR495.5</v>
      </c>
      <c r="V1528" s="4" t="str">
        <f t="shared" si="538"/>
        <v>Sw</v>
      </c>
      <c r="W1528" s="179" t="str">
        <f t="shared" si="525"/>
        <v>MR595.5</v>
      </c>
      <c r="X1528" s="4" t="str">
        <f t="shared" si="539"/>
        <v>Lamp</v>
      </c>
      <c r="Y1528" s="179" t="str">
        <f t="shared" si="531"/>
        <v>MR695.5</v>
      </c>
      <c r="Z1528" s="4" t="str">
        <f t="shared" si="540"/>
        <v>Alw</v>
      </c>
    </row>
    <row r="1529" spans="2:26">
      <c r="B1529" s="256"/>
      <c r="G1529" s="182">
        <f t="shared" si="532"/>
        <v>95</v>
      </c>
      <c r="H1529" s="179">
        <f t="shared" si="533"/>
        <v>6</v>
      </c>
      <c r="I1529" s="179" t="str">
        <f t="shared" si="522"/>
        <v>R95.6</v>
      </c>
      <c r="K1529" s="179" t="str">
        <f t="shared" si="526"/>
        <v>R195.6</v>
      </c>
      <c r="L1529" s="138" t="str">
        <f t="shared" si="537"/>
        <v>Sol</v>
      </c>
      <c r="M1529" s="179" t="str">
        <f t="shared" si="527"/>
        <v>MR95.6</v>
      </c>
      <c r="N1529" s="4" t="str">
        <f t="shared" si="523"/>
        <v>Flg</v>
      </c>
      <c r="O1529" s="179" t="str">
        <f t="shared" si="528"/>
        <v>MR195.6</v>
      </c>
      <c r="P1529" s="4" t="str">
        <f t="shared" si="534"/>
        <v>Pls</v>
      </c>
      <c r="Q1529" s="179" t="str">
        <f t="shared" si="529"/>
        <v>MR295.6</v>
      </c>
      <c r="R1529" s="4" t="str">
        <f t="shared" si="535"/>
        <v>[M]</v>
      </c>
      <c r="S1529" s="179" t="str">
        <f t="shared" si="530"/>
        <v>MR395.6</v>
      </c>
      <c r="T1529" s="4" t="str">
        <f t="shared" si="536"/>
        <v>[A]</v>
      </c>
      <c r="U1529" s="179" t="str">
        <f t="shared" si="524"/>
        <v>MR495.6</v>
      </c>
      <c r="V1529" s="4" t="str">
        <f t="shared" si="538"/>
        <v>Sw</v>
      </c>
      <c r="W1529" s="179" t="str">
        <f t="shared" si="525"/>
        <v>MR595.6</v>
      </c>
      <c r="X1529" s="4" t="str">
        <f t="shared" si="539"/>
        <v>Lamp</v>
      </c>
      <c r="Y1529" s="179" t="str">
        <f t="shared" si="531"/>
        <v>MR695.6</v>
      </c>
      <c r="Z1529" s="4" t="str">
        <f t="shared" si="540"/>
        <v>Alw</v>
      </c>
    </row>
    <row r="1530" spans="2:26">
      <c r="B1530" s="256"/>
      <c r="G1530" s="182">
        <f t="shared" si="532"/>
        <v>95</v>
      </c>
      <c r="H1530" s="179">
        <f t="shared" si="533"/>
        <v>7</v>
      </c>
      <c r="I1530" s="179" t="str">
        <f t="shared" si="522"/>
        <v>R95.7</v>
      </c>
      <c r="K1530" s="179" t="str">
        <f t="shared" si="526"/>
        <v>R195.7</v>
      </c>
      <c r="L1530" s="138" t="str">
        <f t="shared" si="537"/>
        <v>Sol</v>
      </c>
      <c r="M1530" s="179" t="str">
        <f t="shared" si="527"/>
        <v>MR95.7</v>
      </c>
      <c r="N1530" s="4" t="str">
        <f t="shared" si="523"/>
        <v>Flg</v>
      </c>
      <c r="O1530" s="179" t="str">
        <f t="shared" si="528"/>
        <v>MR195.7</v>
      </c>
      <c r="P1530" s="4" t="str">
        <f t="shared" si="534"/>
        <v>Pls</v>
      </c>
      <c r="Q1530" s="179" t="str">
        <f t="shared" si="529"/>
        <v>MR295.7</v>
      </c>
      <c r="R1530" s="4" t="str">
        <f t="shared" si="535"/>
        <v>[M]</v>
      </c>
      <c r="S1530" s="179" t="str">
        <f t="shared" si="530"/>
        <v>MR395.7</v>
      </c>
      <c r="T1530" s="4" t="str">
        <f t="shared" si="536"/>
        <v>[A]</v>
      </c>
      <c r="U1530" s="179" t="str">
        <f t="shared" si="524"/>
        <v>MR495.7</v>
      </c>
      <c r="V1530" s="4" t="str">
        <f t="shared" si="538"/>
        <v>Sw</v>
      </c>
      <c r="W1530" s="179" t="str">
        <f t="shared" si="525"/>
        <v>MR595.7</v>
      </c>
      <c r="X1530" s="4" t="str">
        <f t="shared" si="539"/>
        <v>Lamp</v>
      </c>
      <c r="Y1530" s="179" t="str">
        <f t="shared" si="531"/>
        <v>MR695.7</v>
      </c>
      <c r="Z1530" s="4" t="str">
        <f t="shared" si="540"/>
        <v>Alw</v>
      </c>
    </row>
    <row r="1531" spans="2:26">
      <c r="B1531" s="256"/>
      <c r="G1531" s="182">
        <f t="shared" si="532"/>
        <v>95</v>
      </c>
      <c r="H1531" s="179">
        <f t="shared" si="533"/>
        <v>8</v>
      </c>
      <c r="I1531" s="179" t="str">
        <f t="shared" si="522"/>
        <v>R95.8</v>
      </c>
      <c r="K1531" s="179" t="str">
        <f t="shared" si="526"/>
        <v>R195.8</v>
      </c>
      <c r="L1531" s="138" t="str">
        <f t="shared" si="537"/>
        <v>Sol</v>
      </c>
      <c r="M1531" s="179" t="str">
        <f t="shared" si="527"/>
        <v>MR95.8</v>
      </c>
      <c r="N1531" s="4" t="str">
        <f t="shared" si="523"/>
        <v>Flg</v>
      </c>
      <c r="O1531" s="179" t="str">
        <f t="shared" si="528"/>
        <v>MR195.8</v>
      </c>
      <c r="P1531" s="4" t="str">
        <f t="shared" si="534"/>
        <v>Pls</v>
      </c>
      <c r="Q1531" s="179" t="str">
        <f t="shared" si="529"/>
        <v>MR295.8</v>
      </c>
      <c r="R1531" s="4" t="str">
        <f t="shared" si="535"/>
        <v>[M]</v>
      </c>
      <c r="S1531" s="179" t="str">
        <f t="shared" si="530"/>
        <v>MR395.8</v>
      </c>
      <c r="T1531" s="4" t="str">
        <f t="shared" si="536"/>
        <v>[A]</v>
      </c>
      <c r="U1531" s="179" t="str">
        <f t="shared" si="524"/>
        <v>MR495.8</v>
      </c>
      <c r="V1531" s="4" t="str">
        <f t="shared" si="538"/>
        <v>Sw</v>
      </c>
      <c r="W1531" s="179" t="str">
        <f t="shared" si="525"/>
        <v>MR595.8</v>
      </c>
      <c r="X1531" s="4" t="str">
        <f t="shared" si="539"/>
        <v>Lamp</v>
      </c>
      <c r="Y1531" s="179" t="str">
        <f t="shared" si="531"/>
        <v>MR695.8</v>
      </c>
      <c r="Z1531" s="4" t="str">
        <f t="shared" si="540"/>
        <v>Alw</v>
      </c>
    </row>
    <row r="1532" spans="2:26">
      <c r="B1532" s="256"/>
      <c r="G1532" s="182">
        <f t="shared" si="532"/>
        <v>95</v>
      </c>
      <c r="H1532" s="179">
        <f t="shared" si="533"/>
        <v>9</v>
      </c>
      <c r="I1532" s="179" t="str">
        <f t="shared" si="522"/>
        <v>R95.9</v>
      </c>
      <c r="K1532" s="179" t="str">
        <f t="shared" si="526"/>
        <v>R195.9</v>
      </c>
      <c r="L1532" s="138" t="str">
        <f t="shared" si="537"/>
        <v>Sol</v>
      </c>
      <c r="M1532" s="179" t="str">
        <f t="shared" si="527"/>
        <v>MR95.9</v>
      </c>
      <c r="N1532" s="4" t="str">
        <f t="shared" si="523"/>
        <v>Flg</v>
      </c>
      <c r="O1532" s="179" t="str">
        <f t="shared" si="528"/>
        <v>MR195.9</v>
      </c>
      <c r="P1532" s="4" t="str">
        <f t="shared" si="534"/>
        <v>Pls</v>
      </c>
      <c r="Q1532" s="179" t="str">
        <f t="shared" si="529"/>
        <v>MR295.9</v>
      </c>
      <c r="R1532" s="4" t="str">
        <f t="shared" si="535"/>
        <v>[M]</v>
      </c>
      <c r="S1532" s="179" t="str">
        <f t="shared" si="530"/>
        <v>MR395.9</v>
      </c>
      <c r="T1532" s="4" t="str">
        <f t="shared" si="536"/>
        <v>[A]</v>
      </c>
      <c r="U1532" s="179" t="str">
        <f t="shared" si="524"/>
        <v>MR495.9</v>
      </c>
      <c r="V1532" s="4" t="str">
        <f t="shared" si="538"/>
        <v>Sw</v>
      </c>
      <c r="W1532" s="179" t="str">
        <f t="shared" si="525"/>
        <v>MR595.9</v>
      </c>
      <c r="X1532" s="4" t="str">
        <f t="shared" si="539"/>
        <v>Lamp</v>
      </c>
      <c r="Y1532" s="179" t="str">
        <f t="shared" si="531"/>
        <v>MR695.9</v>
      </c>
      <c r="Z1532" s="4" t="str">
        <f t="shared" si="540"/>
        <v>Alw</v>
      </c>
    </row>
    <row r="1533" spans="2:26">
      <c r="B1533" s="256"/>
      <c r="G1533" s="182">
        <f t="shared" si="532"/>
        <v>95</v>
      </c>
      <c r="H1533" s="179">
        <f t="shared" si="533"/>
        <v>10</v>
      </c>
      <c r="I1533" s="179" t="str">
        <f t="shared" si="522"/>
        <v>R95.10</v>
      </c>
      <c r="K1533" s="179" t="str">
        <f t="shared" si="526"/>
        <v>R195.10</v>
      </c>
      <c r="L1533" s="138" t="str">
        <f t="shared" si="537"/>
        <v>Sol</v>
      </c>
      <c r="M1533" s="179" t="str">
        <f t="shared" si="527"/>
        <v>MR95.10</v>
      </c>
      <c r="N1533" s="4" t="str">
        <f t="shared" si="523"/>
        <v>Flg</v>
      </c>
      <c r="O1533" s="179" t="str">
        <f t="shared" si="528"/>
        <v>MR195.10</v>
      </c>
      <c r="P1533" s="4" t="str">
        <f t="shared" si="534"/>
        <v>Pls</v>
      </c>
      <c r="Q1533" s="179" t="str">
        <f t="shared" si="529"/>
        <v>MR295.10</v>
      </c>
      <c r="R1533" s="4" t="str">
        <f t="shared" si="535"/>
        <v>[M]</v>
      </c>
      <c r="S1533" s="179" t="str">
        <f t="shared" si="530"/>
        <v>MR395.10</v>
      </c>
      <c r="T1533" s="4" t="str">
        <f t="shared" si="536"/>
        <v>[A]</v>
      </c>
      <c r="U1533" s="179" t="str">
        <f t="shared" si="524"/>
        <v>MR495.10</v>
      </c>
      <c r="V1533" s="4" t="str">
        <f t="shared" si="538"/>
        <v>Sw</v>
      </c>
      <c r="W1533" s="179" t="str">
        <f t="shared" si="525"/>
        <v>MR595.10</v>
      </c>
      <c r="X1533" s="4" t="str">
        <f t="shared" si="539"/>
        <v>Lamp</v>
      </c>
      <c r="Y1533" s="179" t="str">
        <f t="shared" si="531"/>
        <v>MR695.10</v>
      </c>
      <c r="Z1533" s="4" t="str">
        <f t="shared" si="540"/>
        <v>Alw</v>
      </c>
    </row>
    <row r="1534" spans="2:26">
      <c r="B1534" s="256"/>
      <c r="G1534" s="182">
        <f t="shared" si="532"/>
        <v>95</v>
      </c>
      <c r="H1534" s="179">
        <f t="shared" si="533"/>
        <v>11</v>
      </c>
      <c r="I1534" s="179" t="str">
        <f t="shared" si="522"/>
        <v>R95.11</v>
      </c>
      <c r="K1534" s="179" t="str">
        <f t="shared" si="526"/>
        <v>R195.11</v>
      </c>
      <c r="L1534" s="138" t="str">
        <f t="shared" si="537"/>
        <v>Sol</v>
      </c>
      <c r="M1534" s="179" t="str">
        <f t="shared" si="527"/>
        <v>MR95.11</v>
      </c>
      <c r="N1534" s="4" t="str">
        <f t="shared" si="523"/>
        <v>Flg</v>
      </c>
      <c r="O1534" s="179" t="str">
        <f t="shared" si="528"/>
        <v>MR195.11</v>
      </c>
      <c r="P1534" s="4" t="str">
        <f t="shared" si="534"/>
        <v>Pls</v>
      </c>
      <c r="Q1534" s="179" t="str">
        <f t="shared" si="529"/>
        <v>MR295.11</v>
      </c>
      <c r="R1534" s="4" t="str">
        <f t="shared" si="535"/>
        <v>[M]</v>
      </c>
      <c r="S1534" s="179" t="str">
        <f t="shared" si="530"/>
        <v>MR395.11</v>
      </c>
      <c r="T1534" s="4" t="str">
        <f t="shared" si="536"/>
        <v>[A]</v>
      </c>
      <c r="U1534" s="179" t="str">
        <f t="shared" si="524"/>
        <v>MR495.11</v>
      </c>
      <c r="V1534" s="4" t="str">
        <f t="shared" si="538"/>
        <v>Sw</v>
      </c>
      <c r="W1534" s="179" t="str">
        <f t="shared" si="525"/>
        <v>MR595.11</v>
      </c>
      <c r="X1534" s="4" t="str">
        <f t="shared" si="539"/>
        <v>Lamp</v>
      </c>
      <c r="Y1534" s="179" t="str">
        <f t="shared" si="531"/>
        <v>MR695.11</v>
      </c>
      <c r="Z1534" s="4" t="str">
        <f t="shared" si="540"/>
        <v>Alw</v>
      </c>
    </row>
    <row r="1535" spans="2:26">
      <c r="B1535" s="256"/>
      <c r="G1535" s="182">
        <f t="shared" si="532"/>
        <v>95</v>
      </c>
      <c r="H1535" s="179">
        <f t="shared" si="533"/>
        <v>12</v>
      </c>
      <c r="I1535" s="179" t="str">
        <f t="shared" si="522"/>
        <v>R95.12</v>
      </c>
      <c r="K1535" s="179" t="str">
        <f t="shared" si="526"/>
        <v>R195.12</v>
      </c>
      <c r="L1535" s="138" t="str">
        <f t="shared" si="537"/>
        <v>Sol</v>
      </c>
      <c r="M1535" s="179" t="str">
        <f t="shared" si="527"/>
        <v>MR95.12</v>
      </c>
      <c r="N1535" s="4" t="str">
        <f t="shared" si="523"/>
        <v>Flg</v>
      </c>
      <c r="O1535" s="179" t="str">
        <f t="shared" si="528"/>
        <v>MR195.12</v>
      </c>
      <c r="P1535" s="4" t="str">
        <f t="shared" si="534"/>
        <v>Pls</v>
      </c>
      <c r="Q1535" s="179" t="str">
        <f t="shared" si="529"/>
        <v>MR295.12</v>
      </c>
      <c r="R1535" s="4" t="str">
        <f t="shared" si="535"/>
        <v>[M]</v>
      </c>
      <c r="S1535" s="179" t="str">
        <f t="shared" si="530"/>
        <v>MR395.12</v>
      </c>
      <c r="T1535" s="4" t="str">
        <f t="shared" si="536"/>
        <v>[A]</v>
      </c>
      <c r="U1535" s="179" t="str">
        <f t="shared" si="524"/>
        <v>MR495.12</v>
      </c>
      <c r="V1535" s="4" t="str">
        <f t="shared" si="538"/>
        <v>Sw</v>
      </c>
      <c r="W1535" s="179" t="str">
        <f t="shared" si="525"/>
        <v>MR595.12</v>
      </c>
      <c r="X1535" s="4" t="str">
        <f t="shared" si="539"/>
        <v>Lamp</v>
      </c>
      <c r="Y1535" s="179" t="str">
        <f t="shared" si="531"/>
        <v>MR695.12</v>
      </c>
      <c r="Z1535" s="4" t="str">
        <f t="shared" si="540"/>
        <v>Alw</v>
      </c>
    </row>
    <row r="1536" spans="2:26">
      <c r="B1536" s="256"/>
      <c r="G1536" s="182">
        <f t="shared" si="532"/>
        <v>95</v>
      </c>
      <c r="H1536" s="179">
        <f t="shared" si="533"/>
        <v>13</v>
      </c>
      <c r="I1536" s="179" t="str">
        <f t="shared" si="522"/>
        <v>R95.13</v>
      </c>
      <c r="K1536" s="179" t="str">
        <f t="shared" si="526"/>
        <v>R195.13</v>
      </c>
      <c r="L1536" s="138" t="str">
        <f t="shared" si="537"/>
        <v>Sol</v>
      </c>
      <c r="M1536" s="179" t="str">
        <f t="shared" si="527"/>
        <v>MR95.13</v>
      </c>
      <c r="N1536" s="4" t="str">
        <f t="shared" si="523"/>
        <v>Flg</v>
      </c>
      <c r="O1536" s="179" t="str">
        <f t="shared" si="528"/>
        <v>MR195.13</v>
      </c>
      <c r="P1536" s="4" t="str">
        <f t="shared" si="534"/>
        <v>Pls</v>
      </c>
      <c r="Q1536" s="179" t="str">
        <f t="shared" si="529"/>
        <v>MR295.13</v>
      </c>
      <c r="R1536" s="4" t="str">
        <f t="shared" si="535"/>
        <v>[M]</v>
      </c>
      <c r="S1536" s="179" t="str">
        <f t="shared" si="530"/>
        <v>MR395.13</v>
      </c>
      <c r="T1536" s="4" t="str">
        <f t="shared" si="536"/>
        <v>[A]</v>
      </c>
      <c r="U1536" s="179" t="str">
        <f t="shared" si="524"/>
        <v>MR495.13</v>
      </c>
      <c r="V1536" s="4" t="str">
        <f t="shared" si="538"/>
        <v>Sw</v>
      </c>
      <c r="W1536" s="179" t="str">
        <f t="shared" si="525"/>
        <v>MR595.13</v>
      </c>
      <c r="X1536" s="4" t="str">
        <f t="shared" si="539"/>
        <v>Lamp</v>
      </c>
      <c r="Y1536" s="179" t="str">
        <f t="shared" si="531"/>
        <v>MR695.13</v>
      </c>
      <c r="Z1536" s="4" t="str">
        <f t="shared" si="540"/>
        <v>Alw</v>
      </c>
    </row>
    <row r="1537" spans="2:26">
      <c r="B1537" s="256"/>
      <c r="G1537" s="182">
        <f t="shared" si="532"/>
        <v>95</v>
      </c>
      <c r="H1537" s="179">
        <f t="shared" si="533"/>
        <v>14</v>
      </c>
      <c r="I1537" s="179" t="str">
        <f t="shared" si="522"/>
        <v>R95.14</v>
      </c>
      <c r="K1537" s="179" t="str">
        <f t="shared" si="526"/>
        <v>R195.14</v>
      </c>
      <c r="L1537" s="138" t="str">
        <f t="shared" si="537"/>
        <v>Sol</v>
      </c>
      <c r="M1537" s="179" t="str">
        <f t="shared" si="527"/>
        <v>MR95.14</v>
      </c>
      <c r="N1537" s="4" t="str">
        <f t="shared" si="523"/>
        <v>Flg</v>
      </c>
      <c r="O1537" s="179" t="str">
        <f t="shared" si="528"/>
        <v>MR195.14</v>
      </c>
      <c r="P1537" s="4" t="str">
        <f t="shared" si="534"/>
        <v>Pls</v>
      </c>
      <c r="Q1537" s="179" t="str">
        <f t="shared" si="529"/>
        <v>MR295.14</v>
      </c>
      <c r="R1537" s="4" t="str">
        <f t="shared" si="535"/>
        <v>[M]</v>
      </c>
      <c r="S1537" s="179" t="str">
        <f t="shared" si="530"/>
        <v>MR395.14</v>
      </c>
      <c r="T1537" s="4" t="str">
        <f t="shared" si="536"/>
        <v>[A]</v>
      </c>
      <c r="U1537" s="179" t="str">
        <f t="shared" si="524"/>
        <v>MR495.14</v>
      </c>
      <c r="V1537" s="4" t="str">
        <f t="shared" si="538"/>
        <v>Sw</v>
      </c>
      <c r="W1537" s="179" t="str">
        <f t="shared" si="525"/>
        <v>MR595.14</v>
      </c>
      <c r="X1537" s="4" t="str">
        <f t="shared" si="539"/>
        <v>Lamp</v>
      </c>
      <c r="Y1537" s="179" t="str">
        <f t="shared" si="531"/>
        <v>MR695.14</v>
      </c>
      <c r="Z1537" s="4" t="str">
        <f t="shared" si="540"/>
        <v>Alw</v>
      </c>
    </row>
    <row r="1538" spans="7:26">
      <c r="G1538" s="182">
        <f t="shared" si="532"/>
        <v>95</v>
      </c>
      <c r="H1538" s="179">
        <f t="shared" si="533"/>
        <v>15</v>
      </c>
      <c r="I1538" s="179" t="str">
        <f t="shared" si="522"/>
        <v>R95.15</v>
      </c>
      <c r="K1538" s="179" t="str">
        <f t="shared" si="526"/>
        <v>R195.15</v>
      </c>
      <c r="L1538" s="138" t="str">
        <f t="shared" si="537"/>
        <v>Sol</v>
      </c>
      <c r="M1538" s="179" t="str">
        <f t="shared" si="527"/>
        <v>MR95.15</v>
      </c>
      <c r="N1538" s="4" t="str">
        <f t="shared" si="523"/>
        <v>Flg</v>
      </c>
      <c r="O1538" s="179" t="str">
        <f t="shared" si="528"/>
        <v>MR195.15</v>
      </c>
      <c r="P1538" s="4" t="str">
        <f t="shared" si="534"/>
        <v>Pls</v>
      </c>
      <c r="Q1538" s="179" t="str">
        <f t="shared" si="529"/>
        <v>MR295.15</v>
      </c>
      <c r="R1538" s="4" t="str">
        <f t="shared" si="535"/>
        <v>[M]</v>
      </c>
      <c r="S1538" s="179" t="str">
        <f t="shared" si="530"/>
        <v>MR395.15</v>
      </c>
      <c r="T1538" s="4" t="str">
        <f t="shared" si="536"/>
        <v>[A]</v>
      </c>
      <c r="U1538" s="179" t="str">
        <f t="shared" si="524"/>
        <v>MR495.15</v>
      </c>
      <c r="V1538" s="4" t="str">
        <f t="shared" si="538"/>
        <v>Sw</v>
      </c>
      <c r="W1538" s="179" t="str">
        <f t="shared" si="525"/>
        <v>MR595.15</v>
      </c>
      <c r="X1538" s="4" t="str">
        <f t="shared" si="539"/>
        <v>Lamp</v>
      </c>
      <c r="Y1538" s="179" t="str">
        <f t="shared" si="531"/>
        <v>MR695.15</v>
      </c>
      <c r="Z1538" s="4" t="str">
        <f t="shared" si="540"/>
        <v>Alw</v>
      </c>
    </row>
    <row r="1539" spans="2:26">
      <c r="B1539" s="256"/>
      <c r="G1539" s="182">
        <f t="shared" si="532"/>
        <v>96</v>
      </c>
      <c r="H1539" s="179">
        <f t="shared" si="533"/>
        <v>0</v>
      </c>
      <c r="I1539" s="179" t="str">
        <f t="shared" ref="I1539:I1602" si="541">F$2&amp;G1539&amp;"."&amp;H1539</f>
        <v>R96.0</v>
      </c>
      <c r="K1539" s="179" t="str">
        <f t="shared" si="526"/>
        <v>R196.0</v>
      </c>
      <c r="L1539" s="138" t="str">
        <f t="shared" si="537"/>
        <v>Sol</v>
      </c>
      <c r="M1539" s="179" t="str">
        <f t="shared" si="527"/>
        <v>MR96.0</v>
      </c>
      <c r="N1539" s="4" t="str">
        <f t="shared" ref="N1539:N1602" si="542">$B1539&amp;N$2</f>
        <v>Flg</v>
      </c>
      <c r="O1539" s="179" t="str">
        <f t="shared" si="528"/>
        <v>MR196.0</v>
      </c>
      <c r="P1539" s="4" t="str">
        <f t="shared" si="534"/>
        <v>Pls</v>
      </c>
      <c r="Q1539" s="179" t="str">
        <f t="shared" si="529"/>
        <v>MR296.0</v>
      </c>
      <c r="R1539" s="4" t="str">
        <f t="shared" si="535"/>
        <v>[M]</v>
      </c>
      <c r="S1539" s="179" t="str">
        <f t="shared" si="530"/>
        <v>MR396.0</v>
      </c>
      <c r="T1539" s="4" t="str">
        <f t="shared" si="536"/>
        <v>[A]</v>
      </c>
      <c r="U1539" s="179" t="str">
        <f t="shared" ref="U1539:U1602" si="543">$U$2&amp;($G1539+400)&amp;"."&amp;$H1539</f>
        <v>MR496.0</v>
      </c>
      <c r="V1539" s="4" t="str">
        <f t="shared" si="538"/>
        <v>Sw</v>
      </c>
      <c r="W1539" s="179" t="str">
        <f t="shared" ref="W1539:W1602" si="544">$W$2&amp;($G1539+500)&amp;"."&amp;$H1539</f>
        <v>MR596.0</v>
      </c>
      <c r="X1539" s="4" t="str">
        <f t="shared" si="539"/>
        <v>Lamp</v>
      </c>
      <c r="Y1539" s="179" t="str">
        <f t="shared" si="531"/>
        <v>MR696.0</v>
      </c>
      <c r="Z1539" s="4" t="str">
        <f t="shared" si="540"/>
        <v>Alw</v>
      </c>
    </row>
    <row r="1540" spans="2:26">
      <c r="B1540" s="256"/>
      <c r="G1540" s="182">
        <f t="shared" si="532"/>
        <v>96</v>
      </c>
      <c r="H1540" s="179">
        <f t="shared" si="533"/>
        <v>1</v>
      </c>
      <c r="I1540" s="179" t="str">
        <f t="shared" si="541"/>
        <v>R96.1</v>
      </c>
      <c r="K1540" s="179" t="str">
        <f t="shared" ref="K1540:K1602" si="545">$F$2&amp;($G1540+100)&amp;"."&amp;$H1540</f>
        <v>R196.1</v>
      </c>
      <c r="L1540" s="138" t="str">
        <f t="shared" si="537"/>
        <v>Sol</v>
      </c>
      <c r="M1540" s="179" t="str">
        <f t="shared" ref="M1540:M1602" si="546">M$2&amp;($G1540+0)&amp;"."&amp;$H1540</f>
        <v>MR96.1</v>
      </c>
      <c r="N1540" s="4" t="str">
        <f t="shared" si="542"/>
        <v>Flg</v>
      </c>
      <c r="O1540" s="179" t="str">
        <f t="shared" ref="O1540:O1602" si="547">O$2&amp;($G1540+100)&amp;"."&amp;$H1540</f>
        <v>MR196.1</v>
      </c>
      <c r="P1540" s="4" t="str">
        <f t="shared" si="534"/>
        <v>Pls</v>
      </c>
      <c r="Q1540" s="179" t="str">
        <f t="shared" ref="Q1540:Q1602" si="548">Q$2&amp;($G1540+200)&amp;"."&amp;$H1540</f>
        <v>MR296.1</v>
      </c>
      <c r="R1540" s="4" t="str">
        <f t="shared" si="535"/>
        <v>[M]</v>
      </c>
      <c r="S1540" s="179" t="str">
        <f t="shared" ref="S1540:S1602" si="549">S$2&amp;($G1540+300)&amp;"."&amp;$H1540</f>
        <v>MR396.1</v>
      </c>
      <c r="T1540" s="4" t="str">
        <f t="shared" si="536"/>
        <v>[A]</v>
      </c>
      <c r="U1540" s="179" t="str">
        <f t="shared" si="543"/>
        <v>MR496.1</v>
      </c>
      <c r="V1540" s="4" t="str">
        <f t="shared" si="538"/>
        <v>Sw</v>
      </c>
      <c r="W1540" s="179" t="str">
        <f t="shared" si="544"/>
        <v>MR596.1</v>
      </c>
      <c r="X1540" s="4" t="str">
        <f t="shared" si="539"/>
        <v>Lamp</v>
      </c>
      <c r="Y1540" s="179" t="str">
        <f t="shared" ref="Y1540:Y1602" si="550">$W$2&amp;($G1540+600)&amp;"."&amp;$H1540</f>
        <v>MR696.1</v>
      </c>
      <c r="Z1540" s="4" t="str">
        <f t="shared" si="540"/>
        <v>Alw</v>
      </c>
    </row>
    <row r="1541" spans="2:26">
      <c r="B1541" s="256"/>
      <c r="G1541" s="182">
        <f t="shared" si="532"/>
        <v>96</v>
      </c>
      <c r="H1541" s="179">
        <f t="shared" si="533"/>
        <v>2</v>
      </c>
      <c r="I1541" s="179" t="str">
        <f t="shared" si="541"/>
        <v>R96.2</v>
      </c>
      <c r="K1541" s="179" t="str">
        <f t="shared" si="545"/>
        <v>R196.2</v>
      </c>
      <c r="L1541" s="138" t="str">
        <f t="shared" si="537"/>
        <v>Sol</v>
      </c>
      <c r="M1541" s="179" t="str">
        <f t="shared" si="546"/>
        <v>MR96.2</v>
      </c>
      <c r="N1541" s="4" t="str">
        <f t="shared" si="542"/>
        <v>Flg</v>
      </c>
      <c r="O1541" s="179" t="str">
        <f t="shared" si="547"/>
        <v>MR196.2</v>
      </c>
      <c r="P1541" s="4" t="str">
        <f t="shared" si="534"/>
        <v>Pls</v>
      </c>
      <c r="Q1541" s="179" t="str">
        <f t="shared" si="548"/>
        <v>MR296.2</v>
      </c>
      <c r="R1541" s="4" t="str">
        <f t="shared" si="535"/>
        <v>[M]</v>
      </c>
      <c r="S1541" s="179" t="str">
        <f t="shared" si="549"/>
        <v>MR396.2</v>
      </c>
      <c r="T1541" s="4" t="str">
        <f t="shared" si="536"/>
        <v>[A]</v>
      </c>
      <c r="U1541" s="179" t="str">
        <f t="shared" si="543"/>
        <v>MR496.2</v>
      </c>
      <c r="V1541" s="4" t="str">
        <f t="shared" si="538"/>
        <v>Sw</v>
      </c>
      <c r="W1541" s="179" t="str">
        <f t="shared" si="544"/>
        <v>MR596.2</v>
      </c>
      <c r="X1541" s="4" t="str">
        <f t="shared" si="539"/>
        <v>Lamp</v>
      </c>
      <c r="Y1541" s="179" t="str">
        <f t="shared" si="550"/>
        <v>MR696.2</v>
      </c>
      <c r="Z1541" s="4" t="str">
        <f t="shared" si="540"/>
        <v>Alw</v>
      </c>
    </row>
    <row r="1542" spans="2:26">
      <c r="B1542" s="256"/>
      <c r="G1542" s="182">
        <f t="shared" si="532"/>
        <v>96</v>
      </c>
      <c r="H1542" s="179">
        <f t="shared" si="533"/>
        <v>3</v>
      </c>
      <c r="I1542" s="179" t="str">
        <f t="shared" si="541"/>
        <v>R96.3</v>
      </c>
      <c r="K1542" s="179" t="str">
        <f t="shared" si="545"/>
        <v>R196.3</v>
      </c>
      <c r="L1542" s="138" t="str">
        <f t="shared" si="537"/>
        <v>Sol</v>
      </c>
      <c r="M1542" s="179" t="str">
        <f t="shared" si="546"/>
        <v>MR96.3</v>
      </c>
      <c r="N1542" s="4" t="str">
        <f t="shared" si="542"/>
        <v>Flg</v>
      </c>
      <c r="O1542" s="179" t="str">
        <f t="shared" si="547"/>
        <v>MR196.3</v>
      </c>
      <c r="P1542" s="4" t="str">
        <f t="shared" si="534"/>
        <v>Pls</v>
      </c>
      <c r="Q1542" s="179" t="str">
        <f t="shared" si="548"/>
        <v>MR296.3</v>
      </c>
      <c r="R1542" s="4" t="str">
        <f t="shared" si="535"/>
        <v>[M]</v>
      </c>
      <c r="S1542" s="179" t="str">
        <f t="shared" si="549"/>
        <v>MR396.3</v>
      </c>
      <c r="T1542" s="4" t="str">
        <f t="shared" si="536"/>
        <v>[A]</v>
      </c>
      <c r="U1542" s="179" t="str">
        <f t="shared" si="543"/>
        <v>MR496.3</v>
      </c>
      <c r="V1542" s="4" t="str">
        <f t="shared" si="538"/>
        <v>Sw</v>
      </c>
      <c r="W1542" s="179" t="str">
        <f t="shared" si="544"/>
        <v>MR596.3</v>
      </c>
      <c r="X1542" s="4" t="str">
        <f t="shared" si="539"/>
        <v>Lamp</v>
      </c>
      <c r="Y1542" s="179" t="str">
        <f t="shared" si="550"/>
        <v>MR696.3</v>
      </c>
      <c r="Z1542" s="4" t="str">
        <f t="shared" si="540"/>
        <v>Alw</v>
      </c>
    </row>
    <row r="1543" spans="2:26">
      <c r="B1543" s="256"/>
      <c r="G1543" s="182">
        <f t="shared" si="532"/>
        <v>96</v>
      </c>
      <c r="H1543" s="179">
        <f t="shared" si="533"/>
        <v>4</v>
      </c>
      <c r="I1543" s="179" t="str">
        <f t="shared" si="541"/>
        <v>R96.4</v>
      </c>
      <c r="K1543" s="179" t="str">
        <f t="shared" si="545"/>
        <v>R196.4</v>
      </c>
      <c r="L1543" s="138" t="str">
        <f t="shared" si="537"/>
        <v>Sol</v>
      </c>
      <c r="M1543" s="179" t="str">
        <f t="shared" si="546"/>
        <v>MR96.4</v>
      </c>
      <c r="N1543" s="4" t="str">
        <f t="shared" si="542"/>
        <v>Flg</v>
      </c>
      <c r="O1543" s="179" t="str">
        <f t="shared" si="547"/>
        <v>MR196.4</v>
      </c>
      <c r="P1543" s="4" t="str">
        <f t="shared" si="534"/>
        <v>Pls</v>
      </c>
      <c r="Q1543" s="179" t="str">
        <f t="shared" si="548"/>
        <v>MR296.4</v>
      </c>
      <c r="R1543" s="4" t="str">
        <f t="shared" si="535"/>
        <v>[M]</v>
      </c>
      <c r="S1543" s="179" t="str">
        <f t="shared" si="549"/>
        <v>MR396.4</v>
      </c>
      <c r="T1543" s="4" t="str">
        <f t="shared" si="536"/>
        <v>[A]</v>
      </c>
      <c r="U1543" s="179" t="str">
        <f t="shared" si="543"/>
        <v>MR496.4</v>
      </c>
      <c r="V1543" s="4" t="str">
        <f t="shared" si="538"/>
        <v>Sw</v>
      </c>
      <c r="W1543" s="179" t="str">
        <f t="shared" si="544"/>
        <v>MR596.4</v>
      </c>
      <c r="X1543" s="4" t="str">
        <f t="shared" si="539"/>
        <v>Lamp</v>
      </c>
      <c r="Y1543" s="179" t="str">
        <f t="shared" si="550"/>
        <v>MR696.4</v>
      </c>
      <c r="Z1543" s="4" t="str">
        <f t="shared" si="540"/>
        <v>Alw</v>
      </c>
    </row>
    <row r="1544" spans="2:26">
      <c r="B1544" s="256"/>
      <c r="G1544" s="182">
        <f t="shared" ref="G1544:G1602" si="551">IF(H1543&lt;&gt;15,G1543,G1543+1)</f>
        <v>96</v>
      </c>
      <c r="H1544" s="179">
        <f t="shared" si="533"/>
        <v>5</v>
      </c>
      <c r="I1544" s="179" t="str">
        <f t="shared" si="541"/>
        <v>R96.5</v>
      </c>
      <c r="K1544" s="179" t="str">
        <f t="shared" si="545"/>
        <v>R196.5</v>
      </c>
      <c r="L1544" s="138" t="str">
        <f t="shared" si="537"/>
        <v>Sol</v>
      </c>
      <c r="M1544" s="179" t="str">
        <f t="shared" si="546"/>
        <v>MR96.5</v>
      </c>
      <c r="N1544" s="4" t="str">
        <f t="shared" si="542"/>
        <v>Flg</v>
      </c>
      <c r="O1544" s="179" t="str">
        <f t="shared" si="547"/>
        <v>MR196.5</v>
      </c>
      <c r="P1544" s="4" t="str">
        <f t="shared" si="534"/>
        <v>Pls</v>
      </c>
      <c r="Q1544" s="179" t="str">
        <f t="shared" si="548"/>
        <v>MR296.5</v>
      </c>
      <c r="R1544" s="4" t="str">
        <f t="shared" si="535"/>
        <v>[M]</v>
      </c>
      <c r="S1544" s="179" t="str">
        <f t="shared" si="549"/>
        <v>MR396.5</v>
      </c>
      <c r="T1544" s="4" t="str">
        <f t="shared" si="536"/>
        <v>[A]</v>
      </c>
      <c r="U1544" s="179" t="str">
        <f t="shared" si="543"/>
        <v>MR496.5</v>
      </c>
      <c r="V1544" s="4" t="str">
        <f t="shared" si="538"/>
        <v>Sw</v>
      </c>
      <c r="W1544" s="179" t="str">
        <f t="shared" si="544"/>
        <v>MR596.5</v>
      </c>
      <c r="X1544" s="4" t="str">
        <f t="shared" si="539"/>
        <v>Lamp</v>
      </c>
      <c r="Y1544" s="179" t="str">
        <f t="shared" si="550"/>
        <v>MR696.5</v>
      </c>
      <c r="Z1544" s="4" t="str">
        <f t="shared" si="540"/>
        <v>Alw</v>
      </c>
    </row>
    <row r="1545" spans="2:26">
      <c r="B1545" s="256"/>
      <c r="G1545" s="182">
        <f t="shared" si="551"/>
        <v>96</v>
      </c>
      <c r="H1545" s="179">
        <f t="shared" si="533"/>
        <v>6</v>
      </c>
      <c r="I1545" s="179" t="str">
        <f t="shared" si="541"/>
        <v>R96.6</v>
      </c>
      <c r="K1545" s="179" t="str">
        <f t="shared" si="545"/>
        <v>R196.6</v>
      </c>
      <c r="L1545" s="138" t="str">
        <f t="shared" si="537"/>
        <v>Sol</v>
      </c>
      <c r="M1545" s="179" t="str">
        <f t="shared" si="546"/>
        <v>MR96.6</v>
      </c>
      <c r="N1545" s="4" t="str">
        <f t="shared" si="542"/>
        <v>Flg</v>
      </c>
      <c r="O1545" s="179" t="str">
        <f t="shared" si="547"/>
        <v>MR196.6</v>
      </c>
      <c r="P1545" s="4" t="str">
        <f t="shared" si="534"/>
        <v>Pls</v>
      </c>
      <c r="Q1545" s="179" t="str">
        <f t="shared" si="548"/>
        <v>MR296.6</v>
      </c>
      <c r="R1545" s="4" t="str">
        <f t="shared" si="535"/>
        <v>[M]</v>
      </c>
      <c r="S1545" s="179" t="str">
        <f t="shared" si="549"/>
        <v>MR396.6</v>
      </c>
      <c r="T1545" s="4" t="str">
        <f t="shared" si="536"/>
        <v>[A]</v>
      </c>
      <c r="U1545" s="179" t="str">
        <f t="shared" si="543"/>
        <v>MR496.6</v>
      </c>
      <c r="V1545" s="4" t="str">
        <f t="shared" si="538"/>
        <v>Sw</v>
      </c>
      <c r="W1545" s="179" t="str">
        <f t="shared" si="544"/>
        <v>MR596.6</v>
      </c>
      <c r="X1545" s="4" t="str">
        <f t="shared" si="539"/>
        <v>Lamp</v>
      </c>
      <c r="Y1545" s="179" t="str">
        <f t="shared" si="550"/>
        <v>MR696.6</v>
      </c>
      <c r="Z1545" s="4" t="str">
        <f t="shared" si="540"/>
        <v>Alw</v>
      </c>
    </row>
    <row r="1546" spans="2:26">
      <c r="B1546" s="256"/>
      <c r="G1546" s="182">
        <f t="shared" si="551"/>
        <v>96</v>
      </c>
      <c r="H1546" s="179">
        <f t="shared" si="533"/>
        <v>7</v>
      </c>
      <c r="I1546" s="179" t="str">
        <f t="shared" si="541"/>
        <v>R96.7</v>
      </c>
      <c r="K1546" s="179" t="str">
        <f t="shared" si="545"/>
        <v>R196.7</v>
      </c>
      <c r="L1546" s="138" t="str">
        <f t="shared" si="537"/>
        <v>Sol</v>
      </c>
      <c r="M1546" s="179" t="str">
        <f t="shared" si="546"/>
        <v>MR96.7</v>
      </c>
      <c r="N1546" s="4" t="str">
        <f t="shared" si="542"/>
        <v>Flg</v>
      </c>
      <c r="O1546" s="179" t="str">
        <f t="shared" si="547"/>
        <v>MR196.7</v>
      </c>
      <c r="P1546" s="4" t="str">
        <f t="shared" si="534"/>
        <v>Pls</v>
      </c>
      <c r="Q1546" s="179" t="str">
        <f t="shared" si="548"/>
        <v>MR296.7</v>
      </c>
      <c r="R1546" s="4" t="str">
        <f t="shared" si="535"/>
        <v>[M]</v>
      </c>
      <c r="S1546" s="179" t="str">
        <f t="shared" si="549"/>
        <v>MR396.7</v>
      </c>
      <c r="T1546" s="4" t="str">
        <f t="shared" si="536"/>
        <v>[A]</v>
      </c>
      <c r="U1546" s="179" t="str">
        <f t="shared" si="543"/>
        <v>MR496.7</v>
      </c>
      <c r="V1546" s="4" t="str">
        <f t="shared" si="538"/>
        <v>Sw</v>
      </c>
      <c r="W1546" s="179" t="str">
        <f t="shared" si="544"/>
        <v>MR596.7</v>
      </c>
      <c r="X1546" s="4" t="str">
        <f t="shared" si="539"/>
        <v>Lamp</v>
      </c>
      <c r="Y1546" s="179" t="str">
        <f t="shared" si="550"/>
        <v>MR696.7</v>
      </c>
      <c r="Z1546" s="4" t="str">
        <f t="shared" si="540"/>
        <v>Alw</v>
      </c>
    </row>
    <row r="1547" spans="2:26">
      <c r="B1547" s="256"/>
      <c r="G1547" s="182">
        <f t="shared" si="551"/>
        <v>96</v>
      </c>
      <c r="H1547" s="179">
        <f t="shared" si="533"/>
        <v>8</v>
      </c>
      <c r="I1547" s="179" t="str">
        <f t="shared" si="541"/>
        <v>R96.8</v>
      </c>
      <c r="K1547" s="179" t="str">
        <f t="shared" si="545"/>
        <v>R196.8</v>
      </c>
      <c r="L1547" s="138" t="str">
        <f t="shared" si="537"/>
        <v>Sol</v>
      </c>
      <c r="M1547" s="179" t="str">
        <f t="shared" si="546"/>
        <v>MR96.8</v>
      </c>
      <c r="N1547" s="4" t="str">
        <f t="shared" si="542"/>
        <v>Flg</v>
      </c>
      <c r="O1547" s="179" t="str">
        <f t="shared" si="547"/>
        <v>MR196.8</v>
      </c>
      <c r="P1547" s="4" t="str">
        <f t="shared" si="534"/>
        <v>Pls</v>
      </c>
      <c r="Q1547" s="179" t="str">
        <f t="shared" si="548"/>
        <v>MR296.8</v>
      </c>
      <c r="R1547" s="4" t="str">
        <f t="shared" si="535"/>
        <v>[M]</v>
      </c>
      <c r="S1547" s="179" t="str">
        <f t="shared" si="549"/>
        <v>MR396.8</v>
      </c>
      <c r="T1547" s="4" t="str">
        <f t="shared" si="536"/>
        <v>[A]</v>
      </c>
      <c r="U1547" s="179" t="str">
        <f t="shared" si="543"/>
        <v>MR496.8</v>
      </c>
      <c r="V1547" s="4" t="str">
        <f t="shared" si="538"/>
        <v>Sw</v>
      </c>
      <c r="W1547" s="179" t="str">
        <f t="shared" si="544"/>
        <v>MR596.8</v>
      </c>
      <c r="X1547" s="4" t="str">
        <f t="shared" si="539"/>
        <v>Lamp</v>
      </c>
      <c r="Y1547" s="179" t="str">
        <f t="shared" si="550"/>
        <v>MR696.8</v>
      </c>
      <c r="Z1547" s="4" t="str">
        <f t="shared" si="540"/>
        <v>Alw</v>
      </c>
    </row>
    <row r="1548" spans="2:26">
      <c r="B1548" s="256"/>
      <c r="G1548" s="182">
        <f t="shared" si="551"/>
        <v>96</v>
      </c>
      <c r="H1548" s="179">
        <f t="shared" si="533"/>
        <v>9</v>
      </c>
      <c r="I1548" s="179" t="str">
        <f t="shared" si="541"/>
        <v>R96.9</v>
      </c>
      <c r="K1548" s="179" t="str">
        <f t="shared" si="545"/>
        <v>R196.9</v>
      </c>
      <c r="L1548" s="138" t="str">
        <f t="shared" si="537"/>
        <v>Sol</v>
      </c>
      <c r="M1548" s="179" t="str">
        <f t="shared" si="546"/>
        <v>MR96.9</v>
      </c>
      <c r="N1548" s="4" t="str">
        <f t="shared" si="542"/>
        <v>Flg</v>
      </c>
      <c r="O1548" s="179" t="str">
        <f t="shared" si="547"/>
        <v>MR196.9</v>
      </c>
      <c r="P1548" s="4" t="str">
        <f t="shared" si="534"/>
        <v>Pls</v>
      </c>
      <c r="Q1548" s="179" t="str">
        <f t="shared" si="548"/>
        <v>MR296.9</v>
      </c>
      <c r="R1548" s="4" t="str">
        <f t="shared" si="535"/>
        <v>[M]</v>
      </c>
      <c r="S1548" s="179" t="str">
        <f t="shared" si="549"/>
        <v>MR396.9</v>
      </c>
      <c r="T1548" s="4" t="str">
        <f t="shared" si="536"/>
        <v>[A]</v>
      </c>
      <c r="U1548" s="179" t="str">
        <f t="shared" si="543"/>
        <v>MR496.9</v>
      </c>
      <c r="V1548" s="4" t="str">
        <f t="shared" si="538"/>
        <v>Sw</v>
      </c>
      <c r="W1548" s="179" t="str">
        <f t="shared" si="544"/>
        <v>MR596.9</v>
      </c>
      <c r="X1548" s="4" t="str">
        <f t="shared" si="539"/>
        <v>Lamp</v>
      </c>
      <c r="Y1548" s="179" t="str">
        <f t="shared" si="550"/>
        <v>MR696.9</v>
      </c>
      <c r="Z1548" s="4" t="str">
        <f t="shared" si="540"/>
        <v>Alw</v>
      </c>
    </row>
    <row r="1549" spans="2:26">
      <c r="B1549" s="256"/>
      <c r="G1549" s="182">
        <f t="shared" si="551"/>
        <v>96</v>
      </c>
      <c r="H1549" s="179">
        <f t="shared" ref="H1549:H1602" si="552">IF(H1548&lt;&gt;15,H1548+1,0)</f>
        <v>10</v>
      </c>
      <c r="I1549" s="179" t="str">
        <f t="shared" si="541"/>
        <v>R96.10</v>
      </c>
      <c r="K1549" s="179" t="str">
        <f t="shared" si="545"/>
        <v>R196.10</v>
      </c>
      <c r="L1549" s="138" t="str">
        <f t="shared" si="537"/>
        <v>Sol</v>
      </c>
      <c r="M1549" s="179" t="str">
        <f t="shared" si="546"/>
        <v>MR96.10</v>
      </c>
      <c r="N1549" s="4" t="str">
        <f t="shared" si="542"/>
        <v>Flg</v>
      </c>
      <c r="O1549" s="179" t="str">
        <f t="shared" si="547"/>
        <v>MR196.10</v>
      </c>
      <c r="P1549" s="4" t="str">
        <f t="shared" si="534"/>
        <v>Pls</v>
      </c>
      <c r="Q1549" s="179" t="str">
        <f t="shared" si="548"/>
        <v>MR296.10</v>
      </c>
      <c r="R1549" s="4" t="str">
        <f t="shared" si="535"/>
        <v>[M]</v>
      </c>
      <c r="S1549" s="179" t="str">
        <f t="shared" si="549"/>
        <v>MR396.10</v>
      </c>
      <c r="T1549" s="4" t="str">
        <f t="shared" si="536"/>
        <v>[A]</v>
      </c>
      <c r="U1549" s="179" t="str">
        <f t="shared" si="543"/>
        <v>MR496.10</v>
      </c>
      <c r="V1549" s="4" t="str">
        <f t="shared" si="538"/>
        <v>Sw</v>
      </c>
      <c r="W1549" s="179" t="str">
        <f t="shared" si="544"/>
        <v>MR596.10</v>
      </c>
      <c r="X1549" s="4" t="str">
        <f t="shared" si="539"/>
        <v>Lamp</v>
      </c>
      <c r="Y1549" s="179" t="str">
        <f t="shared" si="550"/>
        <v>MR696.10</v>
      </c>
      <c r="Z1549" s="4" t="str">
        <f t="shared" si="540"/>
        <v>Alw</v>
      </c>
    </row>
    <row r="1550" spans="2:26">
      <c r="B1550" s="256"/>
      <c r="G1550" s="182">
        <f t="shared" si="551"/>
        <v>96</v>
      </c>
      <c r="H1550" s="179">
        <f t="shared" si="552"/>
        <v>11</v>
      </c>
      <c r="I1550" s="179" t="str">
        <f t="shared" si="541"/>
        <v>R96.11</v>
      </c>
      <c r="K1550" s="179" t="str">
        <f t="shared" si="545"/>
        <v>R196.11</v>
      </c>
      <c r="L1550" s="138" t="str">
        <f t="shared" si="537"/>
        <v>Sol</v>
      </c>
      <c r="M1550" s="179" t="str">
        <f t="shared" si="546"/>
        <v>MR96.11</v>
      </c>
      <c r="N1550" s="4" t="str">
        <f t="shared" si="542"/>
        <v>Flg</v>
      </c>
      <c r="O1550" s="179" t="str">
        <f t="shared" si="547"/>
        <v>MR196.11</v>
      </c>
      <c r="P1550" s="4" t="str">
        <f t="shared" si="534"/>
        <v>Pls</v>
      </c>
      <c r="Q1550" s="179" t="str">
        <f t="shared" si="548"/>
        <v>MR296.11</v>
      </c>
      <c r="R1550" s="4" t="str">
        <f t="shared" si="535"/>
        <v>[M]</v>
      </c>
      <c r="S1550" s="179" t="str">
        <f t="shared" si="549"/>
        <v>MR396.11</v>
      </c>
      <c r="T1550" s="4" t="str">
        <f t="shared" si="536"/>
        <v>[A]</v>
      </c>
      <c r="U1550" s="179" t="str">
        <f t="shared" si="543"/>
        <v>MR496.11</v>
      </c>
      <c r="V1550" s="4" t="str">
        <f t="shared" si="538"/>
        <v>Sw</v>
      </c>
      <c r="W1550" s="179" t="str">
        <f t="shared" si="544"/>
        <v>MR596.11</v>
      </c>
      <c r="X1550" s="4" t="str">
        <f t="shared" si="539"/>
        <v>Lamp</v>
      </c>
      <c r="Y1550" s="179" t="str">
        <f t="shared" si="550"/>
        <v>MR696.11</v>
      </c>
      <c r="Z1550" s="4" t="str">
        <f t="shared" si="540"/>
        <v>Alw</v>
      </c>
    </row>
    <row r="1551" spans="2:26">
      <c r="B1551" s="256"/>
      <c r="G1551" s="182">
        <f t="shared" si="551"/>
        <v>96</v>
      </c>
      <c r="H1551" s="179">
        <f t="shared" si="552"/>
        <v>12</v>
      </c>
      <c r="I1551" s="179" t="str">
        <f t="shared" si="541"/>
        <v>R96.12</v>
      </c>
      <c r="K1551" s="179" t="str">
        <f t="shared" si="545"/>
        <v>R196.12</v>
      </c>
      <c r="L1551" s="138" t="str">
        <f t="shared" si="537"/>
        <v>Sol</v>
      </c>
      <c r="M1551" s="179" t="str">
        <f t="shared" si="546"/>
        <v>MR96.12</v>
      </c>
      <c r="N1551" s="4" t="str">
        <f t="shared" si="542"/>
        <v>Flg</v>
      </c>
      <c r="O1551" s="179" t="str">
        <f t="shared" si="547"/>
        <v>MR196.12</v>
      </c>
      <c r="P1551" s="4" t="str">
        <f t="shared" si="534"/>
        <v>Pls</v>
      </c>
      <c r="Q1551" s="179" t="str">
        <f t="shared" si="548"/>
        <v>MR296.12</v>
      </c>
      <c r="R1551" s="4" t="str">
        <f t="shared" si="535"/>
        <v>[M]</v>
      </c>
      <c r="S1551" s="179" t="str">
        <f t="shared" si="549"/>
        <v>MR396.12</v>
      </c>
      <c r="T1551" s="4" t="str">
        <f t="shared" si="536"/>
        <v>[A]</v>
      </c>
      <c r="U1551" s="179" t="str">
        <f t="shared" si="543"/>
        <v>MR496.12</v>
      </c>
      <c r="V1551" s="4" t="str">
        <f t="shared" si="538"/>
        <v>Sw</v>
      </c>
      <c r="W1551" s="179" t="str">
        <f t="shared" si="544"/>
        <v>MR596.12</v>
      </c>
      <c r="X1551" s="4" t="str">
        <f t="shared" si="539"/>
        <v>Lamp</v>
      </c>
      <c r="Y1551" s="179" t="str">
        <f t="shared" si="550"/>
        <v>MR696.12</v>
      </c>
      <c r="Z1551" s="4" t="str">
        <f t="shared" si="540"/>
        <v>Alw</v>
      </c>
    </row>
    <row r="1552" spans="2:26">
      <c r="B1552" s="256"/>
      <c r="G1552" s="182">
        <f t="shared" si="551"/>
        <v>96</v>
      </c>
      <c r="H1552" s="179">
        <f t="shared" si="552"/>
        <v>13</v>
      </c>
      <c r="I1552" s="179" t="str">
        <f t="shared" si="541"/>
        <v>R96.13</v>
      </c>
      <c r="K1552" s="179" t="str">
        <f t="shared" si="545"/>
        <v>R196.13</v>
      </c>
      <c r="L1552" s="138" t="str">
        <f t="shared" si="537"/>
        <v>Sol</v>
      </c>
      <c r="M1552" s="179" t="str">
        <f t="shared" si="546"/>
        <v>MR96.13</v>
      </c>
      <c r="N1552" s="4" t="str">
        <f t="shared" si="542"/>
        <v>Flg</v>
      </c>
      <c r="O1552" s="179" t="str">
        <f t="shared" si="547"/>
        <v>MR196.13</v>
      </c>
      <c r="P1552" s="4" t="str">
        <f t="shared" si="534"/>
        <v>Pls</v>
      </c>
      <c r="Q1552" s="179" t="str">
        <f t="shared" si="548"/>
        <v>MR296.13</v>
      </c>
      <c r="R1552" s="4" t="str">
        <f t="shared" si="535"/>
        <v>[M]</v>
      </c>
      <c r="S1552" s="179" t="str">
        <f t="shared" si="549"/>
        <v>MR396.13</v>
      </c>
      <c r="T1552" s="4" t="str">
        <f t="shared" si="536"/>
        <v>[A]</v>
      </c>
      <c r="U1552" s="179" t="str">
        <f t="shared" si="543"/>
        <v>MR496.13</v>
      </c>
      <c r="V1552" s="4" t="str">
        <f t="shared" si="538"/>
        <v>Sw</v>
      </c>
      <c r="W1552" s="179" t="str">
        <f t="shared" si="544"/>
        <v>MR596.13</v>
      </c>
      <c r="X1552" s="4" t="str">
        <f t="shared" si="539"/>
        <v>Lamp</v>
      </c>
      <c r="Y1552" s="179" t="str">
        <f t="shared" si="550"/>
        <v>MR696.13</v>
      </c>
      <c r="Z1552" s="4" t="str">
        <f t="shared" si="540"/>
        <v>Alw</v>
      </c>
    </row>
    <row r="1553" spans="2:26">
      <c r="B1553" s="256"/>
      <c r="G1553" s="182">
        <f t="shared" si="551"/>
        <v>96</v>
      </c>
      <c r="H1553" s="179">
        <f t="shared" si="552"/>
        <v>14</v>
      </c>
      <c r="I1553" s="179" t="str">
        <f t="shared" si="541"/>
        <v>R96.14</v>
      </c>
      <c r="K1553" s="179" t="str">
        <f t="shared" si="545"/>
        <v>R196.14</v>
      </c>
      <c r="L1553" s="138" t="str">
        <f t="shared" si="537"/>
        <v>Sol</v>
      </c>
      <c r="M1553" s="179" t="str">
        <f t="shared" si="546"/>
        <v>MR96.14</v>
      </c>
      <c r="N1553" s="4" t="str">
        <f t="shared" si="542"/>
        <v>Flg</v>
      </c>
      <c r="O1553" s="179" t="str">
        <f t="shared" si="547"/>
        <v>MR196.14</v>
      </c>
      <c r="P1553" s="4" t="str">
        <f t="shared" si="534"/>
        <v>Pls</v>
      </c>
      <c r="Q1553" s="179" t="str">
        <f t="shared" si="548"/>
        <v>MR296.14</v>
      </c>
      <c r="R1553" s="4" t="str">
        <f t="shared" si="535"/>
        <v>[M]</v>
      </c>
      <c r="S1553" s="179" t="str">
        <f t="shared" si="549"/>
        <v>MR396.14</v>
      </c>
      <c r="T1553" s="4" t="str">
        <f t="shared" si="536"/>
        <v>[A]</v>
      </c>
      <c r="U1553" s="179" t="str">
        <f t="shared" si="543"/>
        <v>MR496.14</v>
      </c>
      <c r="V1553" s="4" t="str">
        <f t="shared" si="538"/>
        <v>Sw</v>
      </c>
      <c r="W1553" s="179" t="str">
        <f t="shared" si="544"/>
        <v>MR596.14</v>
      </c>
      <c r="X1553" s="4" t="str">
        <f t="shared" si="539"/>
        <v>Lamp</v>
      </c>
      <c r="Y1553" s="179" t="str">
        <f t="shared" si="550"/>
        <v>MR696.14</v>
      </c>
      <c r="Z1553" s="4" t="str">
        <f t="shared" si="540"/>
        <v>Alw</v>
      </c>
    </row>
    <row r="1554" spans="2:26">
      <c r="B1554" s="256"/>
      <c r="G1554" s="182">
        <f t="shared" si="551"/>
        <v>96</v>
      </c>
      <c r="H1554" s="179">
        <f t="shared" si="552"/>
        <v>15</v>
      </c>
      <c r="I1554" s="179" t="str">
        <f t="shared" si="541"/>
        <v>R96.15</v>
      </c>
      <c r="K1554" s="179" t="str">
        <f t="shared" si="545"/>
        <v>R196.15</v>
      </c>
      <c r="L1554" s="138" t="str">
        <f t="shared" si="537"/>
        <v>Sol</v>
      </c>
      <c r="M1554" s="179" t="str">
        <f t="shared" si="546"/>
        <v>MR96.15</v>
      </c>
      <c r="N1554" s="4" t="str">
        <f t="shared" si="542"/>
        <v>Flg</v>
      </c>
      <c r="O1554" s="179" t="str">
        <f t="shared" si="547"/>
        <v>MR196.15</v>
      </c>
      <c r="P1554" s="4" t="str">
        <f t="shared" si="534"/>
        <v>Pls</v>
      </c>
      <c r="Q1554" s="179" t="str">
        <f t="shared" si="548"/>
        <v>MR296.15</v>
      </c>
      <c r="R1554" s="4" t="str">
        <f t="shared" si="535"/>
        <v>[M]</v>
      </c>
      <c r="S1554" s="179" t="str">
        <f t="shared" si="549"/>
        <v>MR396.15</v>
      </c>
      <c r="T1554" s="4" t="str">
        <f t="shared" si="536"/>
        <v>[A]</v>
      </c>
      <c r="U1554" s="179" t="str">
        <f t="shared" si="543"/>
        <v>MR496.15</v>
      </c>
      <c r="V1554" s="4" t="str">
        <f t="shared" si="538"/>
        <v>Sw</v>
      </c>
      <c r="W1554" s="179" t="str">
        <f t="shared" si="544"/>
        <v>MR596.15</v>
      </c>
      <c r="X1554" s="4" t="str">
        <f t="shared" si="539"/>
        <v>Lamp</v>
      </c>
      <c r="Y1554" s="179" t="str">
        <f t="shared" si="550"/>
        <v>MR696.15</v>
      </c>
      <c r="Z1554" s="4" t="str">
        <f t="shared" si="540"/>
        <v>Alw</v>
      </c>
    </row>
    <row r="1555" spans="2:26">
      <c r="B1555" s="256"/>
      <c r="G1555" s="182">
        <f t="shared" si="551"/>
        <v>97</v>
      </c>
      <c r="H1555" s="179">
        <f t="shared" si="552"/>
        <v>0</v>
      </c>
      <c r="I1555" s="179" t="str">
        <f t="shared" si="541"/>
        <v>R97.0</v>
      </c>
      <c r="K1555" s="179" t="str">
        <f t="shared" si="545"/>
        <v>R197.0</v>
      </c>
      <c r="L1555" s="138" t="str">
        <f t="shared" si="537"/>
        <v>Sol</v>
      </c>
      <c r="M1555" s="179" t="str">
        <f t="shared" si="546"/>
        <v>MR97.0</v>
      </c>
      <c r="N1555" s="4" t="str">
        <f t="shared" si="542"/>
        <v>Flg</v>
      </c>
      <c r="O1555" s="179" t="str">
        <f t="shared" si="547"/>
        <v>MR197.0</v>
      </c>
      <c r="P1555" s="4" t="str">
        <f t="shared" ref="P1555:P1602" si="553">$B1555&amp;P$2</f>
        <v>Pls</v>
      </c>
      <c r="Q1555" s="179" t="str">
        <f t="shared" si="548"/>
        <v>MR297.0</v>
      </c>
      <c r="R1555" s="4" t="str">
        <f t="shared" ref="R1555:R1602" si="554">$B1555&amp;R$2</f>
        <v>[M]</v>
      </c>
      <c r="S1555" s="179" t="str">
        <f t="shared" si="549"/>
        <v>MR397.0</v>
      </c>
      <c r="T1555" s="4" t="str">
        <f t="shared" ref="T1555:T1602" si="555">$B1555&amp;T$2</f>
        <v>[A]</v>
      </c>
      <c r="U1555" s="179" t="str">
        <f t="shared" si="543"/>
        <v>MR497.0</v>
      </c>
      <c r="V1555" s="4" t="str">
        <f t="shared" si="538"/>
        <v>Sw</v>
      </c>
      <c r="W1555" s="179" t="str">
        <f t="shared" si="544"/>
        <v>MR597.0</v>
      </c>
      <c r="X1555" s="4" t="str">
        <f t="shared" si="539"/>
        <v>Lamp</v>
      </c>
      <c r="Y1555" s="179" t="str">
        <f t="shared" si="550"/>
        <v>MR697.0</v>
      </c>
      <c r="Z1555" s="4" t="str">
        <f t="shared" si="540"/>
        <v>Alw</v>
      </c>
    </row>
    <row r="1556" spans="2:26">
      <c r="B1556" s="256"/>
      <c r="G1556" s="182">
        <f t="shared" si="551"/>
        <v>97</v>
      </c>
      <c r="H1556" s="179">
        <f t="shared" si="552"/>
        <v>1</v>
      </c>
      <c r="I1556" s="179" t="str">
        <f t="shared" si="541"/>
        <v>R97.1</v>
      </c>
      <c r="K1556" s="179" t="str">
        <f t="shared" si="545"/>
        <v>R197.1</v>
      </c>
      <c r="L1556" s="138" t="str">
        <f t="shared" si="537"/>
        <v>Sol</v>
      </c>
      <c r="M1556" s="179" t="str">
        <f t="shared" si="546"/>
        <v>MR97.1</v>
      </c>
      <c r="N1556" s="4" t="str">
        <f t="shared" si="542"/>
        <v>Flg</v>
      </c>
      <c r="O1556" s="179" t="str">
        <f t="shared" si="547"/>
        <v>MR197.1</v>
      </c>
      <c r="P1556" s="4" t="str">
        <f t="shared" si="553"/>
        <v>Pls</v>
      </c>
      <c r="Q1556" s="179" t="str">
        <f t="shared" si="548"/>
        <v>MR297.1</v>
      </c>
      <c r="R1556" s="4" t="str">
        <f t="shared" si="554"/>
        <v>[M]</v>
      </c>
      <c r="S1556" s="179" t="str">
        <f t="shared" si="549"/>
        <v>MR397.1</v>
      </c>
      <c r="T1556" s="4" t="str">
        <f t="shared" si="555"/>
        <v>[A]</v>
      </c>
      <c r="U1556" s="179" t="str">
        <f t="shared" si="543"/>
        <v>MR497.1</v>
      </c>
      <c r="V1556" s="4" t="str">
        <f t="shared" si="538"/>
        <v>Sw</v>
      </c>
      <c r="W1556" s="179" t="str">
        <f t="shared" si="544"/>
        <v>MR597.1</v>
      </c>
      <c r="X1556" s="4" t="str">
        <f t="shared" si="539"/>
        <v>Lamp</v>
      </c>
      <c r="Y1556" s="179" t="str">
        <f t="shared" si="550"/>
        <v>MR697.1</v>
      </c>
      <c r="Z1556" s="4" t="str">
        <f t="shared" si="540"/>
        <v>Alw</v>
      </c>
    </row>
    <row r="1557" spans="2:26">
      <c r="B1557" s="256"/>
      <c r="G1557" s="182">
        <f t="shared" si="551"/>
        <v>97</v>
      </c>
      <c r="H1557" s="179">
        <f t="shared" si="552"/>
        <v>2</v>
      </c>
      <c r="I1557" s="179" t="str">
        <f t="shared" si="541"/>
        <v>R97.2</v>
      </c>
      <c r="K1557" s="179" t="str">
        <f t="shared" si="545"/>
        <v>R197.2</v>
      </c>
      <c r="L1557" s="138" t="str">
        <f t="shared" si="537"/>
        <v>Sol</v>
      </c>
      <c r="M1557" s="179" t="str">
        <f t="shared" si="546"/>
        <v>MR97.2</v>
      </c>
      <c r="N1557" s="4" t="str">
        <f t="shared" si="542"/>
        <v>Flg</v>
      </c>
      <c r="O1557" s="179" t="str">
        <f t="shared" si="547"/>
        <v>MR197.2</v>
      </c>
      <c r="P1557" s="4" t="str">
        <f t="shared" si="553"/>
        <v>Pls</v>
      </c>
      <c r="Q1557" s="179" t="str">
        <f t="shared" si="548"/>
        <v>MR297.2</v>
      </c>
      <c r="R1557" s="4" t="str">
        <f t="shared" si="554"/>
        <v>[M]</v>
      </c>
      <c r="S1557" s="179" t="str">
        <f t="shared" si="549"/>
        <v>MR397.2</v>
      </c>
      <c r="T1557" s="4" t="str">
        <f t="shared" si="555"/>
        <v>[A]</v>
      </c>
      <c r="U1557" s="179" t="str">
        <f t="shared" si="543"/>
        <v>MR497.2</v>
      </c>
      <c r="V1557" s="4" t="str">
        <f t="shared" si="538"/>
        <v>Sw</v>
      </c>
      <c r="W1557" s="179" t="str">
        <f t="shared" si="544"/>
        <v>MR597.2</v>
      </c>
      <c r="X1557" s="4" t="str">
        <f t="shared" si="539"/>
        <v>Lamp</v>
      </c>
      <c r="Y1557" s="179" t="str">
        <f t="shared" si="550"/>
        <v>MR697.2</v>
      </c>
      <c r="Z1557" s="4" t="str">
        <f t="shared" si="540"/>
        <v>Alw</v>
      </c>
    </row>
    <row r="1558" spans="2:26">
      <c r="B1558" s="256"/>
      <c r="G1558" s="182">
        <f t="shared" si="551"/>
        <v>97</v>
      </c>
      <c r="H1558" s="179">
        <f t="shared" si="552"/>
        <v>3</v>
      </c>
      <c r="I1558" s="179" t="str">
        <f t="shared" si="541"/>
        <v>R97.3</v>
      </c>
      <c r="K1558" s="179" t="str">
        <f t="shared" si="545"/>
        <v>R197.3</v>
      </c>
      <c r="L1558" s="138" t="str">
        <f t="shared" si="537"/>
        <v>Sol</v>
      </c>
      <c r="M1558" s="179" t="str">
        <f t="shared" si="546"/>
        <v>MR97.3</v>
      </c>
      <c r="N1558" s="4" t="str">
        <f t="shared" si="542"/>
        <v>Flg</v>
      </c>
      <c r="O1558" s="179" t="str">
        <f t="shared" si="547"/>
        <v>MR197.3</v>
      </c>
      <c r="P1558" s="4" t="str">
        <f t="shared" si="553"/>
        <v>Pls</v>
      </c>
      <c r="Q1558" s="179" t="str">
        <f t="shared" si="548"/>
        <v>MR297.3</v>
      </c>
      <c r="R1558" s="4" t="str">
        <f t="shared" si="554"/>
        <v>[M]</v>
      </c>
      <c r="S1558" s="179" t="str">
        <f t="shared" si="549"/>
        <v>MR397.3</v>
      </c>
      <c r="T1558" s="4" t="str">
        <f t="shared" si="555"/>
        <v>[A]</v>
      </c>
      <c r="U1558" s="179" t="str">
        <f t="shared" si="543"/>
        <v>MR497.3</v>
      </c>
      <c r="V1558" s="4" t="str">
        <f t="shared" si="538"/>
        <v>Sw</v>
      </c>
      <c r="W1558" s="179" t="str">
        <f t="shared" si="544"/>
        <v>MR597.3</v>
      </c>
      <c r="X1558" s="4" t="str">
        <f t="shared" si="539"/>
        <v>Lamp</v>
      </c>
      <c r="Y1558" s="179" t="str">
        <f t="shared" si="550"/>
        <v>MR697.3</v>
      </c>
      <c r="Z1558" s="4" t="str">
        <f t="shared" si="540"/>
        <v>Alw</v>
      </c>
    </row>
    <row r="1559" spans="2:26">
      <c r="B1559" s="256"/>
      <c r="G1559" s="182">
        <f t="shared" si="551"/>
        <v>97</v>
      </c>
      <c r="H1559" s="179">
        <f t="shared" si="552"/>
        <v>4</v>
      </c>
      <c r="I1559" s="179" t="str">
        <f t="shared" si="541"/>
        <v>R97.4</v>
      </c>
      <c r="K1559" s="179" t="str">
        <f t="shared" si="545"/>
        <v>R197.4</v>
      </c>
      <c r="L1559" s="138" t="str">
        <f t="shared" si="537"/>
        <v>Sol</v>
      </c>
      <c r="M1559" s="179" t="str">
        <f t="shared" si="546"/>
        <v>MR97.4</v>
      </c>
      <c r="N1559" s="4" t="str">
        <f t="shared" si="542"/>
        <v>Flg</v>
      </c>
      <c r="O1559" s="179" t="str">
        <f t="shared" si="547"/>
        <v>MR197.4</v>
      </c>
      <c r="P1559" s="4" t="str">
        <f t="shared" si="553"/>
        <v>Pls</v>
      </c>
      <c r="Q1559" s="179" t="str">
        <f t="shared" si="548"/>
        <v>MR297.4</v>
      </c>
      <c r="R1559" s="4" t="str">
        <f t="shared" si="554"/>
        <v>[M]</v>
      </c>
      <c r="S1559" s="179" t="str">
        <f t="shared" si="549"/>
        <v>MR397.4</v>
      </c>
      <c r="T1559" s="4" t="str">
        <f t="shared" si="555"/>
        <v>[A]</v>
      </c>
      <c r="U1559" s="179" t="str">
        <f t="shared" si="543"/>
        <v>MR497.4</v>
      </c>
      <c r="V1559" s="4" t="str">
        <f t="shared" si="538"/>
        <v>Sw</v>
      </c>
      <c r="W1559" s="179" t="str">
        <f t="shared" si="544"/>
        <v>MR597.4</v>
      </c>
      <c r="X1559" s="4" t="str">
        <f t="shared" si="539"/>
        <v>Lamp</v>
      </c>
      <c r="Y1559" s="179" t="str">
        <f t="shared" si="550"/>
        <v>MR697.4</v>
      </c>
      <c r="Z1559" s="4" t="str">
        <f t="shared" si="540"/>
        <v>Alw</v>
      </c>
    </row>
    <row r="1560" spans="2:26">
      <c r="B1560" s="256"/>
      <c r="G1560" s="182">
        <f t="shared" si="551"/>
        <v>97</v>
      </c>
      <c r="H1560" s="179">
        <f t="shared" si="552"/>
        <v>5</v>
      </c>
      <c r="I1560" s="179" t="str">
        <f t="shared" si="541"/>
        <v>R97.5</v>
      </c>
      <c r="K1560" s="179" t="str">
        <f t="shared" si="545"/>
        <v>R197.5</v>
      </c>
      <c r="L1560" s="138" t="str">
        <f t="shared" si="537"/>
        <v>Sol</v>
      </c>
      <c r="M1560" s="179" t="str">
        <f t="shared" si="546"/>
        <v>MR97.5</v>
      </c>
      <c r="N1560" s="4" t="str">
        <f t="shared" si="542"/>
        <v>Flg</v>
      </c>
      <c r="O1560" s="179" t="str">
        <f t="shared" si="547"/>
        <v>MR197.5</v>
      </c>
      <c r="P1560" s="4" t="str">
        <f t="shared" si="553"/>
        <v>Pls</v>
      </c>
      <c r="Q1560" s="179" t="str">
        <f t="shared" si="548"/>
        <v>MR297.5</v>
      </c>
      <c r="R1560" s="4" t="str">
        <f t="shared" si="554"/>
        <v>[M]</v>
      </c>
      <c r="S1560" s="179" t="str">
        <f t="shared" si="549"/>
        <v>MR397.5</v>
      </c>
      <c r="T1560" s="4" t="str">
        <f t="shared" si="555"/>
        <v>[A]</v>
      </c>
      <c r="U1560" s="179" t="str">
        <f t="shared" si="543"/>
        <v>MR497.5</v>
      </c>
      <c r="V1560" s="4" t="str">
        <f t="shared" si="538"/>
        <v>Sw</v>
      </c>
      <c r="W1560" s="179" t="str">
        <f t="shared" si="544"/>
        <v>MR597.5</v>
      </c>
      <c r="X1560" s="4" t="str">
        <f t="shared" si="539"/>
        <v>Lamp</v>
      </c>
      <c r="Y1560" s="179" t="str">
        <f t="shared" si="550"/>
        <v>MR697.5</v>
      </c>
      <c r="Z1560" s="4" t="str">
        <f t="shared" si="540"/>
        <v>Alw</v>
      </c>
    </row>
    <row r="1561" spans="2:26">
      <c r="B1561" s="256"/>
      <c r="G1561" s="182">
        <f t="shared" si="551"/>
        <v>97</v>
      </c>
      <c r="H1561" s="179">
        <f t="shared" si="552"/>
        <v>6</v>
      </c>
      <c r="I1561" s="179" t="str">
        <f t="shared" si="541"/>
        <v>R97.6</v>
      </c>
      <c r="K1561" s="179" t="str">
        <f t="shared" si="545"/>
        <v>R197.6</v>
      </c>
      <c r="L1561" s="138" t="str">
        <f t="shared" si="537"/>
        <v>Sol</v>
      </c>
      <c r="M1561" s="179" t="str">
        <f t="shared" si="546"/>
        <v>MR97.6</v>
      </c>
      <c r="N1561" s="4" t="str">
        <f t="shared" si="542"/>
        <v>Flg</v>
      </c>
      <c r="O1561" s="179" t="str">
        <f t="shared" si="547"/>
        <v>MR197.6</v>
      </c>
      <c r="P1561" s="4" t="str">
        <f t="shared" si="553"/>
        <v>Pls</v>
      </c>
      <c r="Q1561" s="179" t="str">
        <f t="shared" si="548"/>
        <v>MR297.6</v>
      </c>
      <c r="R1561" s="4" t="str">
        <f t="shared" si="554"/>
        <v>[M]</v>
      </c>
      <c r="S1561" s="179" t="str">
        <f t="shared" si="549"/>
        <v>MR397.6</v>
      </c>
      <c r="T1561" s="4" t="str">
        <f t="shared" si="555"/>
        <v>[A]</v>
      </c>
      <c r="U1561" s="179" t="str">
        <f t="shared" si="543"/>
        <v>MR497.6</v>
      </c>
      <c r="V1561" s="4" t="str">
        <f t="shared" si="538"/>
        <v>Sw</v>
      </c>
      <c r="W1561" s="179" t="str">
        <f t="shared" si="544"/>
        <v>MR597.6</v>
      </c>
      <c r="X1561" s="4" t="str">
        <f t="shared" si="539"/>
        <v>Lamp</v>
      </c>
      <c r="Y1561" s="179" t="str">
        <f t="shared" si="550"/>
        <v>MR697.6</v>
      </c>
      <c r="Z1561" s="4" t="str">
        <f t="shared" si="540"/>
        <v>Alw</v>
      </c>
    </row>
    <row r="1562" spans="2:26">
      <c r="B1562" s="256"/>
      <c r="G1562" s="182">
        <f t="shared" si="551"/>
        <v>97</v>
      </c>
      <c r="H1562" s="179">
        <f t="shared" si="552"/>
        <v>7</v>
      </c>
      <c r="I1562" s="179" t="str">
        <f t="shared" si="541"/>
        <v>R97.7</v>
      </c>
      <c r="K1562" s="179" t="str">
        <f t="shared" si="545"/>
        <v>R197.7</v>
      </c>
      <c r="L1562" s="138" t="str">
        <f t="shared" si="537"/>
        <v>Sol</v>
      </c>
      <c r="M1562" s="179" t="str">
        <f t="shared" si="546"/>
        <v>MR97.7</v>
      </c>
      <c r="N1562" s="4" t="str">
        <f t="shared" si="542"/>
        <v>Flg</v>
      </c>
      <c r="O1562" s="179" t="str">
        <f t="shared" si="547"/>
        <v>MR197.7</v>
      </c>
      <c r="P1562" s="4" t="str">
        <f t="shared" si="553"/>
        <v>Pls</v>
      </c>
      <c r="Q1562" s="179" t="str">
        <f t="shared" si="548"/>
        <v>MR297.7</v>
      </c>
      <c r="R1562" s="4" t="str">
        <f t="shared" si="554"/>
        <v>[M]</v>
      </c>
      <c r="S1562" s="179" t="str">
        <f t="shared" si="549"/>
        <v>MR397.7</v>
      </c>
      <c r="T1562" s="4" t="str">
        <f t="shared" si="555"/>
        <v>[A]</v>
      </c>
      <c r="U1562" s="179" t="str">
        <f t="shared" si="543"/>
        <v>MR497.7</v>
      </c>
      <c r="V1562" s="4" t="str">
        <f t="shared" si="538"/>
        <v>Sw</v>
      </c>
      <c r="W1562" s="179" t="str">
        <f t="shared" si="544"/>
        <v>MR597.7</v>
      </c>
      <c r="X1562" s="4" t="str">
        <f t="shared" si="539"/>
        <v>Lamp</v>
      </c>
      <c r="Y1562" s="179" t="str">
        <f t="shared" si="550"/>
        <v>MR697.7</v>
      </c>
      <c r="Z1562" s="4" t="str">
        <f t="shared" si="540"/>
        <v>Alw</v>
      </c>
    </row>
    <row r="1563" spans="2:26">
      <c r="B1563" s="256"/>
      <c r="G1563" s="182">
        <f t="shared" si="551"/>
        <v>97</v>
      </c>
      <c r="H1563" s="179">
        <f t="shared" si="552"/>
        <v>8</v>
      </c>
      <c r="I1563" s="179" t="str">
        <f t="shared" si="541"/>
        <v>R97.8</v>
      </c>
      <c r="K1563" s="179" t="str">
        <f t="shared" si="545"/>
        <v>R197.8</v>
      </c>
      <c r="L1563" s="138" t="str">
        <f t="shared" si="537"/>
        <v>Sol</v>
      </c>
      <c r="M1563" s="179" t="str">
        <f t="shared" si="546"/>
        <v>MR97.8</v>
      </c>
      <c r="N1563" s="4" t="str">
        <f t="shared" si="542"/>
        <v>Flg</v>
      </c>
      <c r="O1563" s="179" t="str">
        <f t="shared" si="547"/>
        <v>MR197.8</v>
      </c>
      <c r="P1563" s="4" t="str">
        <f t="shared" si="553"/>
        <v>Pls</v>
      </c>
      <c r="Q1563" s="179" t="str">
        <f t="shared" si="548"/>
        <v>MR297.8</v>
      </c>
      <c r="R1563" s="4" t="str">
        <f t="shared" si="554"/>
        <v>[M]</v>
      </c>
      <c r="S1563" s="179" t="str">
        <f t="shared" si="549"/>
        <v>MR397.8</v>
      </c>
      <c r="T1563" s="4" t="str">
        <f t="shared" si="555"/>
        <v>[A]</v>
      </c>
      <c r="U1563" s="179" t="str">
        <f t="shared" si="543"/>
        <v>MR497.8</v>
      </c>
      <c r="V1563" s="4" t="str">
        <f t="shared" si="538"/>
        <v>Sw</v>
      </c>
      <c r="W1563" s="179" t="str">
        <f t="shared" si="544"/>
        <v>MR597.8</v>
      </c>
      <c r="X1563" s="4" t="str">
        <f t="shared" si="539"/>
        <v>Lamp</v>
      </c>
      <c r="Y1563" s="179" t="str">
        <f t="shared" si="550"/>
        <v>MR697.8</v>
      </c>
      <c r="Z1563" s="4" t="str">
        <f t="shared" si="540"/>
        <v>Alw</v>
      </c>
    </row>
    <row r="1564" spans="2:26">
      <c r="B1564" s="256"/>
      <c r="G1564" s="182">
        <f t="shared" si="551"/>
        <v>97</v>
      </c>
      <c r="H1564" s="179">
        <f t="shared" si="552"/>
        <v>9</v>
      </c>
      <c r="I1564" s="179" t="str">
        <f t="shared" si="541"/>
        <v>R97.9</v>
      </c>
      <c r="K1564" s="179" t="str">
        <f t="shared" si="545"/>
        <v>R197.9</v>
      </c>
      <c r="L1564" s="138" t="str">
        <f t="shared" si="537"/>
        <v>Sol</v>
      </c>
      <c r="M1564" s="179" t="str">
        <f t="shared" si="546"/>
        <v>MR97.9</v>
      </c>
      <c r="N1564" s="4" t="str">
        <f t="shared" si="542"/>
        <v>Flg</v>
      </c>
      <c r="O1564" s="179" t="str">
        <f t="shared" si="547"/>
        <v>MR197.9</v>
      </c>
      <c r="P1564" s="4" t="str">
        <f t="shared" si="553"/>
        <v>Pls</v>
      </c>
      <c r="Q1564" s="179" t="str">
        <f t="shared" si="548"/>
        <v>MR297.9</v>
      </c>
      <c r="R1564" s="4" t="str">
        <f t="shared" si="554"/>
        <v>[M]</v>
      </c>
      <c r="S1564" s="179" t="str">
        <f t="shared" si="549"/>
        <v>MR397.9</v>
      </c>
      <c r="T1564" s="4" t="str">
        <f t="shared" si="555"/>
        <v>[A]</v>
      </c>
      <c r="U1564" s="179" t="str">
        <f t="shared" si="543"/>
        <v>MR497.9</v>
      </c>
      <c r="V1564" s="4" t="str">
        <f t="shared" si="538"/>
        <v>Sw</v>
      </c>
      <c r="W1564" s="179" t="str">
        <f t="shared" si="544"/>
        <v>MR597.9</v>
      </c>
      <c r="X1564" s="4" t="str">
        <f t="shared" si="539"/>
        <v>Lamp</v>
      </c>
      <c r="Y1564" s="179" t="str">
        <f t="shared" si="550"/>
        <v>MR697.9</v>
      </c>
      <c r="Z1564" s="4" t="str">
        <f t="shared" si="540"/>
        <v>Alw</v>
      </c>
    </row>
    <row r="1565" spans="2:26">
      <c r="B1565" s="256"/>
      <c r="G1565" s="182">
        <f t="shared" si="551"/>
        <v>97</v>
      </c>
      <c r="H1565" s="179">
        <f t="shared" si="552"/>
        <v>10</v>
      </c>
      <c r="I1565" s="179" t="str">
        <f t="shared" si="541"/>
        <v>R97.10</v>
      </c>
      <c r="K1565" s="179" t="str">
        <f t="shared" si="545"/>
        <v>R197.10</v>
      </c>
      <c r="L1565" s="138" t="str">
        <f t="shared" si="537"/>
        <v>Sol</v>
      </c>
      <c r="M1565" s="179" t="str">
        <f t="shared" si="546"/>
        <v>MR97.10</v>
      </c>
      <c r="N1565" s="4" t="str">
        <f t="shared" si="542"/>
        <v>Flg</v>
      </c>
      <c r="O1565" s="179" t="str">
        <f t="shared" si="547"/>
        <v>MR197.10</v>
      </c>
      <c r="P1565" s="4" t="str">
        <f t="shared" si="553"/>
        <v>Pls</v>
      </c>
      <c r="Q1565" s="179" t="str">
        <f t="shared" si="548"/>
        <v>MR297.10</v>
      </c>
      <c r="R1565" s="4" t="str">
        <f t="shared" si="554"/>
        <v>[M]</v>
      </c>
      <c r="S1565" s="179" t="str">
        <f t="shared" si="549"/>
        <v>MR397.10</v>
      </c>
      <c r="T1565" s="4" t="str">
        <f t="shared" si="555"/>
        <v>[A]</v>
      </c>
      <c r="U1565" s="179" t="str">
        <f t="shared" si="543"/>
        <v>MR497.10</v>
      </c>
      <c r="V1565" s="4" t="str">
        <f t="shared" si="538"/>
        <v>Sw</v>
      </c>
      <c r="W1565" s="179" t="str">
        <f t="shared" si="544"/>
        <v>MR597.10</v>
      </c>
      <c r="X1565" s="4" t="str">
        <f t="shared" si="539"/>
        <v>Lamp</v>
      </c>
      <c r="Y1565" s="179" t="str">
        <f t="shared" si="550"/>
        <v>MR697.10</v>
      </c>
      <c r="Z1565" s="4" t="str">
        <f t="shared" si="540"/>
        <v>Alw</v>
      </c>
    </row>
    <row r="1566" spans="2:26">
      <c r="B1566" s="256"/>
      <c r="G1566" s="182">
        <f t="shared" si="551"/>
        <v>97</v>
      </c>
      <c r="H1566" s="179">
        <f t="shared" si="552"/>
        <v>11</v>
      </c>
      <c r="I1566" s="179" t="str">
        <f t="shared" si="541"/>
        <v>R97.11</v>
      </c>
      <c r="K1566" s="179" t="str">
        <f t="shared" si="545"/>
        <v>R197.11</v>
      </c>
      <c r="L1566" s="138" t="str">
        <f t="shared" si="537"/>
        <v>Sol</v>
      </c>
      <c r="M1566" s="179" t="str">
        <f t="shared" si="546"/>
        <v>MR97.11</v>
      </c>
      <c r="N1566" s="4" t="str">
        <f t="shared" si="542"/>
        <v>Flg</v>
      </c>
      <c r="O1566" s="179" t="str">
        <f t="shared" si="547"/>
        <v>MR197.11</v>
      </c>
      <c r="P1566" s="4" t="str">
        <f t="shared" si="553"/>
        <v>Pls</v>
      </c>
      <c r="Q1566" s="179" t="str">
        <f t="shared" si="548"/>
        <v>MR297.11</v>
      </c>
      <c r="R1566" s="4" t="str">
        <f t="shared" si="554"/>
        <v>[M]</v>
      </c>
      <c r="S1566" s="179" t="str">
        <f t="shared" si="549"/>
        <v>MR397.11</v>
      </c>
      <c r="T1566" s="4" t="str">
        <f t="shared" si="555"/>
        <v>[A]</v>
      </c>
      <c r="U1566" s="179" t="str">
        <f t="shared" si="543"/>
        <v>MR497.11</v>
      </c>
      <c r="V1566" s="4" t="str">
        <f t="shared" si="538"/>
        <v>Sw</v>
      </c>
      <c r="W1566" s="179" t="str">
        <f t="shared" si="544"/>
        <v>MR597.11</v>
      </c>
      <c r="X1566" s="4" t="str">
        <f t="shared" si="539"/>
        <v>Lamp</v>
      </c>
      <c r="Y1566" s="179" t="str">
        <f t="shared" si="550"/>
        <v>MR697.11</v>
      </c>
      <c r="Z1566" s="4" t="str">
        <f t="shared" si="540"/>
        <v>Alw</v>
      </c>
    </row>
    <row r="1567" spans="2:26">
      <c r="B1567" s="256"/>
      <c r="G1567" s="182">
        <f t="shared" si="551"/>
        <v>97</v>
      </c>
      <c r="H1567" s="179">
        <f t="shared" si="552"/>
        <v>12</v>
      </c>
      <c r="I1567" s="179" t="str">
        <f t="shared" si="541"/>
        <v>R97.12</v>
      </c>
      <c r="K1567" s="179" t="str">
        <f t="shared" si="545"/>
        <v>R197.12</v>
      </c>
      <c r="L1567" s="138" t="str">
        <f t="shared" si="537"/>
        <v>Sol</v>
      </c>
      <c r="M1567" s="179" t="str">
        <f t="shared" si="546"/>
        <v>MR97.12</v>
      </c>
      <c r="N1567" s="4" t="str">
        <f t="shared" si="542"/>
        <v>Flg</v>
      </c>
      <c r="O1567" s="179" t="str">
        <f t="shared" si="547"/>
        <v>MR197.12</v>
      </c>
      <c r="P1567" s="4" t="str">
        <f t="shared" si="553"/>
        <v>Pls</v>
      </c>
      <c r="Q1567" s="179" t="str">
        <f t="shared" si="548"/>
        <v>MR297.12</v>
      </c>
      <c r="R1567" s="4" t="str">
        <f t="shared" si="554"/>
        <v>[M]</v>
      </c>
      <c r="S1567" s="179" t="str">
        <f t="shared" si="549"/>
        <v>MR397.12</v>
      </c>
      <c r="T1567" s="4" t="str">
        <f t="shared" si="555"/>
        <v>[A]</v>
      </c>
      <c r="U1567" s="179" t="str">
        <f t="shared" si="543"/>
        <v>MR497.12</v>
      </c>
      <c r="V1567" s="4" t="str">
        <f t="shared" si="538"/>
        <v>Sw</v>
      </c>
      <c r="W1567" s="179" t="str">
        <f t="shared" si="544"/>
        <v>MR597.12</v>
      </c>
      <c r="X1567" s="4" t="str">
        <f t="shared" si="539"/>
        <v>Lamp</v>
      </c>
      <c r="Y1567" s="179" t="str">
        <f t="shared" si="550"/>
        <v>MR697.12</v>
      </c>
      <c r="Z1567" s="4" t="str">
        <f t="shared" si="540"/>
        <v>Alw</v>
      </c>
    </row>
    <row r="1568" spans="2:26">
      <c r="B1568" s="256"/>
      <c r="G1568" s="182">
        <f t="shared" si="551"/>
        <v>97</v>
      </c>
      <c r="H1568" s="179">
        <f t="shared" si="552"/>
        <v>13</v>
      </c>
      <c r="I1568" s="179" t="str">
        <f t="shared" si="541"/>
        <v>R97.13</v>
      </c>
      <c r="K1568" s="179" t="str">
        <f t="shared" si="545"/>
        <v>R197.13</v>
      </c>
      <c r="L1568" s="138" t="str">
        <f t="shared" si="537"/>
        <v>Sol</v>
      </c>
      <c r="M1568" s="179" t="str">
        <f t="shared" si="546"/>
        <v>MR97.13</v>
      </c>
      <c r="N1568" s="4" t="str">
        <f t="shared" si="542"/>
        <v>Flg</v>
      </c>
      <c r="O1568" s="179" t="str">
        <f t="shared" si="547"/>
        <v>MR197.13</v>
      </c>
      <c r="P1568" s="4" t="str">
        <f t="shared" si="553"/>
        <v>Pls</v>
      </c>
      <c r="Q1568" s="179" t="str">
        <f t="shared" si="548"/>
        <v>MR297.13</v>
      </c>
      <c r="R1568" s="4" t="str">
        <f t="shared" si="554"/>
        <v>[M]</v>
      </c>
      <c r="S1568" s="179" t="str">
        <f t="shared" si="549"/>
        <v>MR397.13</v>
      </c>
      <c r="T1568" s="4" t="str">
        <f t="shared" si="555"/>
        <v>[A]</v>
      </c>
      <c r="U1568" s="179" t="str">
        <f t="shared" si="543"/>
        <v>MR497.13</v>
      </c>
      <c r="V1568" s="4" t="str">
        <f t="shared" si="538"/>
        <v>Sw</v>
      </c>
      <c r="W1568" s="179" t="str">
        <f t="shared" si="544"/>
        <v>MR597.13</v>
      </c>
      <c r="X1568" s="4" t="str">
        <f t="shared" si="539"/>
        <v>Lamp</v>
      </c>
      <c r="Y1568" s="179" t="str">
        <f t="shared" si="550"/>
        <v>MR697.13</v>
      </c>
      <c r="Z1568" s="4" t="str">
        <f t="shared" si="540"/>
        <v>Alw</v>
      </c>
    </row>
    <row r="1569" spans="2:26">
      <c r="B1569" s="256"/>
      <c r="G1569" s="182">
        <f t="shared" si="551"/>
        <v>97</v>
      </c>
      <c r="H1569" s="179">
        <f t="shared" si="552"/>
        <v>14</v>
      </c>
      <c r="I1569" s="179" t="str">
        <f t="shared" si="541"/>
        <v>R97.14</v>
      </c>
      <c r="K1569" s="179" t="str">
        <f t="shared" si="545"/>
        <v>R197.14</v>
      </c>
      <c r="L1569" s="138" t="str">
        <f t="shared" si="537"/>
        <v>Sol</v>
      </c>
      <c r="M1569" s="179" t="str">
        <f t="shared" si="546"/>
        <v>MR97.14</v>
      </c>
      <c r="N1569" s="4" t="str">
        <f t="shared" si="542"/>
        <v>Flg</v>
      </c>
      <c r="O1569" s="179" t="str">
        <f t="shared" si="547"/>
        <v>MR197.14</v>
      </c>
      <c r="P1569" s="4" t="str">
        <f t="shared" si="553"/>
        <v>Pls</v>
      </c>
      <c r="Q1569" s="179" t="str">
        <f t="shared" si="548"/>
        <v>MR297.14</v>
      </c>
      <c r="R1569" s="4" t="str">
        <f t="shared" si="554"/>
        <v>[M]</v>
      </c>
      <c r="S1569" s="179" t="str">
        <f t="shared" si="549"/>
        <v>MR397.14</v>
      </c>
      <c r="T1569" s="4" t="str">
        <f t="shared" si="555"/>
        <v>[A]</v>
      </c>
      <c r="U1569" s="179" t="str">
        <f t="shared" si="543"/>
        <v>MR497.14</v>
      </c>
      <c r="V1569" s="4" t="str">
        <f t="shared" si="538"/>
        <v>Sw</v>
      </c>
      <c r="W1569" s="179" t="str">
        <f t="shared" si="544"/>
        <v>MR597.14</v>
      </c>
      <c r="X1569" s="4" t="str">
        <f t="shared" si="539"/>
        <v>Lamp</v>
      </c>
      <c r="Y1569" s="179" t="str">
        <f t="shared" si="550"/>
        <v>MR697.14</v>
      </c>
      <c r="Z1569" s="4" t="str">
        <f t="shared" si="540"/>
        <v>Alw</v>
      </c>
    </row>
    <row r="1570" spans="7:26">
      <c r="G1570" s="182">
        <f t="shared" si="551"/>
        <v>97</v>
      </c>
      <c r="H1570" s="179">
        <f t="shared" si="552"/>
        <v>15</v>
      </c>
      <c r="I1570" s="179" t="str">
        <f t="shared" si="541"/>
        <v>R97.15</v>
      </c>
      <c r="K1570" s="179" t="str">
        <f t="shared" si="545"/>
        <v>R197.15</v>
      </c>
      <c r="L1570" s="138" t="str">
        <f t="shared" si="537"/>
        <v>Sol</v>
      </c>
      <c r="M1570" s="179" t="str">
        <f t="shared" si="546"/>
        <v>MR97.15</v>
      </c>
      <c r="N1570" s="4" t="str">
        <f t="shared" si="542"/>
        <v>Flg</v>
      </c>
      <c r="O1570" s="179" t="str">
        <f t="shared" si="547"/>
        <v>MR197.15</v>
      </c>
      <c r="P1570" s="4" t="str">
        <f t="shared" si="553"/>
        <v>Pls</v>
      </c>
      <c r="Q1570" s="179" t="str">
        <f t="shared" si="548"/>
        <v>MR297.15</v>
      </c>
      <c r="R1570" s="4" t="str">
        <f t="shared" si="554"/>
        <v>[M]</v>
      </c>
      <c r="S1570" s="179" t="str">
        <f t="shared" si="549"/>
        <v>MR397.15</v>
      </c>
      <c r="T1570" s="4" t="str">
        <f t="shared" si="555"/>
        <v>[A]</v>
      </c>
      <c r="U1570" s="179" t="str">
        <f t="shared" si="543"/>
        <v>MR497.15</v>
      </c>
      <c r="V1570" s="4" t="str">
        <f t="shared" si="538"/>
        <v>Sw</v>
      </c>
      <c r="W1570" s="179" t="str">
        <f t="shared" si="544"/>
        <v>MR597.15</v>
      </c>
      <c r="X1570" s="4" t="str">
        <f t="shared" si="539"/>
        <v>Lamp</v>
      </c>
      <c r="Y1570" s="179" t="str">
        <f t="shared" si="550"/>
        <v>MR697.15</v>
      </c>
      <c r="Z1570" s="4" t="str">
        <f t="shared" si="540"/>
        <v>Alw</v>
      </c>
    </row>
    <row r="1571" spans="2:26">
      <c r="B1571" s="256"/>
      <c r="G1571" s="182">
        <f t="shared" si="551"/>
        <v>98</v>
      </c>
      <c r="H1571" s="179">
        <f t="shared" si="552"/>
        <v>0</v>
      </c>
      <c r="I1571" s="179" t="str">
        <f t="shared" si="541"/>
        <v>R98.0</v>
      </c>
      <c r="K1571" s="179" t="str">
        <f t="shared" si="545"/>
        <v>R198.0</v>
      </c>
      <c r="L1571" s="138" t="str">
        <f t="shared" ref="L1571:L1602" si="556">$B1571&amp;L$2</f>
        <v>Sol</v>
      </c>
      <c r="M1571" s="179" t="str">
        <f t="shared" si="546"/>
        <v>MR98.0</v>
      </c>
      <c r="N1571" s="4" t="str">
        <f t="shared" si="542"/>
        <v>Flg</v>
      </c>
      <c r="O1571" s="179" t="str">
        <f t="shared" si="547"/>
        <v>MR198.0</v>
      </c>
      <c r="P1571" s="4" t="str">
        <f t="shared" si="553"/>
        <v>Pls</v>
      </c>
      <c r="Q1571" s="179" t="str">
        <f t="shared" si="548"/>
        <v>MR298.0</v>
      </c>
      <c r="R1571" s="4" t="str">
        <f t="shared" si="554"/>
        <v>[M]</v>
      </c>
      <c r="S1571" s="179" t="str">
        <f t="shared" si="549"/>
        <v>MR398.0</v>
      </c>
      <c r="T1571" s="4" t="str">
        <f t="shared" si="555"/>
        <v>[A]</v>
      </c>
      <c r="U1571" s="179" t="str">
        <f t="shared" si="543"/>
        <v>MR498.0</v>
      </c>
      <c r="V1571" s="4" t="str">
        <f t="shared" ref="V1571:V1602" si="557">$B1571&amp;V$2</f>
        <v>Sw</v>
      </c>
      <c r="W1571" s="179" t="str">
        <f t="shared" si="544"/>
        <v>MR598.0</v>
      </c>
      <c r="X1571" s="4" t="str">
        <f t="shared" ref="X1571:X1602" si="558">$B1571&amp;X$2</f>
        <v>Lamp</v>
      </c>
      <c r="Y1571" s="179" t="str">
        <f t="shared" si="550"/>
        <v>MR698.0</v>
      </c>
      <c r="Z1571" s="4" t="str">
        <f t="shared" si="540"/>
        <v>Alw</v>
      </c>
    </row>
    <row r="1572" spans="2:26">
      <c r="B1572" s="256"/>
      <c r="G1572" s="182">
        <f t="shared" si="551"/>
        <v>98</v>
      </c>
      <c r="H1572" s="179">
        <f t="shared" si="552"/>
        <v>1</v>
      </c>
      <c r="I1572" s="179" t="str">
        <f t="shared" si="541"/>
        <v>R98.1</v>
      </c>
      <c r="K1572" s="179" t="str">
        <f t="shared" si="545"/>
        <v>R198.1</v>
      </c>
      <c r="L1572" s="138" t="str">
        <f t="shared" si="556"/>
        <v>Sol</v>
      </c>
      <c r="M1572" s="179" t="str">
        <f t="shared" si="546"/>
        <v>MR98.1</v>
      </c>
      <c r="N1572" s="4" t="str">
        <f t="shared" si="542"/>
        <v>Flg</v>
      </c>
      <c r="O1572" s="179" t="str">
        <f t="shared" si="547"/>
        <v>MR198.1</v>
      </c>
      <c r="P1572" s="4" t="str">
        <f t="shared" si="553"/>
        <v>Pls</v>
      </c>
      <c r="Q1572" s="179" t="str">
        <f t="shared" si="548"/>
        <v>MR298.1</v>
      </c>
      <c r="R1572" s="4" t="str">
        <f t="shared" si="554"/>
        <v>[M]</v>
      </c>
      <c r="S1572" s="179" t="str">
        <f t="shared" si="549"/>
        <v>MR398.1</v>
      </c>
      <c r="T1572" s="4" t="str">
        <f t="shared" si="555"/>
        <v>[A]</v>
      </c>
      <c r="U1572" s="179" t="str">
        <f t="shared" si="543"/>
        <v>MR498.1</v>
      </c>
      <c r="V1572" s="4" t="str">
        <f t="shared" si="557"/>
        <v>Sw</v>
      </c>
      <c r="W1572" s="179" t="str">
        <f t="shared" si="544"/>
        <v>MR598.1</v>
      </c>
      <c r="X1572" s="4" t="str">
        <f t="shared" si="558"/>
        <v>Lamp</v>
      </c>
      <c r="Y1572" s="179" t="str">
        <f t="shared" si="550"/>
        <v>MR698.1</v>
      </c>
      <c r="Z1572" s="4" t="str">
        <f t="shared" si="540"/>
        <v>Alw</v>
      </c>
    </row>
    <row r="1573" spans="2:26">
      <c r="B1573" s="256"/>
      <c r="G1573" s="182">
        <f t="shared" si="551"/>
        <v>98</v>
      </c>
      <c r="H1573" s="179">
        <f t="shared" si="552"/>
        <v>2</v>
      </c>
      <c r="I1573" s="179" t="str">
        <f t="shared" si="541"/>
        <v>R98.2</v>
      </c>
      <c r="K1573" s="179" t="str">
        <f t="shared" si="545"/>
        <v>R198.2</v>
      </c>
      <c r="L1573" s="138" t="str">
        <f t="shared" si="556"/>
        <v>Sol</v>
      </c>
      <c r="M1573" s="179" t="str">
        <f t="shared" si="546"/>
        <v>MR98.2</v>
      </c>
      <c r="N1573" s="4" t="str">
        <f t="shared" si="542"/>
        <v>Flg</v>
      </c>
      <c r="O1573" s="179" t="str">
        <f t="shared" si="547"/>
        <v>MR198.2</v>
      </c>
      <c r="P1573" s="4" t="str">
        <f t="shared" si="553"/>
        <v>Pls</v>
      </c>
      <c r="Q1573" s="179" t="str">
        <f t="shared" si="548"/>
        <v>MR298.2</v>
      </c>
      <c r="R1573" s="4" t="str">
        <f t="shared" si="554"/>
        <v>[M]</v>
      </c>
      <c r="S1573" s="179" t="str">
        <f t="shared" si="549"/>
        <v>MR398.2</v>
      </c>
      <c r="T1573" s="4" t="str">
        <f t="shared" si="555"/>
        <v>[A]</v>
      </c>
      <c r="U1573" s="179" t="str">
        <f t="shared" si="543"/>
        <v>MR498.2</v>
      </c>
      <c r="V1573" s="4" t="str">
        <f t="shared" si="557"/>
        <v>Sw</v>
      </c>
      <c r="W1573" s="179" t="str">
        <f t="shared" si="544"/>
        <v>MR598.2</v>
      </c>
      <c r="X1573" s="4" t="str">
        <f t="shared" si="558"/>
        <v>Lamp</v>
      </c>
      <c r="Y1573" s="179" t="str">
        <f t="shared" si="550"/>
        <v>MR698.2</v>
      </c>
      <c r="Z1573" s="4" t="str">
        <f t="shared" si="540"/>
        <v>Alw</v>
      </c>
    </row>
    <row r="1574" spans="2:26">
      <c r="B1574" s="256"/>
      <c r="G1574" s="182">
        <f t="shared" si="551"/>
        <v>98</v>
      </c>
      <c r="H1574" s="179">
        <f t="shared" si="552"/>
        <v>3</v>
      </c>
      <c r="I1574" s="179" t="str">
        <f t="shared" si="541"/>
        <v>R98.3</v>
      </c>
      <c r="K1574" s="179" t="str">
        <f t="shared" si="545"/>
        <v>R198.3</v>
      </c>
      <c r="L1574" s="138" t="str">
        <f t="shared" si="556"/>
        <v>Sol</v>
      </c>
      <c r="M1574" s="179" t="str">
        <f t="shared" si="546"/>
        <v>MR98.3</v>
      </c>
      <c r="N1574" s="4" t="str">
        <f t="shared" si="542"/>
        <v>Flg</v>
      </c>
      <c r="O1574" s="179" t="str">
        <f t="shared" si="547"/>
        <v>MR198.3</v>
      </c>
      <c r="P1574" s="4" t="str">
        <f t="shared" si="553"/>
        <v>Pls</v>
      </c>
      <c r="Q1574" s="179" t="str">
        <f t="shared" si="548"/>
        <v>MR298.3</v>
      </c>
      <c r="R1574" s="4" t="str">
        <f t="shared" si="554"/>
        <v>[M]</v>
      </c>
      <c r="S1574" s="179" t="str">
        <f t="shared" si="549"/>
        <v>MR398.3</v>
      </c>
      <c r="T1574" s="4" t="str">
        <f t="shared" si="555"/>
        <v>[A]</v>
      </c>
      <c r="U1574" s="179" t="str">
        <f t="shared" si="543"/>
        <v>MR498.3</v>
      </c>
      <c r="V1574" s="4" t="str">
        <f t="shared" si="557"/>
        <v>Sw</v>
      </c>
      <c r="W1574" s="179" t="str">
        <f t="shared" si="544"/>
        <v>MR598.3</v>
      </c>
      <c r="X1574" s="4" t="str">
        <f t="shared" si="558"/>
        <v>Lamp</v>
      </c>
      <c r="Y1574" s="179" t="str">
        <f t="shared" si="550"/>
        <v>MR698.3</v>
      </c>
      <c r="Z1574" s="4" t="str">
        <f t="shared" si="540"/>
        <v>Alw</v>
      </c>
    </row>
    <row r="1575" spans="2:26">
      <c r="B1575" s="256"/>
      <c r="G1575" s="182">
        <f t="shared" si="551"/>
        <v>98</v>
      </c>
      <c r="H1575" s="179">
        <f t="shared" si="552"/>
        <v>4</v>
      </c>
      <c r="I1575" s="179" t="str">
        <f t="shared" si="541"/>
        <v>R98.4</v>
      </c>
      <c r="K1575" s="179" t="str">
        <f t="shared" si="545"/>
        <v>R198.4</v>
      </c>
      <c r="L1575" s="138" t="str">
        <f t="shared" si="556"/>
        <v>Sol</v>
      </c>
      <c r="M1575" s="179" t="str">
        <f t="shared" si="546"/>
        <v>MR98.4</v>
      </c>
      <c r="N1575" s="4" t="str">
        <f t="shared" si="542"/>
        <v>Flg</v>
      </c>
      <c r="O1575" s="179" t="str">
        <f t="shared" si="547"/>
        <v>MR198.4</v>
      </c>
      <c r="P1575" s="4" t="str">
        <f t="shared" si="553"/>
        <v>Pls</v>
      </c>
      <c r="Q1575" s="179" t="str">
        <f t="shared" si="548"/>
        <v>MR298.4</v>
      </c>
      <c r="R1575" s="4" t="str">
        <f t="shared" si="554"/>
        <v>[M]</v>
      </c>
      <c r="S1575" s="179" t="str">
        <f t="shared" si="549"/>
        <v>MR398.4</v>
      </c>
      <c r="T1575" s="4" t="str">
        <f t="shared" si="555"/>
        <v>[A]</v>
      </c>
      <c r="U1575" s="179" t="str">
        <f t="shared" si="543"/>
        <v>MR498.4</v>
      </c>
      <c r="V1575" s="4" t="str">
        <f t="shared" si="557"/>
        <v>Sw</v>
      </c>
      <c r="W1575" s="179" t="str">
        <f t="shared" si="544"/>
        <v>MR598.4</v>
      </c>
      <c r="X1575" s="4" t="str">
        <f t="shared" si="558"/>
        <v>Lamp</v>
      </c>
      <c r="Y1575" s="179" t="str">
        <f t="shared" si="550"/>
        <v>MR698.4</v>
      </c>
      <c r="Z1575" s="4" t="str">
        <f t="shared" si="540"/>
        <v>Alw</v>
      </c>
    </row>
    <row r="1576" spans="2:26">
      <c r="B1576" s="256"/>
      <c r="G1576" s="182">
        <f t="shared" si="551"/>
        <v>98</v>
      </c>
      <c r="H1576" s="179">
        <f t="shared" si="552"/>
        <v>5</v>
      </c>
      <c r="I1576" s="179" t="str">
        <f t="shared" si="541"/>
        <v>R98.5</v>
      </c>
      <c r="K1576" s="179" t="str">
        <f t="shared" si="545"/>
        <v>R198.5</v>
      </c>
      <c r="L1576" s="138" t="str">
        <f t="shared" si="556"/>
        <v>Sol</v>
      </c>
      <c r="M1576" s="179" t="str">
        <f t="shared" si="546"/>
        <v>MR98.5</v>
      </c>
      <c r="N1576" s="4" t="str">
        <f t="shared" si="542"/>
        <v>Flg</v>
      </c>
      <c r="O1576" s="179" t="str">
        <f t="shared" si="547"/>
        <v>MR198.5</v>
      </c>
      <c r="P1576" s="4" t="str">
        <f t="shared" si="553"/>
        <v>Pls</v>
      </c>
      <c r="Q1576" s="179" t="str">
        <f t="shared" si="548"/>
        <v>MR298.5</v>
      </c>
      <c r="R1576" s="4" t="str">
        <f t="shared" si="554"/>
        <v>[M]</v>
      </c>
      <c r="S1576" s="179" t="str">
        <f t="shared" si="549"/>
        <v>MR398.5</v>
      </c>
      <c r="T1576" s="4" t="str">
        <f t="shared" si="555"/>
        <v>[A]</v>
      </c>
      <c r="U1576" s="179" t="str">
        <f t="shared" si="543"/>
        <v>MR498.5</v>
      </c>
      <c r="V1576" s="4" t="str">
        <f t="shared" si="557"/>
        <v>Sw</v>
      </c>
      <c r="W1576" s="179" t="str">
        <f t="shared" si="544"/>
        <v>MR598.5</v>
      </c>
      <c r="X1576" s="4" t="str">
        <f t="shared" si="558"/>
        <v>Lamp</v>
      </c>
      <c r="Y1576" s="179" t="str">
        <f t="shared" si="550"/>
        <v>MR698.5</v>
      </c>
      <c r="Z1576" s="4" t="str">
        <f t="shared" si="540"/>
        <v>Alw</v>
      </c>
    </row>
    <row r="1577" spans="2:26">
      <c r="B1577" s="256"/>
      <c r="G1577" s="182">
        <f t="shared" si="551"/>
        <v>98</v>
      </c>
      <c r="H1577" s="179">
        <f t="shared" si="552"/>
        <v>6</v>
      </c>
      <c r="I1577" s="179" t="str">
        <f t="shared" si="541"/>
        <v>R98.6</v>
      </c>
      <c r="K1577" s="179" t="str">
        <f t="shared" si="545"/>
        <v>R198.6</v>
      </c>
      <c r="L1577" s="138" t="str">
        <f t="shared" si="556"/>
        <v>Sol</v>
      </c>
      <c r="M1577" s="179" t="str">
        <f t="shared" si="546"/>
        <v>MR98.6</v>
      </c>
      <c r="N1577" s="4" t="str">
        <f t="shared" si="542"/>
        <v>Flg</v>
      </c>
      <c r="O1577" s="179" t="str">
        <f t="shared" si="547"/>
        <v>MR198.6</v>
      </c>
      <c r="P1577" s="4" t="str">
        <f t="shared" si="553"/>
        <v>Pls</v>
      </c>
      <c r="Q1577" s="179" t="str">
        <f t="shared" si="548"/>
        <v>MR298.6</v>
      </c>
      <c r="R1577" s="4" t="str">
        <f t="shared" si="554"/>
        <v>[M]</v>
      </c>
      <c r="S1577" s="179" t="str">
        <f t="shared" si="549"/>
        <v>MR398.6</v>
      </c>
      <c r="T1577" s="4" t="str">
        <f t="shared" si="555"/>
        <v>[A]</v>
      </c>
      <c r="U1577" s="179" t="str">
        <f t="shared" si="543"/>
        <v>MR498.6</v>
      </c>
      <c r="V1577" s="4" t="str">
        <f t="shared" si="557"/>
        <v>Sw</v>
      </c>
      <c r="W1577" s="179" t="str">
        <f t="shared" si="544"/>
        <v>MR598.6</v>
      </c>
      <c r="X1577" s="4" t="str">
        <f t="shared" si="558"/>
        <v>Lamp</v>
      </c>
      <c r="Y1577" s="179" t="str">
        <f t="shared" si="550"/>
        <v>MR698.6</v>
      </c>
      <c r="Z1577" s="4" t="str">
        <f t="shared" ref="Z1577:Z1602" si="559">$B1577&amp;Z$2</f>
        <v>Alw</v>
      </c>
    </row>
    <row r="1578" spans="2:26">
      <c r="B1578" s="256"/>
      <c r="G1578" s="182">
        <f t="shared" si="551"/>
        <v>98</v>
      </c>
      <c r="H1578" s="179">
        <f t="shared" si="552"/>
        <v>7</v>
      </c>
      <c r="I1578" s="179" t="str">
        <f t="shared" si="541"/>
        <v>R98.7</v>
      </c>
      <c r="K1578" s="179" t="str">
        <f t="shared" si="545"/>
        <v>R198.7</v>
      </c>
      <c r="L1578" s="138" t="str">
        <f t="shared" si="556"/>
        <v>Sol</v>
      </c>
      <c r="M1578" s="179" t="str">
        <f t="shared" si="546"/>
        <v>MR98.7</v>
      </c>
      <c r="N1578" s="4" t="str">
        <f t="shared" si="542"/>
        <v>Flg</v>
      </c>
      <c r="O1578" s="179" t="str">
        <f t="shared" si="547"/>
        <v>MR198.7</v>
      </c>
      <c r="P1578" s="4" t="str">
        <f t="shared" si="553"/>
        <v>Pls</v>
      </c>
      <c r="Q1578" s="179" t="str">
        <f t="shared" si="548"/>
        <v>MR298.7</v>
      </c>
      <c r="R1578" s="4" t="str">
        <f t="shared" si="554"/>
        <v>[M]</v>
      </c>
      <c r="S1578" s="179" t="str">
        <f t="shared" si="549"/>
        <v>MR398.7</v>
      </c>
      <c r="T1578" s="4" t="str">
        <f t="shared" si="555"/>
        <v>[A]</v>
      </c>
      <c r="U1578" s="179" t="str">
        <f t="shared" si="543"/>
        <v>MR498.7</v>
      </c>
      <c r="V1578" s="4" t="str">
        <f t="shared" si="557"/>
        <v>Sw</v>
      </c>
      <c r="W1578" s="179" t="str">
        <f t="shared" si="544"/>
        <v>MR598.7</v>
      </c>
      <c r="X1578" s="4" t="str">
        <f t="shared" si="558"/>
        <v>Lamp</v>
      </c>
      <c r="Y1578" s="179" t="str">
        <f t="shared" si="550"/>
        <v>MR698.7</v>
      </c>
      <c r="Z1578" s="4" t="str">
        <f t="shared" si="559"/>
        <v>Alw</v>
      </c>
    </row>
    <row r="1579" spans="2:26">
      <c r="B1579" s="256"/>
      <c r="G1579" s="182">
        <f t="shared" si="551"/>
        <v>98</v>
      </c>
      <c r="H1579" s="179">
        <f t="shared" si="552"/>
        <v>8</v>
      </c>
      <c r="I1579" s="179" t="str">
        <f t="shared" si="541"/>
        <v>R98.8</v>
      </c>
      <c r="K1579" s="179" t="str">
        <f t="shared" si="545"/>
        <v>R198.8</v>
      </c>
      <c r="L1579" s="138" t="str">
        <f t="shared" si="556"/>
        <v>Sol</v>
      </c>
      <c r="M1579" s="179" t="str">
        <f t="shared" si="546"/>
        <v>MR98.8</v>
      </c>
      <c r="N1579" s="4" t="str">
        <f t="shared" si="542"/>
        <v>Flg</v>
      </c>
      <c r="O1579" s="179" t="str">
        <f t="shared" si="547"/>
        <v>MR198.8</v>
      </c>
      <c r="P1579" s="4" t="str">
        <f t="shared" si="553"/>
        <v>Pls</v>
      </c>
      <c r="Q1579" s="179" t="str">
        <f t="shared" si="548"/>
        <v>MR298.8</v>
      </c>
      <c r="R1579" s="4" t="str">
        <f t="shared" si="554"/>
        <v>[M]</v>
      </c>
      <c r="S1579" s="179" t="str">
        <f t="shared" si="549"/>
        <v>MR398.8</v>
      </c>
      <c r="T1579" s="4" t="str">
        <f t="shared" si="555"/>
        <v>[A]</v>
      </c>
      <c r="U1579" s="179" t="str">
        <f t="shared" si="543"/>
        <v>MR498.8</v>
      </c>
      <c r="V1579" s="4" t="str">
        <f t="shared" si="557"/>
        <v>Sw</v>
      </c>
      <c r="W1579" s="179" t="str">
        <f t="shared" si="544"/>
        <v>MR598.8</v>
      </c>
      <c r="X1579" s="4" t="str">
        <f t="shared" si="558"/>
        <v>Lamp</v>
      </c>
      <c r="Y1579" s="179" t="str">
        <f t="shared" si="550"/>
        <v>MR698.8</v>
      </c>
      <c r="Z1579" s="4" t="str">
        <f t="shared" si="559"/>
        <v>Alw</v>
      </c>
    </row>
    <row r="1580" spans="2:26">
      <c r="B1580" s="256"/>
      <c r="G1580" s="182">
        <f t="shared" si="551"/>
        <v>98</v>
      </c>
      <c r="H1580" s="179">
        <f t="shared" si="552"/>
        <v>9</v>
      </c>
      <c r="I1580" s="179" t="str">
        <f t="shared" si="541"/>
        <v>R98.9</v>
      </c>
      <c r="K1580" s="179" t="str">
        <f t="shared" si="545"/>
        <v>R198.9</v>
      </c>
      <c r="L1580" s="138" t="str">
        <f t="shared" si="556"/>
        <v>Sol</v>
      </c>
      <c r="M1580" s="179" t="str">
        <f t="shared" si="546"/>
        <v>MR98.9</v>
      </c>
      <c r="N1580" s="4" t="str">
        <f t="shared" si="542"/>
        <v>Flg</v>
      </c>
      <c r="O1580" s="179" t="str">
        <f t="shared" si="547"/>
        <v>MR198.9</v>
      </c>
      <c r="P1580" s="4" t="str">
        <f t="shared" si="553"/>
        <v>Pls</v>
      </c>
      <c r="Q1580" s="179" t="str">
        <f t="shared" si="548"/>
        <v>MR298.9</v>
      </c>
      <c r="R1580" s="4" t="str">
        <f t="shared" si="554"/>
        <v>[M]</v>
      </c>
      <c r="S1580" s="179" t="str">
        <f t="shared" si="549"/>
        <v>MR398.9</v>
      </c>
      <c r="T1580" s="4" t="str">
        <f t="shared" si="555"/>
        <v>[A]</v>
      </c>
      <c r="U1580" s="179" t="str">
        <f t="shared" si="543"/>
        <v>MR498.9</v>
      </c>
      <c r="V1580" s="4" t="str">
        <f t="shared" si="557"/>
        <v>Sw</v>
      </c>
      <c r="W1580" s="179" t="str">
        <f t="shared" si="544"/>
        <v>MR598.9</v>
      </c>
      <c r="X1580" s="4" t="str">
        <f t="shared" si="558"/>
        <v>Lamp</v>
      </c>
      <c r="Y1580" s="179" t="str">
        <f t="shared" si="550"/>
        <v>MR698.9</v>
      </c>
      <c r="Z1580" s="4" t="str">
        <f t="shared" si="559"/>
        <v>Alw</v>
      </c>
    </row>
    <row r="1581" spans="2:26">
      <c r="B1581" s="256"/>
      <c r="G1581" s="182">
        <f t="shared" si="551"/>
        <v>98</v>
      </c>
      <c r="H1581" s="179">
        <f t="shared" si="552"/>
        <v>10</v>
      </c>
      <c r="I1581" s="179" t="str">
        <f t="shared" si="541"/>
        <v>R98.10</v>
      </c>
      <c r="K1581" s="179" t="str">
        <f t="shared" si="545"/>
        <v>R198.10</v>
      </c>
      <c r="L1581" s="138" t="str">
        <f t="shared" si="556"/>
        <v>Sol</v>
      </c>
      <c r="M1581" s="179" t="str">
        <f t="shared" si="546"/>
        <v>MR98.10</v>
      </c>
      <c r="N1581" s="4" t="str">
        <f t="shared" si="542"/>
        <v>Flg</v>
      </c>
      <c r="O1581" s="179" t="str">
        <f t="shared" si="547"/>
        <v>MR198.10</v>
      </c>
      <c r="P1581" s="4" t="str">
        <f t="shared" si="553"/>
        <v>Pls</v>
      </c>
      <c r="Q1581" s="179" t="str">
        <f t="shared" si="548"/>
        <v>MR298.10</v>
      </c>
      <c r="R1581" s="4" t="str">
        <f t="shared" si="554"/>
        <v>[M]</v>
      </c>
      <c r="S1581" s="179" t="str">
        <f t="shared" si="549"/>
        <v>MR398.10</v>
      </c>
      <c r="T1581" s="4" t="str">
        <f t="shared" si="555"/>
        <v>[A]</v>
      </c>
      <c r="U1581" s="179" t="str">
        <f t="shared" si="543"/>
        <v>MR498.10</v>
      </c>
      <c r="V1581" s="4" t="str">
        <f t="shared" si="557"/>
        <v>Sw</v>
      </c>
      <c r="W1581" s="179" t="str">
        <f t="shared" si="544"/>
        <v>MR598.10</v>
      </c>
      <c r="X1581" s="4" t="str">
        <f t="shared" si="558"/>
        <v>Lamp</v>
      </c>
      <c r="Y1581" s="179" t="str">
        <f t="shared" si="550"/>
        <v>MR698.10</v>
      </c>
      <c r="Z1581" s="4" t="str">
        <f t="shared" si="559"/>
        <v>Alw</v>
      </c>
    </row>
    <row r="1582" spans="2:26">
      <c r="B1582" s="256"/>
      <c r="G1582" s="182">
        <f t="shared" si="551"/>
        <v>98</v>
      </c>
      <c r="H1582" s="179">
        <f t="shared" si="552"/>
        <v>11</v>
      </c>
      <c r="I1582" s="179" t="str">
        <f t="shared" si="541"/>
        <v>R98.11</v>
      </c>
      <c r="K1582" s="179" t="str">
        <f t="shared" si="545"/>
        <v>R198.11</v>
      </c>
      <c r="L1582" s="138" t="str">
        <f t="shared" si="556"/>
        <v>Sol</v>
      </c>
      <c r="M1582" s="179" t="str">
        <f t="shared" si="546"/>
        <v>MR98.11</v>
      </c>
      <c r="N1582" s="4" t="str">
        <f t="shared" si="542"/>
        <v>Flg</v>
      </c>
      <c r="O1582" s="179" t="str">
        <f t="shared" si="547"/>
        <v>MR198.11</v>
      </c>
      <c r="P1582" s="4" t="str">
        <f t="shared" si="553"/>
        <v>Pls</v>
      </c>
      <c r="Q1582" s="179" t="str">
        <f t="shared" si="548"/>
        <v>MR298.11</v>
      </c>
      <c r="R1582" s="4" t="str">
        <f t="shared" si="554"/>
        <v>[M]</v>
      </c>
      <c r="S1582" s="179" t="str">
        <f t="shared" si="549"/>
        <v>MR398.11</v>
      </c>
      <c r="T1582" s="4" t="str">
        <f t="shared" si="555"/>
        <v>[A]</v>
      </c>
      <c r="U1582" s="179" t="str">
        <f t="shared" si="543"/>
        <v>MR498.11</v>
      </c>
      <c r="V1582" s="4" t="str">
        <f t="shared" si="557"/>
        <v>Sw</v>
      </c>
      <c r="W1582" s="179" t="str">
        <f t="shared" si="544"/>
        <v>MR598.11</v>
      </c>
      <c r="X1582" s="4" t="str">
        <f t="shared" si="558"/>
        <v>Lamp</v>
      </c>
      <c r="Y1582" s="179" t="str">
        <f t="shared" si="550"/>
        <v>MR698.11</v>
      </c>
      <c r="Z1582" s="4" t="str">
        <f t="shared" si="559"/>
        <v>Alw</v>
      </c>
    </row>
    <row r="1583" spans="2:26">
      <c r="B1583" s="256"/>
      <c r="G1583" s="182">
        <f t="shared" si="551"/>
        <v>98</v>
      </c>
      <c r="H1583" s="179">
        <f t="shared" si="552"/>
        <v>12</v>
      </c>
      <c r="I1583" s="179" t="str">
        <f t="shared" si="541"/>
        <v>R98.12</v>
      </c>
      <c r="K1583" s="179" t="str">
        <f t="shared" si="545"/>
        <v>R198.12</v>
      </c>
      <c r="L1583" s="138" t="str">
        <f t="shared" si="556"/>
        <v>Sol</v>
      </c>
      <c r="M1583" s="179" t="str">
        <f t="shared" si="546"/>
        <v>MR98.12</v>
      </c>
      <c r="N1583" s="4" t="str">
        <f t="shared" si="542"/>
        <v>Flg</v>
      </c>
      <c r="O1583" s="179" t="str">
        <f t="shared" si="547"/>
        <v>MR198.12</v>
      </c>
      <c r="P1583" s="4" t="str">
        <f t="shared" si="553"/>
        <v>Pls</v>
      </c>
      <c r="Q1583" s="179" t="str">
        <f t="shared" si="548"/>
        <v>MR298.12</v>
      </c>
      <c r="R1583" s="4" t="str">
        <f t="shared" si="554"/>
        <v>[M]</v>
      </c>
      <c r="S1583" s="179" t="str">
        <f t="shared" si="549"/>
        <v>MR398.12</v>
      </c>
      <c r="T1583" s="4" t="str">
        <f t="shared" si="555"/>
        <v>[A]</v>
      </c>
      <c r="U1583" s="179" t="str">
        <f t="shared" si="543"/>
        <v>MR498.12</v>
      </c>
      <c r="V1583" s="4" t="str">
        <f t="shared" si="557"/>
        <v>Sw</v>
      </c>
      <c r="W1583" s="179" t="str">
        <f t="shared" si="544"/>
        <v>MR598.12</v>
      </c>
      <c r="X1583" s="4" t="str">
        <f t="shared" si="558"/>
        <v>Lamp</v>
      </c>
      <c r="Y1583" s="179" t="str">
        <f t="shared" si="550"/>
        <v>MR698.12</v>
      </c>
      <c r="Z1583" s="4" t="str">
        <f t="shared" si="559"/>
        <v>Alw</v>
      </c>
    </row>
    <row r="1584" spans="2:26">
      <c r="B1584" s="256"/>
      <c r="G1584" s="182">
        <f t="shared" si="551"/>
        <v>98</v>
      </c>
      <c r="H1584" s="179">
        <f t="shared" si="552"/>
        <v>13</v>
      </c>
      <c r="I1584" s="179" t="str">
        <f t="shared" si="541"/>
        <v>R98.13</v>
      </c>
      <c r="K1584" s="179" t="str">
        <f t="shared" si="545"/>
        <v>R198.13</v>
      </c>
      <c r="L1584" s="138" t="str">
        <f t="shared" si="556"/>
        <v>Sol</v>
      </c>
      <c r="M1584" s="179" t="str">
        <f t="shared" si="546"/>
        <v>MR98.13</v>
      </c>
      <c r="N1584" s="4" t="str">
        <f t="shared" si="542"/>
        <v>Flg</v>
      </c>
      <c r="O1584" s="179" t="str">
        <f t="shared" si="547"/>
        <v>MR198.13</v>
      </c>
      <c r="P1584" s="4" t="str">
        <f t="shared" si="553"/>
        <v>Pls</v>
      </c>
      <c r="Q1584" s="179" t="str">
        <f t="shared" si="548"/>
        <v>MR298.13</v>
      </c>
      <c r="R1584" s="4" t="str">
        <f t="shared" si="554"/>
        <v>[M]</v>
      </c>
      <c r="S1584" s="179" t="str">
        <f t="shared" si="549"/>
        <v>MR398.13</v>
      </c>
      <c r="T1584" s="4" t="str">
        <f t="shared" si="555"/>
        <v>[A]</v>
      </c>
      <c r="U1584" s="179" t="str">
        <f t="shared" si="543"/>
        <v>MR498.13</v>
      </c>
      <c r="V1584" s="4" t="str">
        <f t="shared" si="557"/>
        <v>Sw</v>
      </c>
      <c r="W1584" s="179" t="str">
        <f t="shared" si="544"/>
        <v>MR598.13</v>
      </c>
      <c r="X1584" s="4" t="str">
        <f t="shared" si="558"/>
        <v>Lamp</v>
      </c>
      <c r="Y1584" s="179" t="str">
        <f t="shared" si="550"/>
        <v>MR698.13</v>
      </c>
      <c r="Z1584" s="4" t="str">
        <f t="shared" si="559"/>
        <v>Alw</v>
      </c>
    </row>
    <row r="1585" spans="2:26">
      <c r="B1585" s="256"/>
      <c r="G1585" s="182">
        <f t="shared" si="551"/>
        <v>98</v>
      </c>
      <c r="H1585" s="179">
        <f t="shared" si="552"/>
        <v>14</v>
      </c>
      <c r="I1585" s="179" t="str">
        <f t="shared" si="541"/>
        <v>R98.14</v>
      </c>
      <c r="K1585" s="179" t="str">
        <f t="shared" si="545"/>
        <v>R198.14</v>
      </c>
      <c r="L1585" s="138" t="str">
        <f t="shared" si="556"/>
        <v>Sol</v>
      </c>
      <c r="M1585" s="179" t="str">
        <f t="shared" si="546"/>
        <v>MR98.14</v>
      </c>
      <c r="N1585" s="4" t="str">
        <f t="shared" si="542"/>
        <v>Flg</v>
      </c>
      <c r="O1585" s="179" t="str">
        <f t="shared" si="547"/>
        <v>MR198.14</v>
      </c>
      <c r="P1585" s="4" t="str">
        <f t="shared" si="553"/>
        <v>Pls</v>
      </c>
      <c r="Q1585" s="179" t="str">
        <f t="shared" si="548"/>
        <v>MR298.14</v>
      </c>
      <c r="R1585" s="4" t="str">
        <f t="shared" si="554"/>
        <v>[M]</v>
      </c>
      <c r="S1585" s="179" t="str">
        <f t="shared" si="549"/>
        <v>MR398.14</v>
      </c>
      <c r="T1585" s="4" t="str">
        <f t="shared" si="555"/>
        <v>[A]</v>
      </c>
      <c r="U1585" s="179" t="str">
        <f t="shared" si="543"/>
        <v>MR498.14</v>
      </c>
      <c r="V1585" s="4" t="str">
        <f t="shared" si="557"/>
        <v>Sw</v>
      </c>
      <c r="W1585" s="179" t="str">
        <f t="shared" si="544"/>
        <v>MR598.14</v>
      </c>
      <c r="X1585" s="4" t="str">
        <f t="shared" si="558"/>
        <v>Lamp</v>
      </c>
      <c r="Y1585" s="179" t="str">
        <f t="shared" si="550"/>
        <v>MR698.14</v>
      </c>
      <c r="Z1585" s="4" t="str">
        <f t="shared" si="559"/>
        <v>Alw</v>
      </c>
    </row>
    <row r="1586" spans="2:26">
      <c r="B1586" s="256"/>
      <c r="G1586" s="182">
        <f t="shared" si="551"/>
        <v>98</v>
      </c>
      <c r="H1586" s="179">
        <f t="shared" si="552"/>
        <v>15</v>
      </c>
      <c r="I1586" s="179" t="str">
        <f t="shared" si="541"/>
        <v>R98.15</v>
      </c>
      <c r="K1586" s="179" t="str">
        <f t="shared" si="545"/>
        <v>R198.15</v>
      </c>
      <c r="L1586" s="138" t="str">
        <f t="shared" si="556"/>
        <v>Sol</v>
      </c>
      <c r="M1586" s="179" t="str">
        <f t="shared" si="546"/>
        <v>MR98.15</v>
      </c>
      <c r="N1586" s="4" t="str">
        <f t="shared" si="542"/>
        <v>Flg</v>
      </c>
      <c r="O1586" s="179" t="str">
        <f t="shared" si="547"/>
        <v>MR198.15</v>
      </c>
      <c r="P1586" s="4" t="str">
        <f t="shared" si="553"/>
        <v>Pls</v>
      </c>
      <c r="Q1586" s="179" t="str">
        <f t="shared" si="548"/>
        <v>MR298.15</v>
      </c>
      <c r="R1586" s="4" t="str">
        <f t="shared" si="554"/>
        <v>[M]</v>
      </c>
      <c r="S1586" s="179" t="str">
        <f t="shared" si="549"/>
        <v>MR398.15</v>
      </c>
      <c r="T1586" s="4" t="str">
        <f t="shared" si="555"/>
        <v>[A]</v>
      </c>
      <c r="U1586" s="179" t="str">
        <f t="shared" si="543"/>
        <v>MR498.15</v>
      </c>
      <c r="V1586" s="4" t="str">
        <f t="shared" si="557"/>
        <v>Sw</v>
      </c>
      <c r="W1586" s="179" t="str">
        <f t="shared" si="544"/>
        <v>MR598.15</v>
      </c>
      <c r="X1586" s="4" t="str">
        <f t="shared" si="558"/>
        <v>Lamp</v>
      </c>
      <c r="Y1586" s="179" t="str">
        <f t="shared" si="550"/>
        <v>MR698.15</v>
      </c>
      <c r="Z1586" s="4" t="str">
        <f t="shared" si="559"/>
        <v>Alw</v>
      </c>
    </row>
    <row r="1587" spans="2:26">
      <c r="B1587" s="256"/>
      <c r="G1587" s="182">
        <f t="shared" si="551"/>
        <v>99</v>
      </c>
      <c r="H1587" s="179">
        <f t="shared" si="552"/>
        <v>0</v>
      </c>
      <c r="I1587" s="179" t="str">
        <f t="shared" si="541"/>
        <v>R99.0</v>
      </c>
      <c r="K1587" s="179" t="str">
        <f t="shared" si="545"/>
        <v>R199.0</v>
      </c>
      <c r="L1587" s="138" t="str">
        <f t="shared" si="556"/>
        <v>Sol</v>
      </c>
      <c r="M1587" s="179" t="str">
        <f t="shared" si="546"/>
        <v>MR99.0</v>
      </c>
      <c r="N1587" s="4" t="str">
        <f t="shared" si="542"/>
        <v>Flg</v>
      </c>
      <c r="O1587" s="179" t="str">
        <f t="shared" si="547"/>
        <v>MR199.0</v>
      </c>
      <c r="P1587" s="4" t="str">
        <f t="shared" si="553"/>
        <v>Pls</v>
      </c>
      <c r="Q1587" s="179" t="str">
        <f t="shared" si="548"/>
        <v>MR299.0</v>
      </c>
      <c r="R1587" s="4" t="str">
        <f t="shared" si="554"/>
        <v>[M]</v>
      </c>
      <c r="S1587" s="179" t="str">
        <f t="shared" si="549"/>
        <v>MR399.0</v>
      </c>
      <c r="T1587" s="4" t="str">
        <f t="shared" si="555"/>
        <v>[A]</v>
      </c>
      <c r="U1587" s="179" t="str">
        <f t="shared" si="543"/>
        <v>MR499.0</v>
      </c>
      <c r="V1587" s="4" t="str">
        <f t="shared" si="557"/>
        <v>Sw</v>
      </c>
      <c r="W1587" s="179" t="str">
        <f t="shared" si="544"/>
        <v>MR599.0</v>
      </c>
      <c r="X1587" s="4" t="str">
        <f t="shared" si="558"/>
        <v>Lamp</v>
      </c>
      <c r="Y1587" s="179" t="str">
        <f t="shared" si="550"/>
        <v>MR699.0</v>
      </c>
      <c r="Z1587" s="4" t="str">
        <f t="shared" si="559"/>
        <v>Alw</v>
      </c>
    </row>
    <row r="1588" spans="2:26">
      <c r="B1588" s="256"/>
      <c r="G1588" s="182">
        <f t="shared" si="551"/>
        <v>99</v>
      </c>
      <c r="H1588" s="179">
        <f t="shared" si="552"/>
        <v>1</v>
      </c>
      <c r="I1588" s="179" t="str">
        <f t="shared" si="541"/>
        <v>R99.1</v>
      </c>
      <c r="K1588" s="179" t="str">
        <f t="shared" si="545"/>
        <v>R199.1</v>
      </c>
      <c r="L1588" s="138" t="str">
        <f t="shared" si="556"/>
        <v>Sol</v>
      </c>
      <c r="M1588" s="179" t="str">
        <f t="shared" si="546"/>
        <v>MR99.1</v>
      </c>
      <c r="N1588" s="4" t="str">
        <f t="shared" si="542"/>
        <v>Flg</v>
      </c>
      <c r="O1588" s="179" t="str">
        <f t="shared" si="547"/>
        <v>MR199.1</v>
      </c>
      <c r="P1588" s="4" t="str">
        <f t="shared" si="553"/>
        <v>Pls</v>
      </c>
      <c r="Q1588" s="179" t="str">
        <f t="shared" si="548"/>
        <v>MR299.1</v>
      </c>
      <c r="R1588" s="4" t="str">
        <f t="shared" si="554"/>
        <v>[M]</v>
      </c>
      <c r="S1588" s="179" t="str">
        <f t="shared" si="549"/>
        <v>MR399.1</v>
      </c>
      <c r="T1588" s="4" t="str">
        <f t="shared" si="555"/>
        <v>[A]</v>
      </c>
      <c r="U1588" s="179" t="str">
        <f t="shared" si="543"/>
        <v>MR499.1</v>
      </c>
      <c r="V1588" s="4" t="str">
        <f t="shared" si="557"/>
        <v>Sw</v>
      </c>
      <c r="W1588" s="179" t="str">
        <f t="shared" si="544"/>
        <v>MR599.1</v>
      </c>
      <c r="X1588" s="4" t="str">
        <f t="shared" si="558"/>
        <v>Lamp</v>
      </c>
      <c r="Y1588" s="179" t="str">
        <f t="shared" si="550"/>
        <v>MR699.1</v>
      </c>
      <c r="Z1588" s="4" t="str">
        <f t="shared" si="559"/>
        <v>Alw</v>
      </c>
    </row>
    <row r="1589" spans="2:26">
      <c r="B1589" s="256"/>
      <c r="G1589" s="182">
        <f t="shared" si="551"/>
        <v>99</v>
      </c>
      <c r="H1589" s="179">
        <f t="shared" si="552"/>
        <v>2</v>
      </c>
      <c r="I1589" s="179" t="str">
        <f t="shared" si="541"/>
        <v>R99.2</v>
      </c>
      <c r="K1589" s="179" t="str">
        <f t="shared" si="545"/>
        <v>R199.2</v>
      </c>
      <c r="L1589" s="138" t="str">
        <f t="shared" si="556"/>
        <v>Sol</v>
      </c>
      <c r="M1589" s="179" t="str">
        <f t="shared" si="546"/>
        <v>MR99.2</v>
      </c>
      <c r="N1589" s="4" t="str">
        <f t="shared" si="542"/>
        <v>Flg</v>
      </c>
      <c r="O1589" s="179" t="str">
        <f t="shared" si="547"/>
        <v>MR199.2</v>
      </c>
      <c r="P1589" s="4" t="str">
        <f t="shared" si="553"/>
        <v>Pls</v>
      </c>
      <c r="Q1589" s="179" t="str">
        <f t="shared" si="548"/>
        <v>MR299.2</v>
      </c>
      <c r="R1589" s="4" t="str">
        <f t="shared" si="554"/>
        <v>[M]</v>
      </c>
      <c r="S1589" s="179" t="str">
        <f t="shared" si="549"/>
        <v>MR399.2</v>
      </c>
      <c r="T1589" s="4" t="str">
        <f t="shared" si="555"/>
        <v>[A]</v>
      </c>
      <c r="U1589" s="179" t="str">
        <f t="shared" si="543"/>
        <v>MR499.2</v>
      </c>
      <c r="V1589" s="4" t="str">
        <f t="shared" si="557"/>
        <v>Sw</v>
      </c>
      <c r="W1589" s="179" t="str">
        <f t="shared" si="544"/>
        <v>MR599.2</v>
      </c>
      <c r="X1589" s="4" t="str">
        <f t="shared" si="558"/>
        <v>Lamp</v>
      </c>
      <c r="Y1589" s="179" t="str">
        <f t="shared" si="550"/>
        <v>MR699.2</v>
      </c>
      <c r="Z1589" s="4" t="str">
        <f t="shared" si="559"/>
        <v>Alw</v>
      </c>
    </row>
    <row r="1590" spans="2:26">
      <c r="B1590" s="256"/>
      <c r="G1590" s="182">
        <f t="shared" si="551"/>
        <v>99</v>
      </c>
      <c r="H1590" s="179">
        <f t="shared" si="552"/>
        <v>3</v>
      </c>
      <c r="I1590" s="179" t="str">
        <f t="shared" si="541"/>
        <v>R99.3</v>
      </c>
      <c r="K1590" s="179" t="str">
        <f t="shared" si="545"/>
        <v>R199.3</v>
      </c>
      <c r="L1590" s="138" t="str">
        <f t="shared" si="556"/>
        <v>Sol</v>
      </c>
      <c r="M1590" s="179" t="str">
        <f t="shared" si="546"/>
        <v>MR99.3</v>
      </c>
      <c r="N1590" s="4" t="str">
        <f t="shared" si="542"/>
        <v>Flg</v>
      </c>
      <c r="O1590" s="179" t="str">
        <f t="shared" si="547"/>
        <v>MR199.3</v>
      </c>
      <c r="P1590" s="4" t="str">
        <f t="shared" si="553"/>
        <v>Pls</v>
      </c>
      <c r="Q1590" s="179" t="str">
        <f t="shared" si="548"/>
        <v>MR299.3</v>
      </c>
      <c r="R1590" s="4" t="str">
        <f t="shared" si="554"/>
        <v>[M]</v>
      </c>
      <c r="S1590" s="179" t="str">
        <f t="shared" si="549"/>
        <v>MR399.3</v>
      </c>
      <c r="T1590" s="4" t="str">
        <f t="shared" si="555"/>
        <v>[A]</v>
      </c>
      <c r="U1590" s="179" t="str">
        <f t="shared" si="543"/>
        <v>MR499.3</v>
      </c>
      <c r="V1590" s="4" t="str">
        <f t="shared" si="557"/>
        <v>Sw</v>
      </c>
      <c r="W1590" s="179" t="str">
        <f t="shared" si="544"/>
        <v>MR599.3</v>
      </c>
      <c r="X1590" s="4" t="str">
        <f t="shared" si="558"/>
        <v>Lamp</v>
      </c>
      <c r="Y1590" s="179" t="str">
        <f t="shared" si="550"/>
        <v>MR699.3</v>
      </c>
      <c r="Z1590" s="4" t="str">
        <f t="shared" si="559"/>
        <v>Alw</v>
      </c>
    </row>
    <row r="1591" spans="2:26">
      <c r="B1591" s="256"/>
      <c r="G1591" s="182">
        <f t="shared" si="551"/>
        <v>99</v>
      </c>
      <c r="H1591" s="179">
        <f t="shared" si="552"/>
        <v>4</v>
      </c>
      <c r="I1591" s="179" t="str">
        <f t="shared" si="541"/>
        <v>R99.4</v>
      </c>
      <c r="K1591" s="179" t="str">
        <f t="shared" si="545"/>
        <v>R199.4</v>
      </c>
      <c r="L1591" s="138" t="str">
        <f t="shared" si="556"/>
        <v>Sol</v>
      </c>
      <c r="M1591" s="179" t="str">
        <f t="shared" si="546"/>
        <v>MR99.4</v>
      </c>
      <c r="N1591" s="4" t="str">
        <f t="shared" si="542"/>
        <v>Flg</v>
      </c>
      <c r="O1591" s="179" t="str">
        <f t="shared" si="547"/>
        <v>MR199.4</v>
      </c>
      <c r="P1591" s="4" t="str">
        <f t="shared" si="553"/>
        <v>Pls</v>
      </c>
      <c r="Q1591" s="179" t="str">
        <f t="shared" si="548"/>
        <v>MR299.4</v>
      </c>
      <c r="R1591" s="4" t="str">
        <f t="shared" si="554"/>
        <v>[M]</v>
      </c>
      <c r="S1591" s="179" t="str">
        <f t="shared" si="549"/>
        <v>MR399.4</v>
      </c>
      <c r="T1591" s="4" t="str">
        <f t="shared" si="555"/>
        <v>[A]</v>
      </c>
      <c r="U1591" s="179" t="str">
        <f t="shared" si="543"/>
        <v>MR499.4</v>
      </c>
      <c r="V1591" s="4" t="str">
        <f t="shared" si="557"/>
        <v>Sw</v>
      </c>
      <c r="W1591" s="179" t="str">
        <f t="shared" si="544"/>
        <v>MR599.4</v>
      </c>
      <c r="X1591" s="4" t="str">
        <f t="shared" si="558"/>
        <v>Lamp</v>
      </c>
      <c r="Y1591" s="179" t="str">
        <f t="shared" si="550"/>
        <v>MR699.4</v>
      </c>
      <c r="Z1591" s="4" t="str">
        <f t="shared" si="559"/>
        <v>Alw</v>
      </c>
    </row>
    <row r="1592" spans="2:26">
      <c r="B1592" s="256"/>
      <c r="G1592" s="182">
        <f t="shared" si="551"/>
        <v>99</v>
      </c>
      <c r="H1592" s="179">
        <f t="shared" si="552"/>
        <v>5</v>
      </c>
      <c r="I1592" s="179" t="str">
        <f t="shared" si="541"/>
        <v>R99.5</v>
      </c>
      <c r="K1592" s="179" t="str">
        <f t="shared" si="545"/>
        <v>R199.5</v>
      </c>
      <c r="L1592" s="138" t="str">
        <f t="shared" si="556"/>
        <v>Sol</v>
      </c>
      <c r="M1592" s="179" t="str">
        <f t="shared" si="546"/>
        <v>MR99.5</v>
      </c>
      <c r="N1592" s="4" t="str">
        <f t="shared" si="542"/>
        <v>Flg</v>
      </c>
      <c r="O1592" s="179" t="str">
        <f t="shared" si="547"/>
        <v>MR199.5</v>
      </c>
      <c r="P1592" s="4" t="str">
        <f t="shared" si="553"/>
        <v>Pls</v>
      </c>
      <c r="Q1592" s="179" t="str">
        <f t="shared" si="548"/>
        <v>MR299.5</v>
      </c>
      <c r="R1592" s="4" t="str">
        <f t="shared" si="554"/>
        <v>[M]</v>
      </c>
      <c r="S1592" s="179" t="str">
        <f t="shared" si="549"/>
        <v>MR399.5</v>
      </c>
      <c r="T1592" s="4" t="str">
        <f t="shared" si="555"/>
        <v>[A]</v>
      </c>
      <c r="U1592" s="179" t="str">
        <f t="shared" si="543"/>
        <v>MR499.5</v>
      </c>
      <c r="V1592" s="4" t="str">
        <f t="shared" si="557"/>
        <v>Sw</v>
      </c>
      <c r="W1592" s="179" t="str">
        <f t="shared" si="544"/>
        <v>MR599.5</v>
      </c>
      <c r="X1592" s="4" t="str">
        <f t="shared" si="558"/>
        <v>Lamp</v>
      </c>
      <c r="Y1592" s="179" t="str">
        <f t="shared" si="550"/>
        <v>MR699.5</v>
      </c>
      <c r="Z1592" s="4" t="str">
        <f t="shared" si="559"/>
        <v>Alw</v>
      </c>
    </row>
    <row r="1593" spans="2:26">
      <c r="B1593" s="256"/>
      <c r="G1593" s="182">
        <f t="shared" si="551"/>
        <v>99</v>
      </c>
      <c r="H1593" s="179">
        <f t="shared" si="552"/>
        <v>6</v>
      </c>
      <c r="I1593" s="179" t="str">
        <f t="shared" si="541"/>
        <v>R99.6</v>
      </c>
      <c r="K1593" s="179" t="str">
        <f t="shared" si="545"/>
        <v>R199.6</v>
      </c>
      <c r="L1593" s="138" t="str">
        <f t="shared" si="556"/>
        <v>Sol</v>
      </c>
      <c r="M1593" s="179" t="str">
        <f t="shared" si="546"/>
        <v>MR99.6</v>
      </c>
      <c r="N1593" s="4" t="str">
        <f t="shared" si="542"/>
        <v>Flg</v>
      </c>
      <c r="O1593" s="179" t="str">
        <f t="shared" si="547"/>
        <v>MR199.6</v>
      </c>
      <c r="P1593" s="4" t="str">
        <f t="shared" si="553"/>
        <v>Pls</v>
      </c>
      <c r="Q1593" s="179" t="str">
        <f t="shared" si="548"/>
        <v>MR299.6</v>
      </c>
      <c r="R1593" s="4" t="str">
        <f t="shared" si="554"/>
        <v>[M]</v>
      </c>
      <c r="S1593" s="179" t="str">
        <f t="shared" si="549"/>
        <v>MR399.6</v>
      </c>
      <c r="T1593" s="4" t="str">
        <f t="shared" si="555"/>
        <v>[A]</v>
      </c>
      <c r="U1593" s="179" t="str">
        <f t="shared" si="543"/>
        <v>MR499.6</v>
      </c>
      <c r="V1593" s="4" t="str">
        <f t="shared" si="557"/>
        <v>Sw</v>
      </c>
      <c r="W1593" s="179" t="str">
        <f t="shared" si="544"/>
        <v>MR599.6</v>
      </c>
      <c r="X1593" s="4" t="str">
        <f t="shared" si="558"/>
        <v>Lamp</v>
      </c>
      <c r="Y1593" s="179" t="str">
        <f t="shared" si="550"/>
        <v>MR699.6</v>
      </c>
      <c r="Z1593" s="4" t="str">
        <f t="shared" si="559"/>
        <v>Alw</v>
      </c>
    </row>
    <row r="1594" spans="2:26">
      <c r="B1594" s="256"/>
      <c r="G1594" s="182">
        <f t="shared" si="551"/>
        <v>99</v>
      </c>
      <c r="H1594" s="179">
        <f t="shared" si="552"/>
        <v>7</v>
      </c>
      <c r="I1594" s="179" t="str">
        <f t="shared" si="541"/>
        <v>R99.7</v>
      </c>
      <c r="K1594" s="179" t="str">
        <f t="shared" si="545"/>
        <v>R199.7</v>
      </c>
      <c r="L1594" s="138" t="str">
        <f t="shared" si="556"/>
        <v>Sol</v>
      </c>
      <c r="M1594" s="179" t="str">
        <f t="shared" si="546"/>
        <v>MR99.7</v>
      </c>
      <c r="N1594" s="4" t="str">
        <f t="shared" si="542"/>
        <v>Flg</v>
      </c>
      <c r="O1594" s="179" t="str">
        <f t="shared" si="547"/>
        <v>MR199.7</v>
      </c>
      <c r="P1594" s="4" t="str">
        <f t="shared" si="553"/>
        <v>Pls</v>
      </c>
      <c r="Q1594" s="179" t="str">
        <f t="shared" si="548"/>
        <v>MR299.7</v>
      </c>
      <c r="R1594" s="4" t="str">
        <f t="shared" si="554"/>
        <v>[M]</v>
      </c>
      <c r="S1594" s="179" t="str">
        <f t="shared" si="549"/>
        <v>MR399.7</v>
      </c>
      <c r="T1594" s="4" t="str">
        <f t="shared" si="555"/>
        <v>[A]</v>
      </c>
      <c r="U1594" s="179" t="str">
        <f t="shared" si="543"/>
        <v>MR499.7</v>
      </c>
      <c r="V1594" s="4" t="str">
        <f t="shared" si="557"/>
        <v>Sw</v>
      </c>
      <c r="W1594" s="179" t="str">
        <f t="shared" si="544"/>
        <v>MR599.7</v>
      </c>
      <c r="X1594" s="4" t="str">
        <f t="shared" si="558"/>
        <v>Lamp</v>
      </c>
      <c r="Y1594" s="179" t="str">
        <f t="shared" si="550"/>
        <v>MR699.7</v>
      </c>
      <c r="Z1594" s="4" t="str">
        <f t="shared" si="559"/>
        <v>Alw</v>
      </c>
    </row>
    <row r="1595" spans="2:26">
      <c r="B1595" s="256"/>
      <c r="G1595" s="182">
        <f t="shared" si="551"/>
        <v>99</v>
      </c>
      <c r="H1595" s="179">
        <f t="shared" si="552"/>
        <v>8</v>
      </c>
      <c r="I1595" s="179" t="str">
        <f t="shared" si="541"/>
        <v>R99.8</v>
      </c>
      <c r="K1595" s="179" t="str">
        <f t="shared" si="545"/>
        <v>R199.8</v>
      </c>
      <c r="L1595" s="138" t="str">
        <f t="shared" si="556"/>
        <v>Sol</v>
      </c>
      <c r="M1595" s="179" t="str">
        <f t="shared" si="546"/>
        <v>MR99.8</v>
      </c>
      <c r="N1595" s="4" t="str">
        <f t="shared" si="542"/>
        <v>Flg</v>
      </c>
      <c r="O1595" s="179" t="str">
        <f t="shared" si="547"/>
        <v>MR199.8</v>
      </c>
      <c r="P1595" s="4" t="str">
        <f t="shared" si="553"/>
        <v>Pls</v>
      </c>
      <c r="Q1595" s="179" t="str">
        <f t="shared" si="548"/>
        <v>MR299.8</v>
      </c>
      <c r="R1595" s="4" t="str">
        <f t="shared" si="554"/>
        <v>[M]</v>
      </c>
      <c r="S1595" s="179" t="str">
        <f t="shared" si="549"/>
        <v>MR399.8</v>
      </c>
      <c r="T1595" s="4" t="str">
        <f t="shared" si="555"/>
        <v>[A]</v>
      </c>
      <c r="U1595" s="179" t="str">
        <f t="shared" si="543"/>
        <v>MR499.8</v>
      </c>
      <c r="V1595" s="4" t="str">
        <f t="shared" si="557"/>
        <v>Sw</v>
      </c>
      <c r="W1595" s="179" t="str">
        <f t="shared" si="544"/>
        <v>MR599.8</v>
      </c>
      <c r="X1595" s="4" t="str">
        <f t="shared" si="558"/>
        <v>Lamp</v>
      </c>
      <c r="Y1595" s="179" t="str">
        <f t="shared" si="550"/>
        <v>MR699.8</v>
      </c>
      <c r="Z1595" s="4" t="str">
        <f t="shared" si="559"/>
        <v>Alw</v>
      </c>
    </row>
    <row r="1596" spans="2:26">
      <c r="B1596" s="256"/>
      <c r="G1596" s="182">
        <f t="shared" si="551"/>
        <v>99</v>
      </c>
      <c r="H1596" s="179">
        <f t="shared" si="552"/>
        <v>9</v>
      </c>
      <c r="I1596" s="179" t="str">
        <f t="shared" si="541"/>
        <v>R99.9</v>
      </c>
      <c r="K1596" s="179" t="str">
        <f t="shared" si="545"/>
        <v>R199.9</v>
      </c>
      <c r="L1596" s="138" t="str">
        <f t="shared" si="556"/>
        <v>Sol</v>
      </c>
      <c r="M1596" s="179" t="str">
        <f t="shared" si="546"/>
        <v>MR99.9</v>
      </c>
      <c r="N1596" s="4" t="str">
        <f t="shared" si="542"/>
        <v>Flg</v>
      </c>
      <c r="O1596" s="179" t="str">
        <f t="shared" si="547"/>
        <v>MR199.9</v>
      </c>
      <c r="P1596" s="4" t="str">
        <f t="shared" si="553"/>
        <v>Pls</v>
      </c>
      <c r="Q1596" s="179" t="str">
        <f t="shared" si="548"/>
        <v>MR299.9</v>
      </c>
      <c r="R1596" s="4" t="str">
        <f t="shared" si="554"/>
        <v>[M]</v>
      </c>
      <c r="S1596" s="179" t="str">
        <f t="shared" si="549"/>
        <v>MR399.9</v>
      </c>
      <c r="T1596" s="4" t="str">
        <f t="shared" si="555"/>
        <v>[A]</v>
      </c>
      <c r="U1596" s="179" t="str">
        <f t="shared" si="543"/>
        <v>MR499.9</v>
      </c>
      <c r="V1596" s="4" t="str">
        <f t="shared" si="557"/>
        <v>Sw</v>
      </c>
      <c r="W1596" s="179" t="str">
        <f t="shared" si="544"/>
        <v>MR599.9</v>
      </c>
      <c r="X1596" s="4" t="str">
        <f t="shared" si="558"/>
        <v>Lamp</v>
      </c>
      <c r="Y1596" s="179" t="str">
        <f t="shared" si="550"/>
        <v>MR699.9</v>
      </c>
      <c r="Z1596" s="4" t="str">
        <f t="shared" si="559"/>
        <v>Alw</v>
      </c>
    </row>
    <row r="1597" spans="2:26">
      <c r="B1597" s="256"/>
      <c r="G1597" s="182">
        <f t="shared" si="551"/>
        <v>99</v>
      </c>
      <c r="H1597" s="179">
        <f t="shared" si="552"/>
        <v>10</v>
      </c>
      <c r="I1597" s="179" t="str">
        <f t="shared" si="541"/>
        <v>R99.10</v>
      </c>
      <c r="K1597" s="179" t="str">
        <f t="shared" si="545"/>
        <v>R199.10</v>
      </c>
      <c r="L1597" s="138" t="str">
        <f t="shared" si="556"/>
        <v>Sol</v>
      </c>
      <c r="M1597" s="179" t="str">
        <f t="shared" si="546"/>
        <v>MR99.10</v>
      </c>
      <c r="N1597" s="4" t="str">
        <f t="shared" si="542"/>
        <v>Flg</v>
      </c>
      <c r="O1597" s="179" t="str">
        <f t="shared" si="547"/>
        <v>MR199.10</v>
      </c>
      <c r="P1597" s="4" t="str">
        <f t="shared" si="553"/>
        <v>Pls</v>
      </c>
      <c r="Q1597" s="179" t="str">
        <f t="shared" si="548"/>
        <v>MR299.10</v>
      </c>
      <c r="R1597" s="4" t="str">
        <f t="shared" si="554"/>
        <v>[M]</v>
      </c>
      <c r="S1597" s="179" t="str">
        <f t="shared" si="549"/>
        <v>MR399.10</v>
      </c>
      <c r="T1597" s="4" t="str">
        <f t="shared" si="555"/>
        <v>[A]</v>
      </c>
      <c r="U1597" s="179" t="str">
        <f t="shared" si="543"/>
        <v>MR499.10</v>
      </c>
      <c r="V1597" s="4" t="str">
        <f t="shared" si="557"/>
        <v>Sw</v>
      </c>
      <c r="W1597" s="179" t="str">
        <f t="shared" si="544"/>
        <v>MR599.10</v>
      </c>
      <c r="X1597" s="4" t="str">
        <f t="shared" si="558"/>
        <v>Lamp</v>
      </c>
      <c r="Y1597" s="179" t="str">
        <f t="shared" si="550"/>
        <v>MR699.10</v>
      </c>
      <c r="Z1597" s="4" t="str">
        <f t="shared" si="559"/>
        <v>Alw</v>
      </c>
    </row>
    <row r="1598" spans="2:26">
      <c r="B1598" s="256"/>
      <c r="G1598" s="182">
        <f t="shared" si="551"/>
        <v>99</v>
      </c>
      <c r="H1598" s="179">
        <f t="shared" si="552"/>
        <v>11</v>
      </c>
      <c r="I1598" s="179" t="str">
        <f t="shared" si="541"/>
        <v>R99.11</v>
      </c>
      <c r="K1598" s="179" t="str">
        <f t="shared" si="545"/>
        <v>R199.11</v>
      </c>
      <c r="L1598" s="138" t="str">
        <f t="shared" si="556"/>
        <v>Sol</v>
      </c>
      <c r="M1598" s="179" t="str">
        <f t="shared" si="546"/>
        <v>MR99.11</v>
      </c>
      <c r="N1598" s="4" t="str">
        <f t="shared" si="542"/>
        <v>Flg</v>
      </c>
      <c r="O1598" s="179" t="str">
        <f t="shared" si="547"/>
        <v>MR199.11</v>
      </c>
      <c r="P1598" s="4" t="str">
        <f t="shared" si="553"/>
        <v>Pls</v>
      </c>
      <c r="Q1598" s="179" t="str">
        <f t="shared" si="548"/>
        <v>MR299.11</v>
      </c>
      <c r="R1598" s="4" t="str">
        <f t="shared" si="554"/>
        <v>[M]</v>
      </c>
      <c r="S1598" s="179" t="str">
        <f t="shared" si="549"/>
        <v>MR399.11</v>
      </c>
      <c r="T1598" s="4" t="str">
        <f t="shared" si="555"/>
        <v>[A]</v>
      </c>
      <c r="U1598" s="179" t="str">
        <f t="shared" si="543"/>
        <v>MR499.11</v>
      </c>
      <c r="V1598" s="4" t="str">
        <f t="shared" si="557"/>
        <v>Sw</v>
      </c>
      <c r="W1598" s="179" t="str">
        <f t="shared" si="544"/>
        <v>MR599.11</v>
      </c>
      <c r="X1598" s="4" t="str">
        <f t="shared" si="558"/>
        <v>Lamp</v>
      </c>
      <c r="Y1598" s="179" t="str">
        <f t="shared" si="550"/>
        <v>MR699.11</v>
      </c>
      <c r="Z1598" s="4" t="str">
        <f t="shared" si="559"/>
        <v>Alw</v>
      </c>
    </row>
    <row r="1599" spans="2:26">
      <c r="B1599" s="256"/>
      <c r="G1599" s="182">
        <f t="shared" si="551"/>
        <v>99</v>
      </c>
      <c r="H1599" s="179">
        <f t="shared" si="552"/>
        <v>12</v>
      </c>
      <c r="I1599" s="179" t="str">
        <f t="shared" si="541"/>
        <v>R99.12</v>
      </c>
      <c r="K1599" s="179" t="str">
        <f t="shared" si="545"/>
        <v>R199.12</v>
      </c>
      <c r="L1599" s="138" t="str">
        <f t="shared" si="556"/>
        <v>Sol</v>
      </c>
      <c r="M1599" s="179" t="str">
        <f t="shared" si="546"/>
        <v>MR99.12</v>
      </c>
      <c r="N1599" s="4" t="str">
        <f t="shared" si="542"/>
        <v>Flg</v>
      </c>
      <c r="O1599" s="179" t="str">
        <f t="shared" si="547"/>
        <v>MR199.12</v>
      </c>
      <c r="P1599" s="4" t="str">
        <f t="shared" si="553"/>
        <v>Pls</v>
      </c>
      <c r="Q1599" s="179" t="str">
        <f t="shared" si="548"/>
        <v>MR299.12</v>
      </c>
      <c r="R1599" s="4" t="str">
        <f t="shared" si="554"/>
        <v>[M]</v>
      </c>
      <c r="S1599" s="179" t="str">
        <f t="shared" si="549"/>
        <v>MR399.12</v>
      </c>
      <c r="T1599" s="4" t="str">
        <f t="shared" si="555"/>
        <v>[A]</v>
      </c>
      <c r="U1599" s="179" t="str">
        <f t="shared" si="543"/>
        <v>MR499.12</v>
      </c>
      <c r="V1599" s="4" t="str">
        <f t="shared" si="557"/>
        <v>Sw</v>
      </c>
      <c r="W1599" s="179" t="str">
        <f t="shared" si="544"/>
        <v>MR599.12</v>
      </c>
      <c r="X1599" s="4" t="str">
        <f t="shared" si="558"/>
        <v>Lamp</v>
      </c>
      <c r="Y1599" s="179" t="str">
        <f t="shared" si="550"/>
        <v>MR699.12</v>
      </c>
      <c r="Z1599" s="4" t="str">
        <f t="shared" si="559"/>
        <v>Alw</v>
      </c>
    </row>
    <row r="1600" spans="2:26">
      <c r="B1600" s="256"/>
      <c r="G1600" s="182">
        <f t="shared" si="551"/>
        <v>99</v>
      </c>
      <c r="H1600" s="179">
        <f t="shared" si="552"/>
        <v>13</v>
      </c>
      <c r="I1600" s="179" t="str">
        <f t="shared" si="541"/>
        <v>R99.13</v>
      </c>
      <c r="K1600" s="179" t="str">
        <f t="shared" si="545"/>
        <v>R199.13</v>
      </c>
      <c r="L1600" s="138" t="str">
        <f t="shared" si="556"/>
        <v>Sol</v>
      </c>
      <c r="M1600" s="179" t="str">
        <f t="shared" si="546"/>
        <v>MR99.13</v>
      </c>
      <c r="N1600" s="4" t="str">
        <f t="shared" si="542"/>
        <v>Flg</v>
      </c>
      <c r="O1600" s="179" t="str">
        <f t="shared" si="547"/>
        <v>MR199.13</v>
      </c>
      <c r="P1600" s="4" t="str">
        <f t="shared" si="553"/>
        <v>Pls</v>
      </c>
      <c r="Q1600" s="179" t="str">
        <f t="shared" si="548"/>
        <v>MR299.13</v>
      </c>
      <c r="R1600" s="4" t="str">
        <f t="shared" si="554"/>
        <v>[M]</v>
      </c>
      <c r="S1600" s="179" t="str">
        <f t="shared" si="549"/>
        <v>MR399.13</v>
      </c>
      <c r="T1600" s="4" t="str">
        <f t="shared" si="555"/>
        <v>[A]</v>
      </c>
      <c r="U1600" s="179" t="str">
        <f t="shared" si="543"/>
        <v>MR499.13</v>
      </c>
      <c r="V1600" s="4" t="str">
        <f t="shared" si="557"/>
        <v>Sw</v>
      </c>
      <c r="W1600" s="179" t="str">
        <f t="shared" si="544"/>
        <v>MR599.13</v>
      </c>
      <c r="X1600" s="4" t="str">
        <f t="shared" si="558"/>
        <v>Lamp</v>
      </c>
      <c r="Y1600" s="179" t="str">
        <f t="shared" si="550"/>
        <v>MR699.13</v>
      </c>
      <c r="Z1600" s="4" t="str">
        <f t="shared" si="559"/>
        <v>Alw</v>
      </c>
    </row>
    <row r="1601" spans="2:26">
      <c r="B1601" s="256"/>
      <c r="G1601" s="182">
        <f t="shared" si="551"/>
        <v>99</v>
      </c>
      <c r="H1601" s="179">
        <f t="shared" si="552"/>
        <v>14</v>
      </c>
      <c r="I1601" s="179" t="str">
        <f t="shared" si="541"/>
        <v>R99.14</v>
      </c>
      <c r="K1601" s="179" t="str">
        <f t="shared" si="545"/>
        <v>R199.14</v>
      </c>
      <c r="L1601" s="138" t="str">
        <f t="shared" si="556"/>
        <v>Sol</v>
      </c>
      <c r="M1601" s="179" t="str">
        <f t="shared" si="546"/>
        <v>MR99.14</v>
      </c>
      <c r="N1601" s="4" t="str">
        <f t="shared" si="542"/>
        <v>Flg</v>
      </c>
      <c r="O1601" s="179" t="str">
        <f t="shared" si="547"/>
        <v>MR199.14</v>
      </c>
      <c r="P1601" s="4" t="str">
        <f t="shared" si="553"/>
        <v>Pls</v>
      </c>
      <c r="Q1601" s="179" t="str">
        <f t="shared" si="548"/>
        <v>MR299.14</v>
      </c>
      <c r="R1601" s="4" t="str">
        <f t="shared" si="554"/>
        <v>[M]</v>
      </c>
      <c r="S1601" s="179" t="str">
        <f t="shared" si="549"/>
        <v>MR399.14</v>
      </c>
      <c r="T1601" s="4" t="str">
        <f t="shared" si="555"/>
        <v>[A]</v>
      </c>
      <c r="U1601" s="179" t="str">
        <f t="shared" si="543"/>
        <v>MR499.14</v>
      </c>
      <c r="V1601" s="4" t="str">
        <f t="shared" si="557"/>
        <v>Sw</v>
      </c>
      <c r="W1601" s="179" t="str">
        <f t="shared" si="544"/>
        <v>MR599.14</v>
      </c>
      <c r="X1601" s="4" t="str">
        <f t="shared" si="558"/>
        <v>Lamp</v>
      </c>
      <c r="Y1601" s="179" t="str">
        <f t="shared" si="550"/>
        <v>MR699.14</v>
      </c>
      <c r="Z1601" s="4" t="str">
        <f t="shared" si="559"/>
        <v>Alw</v>
      </c>
    </row>
    <row r="1602" spans="7:26">
      <c r="G1602" s="182">
        <f t="shared" si="551"/>
        <v>99</v>
      </c>
      <c r="H1602" s="179">
        <f t="shared" si="552"/>
        <v>15</v>
      </c>
      <c r="I1602" s="179" t="str">
        <f t="shared" si="541"/>
        <v>R99.15</v>
      </c>
      <c r="K1602" s="179" t="str">
        <f t="shared" si="545"/>
        <v>R199.15</v>
      </c>
      <c r="L1602" s="138" t="str">
        <f t="shared" si="556"/>
        <v>Sol</v>
      </c>
      <c r="M1602" s="179" t="str">
        <f t="shared" si="546"/>
        <v>MR99.15</v>
      </c>
      <c r="N1602" s="4" t="str">
        <f t="shared" si="542"/>
        <v>Flg</v>
      </c>
      <c r="O1602" s="179" t="str">
        <f t="shared" si="547"/>
        <v>MR199.15</v>
      </c>
      <c r="P1602" s="4" t="str">
        <f t="shared" si="553"/>
        <v>Pls</v>
      </c>
      <c r="Q1602" s="179" t="str">
        <f t="shared" si="548"/>
        <v>MR299.15</v>
      </c>
      <c r="R1602" s="4" t="str">
        <f t="shared" si="554"/>
        <v>[M]</v>
      </c>
      <c r="S1602" s="179" t="str">
        <f t="shared" si="549"/>
        <v>MR399.15</v>
      </c>
      <c r="T1602" s="4" t="str">
        <f t="shared" si="555"/>
        <v>[A]</v>
      </c>
      <c r="U1602" s="179" t="str">
        <f t="shared" si="543"/>
        <v>MR499.15</v>
      </c>
      <c r="V1602" s="4" t="str">
        <f t="shared" si="557"/>
        <v>Sw</v>
      </c>
      <c r="W1602" s="179" t="str">
        <f t="shared" si="544"/>
        <v>MR599.15</v>
      </c>
      <c r="X1602" s="4" t="str">
        <f t="shared" si="558"/>
        <v>Lamp</v>
      </c>
      <c r="Y1602" s="179" t="str">
        <f t="shared" si="550"/>
        <v>MR699.15</v>
      </c>
      <c r="Z1602" s="4" t="str">
        <f t="shared" si="559"/>
        <v>Alw</v>
      </c>
    </row>
    <row r="1603" spans="6:9">
      <c r="F1603" s="4"/>
      <c r="G1603" s="4"/>
      <c r="H1603" s="4"/>
      <c r="I1603" s="23"/>
    </row>
  </sheetData>
  <mergeCells count="3">
    <mergeCell ref="A1:B1"/>
    <mergeCell ref="D1:E1"/>
    <mergeCell ref="F1:H1"/>
  </mergeCells>
  <pageMargins left="0.747916666666667" right="0.747916666666667" top="0" bottom="0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9"/>
  <sheetViews>
    <sheetView topLeftCell="A16" workbookViewId="0">
      <selection activeCell="D25" sqref="D25"/>
    </sheetView>
  </sheetViews>
  <sheetFormatPr defaultColWidth="9" defaultRowHeight="14.25"/>
  <cols>
    <col min="3" max="3" width="19.125" style="19" customWidth="1"/>
    <col min="4" max="4" width="46.25" style="19" customWidth="1"/>
    <col min="5" max="5" width="3.5" customWidth="1"/>
    <col min="6" max="6" width="11.125" customWidth="1"/>
    <col min="7" max="7" width="17" customWidth="1"/>
    <col min="8" max="8" width="11.875" customWidth="1"/>
    <col min="9" max="9" width="9.75" customWidth="1"/>
    <col min="10" max="10" width="7.75" customWidth="1"/>
    <col min="11" max="11" width="19.125" customWidth="1"/>
    <col min="12" max="12" width="9" customWidth="1"/>
    <col min="13" max="13" width="9.375" customWidth="1"/>
    <col min="14" max="14" width="9.875" customWidth="1"/>
    <col min="15" max="15" width="34.875" customWidth="1"/>
    <col min="16" max="16" width="12" customWidth="1"/>
    <col min="17" max="17" width="37.875" customWidth="1"/>
  </cols>
  <sheetData>
    <row r="1" customHeight="1" spans="3:10">
      <c r="C1" s="186" t="s">
        <v>712</v>
      </c>
      <c r="D1" s="186"/>
      <c r="F1" s="187" t="s">
        <v>713</v>
      </c>
      <c r="G1" s="188"/>
      <c r="H1" s="188"/>
      <c r="I1" s="188"/>
      <c r="J1" s="220"/>
    </row>
    <row r="2" customHeight="1" spans="3:10">
      <c r="C2" s="189"/>
      <c r="D2" s="189"/>
      <c r="F2" s="190"/>
      <c r="G2" s="191"/>
      <c r="H2" s="191"/>
      <c r="I2" s="191"/>
      <c r="J2" s="221"/>
    </row>
    <row r="3" customHeight="1" spans="3:10">
      <c r="C3" s="192" t="s">
        <v>714</v>
      </c>
      <c r="D3" s="192" t="s">
        <v>95</v>
      </c>
      <c r="F3" s="190"/>
      <c r="G3" s="191"/>
      <c r="H3" s="191"/>
      <c r="I3" s="191"/>
      <c r="J3" s="221"/>
    </row>
    <row r="4" spans="3:16">
      <c r="C4" s="192" t="s">
        <v>715</v>
      </c>
      <c r="D4" s="192" t="s">
        <v>96</v>
      </c>
      <c r="F4" s="193"/>
      <c r="G4" s="194"/>
      <c r="H4" s="195"/>
      <c r="I4" s="194" t="s">
        <v>716</v>
      </c>
      <c r="J4" s="222" t="s">
        <v>717</v>
      </c>
      <c r="P4" s="172" t="s">
        <v>718</v>
      </c>
    </row>
    <row r="5" spans="3:16">
      <c r="C5" s="196" t="s">
        <v>719</v>
      </c>
      <c r="D5" s="196" t="s">
        <v>720</v>
      </c>
      <c r="F5" s="193"/>
      <c r="G5" s="194" t="s">
        <v>721</v>
      </c>
      <c r="H5" s="197" t="s">
        <v>722</v>
      </c>
      <c r="I5" s="195"/>
      <c r="J5" s="223"/>
      <c r="K5" s="4" t="s">
        <v>723</v>
      </c>
      <c r="P5" s="172" t="s">
        <v>724</v>
      </c>
    </row>
    <row r="6" spans="3:16">
      <c r="C6" s="192"/>
      <c r="D6" s="192"/>
      <c r="F6" s="198" t="s">
        <v>725</v>
      </c>
      <c r="G6" s="194" t="s">
        <v>726</v>
      </c>
      <c r="H6" s="197">
        <v>30010</v>
      </c>
      <c r="I6" s="194">
        <v>35010</v>
      </c>
      <c r="J6" s="223">
        <v>35060</v>
      </c>
      <c r="K6" s="4" t="s">
        <v>727</v>
      </c>
      <c r="P6" s="172" t="s">
        <v>728</v>
      </c>
    </row>
    <row r="7" spans="3:16">
      <c r="C7" s="199" t="s">
        <v>729</v>
      </c>
      <c r="D7" s="199" t="s">
        <v>730</v>
      </c>
      <c r="F7" s="102"/>
      <c r="G7" s="194" t="s">
        <v>731</v>
      </c>
      <c r="H7" s="197">
        <v>30011</v>
      </c>
      <c r="I7" s="194">
        <v>35011</v>
      </c>
      <c r="J7" s="223">
        <v>35061</v>
      </c>
      <c r="K7" s="4" t="s">
        <v>732</v>
      </c>
      <c r="P7" s="172" t="s">
        <v>733</v>
      </c>
    </row>
    <row r="8" spans="3:17">
      <c r="C8" s="199" t="s">
        <v>734</v>
      </c>
      <c r="D8" s="199" t="s">
        <v>735</v>
      </c>
      <c r="F8" s="102"/>
      <c r="G8" s="194" t="s">
        <v>736</v>
      </c>
      <c r="H8" s="197">
        <v>30012</v>
      </c>
      <c r="I8" s="194">
        <v>35012</v>
      </c>
      <c r="J8" s="223">
        <v>35062</v>
      </c>
      <c r="P8" s="172" t="s">
        <v>737</v>
      </c>
      <c r="Q8" t="s">
        <v>738</v>
      </c>
    </row>
    <row r="9" ht="15" spans="3:16">
      <c r="C9" s="199" t="s">
        <v>739</v>
      </c>
      <c r="D9" s="199" t="s">
        <v>740</v>
      </c>
      <c r="F9" s="102"/>
      <c r="G9" s="194" t="s">
        <v>741</v>
      </c>
      <c r="H9" s="197">
        <v>30013</v>
      </c>
      <c r="I9" s="194">
        <v>35013</v>
      </c>
      <c r="J9" s="223">
        <v>35063</v>
      </c>
      <c r="P9" s="172" t="s">
        <v>742</v>
      </c>
    </row>
    <row r="10" ht="18.75" spans="3:16">
      <c r="C10" s="199" t="s">
        <v>743</v>
      </c>
      <c r="D10" s="199" t="s">
        <v>744</v>
      </c>
      <c r="F10" s="198" t="s">
        <v>745</v>
      </c>
      <c r="G10" s="194" t="s">
        <v>746</v>
      </c>
      <c r="H10" s="197">
        <v>30014</v>
      </c>
      <c r="I10" s="194">
        <v>35014</v>
      </c>
      <c r="J10" s="223">
        <v>35064</v>
      </c>
      <c r="L10" s="224" t="s">
        <v>747</v>
      </c>
      <c r="M10" s="225"/>
      <c r="N10" s="226"/>
      <c r="P10" s="172" t="s">
        <v>748</v>
      </c>
    </row>
    <row r="11" spans="3:17">
      <c r="C11" s="199" t="s">
        <v>749</v>
      </c>
      <c r="D11" s="199" t="s">
        <v>750</v>
      </c>
      <c r="F11" s="198"/>
      <c r="G11" s="194" t="s">
        <v>751</v>
      </c>
      <c r="H11" s="197">
        <v>30015</v>
      </c>
      <c r="I11" s="194">
        <v>35015</v>
      </c>
      <c r="J11" s="223">
        <v>35065</v>
      </c>
      <c r="L11" s="227" t="s">
        <v>752</v>
      </c>
      <c r="M11" s="208">
        <v>0</v>
      </c>
      <c r="N11" s="228">
        <v>1</v>
      </c>
      <c r="P11" s="172" t="s">
        <v>753</v>
      </c>
      <c r="Q11" t="s">
        <v>754</v>
      </c>
    </row>
    <row r="12" spans="3:17">
      <c r="C12" s="199" t="s">
        <v>755</v>
      </c>
      <c r="D12" s="199" t="s">
        <v>756</v>
      </c>
      <c r="F12" s="198"/>
      <c r="G12" s="194" t="s">
        <v>757</v>
      </c>
      <c r="H12" s="197">
        <v>30016</v>
      </c>
      <c r="I12" s="194">
        <v>35016</v>
      </c>
      <c r="J12" s="223">
        <v>35066</v>
      </c>
      <c r="L12" s="227" t="s">
        <v>758</v>
      </c>
      <c r="M12" s="23" t="s">
        <v>759</v>
      </c>
      <c r="N12" s="229" t="s">
        <v>760</v>
      </c>
      <c r="P12" s="172" t="s">
        <v>761</v>
      </c>
      <c r="Q12" t="s">
        <v>762</v>
      </c>
    </row>
    <row r="13" spans="3:17">
      <c r="C13" s="199" t="s">
        <v>763</v>
      </c>
      <c r="D13" s="199" t="s">
        <v>764</v>
      </c>
      <c r="F13" s="198"/>
      <c r="G13" s="194" t="s">
        <v>765</v>
      </c>
      <c r="H13" s="197">
        <v>30017</v>
      </c>
      <c r="I13" s="194">
        <v>35017</v>
      </c>
      <c r="J13" s="223">
        <v>35067</v>
      </c>
      <c r="L13" s="227" t="s">
        <v>766</v>
      </c>
      <c r="M13" s="23" t="s">
        <v>767</v>
      </c>
      <c r="N13" s="229" t="s">
        <v>768</v>
      </c>
      <c r="P13" s="172" t="s">
        <v>769</v>
      </c>
      <c r="Q13" t="s">
        <v>770</v>
      </c>
    </row>
    <row r="14" spans="3:17">
      <c r="C14" s="199" t="s">
        <v>771</v>
      </c>
      <c r="D14" s="199" t="s">
        <v>772</v>
      </c>
      <c r="F14" s="198" t="s">
        <v>773</v>
      </c>
      <c r="G14" s="194" t="s">
        <v>774</v>
      </c>
      <c r="H14" s="197">
        <v>30018</v>
      </c>
      <c r="I14" s="194">
        <v>35018</v>
      </c>
      <c r="J14" s="223">
        <v>35068</v>
      </c>
      <c r="L14" s="227" t="s">
        <v>775</v>
      </c>
      <c r="M14" s="23" t="s">
        <v>776</v>
      </c>
      <c r="N14" s="229" t="s">
        <v>777</v>
      </c>
      <c r="P14" s="172" t="s">
        <v>778</v>
      </c>
      <c r="Q14" t="s">
        <v>779</v>
      </c>
    </row>
    <row r="15" ht="18.75" spans="3:16">
      <c r="C15" s="199" t="s">
        <v>780</v>
      </c>
      <c r="D15" s="199" t="s">
        <v>781</v>
      </c>
      <c r="F15" s="198"/>
      <c r="G15" s="194" t="s">
        <v>782</v>
      </c>
      <c r="H15" s="197">
        <v>30019</v>
      </c>
      <c r="I15" s="194">
        <v>35019</v>
      </c>
      <c r="J15" s="223">
        <v>35069</v>
      </c>
      <c r="L15" s="227" t="s">
        <v>783</v>
      </c>
      <c r="M15" s="23" t="s">
        <v>784</v>
      </c>
      <c r="N15" s="229" t="s">
        <v>785</v>
      </c>
      <c r="O15" s="230"/>
      <c r="P15" s="172" t="s">
        <v>786</v>
      </c>
    </row>
    <row r="16" ht="24.75" customHeight="1" spans="3:16">
      <c r="C16" s="199" t="s">
        <v>787</v>
      </c>
      <c r="D16" s="200" t="s">
        <v>788</v>
      </c>
      <c r="F16" s="198" t="s">
        <v>789</v>
      </c>
      <c r="G16" s="194" t="s">
        <v>790</v>
      </c>
      <c r="H16" s="197">
        <v>30020</v>
      </c>
      <c r="I16" s="194">
        <v>35020</v>
      </c>
      <c r="J16" s="223">
        <v>35070</v>
      </c>
      <c r="K16" s="195"/>
      <c r="L16" s="227" t="s">
        <v>791</v>
      </c>
      <c r="M16" s="23" t="s">
        <v>792</v>
      </c>
      <c r="N16" s="229" t="s">
        <v>793</v>
      </c>
      <c r="O16" s="195"/>
      <c r="P16" s="172" t="s">
        <v>794</v>
      </c>
    </row>
    <row r="17" ht="32.25" customHeight="1" spans="3:16">
      <c r="C17" s="199" t="s">
        <v>795</v>
      </c>
      <c r="D17" s="200" t="s">
        <v>796</v>
      </c>
      <c r="F17" s="198"/>
      <c r="G17" s="194" t="s">
        <v>797</v>
      </c>
      <c r="H17" s="197">
        <v>30021</v>
      </c>
      <c r="I17" s="194">
        <v>35021</v>
      </c>
      <c r="J17" s="223">
        <v>35071</v>
      </c>
      <c r="K17" s="194"/>
      <c r="L17" s="227" t="s">
        <v>798</v>
      </c>
      <c r="M17" s="23"/>
      <c r="N17" s="229"/>
      <c r="O17" s="207"/>
      <c r="P17" s="172" t="s">
        <v>799</v>
      </c>
    </row>
    <row r="18" spans="3:16">
      <c r="C18" s="199" t="s">
        <v>800</v>
      </c>
      <c r="D18" s="199" t="s">
        <v>801</v>
      </c>
      <c r="F18" s="198"/>
      <c r="G18" s="194" t="s">
        <v>802</v>
      </c>
      <c r="H18" s="197">
        <v>30022</v>
      </c>
      <c r="I18" s="194">
        <v>35022</v>
      </c>
      <c r="J18" s="223">
        <v>35072</v>
      </c>
      <c r="K18" s="195"/>
      <c r="L18" s="227" t="s">
        <v>803</v>
      </c>
      <c r="M18" s="195"/>
      <c r="N18" s="223"/>
      <c r="O18" s="194"/>
      <c r="P18" s="172" t="s">
        <v>804</v>
      </c>
    </row>
    <row r="19" spans="3:16">
      <c r="C19" s="199" t="s">
        <v>805</v>
      </c>
      <c r="D19" s="199" t="s">
        <v>806</v>
      </c>
      <c r="F19" s="198"/>
      <c r="G19" s="194" t="s">
        <v>807</v>
      </c>
      <c r="H19" s="197">
        <v>30023</v>
      </c>
      <c r="I19" s="194">
        <v>35023</v>
      </c>
      <c r="J19" s="223">
        <v>35073</v>
      </c>
      <c r="K19" s="195"/>
      <c r="L19" s="227" t="s">
        <v>808</v>
      </c>
      <c r="M19" s="195"/>
      <c r="N19" s="223"/>
      <c r="O19" s="194"/>
      <c r="P19" s="172" t="s">
        <v>809</v>
      </c>
    </row>
    <row r="20" spans="3:16">
      <c r="C20" s="199" t="s">
        <v>810</v>
      </c>
      <c r="D20" s="199" t="s">
        <v>811</v>
      </c>
      <c r="F20" s="198" t="s">
        <v>812</v>
      </c>
      <c r="G20" s="194" t="s">
        <v>813</v>
      </c>
      <c r="H20" s="197">
        <v>30024</v>
      </c>
      <c r="I20" s="194">
        <v>35024</v>
      </c>
      <c r="J20" s="223">
        <v>35074</v>
      </c>
      <c r="K20" s="195"/>
      <c r="L20" s="227" t="s">
        <v>814</v>
      </c>
      <c r="M20" s="195"/>
      <c r="N20" s="223"/>
      <c r="O20" s="195"/>
      <c r="P20" s="172" t="s">
        <v>815</v>
      </c>
    </row>
    <row r="21" spans="3:17">
      <c r="C21" s="199" t="s">
        <v>816</v>
      </c>
      <c r="D21" s="199" t="s">
        <v>817</v>
      </c>
      <c r="F21" s="198"/>
      <c r="G21" s="194" t="s">
        <v>818</v>
      </c>
      <c r="H21" s="197">
        <v>30025</v>
      </c>
      <c r="I21" s="194">
        <v>35025</v>
      </c>
      <c r="J21" s="223">
        <v>35075</v>
      </c>
      <c r="K21" s="195"/>
      <c r="L21" s="227" t="s">
        <v>819</v>
      </c>
      <c r="M21" s="195"/>
      <c r="N21" s="223"/>
      <c r="O21" s="195"/>
      <c r="P21" s="172" t="s">
        <v>820</v>
      </c>
      <c r="Q21" t="s">
        <v>821</v>
      </c>
    </row>
    <row r="22" spans="6:16">
      <c r="F22" s="198"/>
      <c r="G22" s="194" t="s">
        <v>822</v>
      </c>
      <c r="H22" s="197">
        <v>30026</v>
      </c>
      <c r="I22" s="194">
        <v>35026</v>
      </c>
      <c r="J22" s="223">
        <v>35076</v>
      </c>
      <c r="K22" s="195"/>
      <c r="L22" s="227" t="s">
        <v>823</v>
      </c>
      <c r="M22" s="195"/>
      <c r="N22" s="223"/>
      <c r="O22" s="195"/>
      <c r="P22" s="172" t="s">
        <v>824</v>
      </c>
    </row>
    <row r="23" spans="6:16">
      <c r="F23" s="198"/>
      <c r="G23" s="194" t="s">
        <v>825</v>
      </c>
      <c r="H23" s="197">
        <v>30027</v>
      </c>
      <c r="I23" s="194">
        <v>35027</v>
      </c>
      <c r="J23" s="223">
        <v>35077</v>
      </c>
      <c r="K23" s="195"/>
      <c r="L23" s="227" t="s">
        <v>826</v>
      </c>
      <c r="M23" s="195"/>
      <c r="N23" s="223"/>
      <c r="O23" s="195"/>
      <c r="P23" s="172" t="s">
        <v>827</v>
      </c>
    </row>
    <row r="24" ht="15" spans="3:16">
      <c r="C24" s="201" t="s">
        <v>828</v>
      </c>
      <c r="D24" s="202" t="s">
        <v>829</v>
      </c>
      <c r="F24" s="203"/>
      <c r="G24" s="204" t="s">
        <v>747</v>
      </c>
      <c r="H24" s="205">
        <v>30028</v>
      </c>
      <c r="I24" s="204">
        <v>35028</v>
      </c>
      <c r="J24" s="231">
        <v>35078</v>
      </c>
      <c r="K24" s="195"/>
      <c r="L24" s="232" t="s">
        <v>830</v>
      </c>
      <c r="M24" s="209"/>
      <c r="N24" s="231"/>
      <c r="P24" s="172" t="s">
        <v>831</v>
      </c>
    </row>
    <row r="25" spans="3:16">
      <c r="C25" s="201" t="s">
        <v>832</v>
      </c>
      <c r="D25" s="202" t="s">
        <v>833</v>
      </c>
      <c r="G25" s="195"/>
      <c r="H25" s="195"/>
      <c r="I25" s="194"/>
      <c r="J25" s="195"/>
      <c r="P25" s="172" t="s">
        <v>834</v>
      </c>
    </row>
    <row r="26" spans="3:16">
      <c r="C26" s="201" t="s">
        <v>835</v>
      </c>
      <c r="D26" s="202" t="s">
        <v>836</v>
      </c>
      <c r="G26" s="194"/>
      <c r="H26" s="194"/>
      <c r="I26" s="207"/>
      <c r="J26" s="207"/>
      <c r="P26" s="172" t="s">
        <v>837</v>
      </c>
    </row>
    <row r="27" ht="15" spans="3:16">
      <c r="C27" s="201" t="s">
        <v>838</v>
      </c>
      <c r="D27" s="202" t="s">
        <v>839</v>
      </c>
      <c r="G27" s="195"/>
      <c r="H27" s="194"/>
      <c r="I27" s="194"/>
      <c r="J27" s="194"/>
      <c r="P27" s="172" t="s">
        <v>840</v>
      </c>
    </row>
    <row r="28" ht="27" spans="3:16">
      <c r="C28" s="201" t="s">
        <v>841</v>
      </c>
      <c r="D28" s="202" t="s">
        <v>842</v>
      </c>
      <c r="F28" s="187" t="s">
        <v>725</v>
      </c>
      <c r="G28" s="188"/>
      <c r="H28" s="188"/>
      <c r="I28" s="188"/>
      <c r="J28" s="188"/>
      <c r="K28" s="233"/>
      <c r="L28" s="234"/>
      <c r="P28" s="172" t="s">
        <v>843</v>
      </c>
    </row>
    <row r="29" spans="3:17">
      <c r="C29" s="201" t="s">
        <v>844</v>
      </c>
      <c r="D29" s="202" t="s">
        <v>845</v>
      </c>
      <c r="F29" s="206"/>
      <c r="G29" s="195"/>
      <c r="H29" s="109" t="s">
        <v>846</v>
      </c>
      <c r="I29" s="208" t="s">
        <v>717</v>
      </c>
      <c r="J29" s="195"/>
      <c r="K29" s="207" t="s">
        <v>847</v>
      </c>
      <c r="L29" s="223"/>
      <c r="P29" s="172" t="s">
        <v>848</v>
      </c>
      <c r="Q29" t="s">
        <v>849</v>
      </c>
    </row>
    <row r="30" spans="3:16">
      <c r="C30" s="201" t="s">
        <v>850</v>
      </c>
      <c r="D30" s="202" t="s">
        <v>851</v>
      </c>
      <c r="F30" s="206"/>
      <c r="G30" s="194" t="s">
        <v>852</v>
      </c>
      <c r="H30" s="207" t="s">
        <v>853</v>
      </c>
      <c r="I30" s="207" t="s">
        <v>854</v>
      </c>
      <c r="J30" s="195"/>
      <c r="K30" s="23" t="s">
        <v>855</v>
      </c>
      <c r="L30" s="229" t="s">
        <v>856</v>
      </c>
      <c r="P30" s="172" t="s">
        <v>857</v>
      </c>
    </row>
    <row r="31" spans="3:16">
      <c r="C31" s="201" t="s">
        <v>858</v>
      </c>
      <c r="D31" s="202" t="s">
        <v>859</v>
      </c>
      <c r="F31" s="206"/>
      <c r="G31" s="194" t="s">
        <v>860</v>
      </c>
      <c r="H31" s="207" t="s">
        <v>861</v>
      </c>
      <c r="I31" s="207" t="s">
        <v>862</v>
      </c>
      <c r="J31" s="195"/>
      <c r="K31" s="23" t="s">
        <v>863</v>
      </c>
      <c r="L31" s="229" t="s">
        <v>864</v>
      </c>
      <c r="P31" s="172" t="s">
        <v>865</v>
      </c>
    </row>
    <row r="32" spans="6:16">
      <c r="F32" s="206"/>
      <c r="G32" s="194" t="s">
        <v>866</v>
      </c>
      <c r="H32" s="207" t="s">
        <v>867</v>
      </c>
      <c r="I32" s="207" t="s">
        <v>868</v>
      </c>
      <c r="J32" s="195"/>
      <c r="K32" s="23" t="s">
        <v>869</v>
      </c>
      <c r="L32" s="229" t="s">
        <v>870</v>
      </c>
      <c r="P32" s="172" t="s">
        <v>871</v>
      </c>
    </row>
    <row r="33" spans="3:16">
      <c r="C33" s="202" t="s">
        <v>872</v>
      </c>
      <c r="D33" s="202" t="s">
        <v>873</v>
      </c>
      <c r="F33" s="206"/>
      <c r="G33" s="194" t="s">
        <v>874</v>
      </c>
      <c r="H33" s="207" t="s">
        <v>875</v>
      </c>
      <c r="I33" s="207" t="s">
        <v>876</v>
      </c>
      <c r="J33" s="195"/>
      <c r="K33" s="23" t="s">
        <v>877</v>
      </c>
      <c r="L33" s="229" t="s">
        <v>878</v>
      </c>
      <c r="P33" s="172" t="s">
        <v>879</v>
      </c>
    </row>
    <row r="34" spans="6:16">
      <c r="F34" s="206"/>
      <c r="G34" s="194" t="s">
        <v>726</v>
      </c>
      <c r="H34" s="207" t="s">
        <v>880</v>
      </c>
      <c r="I34" s="207" t="s">
        <v>881</v>
      </c>
      <c r="J34" s="195"/>
      <c r="K34" s="23" t="s">
        <v>882</v>
      </c>
      <c r="L34" s="229" t="s">
        <v>883</v>
      </c>
      <c r="P34" s="172" t="s">
        <v>884</v>
      </c>
    </row>
    <row r="35" spans="3:16">
      <c r="C35" s="192"/>
      <c r="D35" s="192"/>
      <c r="F35" s="206"/>
      <c r="G35" s="194" t="s">
        <v>731</v>
      </c>
      <c r="H35" s="207" t="s">
        <v>885</v>
      </c>
      <c r="I35" s="207" t="s">
        <v>886</v>
      </c>
      <c r="J35" s="195"/>
      <c r="K35" s="23" t="s">
        <v>887</v>
      </c>
      <c r="L35" s="229" t="s">
        <v>888</v>
      </c>
      <c r="P35" s="172" t="s">
        <v>889</v>
      </c>
    </row>
    <row r="36" spans="3:17">
      <c r="C36" s="192" t="s">
        <v>890</v>
      </c>
      <c r="D36" s="192" t="s">
        <v>891</v>
      </c>
      <c r="F36" s="206"/>
      <c r="G36" s="208" t="s">
        <v>892</v>
      </c>
      <c r="H36" s="207" t="s">
        <v>893</v>
      </c>
      <c r="I36" s="207"/>
      <c r="J36" s="195"/>
      <c r="K36" s="23" t="s">
        <v>894</v>
      </c>
      <c r="L36" s="229" t="s">
        <v>895</v>
      </c>
      <c r="P36" s="172" t="s">
        <v>896</v>
      </c>
      <c r="Q36" t="s">
        <v>897</v>
      </c>
    </row>
    <row r="37" spans="3:17">
      <c r="C37" s="192" t="s">
        <v>898</v>
      </c>
      <c r="D37" s="192" t="s">
        <v>899</v>
      </c>
      <c r="F37" s="206"/>
      <c r="G37" s="208"/>
      <c r="H37" s="207" t="s">
        <v>900</v>
      </c>
      <c r="I37" s="207"/>
      <c r="J37" s="195"/>
      <c r="K37" s="23" t="s">
        <v>901</v>
      </c>
      <c r="L37" s="229" t="s">
        <v>902</v>
      </c>
      <c r="M37" s="235"/>
      <c r="Q37" t="s">
        <v>903</v>
      </c>
    </row>
    <row r="38" ht="15" spans="6:17">
      <c r="F38" s="203"/>
      <c r="G38" s="204" t="s">
        <v>904</v>
      </c>
      <c r="H38" s="209"/>
      <c r="I38" s="236" t="s">
        <v>847</v>
      </c>
      <c r="J38" s="237"/>
      <c r="K38" s="237"/>
      <c r="L38" s="238"/>
      <c r="M38" s="235"/>
      <c r="Q38" t="s">
        <v>905</v>
      </c>
    </row>
    <row r="39" spans="7:17">
      <c r="G39" s="210" t="s">
        <v>906</v>
      </c>
      <c r="H39" s="211" t="s">
        <v>907</v>
      </c>
      <c r="M39" s="235"/>
      <c r="N39" s="8"/>
      <c r="O39" s="8"/>
      <c r="Q39" t="s">
        <v>908</v>
      </c>
    </row>
    <row r="40" spans="3:17">
      <c r="C40" s="212" t="s">
        <v>909</v>
      </c>
      <c r="D40" s="212" t="s">
        <v>910</v>
      </c>
      <c r="G40" s="213"/>
      <c r="H40" s="211" t="s">
        <v>911</v>
      </c>
      <c r="M40" s="235"/>
      <c r="Q40" t="s">
        <v>912</v>
      </c>
    </row>
    <row r="41" spans="1:17">
      <c r="A41" s="8"/>
      <c r="B41" s="8"/>
      <c r="C41" s="214" t="s">
        <v>913</v>
      </c>
      <c r="D41" s="214" t="s">
        <v>914</v>
      </c>
      <c r="G41" s="213"/>
      <c r="H41" s="211" t="s">
        <v>915</v>
      </c>
      <c r="M41" s="235"/>
      <c r="Q41" t="s">
        <v>916</v>
      </c>
    </row>
    <row r="42" spans="1:17">
      <c r="A42" s="8"/>
      <c r="C42" s="214" t="s">
        <v>917</v>
      </c>
      <c r="D42" s="214" t="s">
        <v>918</v>
      </c>
      <c r="M42" s="235"/>
      <c r="Q42" t="s">
        <v>919</v>
      </c>
    </row>
    <row r="43" spans="1:17">
      <c r="A43" s="8"/>
      <c r="C43" s="214" t="s">
        <v>920</v>
      </c>
      <c r="D43" s="212" t="s">
        <v>921</v>
      </c>
      <c r="Q43" t="s">
        <v>922</v>
      </c>
    </row>
    <row r="44" spans="1:17">
      <c r="A44" s="8"/>
      <c r="C44" s="214" t="s">
        <v>923</v>
      </c>
      <c r="D44" s="212" t="s">
        <v>924</v>
      </c>
      <c r="M44" s="23"/>
      <c r="N44" s="239"/>
      <c r="O44" s="239"/>
      <c r="Q44" t="s">
        <v>925</v>
      </c>
    </row>
    <row r="45" ht="15" spans="1:17">
      <c r="A45" s="8"/>
      <c r="C45" s="214" t="s">
        <v>926</v>
      </c>
      <c r="D45" s="214" t="s">
        <v>927</v>
      </c>
      <c r="I45" s="207"/>
      <c r="J45" s="8"/>
      <c r="Q45" t="s">
        <v>928</v>
      </c>
    </row>
    <row r="46" spans="1:16">
      <c r="A46" s="8"/>
      <c r="C46" s="214" t="s">
        <v>929</v>
      </c>
      <c r="D46" s="214" t="s">
        <v>930</v>
      </c>
      <c r="F46" s="215"/>
      <c r="G46" s="216" t="s">
        <v>931</v>
      </c>
      <c r="H46" s="216"/>
      <c r="I46" s="216"/>
      <c r="J46" s="216"/>
      <c r="K46" s="234"/>
      <c r="L46" s="240"/>
      <c r="M46" s="172" t="s">
        <v>932</v>
      </c>
      <c r="N46" s="172"/>
      <c r="O46" s="172" t="s">
        <v>933</v>
      </c>
      <c r="P46" s="172"/>
    </row>
    <row r="47" spans="1:16">
      <c r="A47" s="8"/>
      <c r="C47" s="214" t="s">
        <v>934</v>
      </c>
      <c r="D47" s="214" t="s">
        <v>935</v>
      </c>
      <c r="F47" s="206"/>
      <c r="G47" s="217"/>
      <c r="H47" s="217"/>
      <c r="I47" s="217"/>
      <c r="J47" s="217"/>
      <c r="K47" s="223"/>
      <c r="L47" s="240"/>
      <c r="M47" s="172" t="s">
        <v>936</v>
      </c>
      <c r="N47" s="172"/>
      <c r="O47" s="172" t="s">
        <v>937</v>
      </c>
      <c r="P47" s="172"/>
    </row>
    <row r="48" spans="1:16">
      <c r="A48" s="8"/>
      <c r="C48" s="214" t="s">
        <v>938</v>
      </c>
      <c r="D48" s="214" t="s">
        <v>939</v>
      </c>
      <c r="F48" s="218"/>
      <c r="G48" s="195"/>
      <c r="H48" s="195"/>
      <c r="I48" s="207" t="s">
        <v>940</v>
      </c>
      <c r="J48" s="194" t="s">
        <v>941</v>
      </c>
      <c r="K48" s="223"/>
      <c r="L48" s="240"/>
      <c r="M48" s="172" t="s">
        <v>942</v>
      </c>
      <c r="N48" s="172"/>
      <c r="O48" s="172" t="s">
        <v>943</v>
      </c>
      <c r="P48" s="172"/>
    </row>
    <row r="49" spans="3:16">
      <c r="C49" s="214" t="s">
        <v>944</v>
      </c>
      <c r="D49" s="214" t="s">
        <v>945</v>
      </c>
      <c r="F49" s="130"/>
      <c r="G49" s="219"/>
      <c r="H49" s="194" t="s">
        <v>946</v>
      </c>
      <c r="I49" s="207" t="s">
        <v>947</v>
      </c>
      <c r="J49" s="207" t="s">
        <v>948</v>
      </c>
      <c r="K49" s="129"/>
      <c r="L49" s="240"/>
      <c r="M49" s="172" t="s">
        <v>949</v>
      </c>
      <c r="N49" s="172"/>
      <c r="O49" s="172" t="s">
        <v>950</v>
      </c>
      <c r="P49" s="172"/>
    </row>
    <row r="50" spans="3:16">
      <c r="C50" s="214" t="s">
        <v>951</v>
      </c>
      <c r="D50" s="214" t="s">
        <v>952</v>
      </c>
      <c r="F50" s="130"/>
      <c r="G50" s="207" t="s">
        <v>953</v>
      </c>
      <c r="H50" s="219" t="s">
        <v>954</v>
      </c>
      <c r="I50" s="241" t="s">
        <v>955</v>
      </c>
      <c r="J50" s="241" t="s">
        <v>956</v>
      </c>
      <c r="K50" s="242" t="s">
        <v>957</v>
      </c>
      <c r="L50" s="240"/>
      <c r="M50" s="172" t="s">
        <v>958</v>
      </c>
      <c r="N50" s="172"/>
      <c r="O50" s="172" t="s">
        <v>959</v>
      </c>
      <c r="P50" s="172"/>
    </row>
    <row r="51" spans="3:16">
      <c r="C51" s="214" t="s">
        <v>960</v>
      </c>
      <c r="D51" s="214" t="s">
        <v>961</v>
      </c>
      <c r="F51" s="130"/>
      <c r="G51" s="207" t="s">
        <v>962</v>
      </c>
      <c r="H51" s="219" t="s">
        <v>963</v>
      </c>
      <c r="I51" s="241" t="s">
        <v>964</v>
      </c>
      <c r="J51" s="241" t="s">
        <v>965</v>
      </c>
      <c r="K51" s="131"/>
      <c r="L51" s="240"/>
      <c r="M51" s="172" t="s">
        <v>966</v>
      </c>
      <c r="N51" s="172"/>
      <c r="O51" s="172" t="s">
        <v>967</v>
      </c>
      <c r="P51" s="172"/>
    </row>
    <row r="52" spans="3:17">
      <c r="C52" s="214" t="s">
        <v>968</v>
      </c>
      <c r="D52" s="214" t="s">
        <v>969</v>
      </c>
      <c r="F52" s="130"/>
      <c r="G52" s="207" t="s">
        <v>970</v>
      </c>
      <c r="H52" s="219" t="s">
        <v>971</v>
      </c>
      <c r="I52" s="241" t="s">
        <v>972</v>
      </c>
      <c r="J52" s="241" t="s">
        <v>973</v>
      </c>
      <c r="K52" s="131"/>
      <c r="L52" s="240"/>
      <c r="M52" s="172" t="s">
        <v>974</v>
      </c>
      <c r="N52" s="172"/>
      <c r="O52" s="172" t="s">
        <v>975</v>
      </c>
      <c r="P52" s="172"/>
      <c r="Q52" t="s">
        <v>976</v>
      </c>
    </row>
    <row r="53" spans="3:17">
      <c r="C53" s="214" t="s">
        <v>977</v>
      </c>
      <c r="D53" s="214" t="s">
        <v>978</v>
      </c>
      <c r="F53" s="130"/>
      <c r="G53" s="207" t="s">
        <v>979</v>
      </c>
      <c r="H53" s="219" t="s">
        <v>980</v>
      </c>
      <c r="I53" s="241" t="s">
        <v>981</v>
      </c>
      <c r="J53" s="241" t="s">
        <v>982</v>
      </c>
      <c r="K53" s="131"/>
      <c r="L53" s="240"/>
      <c r="M53" s="172" t="s">
        <v>983</v>
      </c>
      <c r="N53" s="172"/>
      <c r="O53" s="172" t="s">
        <v>984</v>
      </c>
      <c r="P53" s="172"/>
      <c r="Q53" t="s">
        <v>985</v>
      </c>
    </row>
    <row r="54" spans="3:16">
      <c r="C54" s="214" t="s">
        <v>986</v>
      </c>
      <c r="D54" s="214" t="s">
        <v>987</v>
      </c>
      <c r="F54" s="130"/>
      <c r="G54" s="207" t="s">
        <v>988</v>
      </c>
      <c r="H54" s="219" t="s">
        <v>989</v>
      </c>
      <c r="I54" s="241" t="s">
        <v>990</v>
      </c>
      <c r="J54" s="241" t="s">
        <v>991</v>
      </c>
      <c r="K54" s="131"/>
      <c r="L54" s="240"/>
      <c r="M54" s="172" t="s">
        <v>992</v>
      </c>
      <c r="N54" s="172"/>
      <c r="O54" s="172" t="s">
        <v>993</v>
      </c>
      <c r="P54" s="172"/>
    </row>
    <row r="55" spans="3:16">
      <c r="C55" s="214" t="s">
        <v>994</v>
      </c>
      <c r="D55" s="214" t="s">
        <v>995</v>
      </c>
      <c r="F55" s="130"/>
      <c r="G55" s="207" t="s">
        <v>996</v>
      </c>
      <c r="H55" s="219" t="s">
        <v>997</v>
      </c>
      <c r="I55" s="241" t="s">
        <v>998</v>
      </c>
      <c r="J55" s="241" t="s">
        <v>999</v>
      </c>
      <c r="K55" s="131"/>
      <c r="L55" s="240"/>
      <c r="M55" s="172" t="s">
        <v>1000</v>
      </c>
      <c r="N55" s="172"/>
      <c r="O55" s="172" t="s">
        <v>1001</v>
      </c>
      <c r="P55" s="172"/>
    </row>
    <row r="56" spans="3:16">
      <c r="C56" s="214" t="s">
        <v>1002</v>
      </c>
      <c r="D56" s="214" t="s">
        <v>927</v>
      </c>
      <c r="F56" s="130"/>
      <c r="G56" s="207" t="s">
        <v>1003</v>
      </c>
      <c r="H56" s="219" t="s">
        <v>1004</v>
      </c>
      <c r="I56" s="241" t="s">
        <v>1005</v>
      </c>
      <c r="J56" s="241" t="s">
        <v>1006</v>
      </c>
      <c r="K56" s="131"/>
      <c r="L56" s="240"/>
      <c r="M56" s="172" t="s">
        <v>1007</v>
      </c>
      <c r="N56" s="172"/>
      <c r="O56" s="172" t="s">
        <v>1008</v>
      </c>
      <c r="P56" s="172"/>
    </row>
    <row r="57" spans="3:16">
      <c r="C57" s="214" t="s">
        <v>1009</v>
      </c>
      <c r="D57" s="214" t="s">
        <v>930</v>
      </c>
      <c r="F57" s="130"/>
      <c r="G57" s="207" t="s">
        <v>1010</v>
      </c>
      <c r="H57" s="219" t="s">
        <v>1011</v>
      </c>
      <c r="I57" s="241" t="s">
        <v>1012</v>
      </c>
      <c r="J57" s="241" t="s">
        <v>1013</v>
      </c>
      <c r="K57" s="131"/>
      <c r="L57" s="240"/>
      <c r="M57" s="172" t="s">
        <v>1014</v>
      </c>
      <c r="N57" s="172"/>
      <c r="O57" s="172" t="s">
        <v>1015</v>
      </c>
      <c r="P57" s="172"/>
    </row>
    <row r="58" spans="3:16">
      <c r="C58" s="214" t="s">
        <v>1016</v>
      </c>
      <c r="D58" s="214" t="s">
        <v>935</v>
      </c>
      <c r="F58" s="130"/>
      <c r="G58" s="207" t="s">
        <v>1017</v>
      </c>
      <c r="H58" s="219" t="s">
        <v>1018</v>
      </c>
      <c r="I58" s="241" t="s">
        <v>1019</v>
      </c>
      <c r="J58" s="241" t="s">
        <v>1020</v>
      </c>
      <c r="K58" s="131"/>
      <c r="L58" s="240"/>
      <c r="M58" s="172" t="s">
        <v>1021</v>
      </c>
      <c r="N58" s="172"/>
      <c r="O58" s="172" t="s">
        <v>1022</v>
      </c>
      <c r="P58" s="172"/>
    </row>
    <row r="59" spans="3:16">
      <c r="C59" s="214" t="s">
        <v>1023</v>
      </c>
      <c r="D59" s="214" t="s">
        <v>939</v>
      </c>
      <c r="F59" s="130"/>
      <c r="G59" s="207" t="s">
        <v>1024</v>
      </c>
      <c r="H59" s="219" t="s">
        <v>1025</v>
      </c>
      <c r="I59" s="241" t="s">
        <v>1026</v>
      </c>
      <c r="J59" s="241" t="s">
        <v>1027</v>
      </c>
      <c r="K59" s="129"/>
      <c r="L59" s="240"/>
      <c r="M59" s="172" t="s">
        <v>1028</v>
      </c>
      <c r="N59" s="172"/>
      <c r="O59" s="172" t="s">
        <v>1029</v>
      </c>
      <c r="P59" s="172"/>
    </row>
    <row r="60" spans="3:16">
      <c r="C60" s="214" t="s">
        <v>1030</v>
      </c>
      <c r="D60" s="214" t="s">
        <v>945</v>
      </c>
      <c r="F60" s="130"/>
      <c r="G60" s="207" t="s">
        <v>1031</v>
      </c>
      <c r="H60" s="219" t="s">
        <v>1032</v>
      </c>
      <c r="I60" s="241" t="s">
        <v>1033</v>
      </c>
      <c r="J60" s="241" t="s">
        <v>1034</v>
      </c>
      <c r="K60" s="131"/>
      <c r="L60" s="240"/>
      <c r="M60" s="172" t="s">
        <v>1035</v>
      </c>
      <c r="N60" s="172"/>
      <c r="O60" s="172" t="s">
        <v>1036</v>
      </c>
      <c r="P60" s="172"/>
    </row>
    <row r="61" spans="3:16">
      <c r="C61" s="214" t="s">
        <v>1037</v>
      </c>
      <c r="D61" s="214" t="s">
        <v>952</v>
      </c>
      <c r="F61" s="130"/>
      <c r="G61" s="207" t="s">
        <v>1038</v>
      </c>
      <c r="H61" s="219" t="s">
        <v>1039</v>
      </c>
      <c r="I61" s="241" t="s">
        <v>1040</v>
      </c>
      <c r="J61" s="241" t="s">
        <v>1041</v>
      </c>
      <c r="K61" s="129"/>
      <c r="L61" s="240"/>
      <c r="M61" s="172" t="s">
        <v>1042</v>
      </c>
      <c r="N61" s="172"/>
      <c r="O61" s="172" t="s">
        <v>1043</v>
      </c>
      <c r="P61" s="172"/>
    </row>
    <row r="62" spans="3:16">
      <c r="C62" s="214" t="s">
        <v>1044</v>
      </c>
      <c r="D62" s="214" t="s">
        <v>961</v>
      </c>
      <c r="F62" s="130"/>
      <c r="G62" s="207" t="s">
        <v>1045</v>
      </c>
      <c r="H62" s="219" t="s">
        <v>1046</v>
      </c>
      <c r="I62" s="241" t="s">
        <v>1047</v>
      </c>
      <c r="J62" s="241" t="s">
        <v>1048</v>
      </c>
      <c r="K62" s="131"/>
      <c r="L62" s="240"/>
      <c r="M62" s="172" t="s">
        <v>1049</v>
      </c>
      <c r="N62" s="172"/>
      <c r="O62" s="172" t="s">
        <v>1050</v>
      </c>
      <c r="P62" s="172"/>
    </row>
    <row r="63" spans="3:16">
      <c r="C63" s="214" t="s">
        <v>1051</v>
      </c>
      <c r="D63" s="214" t="s">
        <v>969</v>
      </c>
      <c r="F63" s="130"/>
      <c r="G63" s="207" t="s">
        <v>1052</v>
      </c>
      <c r="H63" s="219" t="s">
        <v>1053</v>
      </c>
      <c r="I63" s="241" t="s">
        <v>1054</v>
      </c>
      <c r="J63" s="241" t="s">
        <v>1055</v>
      </c>
      <c r="K63" s="129"/>
      <c r="L63" s="240"/>
      <c r="M63" s="172" t="s">
        <v>1056</v>
      </c>
      <c r="N63" s="172"/>
      <c r="O63" s="172" t="s">
        <v>1057</v>
      </c>
      <c r="P63" s="172"/>
    </row>
    <row r="64" spans="3:16">
      <c r="C64" s="214" t="s">
        <v>1058</v>
      </c>
      <c r="D64" s="214" t="s">
        <v>1059</v>
      </c>
      <c r="F64" s="130"/>
      <c r="G64" s="207" t="s">
        <v>1060</v>
      </c>
      <c r="H64" s="219" t="s">
        <v>1061</v>
      </c>
      <c r="I64" s="241" t="s">
        <v>1062</v>
      </c>
      <c r="J64" s="241" t="s">
        <v>1063</v>
      </c>
      <c r="K64" s="131"/>
      <c r="L64" s="240"/>
      <c r="M64" s="207"/>
      <c r="N64" s="240"/>
      <c r="O64" s="207"/>
      <c r="P64" s="240"/>
    </row>
    <row r="65" spans="3:16">
      <c r="C65" s="214" t="s">
        <v>1064</v>
      </c>
      <c r="D65" s="214" t="s">
        <v>1065</v>
      </c>
      <c r="F65" s="130"/>
      <c r="G65" s="207" t="s">
        <v>1066</v>
      </c>
      <c r="H65" s="219" t="s">
        <v>1067</v>
      </c>
      <c r="I65" s="241" t="s">
        <v>1068</v>
      </c>
      <c r="J65" s="241" t="s">
        <v>1069</v>
      </c>
      <c r="K65" s="129"/>
      <c r="L65" s="240"/>
      <c r="M65" s="207"/>
      <c r="N65" s="240"/>
      <c r="O65" s="240"/>
      <c r="P65" s="240"/>
    </row>
    <row r="66" spans="3:16">
      <c r="C66" s="214" t="s">
        <v>1070</v>
      </c>
      <c r="D66" s="214" t="s">
        <v>1071</v>
      </c>
      <c r="F66" s="130"/>
      <c r="G66" s="207" t="s">
        <v>1072</v>
      </c>
      <c r="H66" s="219" t="s">
        <v>1073</v>
      </c>
      <c r="I66" s="241" t="s">
        <v>1074</v>
      </c>
      <c r="J66" s="241" t="s">
        <v>1075</v>
      </c>
      <c r="K66" s="131"/>
      <c r="L66" s="240"/>
      <c r="M66" s="207"/>
      <c r="N66" s="240"/>
      <c r="O66" s="240" t="s">
        <v>1076</v>
      </c>
      <c r="P66" s="207" t="s">
        <v>1077</v>
      </c>
    </row>
    <row r="67" ht="15" spans="3:16">
      <c r="C67" s="214" t="s">
        <v>1078</v>
      </c>
      <c r="D67" s="214" t="s">
        <v>1079</v>
      </c>
      <c r="F67" s="132"/>
      <c r="G67" s="236" t="s">
        <v>1080</v>
      </c>
      <c r="H67" s="243" t="s">
        <v>1081</v>
      </c>
      <c r="I67" s="251" t="s">
        <v>1082</v>
      </c>
      <c r="J67" s="251" t="s">
        <v>1083</v>
      </c>
      <c r="K67" s="133"/>
      <c r="L67" s="240"/>
      <c r="M67" s="207"/>
      <c r="N67" s="240"/>
      <c r="O67" s="207" t="s">
        <v>1084</v>
      </c>
      <c r="P67" s="207" t="s">
        <v>1085</v>
      </c>
    </row>
    <row r="68" spans="3:16">
      <c r="C68" s="214" t="s">
        <v>1086</v>
      </c>
      <c r="D68" s="214" t="s">
        <v>1087</v>
      </c>
      <c r="F68" s="207"/>
      <c r="G68" s="240"/>
      <c r="H68" s="207"/>
      <c r="I68" s="207"/>
      <c r="J68" s="240"/>
      <c r="K68" s="207"/>
      <c r="L68" s="240"/>
      <c r="M68" s="207"/>
      <c r="N68" s="240"/>
      <c r="O68" s="207" t="s">
        <v>1088</v>
      </c>
      <c r="P68" s="207" t="s">
        <v>1085</v>
      </c>
    </row>
    <row r="69" spans="3:16">
      <c r="C69" s="214" t="s">
        <v>1089</v>
      </c>
      <c r="D69" s="214" t="s">
        <v>1090</v>
      </c>
      <c r="F69" s="207"/>
      <c r="G69" s="240" t="s">
        <v>1091</v>
      </c>
      <c r="H69" s="207"/>
      <c r="I69" s="207"/>
      <c r="J69" s="240"/>
      <c r="K69" s="207"/>
      <c r="L69" s="240"/>
      <c r="M69" s="207"/>
      <c r="N69" s="240"/>
      <c r="O69" s="207" t="s">
        <v>1092</v>
      </c>
      <c r="P69" s="207" t="s">
        <v>1093</v>
      </c>
    </row>
    <row r="70" spans="3:16">
      <c r="C70" s="214" t="s">
        <v>1094</v>
      </c>
      <c r="D70" s="214" t="s">
        <v>1095</v>
      </c>
      <c r="F70" s="207" t="s">
        <v>1096</v>
      </c>
      <c r="G70" s="240" t="s">
        <v>1097</v>
      </c>
      <c r="H70" s="207"/>
      <c r="I70" s="207"/>
      <c r="J70" s="240"/>
      <c r="K70" s="207"/>
      <c r="L70" s="240"/>
      <c r="M70" s="207"/>
      <c r="N70" s="240"/>
      <c r="O70" s="240"/>
      <c r="P70" s="207" t="s">
        <v>1098</v>
      </c>
    </row>
    <row r="71" spans="3:16">
      <c r="C71" s="214" t="s">
        <v>1099</v>
      </c>
      <c r="D71" s="214" t="s">
        <v>1100</v>
      </c>
      <c r="F71" s="207" t="s">
        <v>1101</v>
      </c>
      <c r="G71" s="240" t="s">
        <v>1102</v>
      </c>
      <c r="H71" s="207"/>
      <c r="I71" s="207"/>
      <c r="J71" s="240"/>
      <c r="K71" s="207"/>
      <c r="L71" s="240"/>
      <c r="M71" s="207"/>
      <c r="N71" s="240"/>
      <c r="O71" s="240"/>
      <c r="P71" s="207" t="s">
        <v>1103</v>
      </c>
    </row>
    <row r="72" spans="3:16">
      <c r="C72" s="214" t="s">
        <v>1104</v>
      </c>
      <c r="D72" s="214" t="s">
        <v>1105</v>
      </c>
      <c r="F72" s="240"/>
      <c r="G72" s="240" t="s">
        <v>1106</v>
      </c>
      <c r="H72" s="240"/>
      <c r="I72" s="240"/>
      <c r="J72" s="240"/>
      <c r="K72" s="240"/>
      <c r="L72" s="240"/>
      <c r="M72" s="207"/>
      <c r="N72" s="240"/>
      <c r="O72" s="240"/>
      <c r="P72" s="207" t="s">
        <v>1107</v>
      </c>
    </row>
    <row r="73" spans="3:15">
      <c r="C73" s="214" t="s">
        <v>1108</v>
      </c>
      <c r="D73" s="214" t="s">
        <v>1109</v>
      </c>
      <c r="F73" s="240"/>
      <c r="G73" s="240"/>
      <c r="H73" s="240"/>
      <c r="I73" s="240"/>
      <c r="J73" s="240"/>
      <c r="K73" s="240"/>
      <c r="L73" s="240"/>
      <c r="M73" s="240"/>
      <c r="N73" s="240"/>
      <c r="O73" s="240"/>
    </row>
    <row r="74" ht="15" spans="3:15">
      <c r="C74" s="214" t="s">
        <v>1110</v>
      </c>
      <c r="D74" s="214" t="s">
        <v>1111</v>
      </c>
      <c r="F74" s="241"/>
      <c r="G74" s="241"/>
      <c r="H74" s="241"/>
      <c r="I74" s="207"/>
      <c r="J74" s="240"/>
      <c r="K74" s="240"/>
      <c r="L74" s="240"/>
      <c r="M74" s="240"/>
      <c r="N74" s="240"/>
      <c r="O74" s="240"/>
    </row>
    <row r="75" spans="3:15">
      <c r="C75" s="214" t="s">
        <v>1112</v>
      </c>
      <c r="D75" s="214" t="s">
        <v>1113</v>
      </c>
      <c r="F75" s="244" t="s">
        <v>1114</v>
      </c>
      <c r="G75" s="245"/>
      <c r="H75" s="207"/>
      <c r="M75" s="240"/>
      <c r="N75" s="240"/>
      <c r="O75" s="240"/>
    </row>
    <row r="76" spans="3:15">
      <c r="C76" s="214" t="s">
        <v>1115</v>
      </c>
      <c r="D76" s="214" t="s">
        <v>1116</v>
      </c>
      <c r="F76" s="246" t="s">
        <v>87</v>
      </c>
      <c r="G76" s="229" t="s">
        <v>88</v>
      </c>
      <c r="H76" s="207"/>
      <c r="M76" s="240"/>
      <c r="N76" s="240"/>
      <c r="O76" s="240"/>
    </row>
    <row r="77" spans="3:15">
      <c r="C77" s="214" t="s">
        <v>1117</v>
      </c>
      <c r="D77" s="214" t="s">
        <v>1118</v>
      </c>
      <c r="F77" s="246" t="s">
        <v>89</v>
      </c>
      <c r="G77" s="229" t="s">
        <v>90</v>
      </c>
      <c r="H77" s="207"/>
      <c r="M77" s="240"/>
      <c r="N77" s="240"/>
      <c r="O77" s="240"/>
    </row>
    <row r="78" spans="3:15">
      <c r="C78" s="214" t="s">
        <v>1119</v>
      </c>
      <c r="D78" s="214" t="s">
        <v>1120</v>
      </c>
      <c r="F78" s="246" t="s">
        <v>91</v>
      </c>
      <c r="G78" s="229" t="s">
        <v>92</v>
      </c>
      <c r="H78" s="207"/>
      <c r="M78" s="240"/>
      <c r="N78" s="240"/>
      <c r="O78" s="240"/>
    </row>
    <row r="79" ht="15" spans="3:15">
      <c r="C79" s="214" t="s">
        <v>1121</v>
      </c>
      <c r="D79" s="214" t="s">
        <v>1122</v>
      </c>
      <c r="F79" s="247" t="s">
        <v>93</v>
      </c>
      <c r="G79" s="238" t="s">
        <v>94</v>
      </c>
      <c r="H79" s="207"/>
      <c r="M79" s="240"/>
      <c r="N79" s="240"/>
      <c r="O79" s="240"/>
    </row>
    <row r="80" spans="3:15">
      <c r="C80" s="214" t="s">
        <v>1123</v>
      </c>
      <c r="D80" s="214" t="s">
        <v>1124</v>
      </c>
      <c r="F80" s="207"/>
      <c r="G80" s="240"/>
      <c r="H80" s="207"/>
      <c r="M80" s="240"/>
      <c r="N80" s="240"/>
      <c r="O80" s="240"/>
    </row>
    <row r="81" spans="3:15">
      <c r="C81" s="214" t="s">
        <v>1125</v>
      </c>
      <c r="D81" s="214" t="s">
        <v>1126</v>
      </c>
      <c r="F81" s="207"/>
      <c r="G81" s="240"/>
      <c r="H81" s="207"/>
      <c r="M81" s="240"/>
      <c r="N81" s="240"/>
      <c r="O81" s="240"/>
    </row>
    <row r="82" spans="3:15">
      <c r="C82" s="214" t="s">
        <v>1127</v>
      </c>
      <c r="D82" s="214" t="s">
        <v>1128</v>
      </c>
      <c r="F82" s="207"/>
      <c r="G82" s="240"/>
      <c r="H82" s="207"/>
      <c r="M82" s="240"/>
      <c r="N82" s="240"/>
      <c r="O82" s="240"/>
    </row>
    <row r="83" spans="3:15">
      <c r="C83" s="214" t="s">
        <v>1129</v>
      </c>
      <c r="D83" s="214" t="s">
        <v>1130</v>
      </c>
      <c r="F83" s="207"/>
      <c r="G83" s="240"/>
      <c r="H83" s="207"/>
      <c r="M83" s="240"/>
      <c r="N83" s="240"/>
      <c r="O83" s="240"/>
    </row>
    <row r="84" spans="3:15">
      <c r="C84" s="214" t="s">
        <v>1131</v>
      </c>
      <c r="D84" s="214" t="s">
        <v>1132</v>
      </c>
      <c r="F84" s="207"/>
      <c r="G84" s="240"/>
      <c r="H84" s="207"/>
      <c r="M84" s="240"/>
      <c r="N84" s="240"/>
      <c r="O84" s="240"/>
    </row>
    <row r="85" spans="3:15">
      <c r="C85" s="214" t="s">
        <v>1133</v>
      </c>
      <c r="D85" s="214" t="s">
        <v>1134</v>
      </c>
      <c r="F85" s="207"/>
      <c r="G85" s="240"/>
      <c r="H85" s="207"/>
      <c r="M85" s="240"/>
      <c r="N85" s="240"/>
      <c r="O85" s="240"/>
    </row>
    <row r="86" spans="3:15">
      <c r="C86" s="214" t="s">
        <v>1135</v>
      </c>
      <c r="D86" s="214" t="s">
        <v>1136</v>
      </c>
      <c r="F86" s="207"/>
      <c r="G86" s="240"/>
      <c r="H86" s="207"/>
      <c r="M86" s="240"/>
      <c r="N86" s="240"/>
      <c r="O86" s="240"/>
    </row>
    <row r="87" spans="3:15">
      <c r="C87" s="214" t="s">
        <v>1137</v>
      </c>
      <c r="D87" s="214" t="s">
        <v>1138</v>
      </c>
      <c r="F87" s="207"/>
      <c r="G87" s="240"/>
      <c r="H87" s="207"/>
      <c r="M87" s="240"/>
      <c r="N87" s="240"/>
      <c r="O87" s="240"/>
    </row>
    <row r="88" spans="3:15">
      <c r="C88" s="214" t="s">
        <v>1139</v>
      </c>
      <c r="D88" s="214" t="s">
        <v>1140</v>
      </c>
      <c r="F88" s="207"/>
      <c r="G88" s="240"/>
      <c r="H88" s="207"/>
      <c r="M88" s="240"/>
      <c r="N88" s="240"/>
      <c r="O88" s="240"/>
    </row>
    <row r="89" spans="3:15">
      <c r="C89" s="214" t="s">
        <v>1141</v>
      </c>
      <c r="D89" s="214" t="s">
        <v>1142</v>
      </c>
      <c r="F89" s="207"/>
      <c r="G89" s="240"/>
      <c r="H89" s="207"/>
      <c r="M89" s="240"/>
      <c r="N89" s="240"/>
      <c r="O89" s="240"/>
    </row>
    <row r="90" spans="3:15">
      <c r="C90" s="214" t="s">
        <v>1143</v>
      </c>
      <c r="D90" s="214" t="s">
        <v>1144</v>
      </c>
      <c r="F90" s="207"/>
      <c r="G90" s="240"/>
      <c r="H90" s="207"/>
      <c r="M90" s="240"/>
      <c r="N90" s="240"/>
      <c r="O90" s="240"/>
    </row>
    <row r="91" spans="3:15">
      <c r="C91" s="214" t="s">
        <v>1145</v>
      </c>
      <c r="D91" s="214" t="s">
        <v>1146</v>
      </c>
      <c r="F91" s="207"/>
      <c r="G91" s="240"/>
      <c r="H91" s="207"/>
      <c r="M91" s="240"/>
      <c r="N91" s="240"/>
      <c r="O91" s="240"/>
    </row>
    <row r="92" spans="3:15">
      <c r="C92" s="214" t="s">
        <v>1147</v>
      </c>
      <c r="D92" s="214" t="s">
        <v>1148</v>
      </c>
      <c r="F92" s="207"/>
      <c r="G92" s="240"/>
      <c r="H92" s="207"/>
      <c r="M92" s="240"/>
      <c r="N92" s="240"/>
      <c r="O92" s="240"/>
    </row>
    <row r="93" spans="3:15">
      <c r="C93" s="214" t="s">
        <v>1149</v>
      </c>
      <c r="D93" s="214" t="s">
        <v>1150</v>
      </c>
      <c r="F93" s="207"/>
      <c r="G93" s="240"/>
      <c r="H93" s="207"/>
      <c r="M93" s="240"/>
      <c r="N93" s="240"/>
      <c r="O93" s="240"/>
    </row>
    <row r="94" spans="3:15">
      <c r="C94" s="214" t="s">
        <v>1151</v>
      </c>
      <c r="D94" s="214" t="s">
        <v>1152</v>
      </c>
      <c r="F94" s="207"/>
      <c r="G94" s="240"/>
      <c r="H94" s="207"/>
      <c r="M94" s="240"/>
      <c r="N94" s="240"/>
      <c r="O94" s="240"/>
    </row>
    <row r="95" spans="3:15">
      <c r="C95" s="214" t="s">
        <v>1153</v>
      </c>
      <c r="D95" s="214" t="s">
        <v>1154</v>
      </c>
      <c r="F95" s="207"/>
      <c r="G95" s="240"/>
      <c r="H95" s="207"/>
      <c r="M95" s="240"/>
      <c r="N95" s="240"/>
      <c r="O95" s="240"/>
    </row>
    <row r="96" spans="3:15">
      <c r="C96" s="248" t="s">
        <v>1155</v>
      </c>
      <c r="D96" s="196" t="s">
        <v>720</v>
      </c>
      <c r="F96" s="207"/>
      <c r="G96" s="240"/>
      <c r="H96" s="207"/>
      <c r="M96" s="240"/>
      <c r="N96" s="240"/>
      <c r="O96" s="240"/>
    </row>
    <row r="97" spans="3:15">
      <c r="C97" s="214" t="s">
        <v>1156</v>
      </c>
      <c r="D97" s="214" t="s">
        <v>1157</v>
      </c>
      <c r="F97" s="207"/>
      <c r="G97" s="240"/>
      <c r="H97" s="207"/>
      <c r="M97" s="240"/>
      <c r="N97" s="240"/>
      <c r="O97" s="240"/>
    </row>
    <row r="98" spans="3:15">
      <c r="C98" s="214" t="s">
        <v>1158</v>
      </c>
      <c r="D98" s="214" t="s">
        <v>1159</v>
      </c>
      <c r="F98" s="207"/>
      <c r="G98" s="240"/>
      <c r="H98" s="207"/>
      <c r="M98" s="240"/>
      <c r="N98" s="240"/>
      <c r="O98" s="240"/>
    </row>
    <row r="99" spans="3:15">
      <c r="C99" s="214" t="s">
        <v>1160</v>
      </c>
      <c r="D99" s="214" t="s">
        <v>1161</v>
      </c>
      <c r="F99" s="207"/>
      <c r="G99" s="240"/>
      <c r="H99" s="207"/>
      <c r="M99" s="240"/>
      <c r="N99" s="240"/>
      <c r="O99" s="240"/>
    </row>
    <row r="100" spans="3:15">
      <c r="C100" s="214" t="s">
        <v>1162</v>
      </c>
      <c r="D100" s="214" t="s">
        <v>1163</v>
      </c>
      <c r="F100" s="207"/>
      <c r="G100" s="240"/>
      <c r="H100" s="207"/>
      <c r="M100" s="240"/>
      <c r="N100" s="240"/>
      <c r="O100" s="240"/>
    </row>
    <row r="101" spans="3:15">
      <c r="C101" s="249" t="s">
        <v>1164</v>
      </c>
      <c r="D101" s="249" t="s">
        <v>1165</v>
      </c>
      <c r="F101" s="207"/>
      <c r="G101" s="240"/>
      <c r="H101" s="207"/>
      <c r="M101" s="240"/>
      <c r="N101" s="240"/>
      <c r="O101" s="240"/>
    </row>
    <row r="102" spans="3:15">
      <c r="C102" s="249" t="s">
        <v>1166</v>
      </c>
      <c r="D102" s="249" t="s">
        <v>1167</v>
      </c>
      <c r="F102" s="207"/>
      <c r="G102" s="240"/>
      <c r="H102" s="207"/>
      <c r="I102" s="207"/>
      <c r="J102" s="240"/>
      <c r="K102" s="240"/>
      <c r="L102" s="240"/>
      <c r="M102" s="240"/>
      <c r="N102" s="240"/>
      <c r="O102" s="240"/>
    </row>
    <row r="103" spans="3:15">
      <c r="C103" s="249" t="s">
        <v>1168</v>
      </c>
      <c r="D103" s="249" t="s">
        <v>1169</v>
      </c>
      <c r="F103" s="207"/>
      <c r="G103" s="240"/>
      <c r="H103" s="207"/>
      <c r="I103" s="207"/>
      <c r="J103" s="240"/>
      <c r="K103" s="207"/>
      <c r="L103" s="240"/>
      <c r="M103" s="240"/>
      <c r="N103" s="240"/>
      <c r="O103" s="240"/>
    </row>
    <row r="104" spans="3:15">
      <c r="C104" s="214" t="s">
        <v>1170</v>
      </c>
      <c r="D104" s="214" t="s">
        <v>725</v>
      </c>
      <c r="F104" s="207"/>
      <c r="G104" s="240"/>
      <c r="H104" s="207"/>
      <c r="I104" s="207"/>
      <c r="J104" s="240"/>
      <c r="K104" s="240"/>
      <c r="L104" s="240"/>
      <c r="M104" s="240"/>
      <c r="N104" s="240"/>
      <c r="O104" s="240"/>
    </row>
    <row r="105" spans="3:15">
      <c r="C105" s="214" t="s">
        <v>1171</v>
      </c>
      <c r="D105" s="214" t="s">
        <v>1172</v>
      </c>
      <c r="F105" s="207"/>
      <c r="G105" s="240"/>
      <c r="H105" s="207"/>
      <c r="I105" s="207"/>
      <c r="J105" s="240"/>
      <c r="K105" s="207"/>
      <c r="L105" s="240"/>
      <c r="M105" s="240"/>
      <c r="N105" s="240"/>
      <c r="O105" s="240"/>
    </row>
    <row r="106" spans="3:15">
      <c r="C106" s="214" t="s">
        <v>1173</v>
      </c>
      <c r="D106" s="214" t="s">
        <v>1172</v>
      </c>
      <c r="F106" s="207"/>
      <c r="G106" s="240"/>
      <c r="H106" s="207"/>
      <c r="I106" s="207"/>
      <c r="J106" s="240"/>
      <c r="K106" s="207"/>
      <c r="L106" s="240"/>
      <c r="M106" s="240"/>
      <c r="N106" s="240"/>
      <c r="O106" s="240"/>
    </row>
    <row r="107" spans="3:15">
      <c r="C107" s="214" t="s">
        <v>1174</v>
      </c>
      <c r="D107" s="214" t="s">
        <v>1175</v>
      </c>
      <c r="F107" s="207"/>
      <c r="G107" s="240"/>
      <c r="H107" s="207"/>
      <c r="I107" s="207"/>
      <c r="J107" s="240"/>
      <c r="K107" s="207"/>
      <c r="L107" s="240"/>
      <c r="M107" s="240"/>
      <c r="N107" s="240"/>
      <c r="O107" s="240"/>
    </row>
    <row r="108" spans="3:15">
      <c r="C108" s="214" t="s">
        <v>1176</v>
      </c>
      <c r="D108" s="214" t="s">
        <v>1177</v>
      </c>
      <c r="F108" s="207"/>
      <c r="G108" s="240"/>
      <c r="H108" s="207"/>
      <c r="I108" s="207"/>
      <c r="J108" s="240"/>
      <c r="K108" s="207"/>
      <c r="L108" s="240"/>
      <c r="M108" s="240"/>
      <c r="N108" s="240"/>
      <c r="O108" s="240"/>
    </row>
    <row r="109" spans="6:15">
      <c r="F109" s="207"/>
      <c r="G109" s="240"/>
      <c r="H109" s="207"/>
      <c r="I109" s="207"/>
      <c r="J109" s="240"/>
      <c r="K109" s="207"/>
      <c r="L109" s="240"/>
      <c r="M109" s="240"/>
      <c r="N109" s="240"/>
      <c r="O109" s="240"/>
    </row>
    <row r="110" spans="6:15">
      <c r="F110" s="240"/>
      <c r="G110" s="240"/>
      <c r="H110" s="240"/>
      <c r="I110" s="240"/>
      <c r="J110" s="240"/>
      <c r="K110" s="240"/>
      <c r="L110" s="240"/>
      <c r="M110" s="240"/>
      <c r="N110" s="240"/>
      <c r="O110" s="240"/>
    </row>
    <row r="111" spans="6:15"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</row>
    <row r="112" spans="6:15">
      <c r="F112" s="240"/>
      <c r="G112" s="240"/>
      <c r="H112" s="240"/>
      <c r="I112" s="240"/>
      <c r="J112" s="240"/>
      <c r="K112" s="240"/>
      <c r="L112" s="240"/>
      <c r="M112" s="240"/>
      <c r="N112" s="240"/>
      <c r="O112" s="240"/>
    </row>
    <row r="113" spans="6:15">
      <c r="F113" s="250"/>
      <c r="G113" s="250"/>
      <c r="H113" s="250"/>
      <c r="I113" s="207"/>
      <c r="J113" s="240"/>
      <c r="K113" s="240"/>
      <c r="L113" s="240"/>
      <c r="M113" s="240"/>
      <c r="N113" s="240"/>
      <c r="O113" s="240"/>
    </row>
    <row r="114" spans="6:15">
      <c r="F114" s="207"/>
      <c r="G114" s="240"/>
      <c r="H114" s="207"/>
      <c r="I114" s="252"/>
      <c r="J114" s="240"/>
      <c r="K114" s="207"/>
      <c r="L114" s="240"/>
      <c r="M114" s="240"/>
      <c r="N114" s="240"/>
      <c r="O114" s="240"/>
    </row>
    <row r="115" spans="6:15">
      <c r="F115" s="207"/>
      <c r="G115" s="240"/>
      <c r="H115" s="207"/>
      <c r="I115" s="252"/>
      <c r="J115" s="240"/>
      <c r="K115" s="207"/>
      <c r="L115" s="240"/>
      <c r="M115" s="240"/>
      <c r="N115" s="240"/>
      <c r="O115" s="240"/>
    </row>
    <row r="116" spans="6:15">
      <c r="F116" s="207"/>
      <c r="G116" s="240"/>
      <c r="H116" s="207"/>
      <c r="I116" s="252"/>
      <c r="J116" s="240"/>
      <c r="K116" s="207"/>
      <c r="L116" s="240"/>
      <c r="M116" s="240"/>
      <c r="N116" s="240"/>
      <c r="O116" s="240"/>
    </row>
    <row r="117" spans="6:15">
      <c r="F117" s="207"/>
      <c r="G117" s="240"/>
      <c r="H117" s="207"/>
      <c r="I117" s="252"/>
      <c r="J117" s="240"/>
      <c r="K117" s="207"/>
      <c r="L117" s="240"/>
      <c r="M117" s="240"/>
      <c r="N117" s="240"/>
      <c r="O117" s="240"/>
    </row>
    <row r="118" spans="6:15">
      <c r="F118" s="207"/>
      <c r="G118" s="240"/>
      <c r="H118" s="207"/>
      <c r="I118" s="252"/>
      <c r="J118" s="240"/>
      <c r="K118" s="207"/>
      <c r="L118" s="240"/>
      <c r="M118" s="240"/>
      <c r="N118" s="240"/>
      <c r="O118" s="240"/>
    </row>
    <row r="119" spans="6:15">
      <c r="F119" s="207"/>
      <c r="G119" s="240"/>
      <c r="H119" s="207"/>
      <c r="I119" s="252"/>
      <c r="J119" s="240"/>
      <c r="K119" s="207"/>
      <c r="L119" s="240"/>
      <c r="M119" s="240"/>
      <c r="N119" s="240"/>
      <c r="O119" s="240"/>
    </row>
    <row r="120" spans="6:15">
      <c r="F120" s="207"/>
      <c r="G120" s="240"/>
      <c r="H120" s="207"/>
      <c r="I120" s="252"/>
      <c r="J120" s="240"/>
      <c r="K120" s="207"/>
      <c r="L120" s="240"/>
      <c r="M120" s="240"/>
      <c r="N120" s="240"/>
      <c r="O120" s="240"/>
    </row>
    <row r="121" spans="6:15">
      <c r="F121" s="207"/>
      <c r="G121" s="240"/>
      <c r="H121" s="207"/>
      <c r="I121" s="252"/>
      <c r="J121" s="240"/>
      <c r="K121" s="207"/>
      <c r="L121" s="240"/>
      <c r="M121" s="240"/>
      <c r="N121" s="240"/>
      <c r="O121" s="240"/>
    </row>
    <row r="122" spans="6:15">
      <c r="F122" s="207"/>
      <c r="G122" s="240"/>
      <c r="H122" s="207"/>
      <c r="I122" s="252"/>
      <c r="J122" s="240"/>
      <c r="K122" s="207"/>
      <c r="L122" s="240"/>
      <c r="M122" s="240"/>
      <c r="N122" s="240"/>
      <c r="O122" s="240"/>
    </row>
    <row r="123" spans="6:15">
      <c r="F123" s="207"/>
      <c r="G123" s="240"/>
      <c r="H123" s="207"/>
      <c r="I123" s="252"/>
      <c r="J123" s="240"/>
      <c r="K123" s="207"/>
      <c r="L123" s="240"/>
      <c r="M123" s="240"/>
      <c r="N123" s="240"/>
      <c r="O123" s="240"/>
    </row>
    <row r="124" spans="6:15">
      <c r="F124" s="207"/>
      <c r="G124" s="240"/>
      <c r="H124" s="207"/>
      <c r="I124" s="252"/>
      <c r="J124" s="240"/>
      <c r="K124" s="240"/>
      <c r="L124" s="240"/>
      <c r="M124" s="240"/>
      <c r="N124" s="240"/>
      <c r="O124" s="240"/>
    </row>
    <row r="125" spans="6:15">
      <c r="F125" s="207"/>
      <c r="G125" s="240"/>
      <c r="H125" s="207"/>
      <c r="I125" s="252"/>
      <c r="J125" s="240"/>
      <c r="K125" s="240"/>
      <c r="L125" s="240"/>
      <c r="M125" s="240"/>
      <c r="N125" s="240"/>
      <c r="O125" s="240"/>
    </row>
    <row r="126" spans="6:15">
      <c r="F126" s="207"/>
      <c r="G126" s="240"/>
      <c r="H126" s="207"/>
      <c r="I126" s="252"/>
      <c r="J126" s="240"/>
      <c r="K126" s="240"/>
      <c r="L126" s="240"/>
      <c r="M126" s="240"/>
      <c r="N126" s="240"/>
      <c r="O126" s="240"/>
    </row>
    <row r="127" spans="6:15">
      <c r="F127" s="207"/>
      <c r="G127" s="240"/>
      <c r="H127" s="207"/>
      <c r="I127" s="252"/>
      <c r="J127" s="240"/>
      <c r="K127" s="240"/>
      <c r="L127" s="240"/>
      <c r="M127" s="240"/>
      <c r="N127" s="240"/>
      <c r="O127" s="240"/>
    </row>
    <row r="128" spans="6:15">
      <c r="F128" s="207"/>
      <c r="G128" s="240"/>
      <c r="H128" s="207"/>
      <c r="I128" s="252"/>
      <c r="J128" s="240"/>
      <c r="K128" s="240"/>
      <c r="L128" s="240"/>
      <c r="M128" s="240"/>
      <c r="N128" s="240"/>
      <c r="O128" s="240"/>
    </row>
    <row r="129" spans="6:15">
      <c r="F129" s="207"/>
      <c r="G129" s="240"/>
      <c r="H129" s="207"/>
      <c r="I129" s="252"/>
      <c r="J129" s="240"/>
      <c r="K129" s="240"/>
      <c r="L129" s="240"/>
      <c r="M129" s="240"/>
      <c r="N129" s="240"/>
      <c r="O129" s="240"/>
    </row>
    <row r="130" spans="6:15">
      <c r="F130" s="207"/>
      <c r="G130" s="240"/>
      <c r="H130" s="207"/>
      <c r="I130" s="252"/>
      <c r="J130" s="240"/>
      <c r="K130" s="207"/>
      <c r="L130" s="240"/>
      <c r="M130" s="240"/>
      <c r="N130" s="240"/>
      <c r="O130" s="240"/>
    </row>
    <row r="131" spans="6:15">
      <c r="F131" s="207"/>
      <c r="G131" s="240"/>
      <c r="H131" s="207"/>
      <c r="I131" s="252"/>
      <c r="J131" s="240"/>
      <c r="K131" s="207"/>
      <c r="L131" s="240"/>
      <c r="M131" s="240"/>
      <c r="N131" s="240"/>
      <c r="O131" s="240"/>
    </row>
    <row r="132" spans="6:15">
      <c r="F132" s="207"/>
      <c r="G132" s="240"/>
      <c r="H132" s="207"/>
      <c r="I132" s="252"/>
      <c r="J132" s="240"/>
      <c r="K132" s="207"/>
      <c r="L132" s="240"/>
      <c r="M132" s="240"/>
      <c r="N132" s="240"/>
      <c r="O132" s="240"/>
    </row>
    <row r="133" spans="6:15">
      <c r="F133" s="207"/>
      <c r="G133" s="240"/>
      <c r="H133" s="207"/>
      <c r="I133" s="252"/>
      <c r="J133" s="240"/>
      <c r="K133" s="207"/>
      <c r="L133" s="240"/>
      <c r="M133" s="240"/>
      <c r="N133" s="240"/>
      <c r="O133" s="240"/>
    </row>
    <row r="134" spans="6:15">
      <c r="F134" s="207"/>
      <c r="G134" s="240"/>
      <c r="H134" s="207"/>
      <c r="I134" s="252"/>
      <c r="J134" s="240"/>
      <c r="K134" s="207"/>
      <c r="L134" s="240"/>
      <c r="M134" s="240"/>
      <c r="N134" s="240"/>
      <c r="O134" s="240"/>
    </row>
    <row r="135" spans="6:15">
      <c r="F135" s="207"/>
      <c r="G135" s="240"/>
      <c r="H135" s="207"/>
      <c r="I135" s="252"/>
      <c r="J135" s="240"/>
      <c r="K135" s="207"/>
      <c r="L135" s="240"/>
      <c r="M135" s="240"/>
      <c r="N135" s="240"/>
      <c r="O135" s="240"/>
    </row>
    <row r="136" spans="6:15">
      <c r="F136" s="207"/>
      <c r="G136" s="240"/>
      <c r="H136" s="207"/>
      <c r="I136" s="252"/>
      <c r="J136" s="240"/>
      <c r="K136" s="207"/>
      <c r="L136" s="240"/>
      <c r="M136" s="240"/>
      <c r="N136" s="240"/>
      <c r="O136" s="240"/>
    </row>
    <row r="137" spans="6:15">
      <c r="F137" s="207"/>
      <c r="G137" s="240"/>
      <c r="H137" s="207"/>
      <c r="I137" s="252"/>
      <c r="J137" s="240"/>
      <c r="K137" s="207"/>
      <c r="L137" s="240"/>
      <c r="M137" s="240"/>
      <c r="N137" s="240"/>
      <c r="O137" s="240"/>
    </row>
    <row r="138" spans="6:15">
      <c r="F138" s="207"/>
      <c r="G138" s="240"/>
      <c r="H138" s="207"/>
      <c r="I138" s="252"/>
      <c r="J138" s="240"/>
      <c r="K138" s="207"/>
      <c r="L138" s="240"/>
      <c r="M138" s="240"/>
      <c r="N138" s="240"/>
      <c r="O138" s="240"/>
    </row>
    <row r="139" spans="6:15">
      <c r="F139" s="207"/>
      <c r="G139" s="240"/>
      <c r="H139" s="207"/>
      <c r="I139" s="252"/>
      <c r="J139" s="240"/>
      <c r="K139" s="207"/>
      <c r="L139" s="240"/>
      <c r="M139" s="240"/>
      <c r="N139" s="240"/>
      <c r="O139" s="240"/>
    </row>
    <row r="140" spans="6:15">
      <c r="F140" s="207"/>
      <c r="G140" s="240"/>
      <c r="H140" s="207"/>
      <c r="I140" s="252"/>
      <c r="J140" s="240"/>
      <c r="K140" s="207"/>
      <c r="L140" s="240"/>
      <c r="M140" s="240"/>
      <c r="N140" s="240"/>
      <c r="O140" s="240"/>
    </row>
    <row r="141" spans="6:15">
      <c r="F141" s="207"/>
      <c r="G141" s="240"/>
      <c r="H141" s="207"/>
      <c r="I141" s="252"/>
      <c r="J141" s="240"/>
      <c r="K141" s="207"/>
      <c r="L141" s="240"/>
      <c r="M141" s="240"/>
      <c r="N141" s="240"/>
      <c r="O141" s="240"/>
    </row>
    <row r="142" spans="6:15">
      <c r="F142" s="207"/>
      <c r="G142" s="240"/>
      <c r="H142" s="207"/>
      <c r="I142" s="252"/>
      <c r="J142" s="240"/>
      <c r="K142" s="207"/>
      <c r="L142" s="240"/>
      <c r="M142" s="240"/>
      <c r="N142" s="240"/>
      <c r="O142" s="240"/>
    </row>
    <row r="143" spans="6:15">
      <c r="F143" s="207"/>
      <c r="G143" s="240"/>
      <c r="H143" s="207"/>
      <c r="I143" s="252"/>
      <c r="J143" s="240"/>
      <c r="K143" s="207"/>
      <c r="L143" s="240"/>
      <c r="M143" s="240"/>
      <c r="N143" s="240"/>
      <c r="O143" s="240"/>
    </row>
    <row r="144" spans="6:15">
      <c r="F144" s="207"/>
      <c r="G144" s="240"/>
      <c r="H144" s="207"/>
      <c r="I144" s="252"/>
      <c r="J144" s="240"/>
      <c r="K144" s="207"/>
      <c r="L144" s="240"/>
      <c r="M144" s="240"/>
      <c r="N144" s="240"/>
      <c r="O144" s="240"/>
    </row>
    <row r="145" spans="6:15">
      <c r="F145" s="207"/>
      <c r="G145" s="240"/>
      <c r="H145" s="207"/>
      <c r="I145" s="252"/>
      <c r="J145" s="240"/>
      <c r="K145" s="240"/>
      <c r="L145" s="240"/>
      <c r="M145" s="240"/>
      <c r="N145" s="240"/>
      <c r="O145" s="240"/>
    </row>
    <row r="146" spans="2:15">
      <c r="B146" s="253"/>
      <c r="C146" s="253"/>
      <c r="D146" s="253"/>
      <c r="F146" s="207"/>
      <c r="G146" s="240"/>
      <c r="H146" s="207"/>
      <c r="I146" s="207"/>
      <c r="J146" s="240"/>
      <c r="K146" s="240"/>
      <c r="L146" s="240"/>
      <c r="M146" s="240"/>
      <c r="N146" s="240"/>
      <c r="O146" s="240"/>
    </row>
    <row r="147" spans="2:15">
      <c r="B147" s="253"/>
      <c r="C147" s="253"/>
      <c r="D147" s="253"/>
      <c r="E147" s="195"/>
      <c r="F147" s="194"/>
      <c r="G147" s="195"/>
      <c r="H147" s="194"/>
      <c r="I147" s="207"/>
      <c r="J147" s="195"/>
      <c r="K147" s="195"/>
      <c r="L147" s="195"/>
      <c r="M147" s="195"/>
      <c r="N147" s="195"/>
      <c r="O147" s="195"/>
    </row>
    <row r="148" spans="2:15">
      <c r="B148" s="253"/>
      <c r="E148" s="195"/>
      <c r="F148" s="194"/>
      <c r="G148" s="195"/>
      <c r="H148" s="194"/>
      <c r="I148" s="207"/>
      <c r="J148" s="195"/>
      <c r="K148" s="195"/>
      <c r="L148" s="195"/>
      <c r="M148" s="195"/>
      <c r="N148" s="195"/>
      <c r="O148" s="195"/>
    </row>
    <row r="149" spans="2:15">
      <c r="B149" s="253"/>
      <c r="E149" s="195"/>
      <c r="F149" s="195"/>
      <c r="G149" s="195"/>
      <c r="H149" s="195"/>
      <c r="I149" s="195"/>
      <c r="J149" s="195"/>
      <c r="K149" s="195"/>
      <c r="L149" s="195"/>
      <c r="M149" s="195"/>
      <c r="N149" s="195"/>
      <c r="O149" s="195"/>
    </row>
    <row r="150" spans="2:15">
      <c r="B150" s="253"/>
      <c r="E150" s="195"/>
      <c r="F150" s="195"/>
      <c r="G150" s="195"/>
      <c r="H150" s="195"/>
      <c r="I150" s="195"/>
      <c r="J150" s="195"/>
      <c r="K150" s="195"/>
      <c r="L150" s="195"/>
      <c r="M150" s="195"/>
      <c r="N150" s="195"/>
      <c r="O150" s="195"/>
    </row>
    <row r="151" spans="2:2">
      <c r="B151" s="253"/>
    </row>
    <row r="152" spans="2:2">
      <c r="B152" s="253"/>
    </row>
    <row r="153" spans="2:2">
      <c r="B153" s="253"/>
    </row>
    <row r="154" spans="2:2">
      <c r="B154" s="253"/>
    </row>
    <row r="155" spans="2:2">
      <c r="B155" s="253"/>
    </row>
    <row r="156" spans="2:2">
      <c r="B156" s="253"/>
    </row>
    <row r="157" spans="2:4">
      <c r="B157" s="253"/>
      <c r="C157" s="253"/>
      <c r="D157" s="253"/>
    </row>
    <row r="158" spans="2:4">
      <c r="B158" s="253"/>
      <c r="C158" s="253"/>
      <c r="D158" s="253"/>
    </row>
    <row r="159" spans="2:4">
      <c r="B159" s="253"/>
      <c r="C159" s="253"/>
      <c r="D159" s="253"/>
    </row>
    <row r="160" spans="2:4">
      <c r="B160" s="253"/>
      <c r="C160" s="253"/>
      <c r="D160" s="253"/>
    </row>
    <row r="161" spans="2:4">
      <c r="B161" s="253"/>
      <c r="C161" s="253"/>
      <c r="D161" s="253"/>
    </row>
    <row r="162" spans="2:4">
      <c r="B162" s="253"/>
      <c r="C162" s="253"/>
      <c r="D162" s="253"/>
    </row>
    <row r="163" spans="2:4">
      <c r="B163" s="253"/>
      <c r="C163" s="253"/>
      <c r="D163" s="253"/>
    </row>
    <row r="164" spans="2:4">
      <c r="B164" s="253"/>
      <c r="C164" s="253"/>
      <c r="D164" s="253"/>
    </row>
    <row r="165" spans="2:4">
      <c r="B165" s="253"/>
      <c r="C165" s="253"/>
      <c r="D165" s="253"/>
    </row>
    <row r="166" spans="2:4">
      <c r="B166" s="253"/>
      <c r="C166" s="253"/>
      <c r="D166" s="253"/>
    </row>
    <row r="167" spans="2:4">
      <c r="B167" s="253"/>
      <c r="C167" s="253"/>
      <c r="D167" s="253"/>
    </row>
    <row r="168" spans="2:4">
      <c r="B168" s="253"/>
      <c r="C168" s="253"/>
      <c r="D168" s="253"/>
    </row>
    <row r="169" spans="2:4">
      <c r="B169" s="253"/>
      <c r="C169" s="253"/>
      <c r="D169" s="253"/>
    </row>
    <row r="170" spans="2:4">
      <c r="B170" s="253"/>
      <c r="C170" s="253"/>
      <c r="D170" s="253"/>
    </row>
    <row r="171" spans="2:4">
      <c r="B171" s="253"/>
      <c r="C171" s="253"/>
      <c r="D171" s="253"/>
    </row>
    <row r="172" spans="2:4">
      <c r="B172" s="253"/>
      <c r="C172" s="253"/>
      <c r="D172" s="253"/>
    </row>
    <row r="173" spans="2:4">
      <c r="B173" s="253"/>
      <c r="C173" s="253"/>
      <c r="D173" s="253"/>
    </row>
    <row r="174" spans="2:4">
      <c r="B174" s="253"/>
      <c r="C174" s="253"/>
      <c r="D174" s="253"/>
    </row>
    <row r="175" spans="2:4">
      <c r="B175" s="253"/>
      <c r="C175" s="253"/>
      <c r="D175" s="253"/>
    </row>
    <row r="176" spans="2:4">
      <c r="B176" s="253"/>
      <c r="C176" s="253"/>
      <c r="D176" s="253"/>
    </row>
    <row r="177" spans="2:4">
      <c r="B177" s="253"/>
      <c r="C177" s="253"/>
      <c r="D177" s="253"/>
    </row>
    <row r="178" spans="2:4">
      <c r="B178" s="253"/>
      <c r="C178" s="253"/>
      <c r="D178" s="253"/>
    </row>
    <row r="179" spans="2:4">
      <c r="B179" s="253"/>
      <c r="C179" s="253"/>
      <c r="D179" s="253"/>
    </row>
    <row r="180" spans="2:4">
      <c r="B180" s="253"/>
      <c r="C180" s="253"/>
      <c r="D180" s="253"/>
    </row>
    <row r="181" spans="2:4">
      <c r="B181" s="253"/>
      <c r="C181" s="253"/>
      <c r="D181" s="253"/>
    </row>
    <row r="182" spans="2:4">
      <c r="B182" s="253"/>
      <c r="C182" s="253"/>
      <c r="D182" s="253"/>
    </row>
    <row r="183" spans="2:4">
      <c r="B183" s="253"/>
      <c r="C183" s="253"/>
      <c r="D183" s="253"/>
    </row>
    <row r="184" spans="2:4">
      <c r="B184" s="253"/>
      <c r="C184" s="253"/>
      <c r="D184" s="253"/>
    </row>
    <row r="185" spans="2:4">
      <c r="B185" s="253"/>
      <c r="C185" s="253"/>
      <c r="D185" s="253"/>
    </row>
    <row r="186" spans="2:4">
      <c r="B186" s="253"/>
      <c r="C186" s="253"/>
      <c r="D186" s="253"/>
    </row>
    <row r="187" spans="2:4">
      <c r="B187" s="253"/>
      <c r="C187" s="253"/>
      <c r="D187" s="253"/>
    </row>
    <row r="188" spans="2:4">
      <c r="B188" s="253"/>
      <c r="C188" s="253"/>
      <c r="D188" s="253"/>
    </row>
    <row r="189" spans="2:4">
      <c r="B189" s="253"/>
      <c r="C189" s="253"/>
      <c r="D189" s="253"/>
    </row>
    <row r="190" spans="2:4">
      <c r="B190" s="253"/>
      <c r="C190" s="253"/>
      <c r="D190" s="253"/>
    </row>
    <row r="191" spans="2:4">
      <c r="B191" s="253"/>
      <c r="C191" s="253"/>
      <c r="D191" s="253"/>
    </row>
    <row r="192" spans="2:4">
      <c r="B192" s="253"/>
      <c r="C192" s="253"/>
      <c r="D192" s="253"/>
    </row>
    <row r="193" spans="2:4">
      <c r="B193" s="253"/>
      <c r="C193" s="253"/>
      <c r="D193" s="253"/>
    </row>
    <row r="194" spans="2:4">
      <c r="B194" s="253"/>
      <c r="C194" s="253"/>
      <c r="D194" s="253"/>
    </row>
    <row r="195" spans="2:4">
      <c r="B195" s="253"/>
      <c r="C195" s="253"/>
      <c r="D195" s="253"/>
    </row>
    <row r="196" spans="2:4">
      <c r="B196" s="253"/>
      <c r="C196" s="253"/>
      <c r="D196" s="253"/>
    </row>
    <row r="197" spans="2:4">
      <c r="B197" s="253"/>
      <c r="C197" s="253"/>
      <c r="D197" s="253"/>
    </row>
    <row r="198" spans="2:4">
      <c r="B198" s="253"/>
      <c r="C198" s="253"/>
      <c r="D198" s="253"/>
    </row>
    <row r="199" spans="2:4">
      <c r="B199" s="253"/>
      <c r="C199" s="253"/>
      <c r="D199" s="253"/>
    </row>
    <row r="200" spans="2:4">
      <c r="B200" s="253"/>
      <c r="C200" s="253"/>
      <c r="D200" s="253"/>
    </row>
    <row r="201" spans="2:4">
      <c r="B201" s="253"/>
      <c r="C201" s="253"/>
      <c r="D201" s="253"/>
    </row>
    <row r="202" spans="2:4">
      <c r="B202" s="253"/>
      <c r="C202" s="253"/>
      <c r="D202" s="253"/>
    </row>
    <row r="203" spans="2:4">
      <c r="B203" s="253"/>
      <c r="C203" s="253"/>
      <c r="D203" s="253"/>
    </row>
    <row r="204" spans="2:4">
      <c r="B204" s="253"/>
      <c r="C204" s="253"/>
      <c r="D204" s="253"/>
    </row>
    <row r="205" spans="2:4">
      <c r="B205" s="253"/>
      <c r="C205" s="253"/>
      <c r="D205" s="253"/>
    </row>
    <row r="206" spans="2:4">
      <c r="B206" s="253"/>
      <c r="C206" s="253"/>
      <c r="D206" s="253"/>
    </row>
    <row r="207" spans="2:4">
      <c r="B207" s="253"/>
      <c r="C207" s="253"/>
      <c r="D207" s="253"/>
    </row>
    <row r="208" spans="2:4">
      <c r="B208" s="253"/>
      <c r="C208" s="253"/>
      <c r="D208" s="253"/>
    </row>
    <row r="209" spans="2:4">
      <c r="B209" s="253"/>
      <c r="C209" s="253"/>
      <c r="D209" s="253"/>
    </row>
    <row r="210" spans="2:4">
      <c r="B210" s="253"/>
      <c r="C210" s="253"/>
      <c r="D210" s="253"/>
    </row>
    <row r="211" spans="2:4">
      <c r="B211" s="253"/>
      <c r="C211" s="253"/>
      <c r="D211" s="253"/>
    </row>
    <row r="212" spans="2:4">
      <c r="B212" s="253"/>
      <c r="C212" s="253"/>
      <c r="D212" s="253"/>
    </row>
    <row r="213" spans="2:4">
      <c r="B213" s="253"/>
      <c r="C213" s="253"/>
      <c r="D213" s="253"/>
    </row>
    <row r="214" spans="2:4">
      <c r="B214" s="253"/>
      <c r="C214" s="253"/>
      <c r="D214" s="253"/>
    </row>
    <row r="215" spans="2:4">
      <c r="B215" s="253"/>
      <c r="C215" s="253"/>
      <c r="D215" s="253"/>
    </row>
    <row r="216" spans="2:4">
      <c r="B216" s="253"/>
      <c r="C216" s="253"/>
      <c r="D216" s="253"/>
    </row>
    <row r="217" spans="2:4">
      <c r="B217" s="253"/>
      <c r="C217" s="253"/>
      <c r="D217" s="253"/>
    </row>
    <row r="218" spans="2:4">
      <c r="B218" s="253"/>
      <c r="C218" s="253"/>
      <c r="D218" s="253"/>
    </row>
    <row r="219" spans="2:4">
      <c r="B219" s="253"/>
      <c r="C219" s="253"/>
      <c r="D219" s="253"/>
    </row>
    <row r="220" spans="2:4">
      <c r="B220" s="253"/>
      <c r="C220" s="253"/>
      <c r="D220" s="253"/>
    </row>
    <row r="221" spans="2:4">
      <c r="B221" s="253"/>
      <c r="C221" s="253"/>
      <c r="D221" s="253"/>
    </row>
    <row r="222" spans="2:4">
      <c r="B222" s="253"/>
      <c r="C222" s="253"/>
      <c r="D222" s="253"/>
    </row>
    <row r="223" spans="2:4">
      <c r="B223" s="253"/>
      <c r="C223" s="253"/>
      <c r="D223" s="253"/>
    </row>
    <row r="224" spans="2:4">
      <c r="B224" s="253"/>
      <c r="C224" s="253"/>
      <c r="D224" s="253"/>
    </row>
    <row r="225" spans="2:4">
      <c r="B225" s="253"/>
      <c r="C225" s="253"/>
      <c r="D225" s="253"/>
    </row>
    <row r="226" spans="2:4">
      <c r="B226" s="253"/>
      <c r="C226" s="253"/>
      <c r="D226" s="253"/>
    </row>
    <row r="227" spans="2:4">
      <c r="B227" s="253"/>
      <c r="C227" s="253"/>
      <c r="D227" s="253"/>
    </row>
    <row r="228" spans="2:4">
      <c r="B228" s="253"/>
      <c r="C228" s="253"/>
      <c r="D228" s="253"/>
    </row>
    <row r="229" spans="2:4">
      <c r="B229" s="253"/>
      <c r="C229" s="253"/>
      <c r="D229" s="253"/>
    </row>
    <row r="230" spans="2:4">
      <c r="B230" s="253"/>
      <c r="C230" s="253"/>
      <c r="D230" s="253"/>
    </row>
    <row r="231" spans="2:4">
      <c r="B231" s="253"/>
      <c r="C231" s="253"/>
      <c r="D231" s="253"/>
    </row>
    <row r="232" spans="2:4">
      <c r="B232" s="253"/>
      <c r="C232" s="253"/>
      <c r="D232" s="253"/>
    </row>
    <row r="233" spans="2:4">
      <c r="B233" s="253"/>
      <c r="C233" s="253"/>
      <c r="D233" s="253"/>
    </row>
    <row r="234" spans="2:4">
      <c r="B234" s="253"/>
      <c r="C234" s="253"/>
      <c r="D234" s="253"/>
    </row>
    <row r="235" spans="2:4">
      <c r="B235" s="253"/>
      <c r="C235" s="253"/>
      <c r="D235" s="253"/>
    </row>
    <row r="236" spans="2:4">
      <c r="B236" s="253"/>
      <c r="C236" s="253"/>
      <c r="D236" s="253"/>
    </row>
    <row r="237" spans="2:4">
      <c r="B237" s="253"/>
      <c r="C237" s="253"/>
      <c r="D237" s="253"/>
    </row>
    <row r="238" spans="2:4">
      <c r="B238" s="253"/>
      <c r="C238" s="253"/>
      <c r="D238" s="253"/>
    </row>
    <row r="239" spans="2:4">
      <c r="B239" s="253"/>
      <c r="C239" s="253"/>
      <c r="D239" s="253"/>
    </row>
    <row r="240" spans="2:4">
      <c r="B240" s="253"/>
      <c r="C240" s="253"/>
      <c r="D240" s="253"/>
    </row>
    <row r="241" spans="2:4">
      <c r="B241" s="253"/>
      <c r="C241" s="253"/>
      <c r="D241" s="253"/>
    </row>
    <row r="242" spans="2:4">
      <c r="B242" s="253"/>
      <c r="C242" s="253"/>
      <c r="D242" s="253"/>
    </row>
    <row r="243" spans="2:4">
      <c r="B243" s="253"/>
      <c r="C243" s="253"/>
      <c r="D243" s="253"/>
    </row>
    <row r="244" spans="2:4">
      <c r="B244" s="253"/>
      <c r="C244" s="253"/>
      <c r="D244" s="253"/>
    </row>
    <row r="245" spans="2:4">
      <c r="B245" s="253"/>
      <c r="C245" s="253"/>
      <c r="D245" s="253"/>
    </row>
    <row r="246" spans="2:4">
      <c r="B246" s="253"/>
      <c r="C246" s="253"/>
      <c r="D246" s="253"/>
    </row>
    <row r="247" spans="2:4">
      <c r="B247" s="253"/>
      <c r="C247" s="253"/>
      <c r="D247" s="253"/>
    </row>
    <row r="248" spans="2:4">
      <c r="B248" s="253"/>
      <c r="C248" s="253"/>
      <c r="D248" s="253"/>
    </row>
    <row r="249" spans="2:4">
      <c r="B249" s="253"/>
      <c r="C249" s="253"/>
      <c r="D249" s="253"/>
    </row>
    <row r="250" spans="2:4">
      <c r="B250" s="253"/>
      <c r="C250" s="253"/>
      <c r="D250" s="253"/>
    </row>
    <row r="251" spans="2:4">
      <c r="B251" s="253"/>
      <c r="C251" s="253"/>
      <c r="D251" s="253"/>
    </row>
    <row r="252" spans="2:4">
      <c r="B252" s="253"/>
      <c r="C252" s="253"/>
      <c r="D252" s="253"/>
    </row>
    <row r="253" spans="2:4">
      <c r="B253" s="253"/>
      <c r="C253" s="253"/>
      <c r="D253" s="253"/>
    </row>
    <row r="254" spans="2:4">
      <c r="B254" s="253"/>
      <c r="C254" s="253"/>
      <c r="D254" s="253"/>
    </row>
    <row r="255" spans="2:4">
      <c r="B255" s="253"/>
      <c r="C255" s="253"/>
      <c r="D255" s="253"/>
    </row>
    <row r="256" spans="2:4">
      <c r="B256" s="253"/>
      <c r="C256" s="253"/>
      <c r="D256" s="253"/>
    </row>
    <row r="257" spans="2:4">
      <c r="B257" s="253"/>
      <c r="C257" s="253"/>
      <c r="D257" s="253"/>
    </row>
    <row r="258" spans="2:4">
      <c r="B258" s="253"/>
      <c r="C258" s="253"/>
      <c r="D258" s="253"/>
    </row>
    <row r="259" spans="2:4">
      <c r="B259" s="253"/>
      <c r="C259" s="253"/>
      <c r="D259" s="253"/>
    </row>
    <row r="260" spans="2:4">
      <c r="B260" s="253"/>
      <c r="C260" s="253"/>
      <c r="D260" s="253"/>
    </row>
    <row r="261" spans="2:4">
      <c r="B261" s="253"/>
      <c r="C261" s="253"/>
      <c r="D261" s="253"/>
    </row>
    <row r="262" spans="2:4">
      <c r="B262" s="253"/>
      <c r="C262" s="253"/>
      <c r="D262" s="253"/>
    </row>
    <row r="263" spans="2:4">
      <c r="B263" s="253"/>
      <c r="C263" s="253"/>
      <c r="D263" s="253"/>
    </row>
    <row r="264" spans="2:4">
      <c r="B264" s="253"/>
      <c r="C264" s="253"/>
      <c r="D264" s="253"/>
    </row>
    <row r="265" spans="2:4">
      <c r="B265" s="253"/>
      <c r="C265" s="253"/>
      <c r="D265" s="253"/>
    </row>
    <row r="266" spans="2:4">
      <c r="B266" s="253"/>
      <c r="C266" s="253"/>
      <c r="D266" s="253"/>
    </row>
    <row r="267" spans="2:4">
      <c r="B267" s="253"/>
      <c r="C267" s="253"/>
      <c r="D267" s="253"/>
    </row>
    <row r="268" spans="2:4">
      <c r="B268" s="253"/>
      <c r="C268" s="253"/>
      <c r="D268" s="253"/>
    </row>
    <row r="269" spans="2:4">
      <c r="B269" s="253"/>
      <c r="C269" s="253"/>
      <c r="D269" s="253"/>
    </row>
    <row r="270" spans="2:4">
      <c r="B270" s="253"/>
      <c r="C270" s="253"/>
      <c r="D270" s="253"/>
    </row>
    <row r="271" spans="2:4">
      <c r="B271" s="253"/>
      <c r="C271" s="253"/>
      <c r="D271" s="253"/>
    </row>
    <row r="272" spans="2:4">
      <c r="B272" s="253"/>
      <c r="C272" s="253"/>
      <c r="D272" s="253"/>
    </row>
    <row r="273" spans="2:4">
      <c r="B273" s="253"/>
      <c r="C273" s="253"/>
      <c r="D273" s="253"/>
    </row>
    <row r="274" spans="2:4">
      <c r="B274" s="253"/>
      <c r="C274" s="253"/>
      <c r="D274" s="253"/>
    </row>
    <row r="275" spans="2:4">
      <c r="B275" s="253"/>
      <c r="C275" s="253"/>
      <c r="D275" s="253"/>
    </row>
    <row r="276" spans="2:4">
      <c r="B276" s="253"/>
      <c r="C276" s="253"/>
      <c r="D276" s="253"/>
    </row>
    <row r="277" spans="2:4">
      <c r="B277" s="253"/>
      <c r="C277" s="253"/>
      <c r="D277" s="253"/>
    </row>
    <row r="278" spans="2:4">
      <c r="B278" s="253"/>
      <c r="C278" s="253"/>
      <c r="D278" s="253"/>
    </row>
    <row r="279" spans="2:4">
      <c r="B279" s="253"/>
      <c r="C279" s="253"/>
      <c r="D279" s="253"/>
    </row>
    <row r="280" spans="2:4">
      <c r="B280" s="253"/>
      <c r="C280" s="253"/>
      <c r="D280" s="253"/>
    </row>
    <row r="281" spans="2:4">
      <c r="B281" s="253"/>
      <c r="C281" s="253"/>
      <c r="D281" s="253"/>
    </row>
    <row r="282" spans="2:4">
      <c r="B282" s="253"/>
      <c r="C282" s="253"/>
      <c r="D282" s="253"/>
    </row>
    <row r="283" spans="2:4">
      <c r="B283" s="253"/>
      <c r="C283" s="253"/>
      <c r="D283" s="253"/>
    </row>
    <row r="284" spans="2:4">
      <c r="B284" s="253"/>
      <c r="C284" s="253"/>
      <c r="D284" s="253"/>
    </row>
    <row r="285" spans="2:4">
      <c r="B285" s="253"/>
      <c r="C285" s="253"/>
      <c r="D285" s="253"/>
    </row>
    <row r="286" spans="2:4">
      <c r="B286" s="253"/>
      <c r="C286" s="253"/>
      <c r="D286" s="253"/>
    </row>
    <row r="287" spans="2:4">
      <c r="B287" s="253"/>
      <c r="C287" s="253"/>
      <c r="D287" s="253"/>
    </row>
    <row r="288" spans="2:4">
      <c r="B288" s="253"/>
      <c r="C288" s="253"/>
      <c r="D288" s="253"/>
    </row>
    <row r="289" spans="2:4">
      <c r="B289" s="253"/>
      <c r="C289" s="253"/>
      <c r="D289" s="253"/>
    </row>
    <row r="290" spans="2:4">
      <c r="B290" s="253"/>
      <c r="C290" s="253"/>
      <c r="D290" s="253"/>
    </row>
    <row r="291" spans="2:4">
      <c r="B291" s="253"/>
      <c r="C291" s="253"/>
      <c r="D291" s="253"/>
    </row>
    <row r="292" spans="2:4">
      <c r="B292" s="253"/>
      <c r="C292" s="253"/>
      <c r="D292" s="253"/>
    </row>
    <row r="293" spans="2:4">
      <c r="B293" s="253"/>
      <c r="C293" s="253"/>
      <c r="D293" s="253"/>
    </row>
    <row r="294" spans="2:4">
      <c r="B294" s="253"/>
      <c r="C294" s="253"/>
      <c r="D294" s="253"/>
    </row>
    <row r="295" spans="2:4">
      <c r="B295" s="253"/>
      <c r="C295" s="253"/>
      <c r="D295" s="253"/>
    </row>
    <row r="296" spans="2:4">
      <c r="B296" s="253"/>
      <c r="C296" s="253"/>
      <c r="D296" s="253"/>
    </row>
    <row r="297" spans="2:4">
      <c r="B297" s="253"/>
      <c r="C297" s="253"/>
      <c r="D297" s="253"/>
    </row>
    <row r="298" spans="2:4">
      <c r="B298" s="253"/>
      <c r="C298" s="253"/>
      <c r="D298" s="253"/>
    </row>
    <row r="299" spans="2:4">
      <c r="B299" s="253"/>
      <c r="C299" s="253"/>
      <c r="D299" s="253"/>
    </row>
    <row r="300" spans="2:4">
      <c r="B300" s="253"/>
      <c r="C300" s="253"/>
      <c r="D300" s="253"/>
    </row>
    <row r="301" spans="2:4">
      <c r="B301" s="253"/>
      <c r="C301" s="253"/>
      <c r="D301" s="253"/>
    </row>
    <row r="302" spans="2:4">
      <c r="B302" s="253"/>
      <c r="C302" s="253"/>
      <c r="D302" s="253"/>
    </row>
    <row r="303" spans="2:4">
      <c r="B303" s="253"/>
      <c r="C303" s="253"/>
      <c r="D303" s="253"/>
    </row>
    <row r="304" spans="2:4">
      <c r="B304" s="253"/>
      <c r="C304" s="253"/>
      <c r="D304" s="253"/>
    </row>
    <row r="305" spans="2:4">
      <c r="B305" s="253"/>
      <c r="C305" s="253"/>
      <c r="D305" s="253"/>
    </row>
    <row r="306" spans="2:4">
      <c r="B306" s="253"/>
      <c r="C306" s="253"/>
      <c r="D306" s="253"/>
    </row>
    <row r="307" spans="2:4">
      <c r="B307" s="253"/>
      <c r="C307" s="253"/>
      <c r="D307" s="253"/>
    </row>
    <row r="308" spans="2:4">
      <c r="B308" s="253"/>
      <c r="C308" s="253"/>
      <c r="D308" s="253"/>
    </row>
    <row r="309" spans="2:4">
      <c r="B309" s="253"/>
      <c r="C309" s="253"/>
      <c r="D309" s="253"/>
    </row>
  </sheetData>
  <mergeCells count="14">
    <mergeCell ref="L10:N10"/>
    <mergeCell ref="F28:J28"/>
    <mergeCell ref="F75:G75"/>
    <mergeCell ref="F113:H113"/>
    <mergeCell ref="F6:F9"/>
    <mergeCell ref="F10:F13"/>
    <mergeCell ref="F14:F15"/>
    <mergeCell ref="F16:F19"/>
    <mergeCell ref="F20:F23"/>
    <mergeCell ref="G36:G37"/>
    <mergeCell ref="G39:G41"/>
    <mergeCell ref="C1:D2"/>
    <mergeCell ref="G46:J47"/>
    <mergeCell ref="F1:J3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14"/>
  <sheetViews>
    <sheetView topLeftCell="A1441" workbookViewId="0">
      <selection activeCell="F1457" sqref="F1457"/>
    </sheetView>
  </sheetViews>
  <sheetFormatPr defaultColWidth="9" defaultRowHeight="12" outlineLevelCol="7"/>
  <cols>
    <col min="1" max="1" width="9" style="4"/>
    <col min="2" max="3" width="5" style="179" customWidth="1"/>
    <col min="4" max="4" width="3.25" style="179" customWidth="1"/>
    <col min="5" max="5" width="7.625" style="179" customWidth="1"/>
    <col min="6" max="6" width="39.375" style="9" customWidth="1"/>
    <col min="7" max="8" width="9" style="4"/>
    <col min="9" max="9" width="16.5" style="4" customWidth="1"/>
    <col min="10" max="16384" width="9" style="4"/>
  </cols>
  <sheetData>
    <row r="1" spans="2:5">
      <c r="B1" s="180" t="s">
        <v>97</v>
      </c>
      <c r="C1" s="180"/>
      <c r="D1" s="180"/>
      <c r="E1" s="180" t="s">
        <v>97</v>
      </c>
    </row>
    <row r="2" spans="2:3">
      <c r="B2" s="179" t="s">
        <v>112</v>
      </c>
      <c r="C2" s="181">
        <v>400</v>
      </c>
    </row>
    <row r="3" spans="1:6">
      <c r="A3" s="179" t="str">
        <f>DEC2HEX(B3)</f>
        <v>1</v>
      </c>
      <c r="B3" s="179">
        <v>1</v>
      </c>
      <c r="C3" s="182">
        <f>IF(D2&lt;&gt;15,C2,C2+1)</f>
        <v>400</v>
      </c>
      <c r="D3" s="179">
        <v>0</v>
      </c>
      <c r="E3" s="183" t="str">
        <f>B$2&amp;C3&amp;"."&amp;D3</f>
        <v>R400.0</v>
      </c>
      <c r="F3" s="184" t="s">
        <v>1178</v>
      </c>
    </row>
    <row r="4" spans="1:6">
      <c r="A4" s="179" t="str">
        <f t="shared" ref="A4:A67" si="0">DEC2HEX(B4)</f>
        <v>2</v>
      </c>
      <c r="B4" s="179">
        <v>2</v>
      </c>
      <c r="C4" s="182">
        <f t="shared" ref="C4:C67" si="1">IF(D3&lt;&gt;15,C3,C3+1)</f>
        <v>400</v>
      </c>
      <c r="D4" s="179">
        <v>1</v>
      </c>
      <c r="E4" s="179" t="str">
        <f t="shared" ref="E4:E67" si="2">B$2&amp;C4&amp;"."&amp;D4</f>
        <v>R400.1</v>
      </c>
      <c r="F4" s="9" t="s">
        <v>1179</v>
      </c>
    </row>
    <row r="5" spans="1:6">
      <c r="A5" s="179" t="str">
        <f t="shared" si="0"/>
        <v>3</v>
      </c>
      <c r="B5" s="179">
        <v>3</v>
      </c>
      <c r="C5" s="182">
        <f t="shared" si="1"/>
        <v>400</v>
      </c>
      <c r="D5" s="179">
        <v>2</v>
      </c>
      <c r="E5" s="183" t="str">
        <f t="shared" si="2"/>
        <v>R400.2</v>
      </c>
      <c r="F5" s="184" t="s">
        <v>1180</v>
      </c>
    </row>
    <row r="6" spans="1:6">
      <c r="A6" s="179" t="str">
        <f t="shared" si="0"/>
        <v>4</v>
      </c>
      <c r="B6" s="179">
        <v>4</v>
      </c>
      <c r="C6" s="182">
        <f t="shared" si="1"/>
        <v>400</v>
      </c>
      <c r="D6" s="179">
        <v>3</v>
      </c>
      <c r="E6" s="179" t="str">
        <f t="shared" si="2"/>
        <v>R400.3</v>
      </c>
      <c r="F6" s="9" t="s">
        <v>1179</v>
      </c>
    </row>
    <row r="7" spans="1:6">
      <c r="A7" s="179" t="str">
        <f t="shared" si="0"/>
        <v>5</v>
      </c>
      <c r="B7" s="179">
        <v>5</v>
      </c>
      <c r="C7" s="182">
        <f t="shared" si="1"/>
        <v>400</v>
      </c>
      <c r="D7" s="179">
        <v>4</v>
      </c>
      <c r="E7" s="179" t="str">
        <f t="shared" si="2"/>
        <v>R400.4</v>
      </c>
      <c r="F7" s="9" t="s">
        <v>1179</v>
      </c>
    </row>
    <row r="8" spans="1:6">
      <c r="A8" s="179" t="str">
        <f t="shared" si="0"/>
        <v>6</v>
      </c>
      <c r="B8" s="179">
        <v>6</v>
      </c>
      <c r="C8" s="182">
        <f t="shared" si="1"/>
        <v>400</v>
      </c>
      <c r="D8" s="179">
        <v>5</v>
      </c>
      <c r="E8" s="179" t="str">
        <f t="shared" si="2"/>
        <v>R400.5</v>
      </c>
      <c r="F8" s="9" t="s">
        <v>1179</v>
      </c>
    </row>
    <row r="9" spans="1:6">
      <c r="A9" s="179" t="str">
        <f t="shared" si="0"/>
        <v>7</v>
      </c>
      <c r="B9" s="179">
        <v>7</v>
      </c>
      <c r="C9" s="182">
        <f t="shared" si="1"/>
        <v>400</v>
      </c>
      <c r="D9" s="179">
        <v>6</v>
      </c>
      <c r="E9" s="179" t="str">
        <f t="shared" si="2"/>
        <v>R400.6</v>
      </c>
      <c r="F9" s="9" t="s">
        <v>1179</v>
      </c>
    </row>
    <row r="10" spans="1:6">
      <c r="A10" s="179" t="str">
        <f t="shared" si="0"/>
        <v>8</v>
      </c>
      <c r="B10" s="179">
        <v>8</v>
      </c>
      <c r="C10" s="182">
        <f t="shared" si="1"/>
        <v>400</v>
      </c>
      <c r="D10" s="179">
        <v>7</v>
      </c>
      <c r="E10" s="179" t="str">
        <f t="shared" si="2"/>
        <v>R400.7</v>
      </c>
      <c r="F10" s="9" t="s">
        <v>1181</v>
      </c>
    </row>
    <row r="11" spans="1:6">
      <c r="A11" s="179" t="str">
        <f t="shared" si="0"/>
        <v>9</v>
      </c>
      <c r="B11" s="179">
        <v>9</v>
      </c>
      <c r="C11" s="182">
        <f t="shared" si="1"/>
        <v>400</v>
      </c>
      <c r="D11" s="179">
        <v>8</v>
      </c>
      <c r="E11" s="179" t="str">
        <f t="shared" si="2"/>
        <v>R400.8</v>
      </c>
      <c r="F11" s="9" t="s">
        <v>1182</v>
      </c>
    </row>
    <row r="12" spans="1:6">
      <c r="A12" s="179" t="str">
        <f t="shared" si="0"/>
        <v>A</v>
      </c>
      <c r="B12" s="179">
        <v>10</v>
      </c>
      <c r="C12" s="182">
        <f t="shared" si="1"/>
        <v>400</v>
      </c>
      <c r="D12" s="179">
        <v>9</v>
      </c>
      <c r="E12" s="179" t="str">
        <f t="shared" si="2"/>
        <v>R400.9</v>
      </c>
      <c r="F12" s="9" t="s">
        <v>1179</v>
      </c>
    </row>
    <row r="13" spans="1:6">
      <c r="A13" s="179" t="str">
        <f t="shared" si="0"/>
        <v>B</v>
      </c>
      <c r="B13" s="179">
        <v>11</v>
      </c>
      <c r="C13" s="182">
        <f t="shared" si="1"/>
        <v>400</v>
      </c>
      <c r="D13" s="179">
        <f t="shared" ref="D13:D76" si="3">IF(D12&lt;&gt;15,D12+1,0)</f>
        <v>10</v>
      </c>
      <c r="E13" s="179" t="str">
        <f t="shared" si="2"/>
        <v>R400.10</v>
      </c>
      <c r="F13" s="9" t="s">
        <v>1179</v>
      </c>
    </row>
    <row r="14" spans="1:6">
      <c r="A14" s="179" t="str">
        <f t="shared" si="0"/>
        <v>C</v>
      </c>
      <c r="B14" s="179">
        <v>12</v>
      </c>
      <c r="C14" s="182">
        <f t="shared" si="1"/>
        <v>400</v>
      </c>
      <c r="D14" s="179">
        <f t="shared" si="3"/>
        <v>11</v>
      </c>
      <c r="E14" s="179" t="str">
        <f t="shared" si="2"/>
        <v>R400.11</v>
      </c>
      <c r="F14" s="9" t="s">
        <v>1183</v>
      </c>
    </row>
    <row r="15" spans="1:8">
      <c r="A15" s="179" t="str">
        <f t="shared" si="0"/>
        <v>D</v>
      </c>
      <c r="B15" s="179">
        <v>13</v>
      </c>
      <c r="C15" s="182">
        <f t="shared" si="1"/>
        <v>400</v>
      </c>
      <c r="D15" s="179">
        <f t="shared" si="3"/>
        <v>12</v>
      </c>
      <c r="E15" s="179" t="str">
        <f t="shared" si="2"/>
        <v>R400.12</v>
      </c>
      <c r="F15" s="9" t="s">
        <v>1184</v>
      </c>
      <c r="H15" s="4" t="s">
        <v>387</v>
      </c>
    </row>
    <row r="16" spans="1:6">
      <c r="A16" s="179" t="str">
        <f t="shared" si="0"/>
        <v>E</v>
      </c>
      <c r="B16" s="179">
        <v>14</v>
      </c>
      <c r="C16" s="182">
        <f t="shared" si="1"/>
        <v>400</v>
      </c>
      <c r="D16" s="179">
        <f t="shared" si="3"/>
        <v>13</v>
      </c>
      <c r="E16" s="179" t="str">
        <f t="shared" si="2"/>
        <v>R400.13</v>
      </c>
      <c r="F16" s="9" t="s">
        <v>1185</v>
      </c>
    </row>
    <row r="17" spans="1:6">
      <c r="A17" s="179" t="str">
        <f t="shared" si="0"/>
        <v>F</v>
      </c>
      <c r="B17" s="179">
        <v>15</v>
      </c>
      <c r="C17" s="182">
        <f t="shared" si="1"/>
        <v>400</v>
      </c>
      <c r="D17" s="179">
        <f t="shared" si="3"/>
        <v>14</v>
      </c>
      <c r="E17" s="179" t="str">
        <f t="shared" si="2"/>
        <v>R400.14</v>
      </c>
      <c r="F17" s="9" t="s">
        <v>1179</v>
      </c>
    </row>
    <row r="18" spans="1:6">
      <c r="A18" s="179" t="str">
        <f t="shared" si="0"/>
        <v>10</v>
      </c>
      <c r="B18" s="179">
        <v>16</v>
      </c>
      <c r="C18" s="182">
        <f t="shared" si="1"/>
        <v>400</v>
      </c>
      <c r="D18" s="179">
        <f t="shared" si="3"/>
        <v>15</v>
      </c>
      <c r="E18" s="179" t="str">
        <f t="shared" si="2"/>
        <v>R400.15</v>
      </c>
      <c r="F18" s="9" t="s">
        <v>1179</v>
      </c>
    </row>
    <row r="19" spans="1:6">
      <c r="A19" s="179" t="str">
        <f t="shared" si="0"/>
        <v>11</v>
      </c>
      <c r="B19" s="179">
        <v>17</v>
      </c>
      <c r="C19" s="182">
        <f t="shared" si="1"/>
        <v>401</v>
      </c>
      <c r="D19" s="179">
        <f t="shared" si="3"/>
        <v>0</v>
      </c>
      <c r="E19" s="179" t="str">
        <f t="shared" si="2"/>
        <v>R401.0</v>
      </c>
      <c r="F19" s="9" t="s">
        <v>1179</v>
      </c>
    </row>
    <row r="20" spans="1:6">
      <c r="A20" s="179" t="str">
        <f t="shared" si="0"/>
        <v>12</v>
      </c>
      <c r="B20" s="179">
        <v>18</v>
      </c>
      <c r="C20" s="182">
        <f t="shared" si="1"/>
        <v>401</v>
      </c>
      <c r="D20" s="179">
        <f t="shared" si="3"/>
        <v>1</v>
      </c>
      <c r="E20" s="179" t="str">
        <f t="shared" si="2"/>
        <v>R401.1</v>
      </c>
      <c r="F20" s="9" t="s">
        <v>1179</v>
      </c>
    </row>
    <row r="21" spans="1:6">
      <c r="A21" s="179" t="str">
        <f t="shared" si="0"/>
        <v>13</v>
      </c>
      <c r="B21" s="179">
        <v>19</v>
      </c>
      <c r="C21" s="182">
        <f t="shared" si="1"/>
        <v>401</v>
      </c>
      <c r="D21" s="179">
        <f t="shared" si="3"/>
        <v>2</v>
      </c>
      <c r="E21" s="179" t="str">
        <f t="shared" si="2"/>
        <v>R401.2</v>
      </c>
      <c r="F21" s="9" t="s">
        <v>1179</v>
      </c>
    </row>
    <row r="22" spans="1:6">
      <c r="A22" s="179" t="str">
        <f t="shared" si="0"/>
        <v>14</v>
      </c>
      <c r="B22" s="179">
        <v>20</v>
      </c>
      <c r="C22" s="182">
        <f t="shared" si="1"/>
        <v>401</v>
      </c>
      <c r="D22" s="179">
        <f t="shared" si="3"/>
        <v>3</v>
      </c>
      <c r="E22" s="179" t="str">
        <f t="shared" si="2"/>
        <v>R401.3</v>
      </c>
      <c r="F22" s="9" t="s">
        <v>1179</v>
      </c>
    </row>
    <row r="23" spans="1:6">
      <c r="A23" s="179" t="str">
        <f t="shared" si="0"/>
        <v>15</v>
      </c>
      <c r="B23" s="179">
        <v>21</v>
      </c>
      <c r="C23" s="182">
        <f t="shared" si="1"/>
        <v>401</v>
      </c>
      <c r="D23" s="179">
        <f t="shared" si="3"/>
        <v>4</v>
      </c>
      <c r="E23" s="179" t="str">
        <f t="shared" si="2"/>
        <v>R401.4</v>
      </c>
      <c r="F23" s="9" t="s">
        <v>1179</v>
      </c>
    </row>
    <row r="24" spans="1:6">
      <c r="A24" s="179" t="str">
        <f t="shared" si="0"/>
        <v>16</v>
      </c>
      <c r="B24" s="179">
        <v>22</v>
      </c>
      <c r="C24" s="182">
        <f t="shared" si="1"/>
        <v>401</v>
      </c>
      <c r="D24" s="179">
        <f t="shared" si="3"/>
        <v>5</v>
      </c>
      <c r="E24" s="179" t="str">
        <f t="shared" si="2"/>
        <v>R401.5</v>
      </c>
      <c r="F24" s="9" t="s">
        <v>1179</v>
      </c>
    </row>
    <row r="25" spans="1:6">
      <c r="A25" s="179" t="str">
        <f t="shared" si="0"/>
        <v>17</v>
      </c>
      <c r="B25" s="179">
        <v>23</v>
      </c>
      <c r="C25" s="182">
        <f t="shared" si="1"/>
        <v>401</v>
      </c>
      <c r="D25" s="179">
        <f t="shared" si="3"/>
        <v>6</v>
      </c>
      <c r="E25" s="179" t="str">
        <f t="shared" si="2"/>
        <v>R401.6</v>
      </c>
      <c r="F25" s="9" t="s">
        <v>1179</v>
      </c>
    </row>
    <row r="26" spans="1:6">
      <c r="A26" s="179" t="str">
        <f t="shared" si="0"/>
        <v>18</v>
      </c>
      <c r="B26" s="179">
        <v>24</v>
      </c>
      <c r="C26" s="182">
        <f t="shared" si="1"/>
        <v>401</v>
      </c>
      <c r="D26" s="179">
        <f t="shared" si="3"/>
        <v>7</v>
      </c>
      <c r="E26" s="179" t="str">
        <f t="shared" si="2"/>
        <v>R401.7</v>
      </c>
      <c r="F26" s="9" t="s">
        <v>1179</v>
      </c>
    </row>
    <row r="27" spans="1:6">
      <c r="A27" s="179" t="str">
        <f t="shared" si="0"/>
        <v>19</v>
      </c>
      <c r="B27" s="179">
        <v>25</v>
      </c>
      <c r="C27" s="182">
        <f t="shared" si="1"/>
        <v>401</v>
      </c>
      <c r="D27" s="179">
        <f t="shared" si="3"/>
        <v>8</v>
      </c>
      <c r="E27" s="179" t="str">
        <f t="shared" si="2"/>
        <v>R401.8</v>
      </c>
      <c r="F27" s="9" t="s">
        <v>1179</v>
      </c>
    </row>
    <row r="28" spans="1:6">
      <c r="A28" s="179" t="str">
        <f t="shared" si="0"/>
        <v>1A</v>
      </c>
      <c r="B28" s="179">
        <v>26</v>
      </c>
      <c r="C28" s="182">
        <f t="shared" si="1"/>
        <v>401</v>
      </c>
      <c r="D28" s="179">
        <f t="shared" si="3"/>
        <v>9</v>
      </c>
      <c r="E28" s="179" t="str">
        <f t="shared" si="2"/>
        <v>R401.9</v>
      </c>
      <c r="F28" s="9" t="s">
        <v>1179</v>
      </c>
    </row>
    <row r="29" spans="1:6">
      <c r="A29" s="179" t="str">
        <f t="shared" si="0"/>
        <v>1B</v>
      </c>
      <c r="B29" s="179">
        <v>27</v>
      </c>
      <c r="C29" s="182">
        <f t="shared" si="1"/>
        <v>401</v>
      </c>
      <c r="D29" s="179">
        <f t="shared" si="3"/>
        <v>10</v>
      </c>
      <c r="E29" s="179" t="str">
        <f t="shared" si="2"/>
        <v>R401.10</v>
      </c>
      <c r="F29" s="9" t="s">
        <v>1179</v>
      </c>
    </row>
    <row r="30" spans="1:6">
      <c r="A30" s="179" t="str">
        <f t="shared" si="0"/>
        <v>1C</v>
      </c>
      <c r="B30" s="179">
        <v>28</v>
      </c>
      <c r="C30" s="182">
        <f t="shared" si="1"/>
        <v>401</v>
      </c>
      <c r="D30" s="179">
        <f t="shared" si="3"/>
        <v>11</v>
      </c>
      <c r="E30" s="179" t="str">
        <f t="shared" si="2"/>
        <v>R401.11</v>
      </c>
      <c r="F30" s="9" t="s">
        <v>1179</v>
      </c>
    </row>
    <row r="31" spans="1:6">
      <c r="A31" s="179" t="str">
        <f t="shared" si="0"/>
        <v>1D</v>
      </c>
      <c r="B31" s="179">
        <v>29</v>
      </c>
      <c r="C31" s="182">
        <f t="shared" si="1"/>
        <v>401</v>
      </c>
      <c r="D31" s="179">
        <f t="shared" si="3"/>
        <v>12</v>
      </c>
      <c r="E31" s="179" t="str">
        <f t="shared" si="2"/>
        <v>R401.12</v>
      </c>
      <c r="F31" s="9" t="s">
        <v>1179</v>
      </c>
    </row>
    <row r="32" spans="1:6">
      <c r="A32" s="179" t="str">
        <f t="shared" si="0"/>
        <v>1E</v>
      </c>
      <c r="B32" s="179">
        <v>30</v>
      </c>
      <c r="C32" s="182">
        <f t="shared" si="1"/>
        <v>401</v>
      </c>
      <c r="D32" s="179">
        <f t="shared" si="3"/>
        <v>13</v>
      </c>
      <c r="E32" s="179" t="str">
        <f t="shared" si="2"/>
        <v>R401.13</v>
      </c>
      <c r="F32" s="9" t="s">
        <v>1179</v>
      </c>
    </row>
    <row r="33" spans="1:6">
      <c r="A33" s="179" t="str">
        <f t="shared" si="0"/>
        <v>1F</v>
      </c>
      <c r="B33" s="179">
        <v>31</v>
      </c>
      <c r="C33" s="182">
        <f t="shared" si="1"/>
        <v>401</v>
      </c>
      <c r="D33" s="179">
        <f t="shared" si="3"/>
        <v>14</v>
      </c>
      <c r="E33" s="179" t="str">
        <f t="shared" si="2"/>
        <v>R401.14</v>
      </c>
      <c r="F33" s="9" t="s">
        <v>1179</v>
      </c>
    </row>
    <row r="34" spans="1:6">
      <c r="A34" s="179" t="str">
        <f t="shared" si="0"/>
        <v>20</v>
      </c>
      <c r="B34" s="179">
        <v>32</v>
      </c>
      <c r="C34" s="182">
        <f t="shared" si="1"/>
        <v>401</v>
      </c>
      <c r="D34" s="179">
        <f t="shared" si="3"/>
        <v>15</v>
      </c>
      <c r="E34" s="179" t="str">
        <f t="shared" si="2"/>
        <v>R401.15</v>
      </c>
      <c r="F34" s="9" t="s">
        <v>1179</v>
      </c>
    </row>
    <row r="35" spans="1:6">
      <c r="A35" s="179" t="str">
        <f t="shared" si="0"/>
        <v>21</v>
      </c>
      <c r="B35" s="179">
        <v>33</v>
      </c>
      <c r="C35" s="182">
        <f t="shared" si="1"/>
        <v>402</v>
      </c>
      <c r="D35" s="179">
        <f t="shared" si="3"/>
        <v>0</v>
      </c>
      <c r="E35" s="179" t="str">
        <f t="shared" si="2"/>
        <v>R402.0</v>
      </c>
      <c r="F35" s="9" t="s">
        <v>1186</v>
      </c>
    </row>
    <row r="36" spans="1:6">
      <c r="A36" s="179" t="str">
        <f t="shared" si="0"/>
        <v>22</v>
      </c>
      <c r="B36" s="179">
        <v>34</v>
      </c>
      <c r="C36" s="182">
        <f t="shared" si="1"/>
        <v>402</v>
      </c>
      <c r="D36" s="179">
        <f t="shared" si="3"/>
        <v>1</v>
      </c>
      <c r="E36" s="179" t="str">
        <f t="shared" si="2"/>
        <v>R402.1</v>
      </c>
      <c r="F36" s="9" t="s">
        <v>1187</v>
      </c>
    </row>
    <row r="37" spans="1:6">
      <c r="A37" s="179" t="str">
        <f t="shared" si="0"/>
        <v>23</v>
      </c>
      <c r="B37" s="179">
        <v>35</v>
      </c>
      <c r="C37" s="182">
        <f t="shared" si="1"/>
        <v>402</v>
      </c>
      <c r="D37" s="179">
        <f t="shared" si="3"/>
        <v>2</v>
      </c>
      <c r="E37" s="179" t="str">
        <f t="shared" si="2"/>
        <v>R402.2</v>
      </c>
      <c r="F37" s="9" t="s">
        <v>1188</v>
      </c>
    </row>
    <row r="38" spans="1:6">
      <c r="A38" s="179" t="str">
        <f t="shared" si="0"/>
        <v>24</v>
      </c>
      <c r="B38" s="179">
        <v>36</v>
      </c>
      <c r="C38" s="182">
        <f t="shared" si="1"/>
        <v>402</v>
      </c>
      <c r="D38" s="179">
        <f t="shared" si="3"/>
        <v>3</v>
      </c>
      <c r="E38" s="179" t="str">
        <f t="shared" si="2"/>
        <v>R402.3</v>
      </c>
      <c r="F38" s="9" t="s">
        <v>1189</v>
      </c>
    </row>
    <row r="39" spans="1:6">
      <c r="A39" s="179" t="str">
        <f t="shared" si="0"/>
        <v>25</v>
      </c>
      <c r="B39" s="179">
        <v>37</v>
      </c>
      <c r="C39" s="182">
        <f t="shared" si="1"/>
        <v>402</v>
      </c>
      <c r="D39" s="179">
        <f t="shared" si="3"/>
        <v>4</v>
      </c>
      <c r="E39" s="179" t="str">
        <f t="shared" si="2"/>
        <v>R402.4</v>
      </c>
      <c r="F39" s="9" t="s">
        <v>1190</v>
      </c>
    </row>
    <row r="40" spans="1:6">
      <c r="A40" s="179" t="str">
        <f t="shared" si="0"/>
        <v>26</v>
      </c>
      <c r="B40" s="179">
        <v>38</v>
      </c>
      <c r="C40" s="182">
        <f t="shared" si="1"/>
        <v>402</v>
      </c>
      <c r="D40" s="179">
        <f t="shared" si="3"/>
        <v>5</v>
      </c>
      <c r="E40" s="179" t="str">
        <f t="shared" si="2"/>
        <v>R402.5</v>
      </c>
      <c r="F40" s="9" t="s">
        <v>1191</v>
      </c>
    </row>
    <row r="41" spans="1:6">
      <c r="A41" s="179" t="str">
        <f t="shared" si="0"/>
        <v>27</v>
      </c>
      <c r="B41" s="179">
        <v>39</v>
      </c>
      <c r="C41" s="182">
        <f t="shared" si="1"/>
        <v>402</v>
      </c>
      <c r="D41" s="179">
        <f t="shared" si="3"/>
        <v>6</v>
      </c>
      <c r="E41" s="179" t="str">
        <f t="shared" si="2"/>
        <v>R402.6</v>
      </c>
      <c r="F41" s="9" t="s">
        <v>1192</v>
      </c>
    </row>
    <row r="42" spans="1:6">
      <c r="A42" s="179" t="str">
        <f t="shared" si="0"/>
        <v>28</v>
      </c>
      <c r="B42" s="179">
        <v>40</v>
      </c>
      <c r="C42" s="182">
        <f t="shared" si="1"/>
        <v>402</v>
      </c>
      <c r="D42" s="179">
        <f t="shared" si="3"/>
        <v>7</v>
      </c>
      <c r="E42" s="179" t="str">
        <f t="shared" si="2"/>
        <v>R402.7</v>
      </c>
      <c r="F42" s="9" t="s">
        <v>1193</v>
      </c>
    </row>
    <row r="43" spans="1:6">
      <c r="A43" s="179" t="str">
        <f t="shared" si="0"/>
        <v>29</v>
      </c>
      <c r="B43" s="179">
        <v>41</v>
      </c>
      <c r="C43" s="182">
        <f t="shared" si="1"/>
        <v>402</v>
      </c>
      <c r="D43" s="179">
        <f t="shared" si="3"/>
        <v>8</v>
      </c>
      <c r="E43" s="179" t="str">
        <f t="shared" si="2"/>
        <v>R402.8</v>
      </c>
      <c r="F43" s="9" t="s">
        <v>1194</v>
      </c>
    </row>
    <row r="44" spans="1:6">
      <c r="A44" s="179" t="str">
        <f t="shared" si="0"/>
        <v>2A</v>
      </c>
      <c r="B44" s="179">
        <v>42</v>
      </c>
      <c r="C44" s="182">
        <f t="shared" si="1"/>
        <v>402</v>
      </c>
      <c r="D44" s="179">
        <f t="shared" si="3"/>
        <v>9</v>
      </c>
      <c r="E44" s="179" t="str">
        <f t="shared" si="2"/>
        <v>R402.9</v>
      </c>
      <c r="F44" s="9" t="s">
        <v>1195</v>
      </c>
    </row>
    <row r="45" spans="1:6">
      <c r="A45" s="179" t="str">
        <f t="shared" si="0"/>
        <v>2B</v>
      </c>
      <c r="B45" s="179">
        <v>43</v>
      </c>
      <c r="C45" s="182">
        <f t="shared" si="1"/>
        <v>402</v>
      </c>
      <c r="D45" s="179">
        <f t="shared" si="3"/>
        <v>10</v>
      </c>
      <c r="E45" s="179" t="str">
        <f t="shared" si="2"/>
        <v>R402.10</v>
      </c>
      <c r="F45" s="9" t="s">
        <v>1196</v>
      </c>
    </row>
    <row r="46" spans="1:6">
      <c r="A46" s="179" t="str">
        <f t="shared" si="0"/>
        <v>2C</v>
      </c>
      <c r="B46" s="179">
        <v>44</v>
      </c>
      <c r="C46" s="182">
        <f t="shared" si="1"/>
        <v>402</v>
      </c>
      <c r="D46" s="179">
        <f t="shared" si="3"/>
        <v>11</v>
      </c>
      <c r="E46" s="179" t="str">
        <f t="shared" si="2"/>
        <v>R402.11</v>
      </c>
      <c r="F46" s="9" t="s">
        <v>1197</v>
      </c>
    </row>
    <row r="47" spans="1:6">
      <c r="A47" s="179" t="str">
        <f t="shared" si="0"/>
        <v>2D</v>
      </c>
      <c r="B47" s="179">
        <v>45</v>
      </c>
      <c r="C47" s="182">
        <f t="shared" si="1"/>
        <v>402</v>
      </c>
      <c r="D47" s="179">
        <f t="shared" si="3"/>
        <v>12</v>
      </c>
      <c r="E47" s="179" t="str">
        <f t="shared" si="2"/>
        <v>R402.12</v>
      </c>
      <c r="F47" s="9" t="s">
        <v>1198</v>
      </c>
    </row>
    <row r="48" spans="1:6">
      <c r="A48" s="179" t="str">
        <f t="shared" si="0"/>
        <v>2E</v>
      </c>
      <c r="B48" s="179">
        <v>46</v>
      </c>
      <c r="C48" s="182">
        <f t="shared" si="1"/>
        <v>402</v>
      </c>
      <c r="D48" s="179">
        <f t="shared" si="3"/>
        <v>13</v>
      </c>
      <c r="E48" s="179" t="str">
        <f t="shared" si="2"/>
        <v>R402.13</v>
      </c>
      <c r="F48" s="9" t="s">
        <v>1198</v>
      </c>
    </row>
    <row r="49" spans="1:6">
      <c r="A49" s="179" t="str">
        <f t="shared" si="0"/>
        <v>2F</v>
      </c>
      <c r="B49" s="179">
        <v>47</v>
      </c>
      <c r="C49" s="182">
        <f t="shared" si="1"/>
        <v>402</v>
      </c>
      <c r="D49" s="179">
        <f t="shared" si="3"/>
        <v>14</v>
      </c>
      <c r="E49" s="179" t="str">
        <f t="shared" si="2"/>
        <v>R402.14</v>
      </c>
      <c r="F49" s="9" t="s">
        <v>1198</v>
      </c>
    </row>
    <row r="50" spans="1:6">
      <c r="A50" s="179" t="str">
        <f t="shared" si="0"/>
        <v>30</v>
      </c>
      <c r="B50" s="179">
        <v>48</v>
      </c>
      <c r="C50" s="182">
        <f t="shared" si="1"/>
        <v>402</v>
      </c>
      <c r="D50" s="179">
        <f t="shared" si="3"/>
        <v>15</v>
      </c>
      <c r="E50" s="179" t="str">
        <f t="shared" si="2"/>
        <v>R402.15</v>
      </c>
      <c r="F50" s="9" t="s">
        <v>1198</v>
      </c>
    </row>
    <row r="51" spans="1:6">
      <c r="A51" s="179" t="str">
        <f t="shared" si="0"/>
        <v>31</v>
      </c>
      <c r="B51" s="179">
        <v>49</v>
      </c>
      <c r="C51" s="182">
        <f t="shared" si="1"/>
        <v>403</v>
      </c>
      <c r="D51" s="179">
        <f t="shared" si="3"/>
        <v>0</v>
      </c>
      <c r="E51" s="183" t="str">
        <f t="shared" si="2"/>
        <v>R403.0</v>
      </c>
      <c r="F51" s="184" t="s">
        <v>1199</v>
      </c>
    </row>
    <row r="52" spans="1:6">
      <c r="A52" s="179" t="str">
        <f t="shared" si="0"/>
        <v>32</v>
      </c>
      <c r="B52" s="179">
        <v>50</v>
      </c>
      <c r="C52" s="182">
        <f t="shared" si="1"/>
        <v>403</v>
      </c>
      <c r="D52" s="179">
        <f t="shared" si="3"/>
        <v>1</v>
      </c>
      <c r="E52" s="179" t="str">
        <f t="shared" si="2"/>
        <v>R403.1</v>
      </c>
      <c r="F52" s="9" t="s">
        <v>1198</v>
      </c>
    </row>
    <row r="53" spans="1:6">
      <c r="A53" s="179" t="str">
        <f t="shared" si="0"/>
        <v>33</v>
      </c>
      <c r="B53" s="179">
        <v>51</v>
      </c>
      <c r="C53" s="182">
        <f t="shared" si="1"/>
        <v>403</v>
      </c>
      <c r="D53" s="179">
        <f t="shared" si="3"/>
        <v>2</v>
      </c>
      <c r="E53" s="179" t="str">
        <f t="shared" si="2"/>
        <v>R403.2</v>
      </c>
      <c r="F53" s="9" t="s">
        <v>1200</v>
      </c>
    </row>
    <row r="54" spans="1:6">
      <c r="A54" s="179" t="str">
        <f t="shared" si="0"/>
        <v>34</v>
      </c>
      <c r="B54" s="179">
        <v>52</v>
      </c>
      <c r="C54" s="182">
        <f t="shared" si="1"/>
        <v>403</v>
      </c>
      <c r="D54" s="179">
        <f t="shared" si="3"/>
        <v>3</v>
      </c>
      <c r="E54" s="179" t="str">
        <f t="shared" si="2"/>
        <v>R403.3</v>
      </c>
      <c r="F54" s="9" t="s">
        <v>1201</v>
      </c>
    </row>
    <row r="55" spans="1:6">
      <c r="A55" s="179" t="str">
        <f t="shared" si="0"/>
        <v>35</v>
      </c>
      <c r="B55" s="179">
        <v>53</v>
      </c>
      <c r="C55" s="182">
        <f t="shared" si="1"/>
        <v>403</v>
      </c>
      <c r="D55" s="179">
        <f t="shared" si="3"/>
        <v>4</v>
      </c>
      <c r="E55" s="179" t="str">
        <f t="shared" si="2"/>
        <v>R403.4</v>
      </c>
      <c r="F55" s="9" t="s">
        <v>1202</v>
      </c>
    </row>
    <row r="56" spans="1:6">
      <c r="A56" s="179" t="str">
        <f t="shared" si="0"/>
        <v>36</v>
      </c>
      <c r="B56" s="179">
        <v>54</v>
      </c>
      <c r="C56" s="182">
        <f t="shared" si="1"/>
        <v>403</v>
      </c>
      <c r="D56" s="179">
        <f t="shared" si="3"/>
        <v>5</v>
      </c>
      <c r="E56" s="183" t="str">
        <f t="shared" si="2"/>
        <v>R403.5</v>
      </c>
      <c r="F56" s="184" t="s">
        <v>1203</v>
      </c>
    </row>
    <row r="57" spans="1:6">
      <c r="A57" s="179" t="str">
        <f t="shared" si="0"/>
        <v>37</v>
      </c>
      <c r="B57" s="179">
        <v>55</v>
      </c>
      <c r="C57" s="182">
        <f t="shared" si="1"/>
        <v>403</v>
      </c>
      <c r="D57" s="179">
        <f t="shared" si="3"/>
        <v>6</v>
      </c>
      <c r="E57" s="179" t="str">
        <f t="shared" si="2"/>
        <v>R403.6</v>
      </c>
      <c r="F57" s="9" t="s">
        <v>1204</v>
      </c>
    </row>
    <row r="58" spans="1:6">
      <c r="A58" s="179" t="str">
        <f t="shared" si="0"/>
        <v>38</v>
      </c>
      <c r="B58" s="179">
        <v>56</v>
      </c>
      <c r="C58" s="182">
        <f t="shared" si="1"/>
        <v>403</v>
      </c>
      <c r="D58" s="179">
        <f t="shared" si="3"/>
        <v>7</v>
      </c>
      <c r="E58" s="179" t="str">
        <f t="shared" si="2"/>
        <v>R403.7</v>
      </c>
      <c r="F58" s="9" t="s">
        <v>1205</v>
      </c>
    </row>
    <row r="59" spans="1:6">
      <c r="A59" s="179" t="str">
        <f t="shared" si="0"/>
        <v>39</v>
      </c>
      <c r="B59" s="179">
        <v>57</v>
      </c>
      <c r="C59" s="182">
        <f t="shared" si="1"/>
        <v>403</v>
      </c>
      <c r="D59" s="179">
        <f t="shared" si="3"/>
        <v>8</v>
      </c>
      <c r="E59" s="179" t="str">
        <f t="shared" si="2"/>
        <v>R403.8</v>
      </c>
      <c r="F59" s="9" t="s">
        <v>1206</v>
      </c>
    </row>
    <row r="60" spans="1:6">
      <c r="A60" s="179" t="str">
        <f t="shared" si="0"/>
        <v>3A</v>
      </c>
      <c r="B60" s="179">
        <v>58</v>
      </c>
      <c r="C60" s="182">
        <f t="shared" si="1"/>
        <v>403</v>
      </c>
      <c r="D60" s="179">
        <f t="shared" si="3"/>
        <v>9</v>
      </c>
      <c r="E60" s="179" t="str">
        <f t="shared" si="2"/>
        <v>R403.9</v>
      </c>
      <c r="F60" s="9" t="s">
        <v>1207</v>
      </c>
    </row>
    <row r="61" spans="1:6">
      <c r="A61" s="179" t="str">
        <f t="shared" si="0"/>
        <v>3B</v>
      </c>
      <c r="B61" s="179">
        <v>59</v>
      </c>
      <c r="C61" s="182">
        <f t="shared" si="1"/>
        <v>403</v>
      </c>
      <c r="D61" s="179">
        <f t="shared" si="3"/>
        <v>10</v>
      </c>
      <c r="E61" s="179" t="str">
        <f t="shared" si="2"/>
        <v>R403.10</v>
      </c>
      <c r="F61" s="9" t="s">
        <v>1208</v>
      </c>
    </row>
    <row r="62" spans="1:6">
      <c r="A62" s="179" t="str">
        <f t="shared" si="0"/>
        <v>3C</v>
      </c>
      <c r="B62" s="179">
        <v>60</v>
      </c>
      <c r="C62" s="182">
        <f t="shared" si="1"/>
        <v>403</v>
      </c>
      <c r="D62" s="179">
        <f t="shared" si="3"/>
        <v>11</v>
      </c>
      <c r="E62" s="179" t="str">
        <f t="shared" si="2"/>
        <v>R403.11</v>
      </c>
      <c r="F62" s="9" t="s">
        <v>1209</v>
      </c>
    </row>
    <row r="63" spans="1:6">
      <c r="A63" s="179" t="str">
        <f t="shared" si="0"/>
        <v>3D</v>
      </c>
      <c r="B63" s="179">
        <v>61</v>
      </c>
      <c r="C63" s="182">
        <f t="shared" si="1"/>
        <v>403</v>
      </c>
      <c r="D63" s="179">
        <f t="shared" si="3"/>
        <v>12</v>
      </c>
      <c r="E63" s="179" t="str">
        <f t="shared" si="2"/>
        <v>R403.12</v>
      </c>
      <c r="F63" s="9" t="s">
        <v>1210</v>
      </c>
    </row>
    <row r="64" spans="1:6">
      <c r="A64" s="179" t="str">
        <f t="shared" si="0"/>
        <v>3E</v>
      </c>
      <c r="B64" s="179">
        <v>62</v>
      </c>
      <c r="C64" s="182">
        <f t="shared" si="1"/>
        <v>403</v>
      </c>
      <c r="D64" s="179">
        <f t="shared" si="3"/>
        <v>13</v>
      </c>
      <c r="E64" s="183" t="str">
        <f t="shared" si="2"/>
        <v>R403.13</v>
      </c>
      <c r="F64" s="184" t="s">
        <v>1211</v>
      </c>
    </row>
    <row r="65" spans="1:6">
      <c r="A65" s="179" t="str">
        <f t="shared" si="0"/>
        <v>3F</v>
      </c>
      <c r="B65" s="179">
        <v>63</v>
      </c>
      <c r="C65" s="182">
        <f t="shared" si="1"/>
        <v>403</v>
      </c>
      <c r="D65" s="179">
        <f t="shared" si="3"/>
        <v>14</v>
      </c>
      <c r="E65" s="183" t="str">
        <f t="shared" si="2"/>
        <v>R403.14</v>
      </c>
      <c r="F65" s="184" t="s">
        <v>1212</v>
      </c>
    </row>
    <row r="66" spans="1:6">
      <c r="A66" s="179" t="str">
        <f t="shared" si="0"/>
        <v>40</v>
      </c>
      <c r="B66" s="179">
        <v>64</v>
      </c>
      <c r="C66" s="182">
        <f t="shared" si="1"/>
        <v>403</v>
      </c>
      <c r="D66" s="179">
        <f t="shared" si="3"/>
        <v>15</v>
      </c>
      <c r="E66" s="183" t="str">
        <f t="shared" si="2"/>
        <v>R403.15</v>
      </c>
      <c r="F66" s="184" t="s">
        <v>1213</v>
      </c>
    </row>
    <row r="67" spans="1:6">
      <c r="A67" s="179" t="str">
        <f t="shared" si="0"/>
        <v>41</v>
      </c>
      <c r="B67" s="179">
        <v>65</v>
      </c>
      <c r="C67" s="182">
        <f t="shared" si="1"/>
        <v>404</v>
      </c>
      <c r="D67" s="179">
        <f t="shared" si="3"/>
        <v>0</v>
      </c>
      <c r="E67" s="179" t="str">
        <f t="shared" si="2"/>
        <v>R404.0</v>
      </c>
      <c r="F67" s="9" t="s">
        <v>1214</v>
      </c>
    </row>
    <row r="68" spans="1:6">
      <c r="A68" s="179" t="str">
        <f t="shared" ref="A68:A131" si="4">DEC2HEX(B68)</f>
        <v>42</v>
      </c>
      <c r="B68" s="179">
        <v>66</v>
      </c>
      <c r="C68" s="182">
        <f t="shared" ref="C68:C131" si="5">IF(D67&lt;&gt;15,C67,C67+1)</f>
        <v>404</v>
      </c>
      <c r="D68" s="179">
        <f t="shared" si="3"/>
        <v>1</v>
      </c>
      <c r="E68" s="179" t="str">
        <f t="shared" ref="E68:E131" si="6">B$2&amp;C68&amp;"."&amp;D68</f>
        <v>R404.1</v>
      </c>
      <c r="F68" s="9" t="s">
        <v>1215</v>
      </c>
    </row>
    <row r="69" spans="1:6">
      <c r="A69" s="179" t="str">
        <f t="shared" si="4"/>
        <v>43</v>
      </c>
      <c r="B69" s="179">
        <v>67</v>
      </c>
      <c r="C69" s="182">
        <f t="shared" si="5"/>
        <v>404</v>
      </c>
      <c r="D69" s="179">
        <f t="shared" si="3"/>
        <v>2</v>
      </c>
      <c r="E69" s="179" t="str">
        <f t="shared" si="6"/>
        <v>R404.2</v>
      </c>
      <c r="F69" s="9" t="s">
        <v>1198</v>
      </c>
    </row>
    <row r="70" spans="1:6">
      <c r="A70" s="179" t="str">
        <f t="shared" si="4"/>
        <v>44</v>
      </c>
      <c r="B70" s="179">
        <v>68</v>
      </c>
      <c r="C70" s="182">
        <f t="shared" si="5"/>
        <v>404</v>
      </c>
      <c r="D70" s="179">
        <f t="shared" si="3"/>
        <v>3</v>
      </c>
      <c r="E70" s="179" t="str">
        <f t="shared" si="6"/>
        <v>R404.3</v>
      </c>
      <c r="F70" s="9" t="s">
        <v>1216</v>
      </c>
    </row>
    <row r="71" spans="1:6">
      <c r="A71" s="179" t="str">
        <f t="shared" si="4"/>
        <v>45</v>
      </c>
      <c r="B71" s="179">
        <v>69</v>
      </c>
      <c r="C71" s="182">
        <f t="shared" si="5"/>
        <v>404</v>
      </c>
      <c r="D71" s="179">
        <f t="shared" si="3"/>
        <v>4</v>
      </c>
      <c r="E71" s="179" t="str">
        <f t="shared" si="6"/>
        <v>R404.4</v>
      </c>
      <c r="F71" s="9" t="s">
        <v>1217</v>
      </c>
    </row>
    <row r="72" spans="1:6">
      <c r="A72" s="179" t="str">
        <f t="shared" si="4"/>
        <v>46</v>
      </c>
      <c r="B72" s="179">
        <v>70</v>
      </c>
      <c r="C72" s="182">
        <f t="shared" si="5"/>
        <v>404</v>
      </c>
      <c r="D72" s="179">
        <f t="shared" si="3"/>
        <v>5</v>
      </c>
      <c r="E72" s="179" t="str">
        <f t="shared" si="6"/>
        <v>R404.5</v>
      </c>
      <c r="F72" s="9" t="s">
        <v>1218</v>
      </c>
    </row>
    <row r="73" spans="1:6">
      <c r="A73" s="179" t="str">
        <f t="shared" si="4"/>
        <v>47</v>
      </c>
      <c r="B73" s="179">
        <v>71</v>
      </c>
      <c r="C73" s="182">
        <f t="shared" si="5"/>
        <v>404</v>
      </c>
      <c r="D73" s="179">
        <f t="shared" si="3"/>
        <v>6</v>
      </c>
      <c r="E73" s="179" t="str">
        <f t="shared" si="6"/>
        <v>R404.6</v>
      </c>
      <c r="F73" s="9" t="s">
        <v>1219</v>
      </c>
    </row>
    <row r="74" spans="1:6">
      <c r="A74" s="179" t="str">
        <f t="shared" si="4"/>
        <v>48</v>
      </c>
      <c r="B74" s="179">
        <v>72</v>
      </c>
      <c r="C74" s="182">
        <f t="shared" si="5"/>
        <v>404</v>
      </c>
      <c r="D74" s="179">
        <f t="shared" si="3"/>
        <v>7</v>
      </c>
      <c r="E74" s="179" t="str">
        <f t="shared" si="6"/>
        <v>R404.7</v>
      </c>
      <c r="F74" s="9" t="s">
        <v>1220</v>
      </c>
    </row>
    <row r="75" spans="1:6">
      <c r="A75" s="179" t="str">
        <f t="shared" si="4"/>
        <v>49</v>
      </c>
      <c r="B75" s="179">
        <v>73</v>
      </c>
      <c r="C75" s="182">
        <f t="shared" si="5"/>
        <v>404</v>
      </c>
      <c r="D75" s="179">
        <f t="shared" si="3"/>
        <v>8</v>
      </c>
      <c r="E75" s="179" t="str">
        <f t="shared" si="6"/>
        <v>R404.8</v>
      </c>
      <c r="F75" s="9" t="s">
        <v>1221</v>
      </c>
    </row>
    <row r="76" spans="1:6">
      <c r="A76" s="179" t="str">
        <f t="shared" si="4"/>
        <v>4A</v>
      </c>
      <c r="B76" s="179">
        <v>74</v>
      </c>
      <c r="C76" s="182">
        <f t="shared" si="5"/>
        <v>404</v>
      </c>
      <c r="D76" s="179">
        <f t="shared" si="3"/>
        <v>9</v>
      </c>
      <c r="E76" s="179" t="str">
        <f t="shared" si="6"/>
        <v>R404.9</v>
      </c>
      <c r="F76" s="9" t="s">
        <v>1222</v>
      </c>
    </row>
    <row r="77" spans="1:6">
      <c r="A77" s="179" t="str">
        <f t="shared" si="4"/>
        <v>4B</v>
      </c>
      <c r="B77" s="179">
        <v>75</v>
      </c>
      <c r="C77" s="182">
        <f t="shared" si="5"/>
        <v>404</v>
      </c>
      <c r="D77" s="179">
        <f t="shared" ref="D77:D140" si="7">IF(D76&lt;&gt;15,D76+1,0)</f>
        <v>10</v>
      </c>
      <c r="E77" s="179" t="str">
        <f t="shared" si="6"/>
        <v>R404.10</v>
      </c>
      <c r="F77" s="9" t="s">
        <v>1223</v>
      </c>
    </row>
    <row r="78" spans="1:6">
      <c r="A78" s="179" t="str">
        <f t="shared" si="4"/>
        <v>4C</v>
      </c>
      <c r="B78" s="179">
        <v>76</v>
      </c>
      <c r="C78" s="182">
        <f t="shared" si="5"/>
        <v>404</v>
      </c>
      <c r="D78" s="179">
        <f t="shared" si="7"/>
        <v>11</v>
      </c>
      <c r="E78" s="179" t="str">
        <f t="shared" si="6"/>
        <v>R404.11</v>
      </c>
      <c r="F78" s="9" t="s">
        <v>1224</v>
      </c>
    </row>
    <row r="79" spans="1:6">
      <c r="A79" s="179" t="str">
        <f t="shared" si="4"/>
        <v>4D</v>
      </c>
      <c r="B79" s="179">
        <v>77</v>
      </c>
      <c r="C79" s="182">
        <f t="shared" si="5"/>
        <v>404</v>
      </c>
      <c r="D79" s="179">
        <f t="shared" si="7"/>
        <v>12</v>
      </c>
      <c r="E79" s="179" t="str">
        <f t="shared" si="6"/>
        <v>R404.12</v>
      </c>
      <c r="F79" s="9" t="s">
        <v>1225</v>
      </c>
    </row>
    <row r="80" spans="1:6">
      <c r="A80" s="179" t="str">
        <f t="shared" si="4"/>
        <v>4E</v>
      </c>
      <c r="B80" s="179">
        <v>78</v>
      </c>
      <c r="C80" s="182">
        <f t="shared" si="5"/>
        <v>404</v>
      </c>
      <c r="D80" s="179">
        <f t="shared" si="7"/>
        <v>13</v>
      </c>
      <c r="E80" s="179" t="str">
        <f t="shared" si="6"/>
        <v>R404.13</v>
      </c>
      <c r="F80" s="9" t="s">
        <v>1198</v>
      </c>
    </row>
    <row r="81" spans="1:6">
      <c r="A81" s="179" t="str">
        <f t="shared" si="4"/>
        <v>4F</v>
      </c>
      <c r="B81" s="179">
        <v>79</v>
      </c>
      <c r="C81" s="182">
        <f t="shared" si="5"/>
        <v>404</v>
      </c>
      <c r="D81" s="179">
        <f t="shared" si="7"/>
        <v>14</v>
      </c>
      <c r="E81" s="179" t="str">
        <f t="shared" si="6"/>
        <v>R404.14</v>
      </c>
      <c r="F81" s="9" t="s">
        <v>1226</v>
      </c>
    </row>
    <row r="82" spans="1:6">
      <c r="A82" s="179" t="str">
        <f t="shared" si="4"/>
        <v>50</v>
      </c>
      <c r="B82" s="179">
        <v>80</v>
      </c>
      <c r="C82" s="182">
        <f t="shared" si="5"/>
        <v>404</v>
      </c>
      <c r="D82" s="179">
        <f t="shared" si="7"/>
        <v>15</v>
      </c>
      <c r="E82" s="179" t="str">
        <f t="shared" si="6"/>
        <v>R404.15</v>
      </c>
      <c r="F82" s="9" t="s">
        <v>1227</v>
      </c>
    </row>
    <row r="83" spans="1:6">
      <c r="A83" s="179" t="str">
        <f t="shared" si="4"/>
        <v>51</v>
      </c>
      <c r="B83" s="179">
        <v>81</v>
      </c>
      <c r="C83" s="182">
        <f t="shared" si="5"/>
        <v>405</v>
      </c>
      <c r="D83" s="179">
        <f t="shared" si="7"/>
        <v>0</v>
      </c>
      <c r="E83" s="179" t="str">
        <f t="shared" si="6"/>
        <v>R405.0</v>
      </c>
      <c r="F83" s="9" t="s">
        <v>1228</v>
      </c>
    </row>
    <row r="84" spans="1:6">
      <c r="A84" s="179" t="str">
        <f t="shared" si="4"/>
        <v>52</v>
      </c>
      <c r="B84" s="179">
        <v>82</v>
      </c>
      <c r="C84" s="182">
        <f t="shared" si="5"/>
        <v>405</v>
      </c>
      <c r="D84" s="179">
        <f t="shared" si="7"/>
        <v>1</v>
      </c>
      <c r="E84" s="179" t="str">
        <f t="shared" si="6"/>
        <v>R405.1</v>
      </c>
      <c r="F84" s="9" t="s">
        <v>1229</v>
      </c>
    </row>
    <row r="85" spans="1:6">
      <c r="A85" s="179" t="str">
        <f t="shared" si="4"/>
        <v>53</v>
      </c>
      <c r="B85" s="179">
        <v>83</v>
      </c>
      <c r="C85" s="182">
        <f t="shared" si="5"/>
        <v>405</v>
      </c>
      <c r="D85" s="179">
        <f t="shared" si="7"/>
        <v>2</v>
      </c>
      <c r="E85" s="179" t="str">
        <f t="shared" si="6"/>
        <v>R405.2</v>
      </c>
      <c r="F85" s="9" t="s">
        <v>1230</v>
      </c>
    </row>
    <row r="86" spans="1:6">
      <c r="A86" s="179" t="str">
        <f t="shared" si="4"/>
        <v>54</v>
      </c>
      <c r="B86" s="179">
        <v>84</v>
      </c>
      <c r="C86" s="182">
        <f t="shared" si="5"/>
        <v>405</v>
      </c>
      <c r="D86" s="179">
        <f t="shared" si="7"/>
        <v>3</v>
      </c>
      <c r="E86" s="179" t="str">
        <f t="shared" si="6"/>
        <v>R405.3</v>
      </c>
      <c r="F86" s="9" t="s">
        <v>1198</v>
      </c>
    </row>
    <row r="87" spans="1:6">
      <c r="A87" s="179" t="str">
        <f t="shared" si="4"/>
        <v>55</v>
      </c>
      <c r="B87" s="179">
        <v>85</v>
      </c>
      <c r="C87" s="182">
        <f t="shared" si="5"/>
        <v>405</v>
      </c>
      <c r="D87" s="179">
        <f t="shared" si="7"/>
        <v>4</v>
      </c>
      <c r="E87" s="179" t="str">
        <f t="shared" si="6"/>
        <v>R405.4</v>
      </c>
      <c r="F87" s="9" t="s">
        <v>1231</v>
      </c>
    </row>
    <row r="88" spans="1:6">
      <c r="A88" s="179" t="str">
        <f t="shared" si="4"/>
        <v>56</v>
      </c>
      <c r="B88" s="179">
        <v>86</v>
      </c>
      <c r="C88" s="182">
        <f t="shared" si="5"/>
        <v>405</v>
      </c>
      <c r="D88" s="179">
        <f t="shared" si="7"/>
        <v>5</v>
      </c>
      <c r="E88" s="179" t="str">
        <f t="shared" si="6"/>
        <v>R405.5</v>
      </c>
      <c r="F88" s="9" t="s">
        <v>1232</v>
      </c>
    </row>
    <row r="89" spans="1:6">
      <c r="A89" s="179" t="str">
        <f t="shared" si="4"/>
        <v>57</v>
      </c>
      <c r="B89" s="179">
        <v>87</v>
      </c>
      <c r="C89" s="182">
        <f t="shared" si="5"/>
        <v>405</v>
      </c>
      <c r="D89" s="179">
        <f t="shared" si="7"/>
        <v>6</v>
      </c>
      <c r="E89" s="179" t="str">
        <f t="shared" si="6"/>
        <v>R405.6</v>
      </c>
      <c r="F89" s="9" t="s">
        <v>1233</v>
      </c>
    </row>
    <row r="90" spans="1:6">
      <c r="A90" s="179" t="str">
        <f t="shared" si="4"/>
        <v>58</v>
      </c>
      <c r="B90" s="179">
        <v>88</v>
      </c>
      <c r="C90" s="182">
        <f t="shared" si="5"/>
        <v>405</v>
      </c>
      <c r="D90" s="179">
        <f t="shared" si="7"/>
        <v>7</v>
      </c>
      <c r="E90" s="179" t="str">
        <f t="shared" si="6"/>
        <v>R405.7</v>
      </c>
      <c r="F90" s="9" t="s">
        <v>1234</v>
      </c>
    </row>
    <row r="91" spans="1:6">
      <c r="A91" s="179" t="str">
        <f t="shared" si="4"/>
        <v>59</v>
      </c>
      <c r="B91" s="179">
        <v>89</v>
      </c>
      <c r="C91" s="182">
        <f t="shared" si="5"/>
        <v>405</v>
      </c>
      <c r="D91" s="179">
        <f t="shared" si="7"/>
        <v>8</v>
      </c>
      <c r="E91" s="179" t="str">
        <f t="shared" si="6"/>
        <v>R405.8</v>
      </c>
      <c r="F91" s="9" t="s">
        <v>1198</v>
      </c>
    </row>
    <row r="92" spans="1:6">
      <c r="A92" s="179" t="str">
        <f t="shared" si="4"/>
        <v>5A</v>
      </c>
      <c r="B92" s="179">
        <v>90</v>
      </c>
      <c r="C92" s="182">
        <f t="shared" si="5"/>
        <v>405</v>
      </c>
      <c r="D92" s="179">
        <f t="shared" si="7"/>
        <v>9</v>
      </c>
      <c r="E92" s="179" t="str">
        <f t="shared" si="6"/>
        <v>R405.9</v>
      </c>
      <c r="F92" s="9" t="s">
        <v>1198</v>
      </c>
    </row>
    <row r="93" spans="1:6">
      <c r="A93" s="179" t="str">
        <f t="shared" si="4"/>
        <v>5B</v>
      </c>
      <c r="B93" s="179">
        <v>91</v>
      </c>
      <c r="C93" s="182">
        <f t="shared" si="5"/>
        <v>405</v>
      </c>
      <c r="D93" s="179">
        <f t="shared" si="7"/>
        <v>10</v>
      </c>
      <c r="E93" s="179" t="str">
        <f t="shared" si="6"/>
        <v>R405.10</v>
      </c>
      <c r="F93" s="9" t="s">
        <v>1235</v>
      </c>
    </row>
    <row r="94" spans="1:6">
      <c r="A94" s="179" t="str">
        <f t="shared" si="4"/>
        <v>5C</v>
      </c>
      <c r="B94" s="179">
        <v>92</v>
      </c>
      <c r="C94" s="182">
        <f t="shared" si="5"/>
        <v>405</v>
      </c>
      <c r="D94" s="179">
        <f t="shared" si="7"/>
        <v>11</v>
      </c>
      <c r="E94" s="179" t="str">
        <f t="shared" si="6"/>
        <v>R405.11</v>
      </c>
      <c r="F94" s="9" t="s">
        <v>1236</v>
      </c>
    </row>
    <row r="95" spans="1:6">
      <c r="A95" s="179" t="str">
        <f t="shared" si="4"/>
        <v>5D</v>
      </c>
      <c r="B95" s="179">
        <v>93</v>
      </c>
      <c r="C95" s="182">
        <f t="shared" si="5"/>
        <v>405</v>
      </c>
      <c r="D95" s="179">
        <f t="shared" si="7"/>
        <v>12</v>
      </c>
      <c r="E95" s="179" t="str">
        <f t="shared" si="6"/>
        <v>R405.12</v>
      </c>
      <c r="F95" s="9" t="s">
        <v>1237</v>
      </c>
    </row>
    <row r="96" spans="1:6">
      <c r="A96" s="179" t="str">
        <f t="shared" si="4"/>
        <v>5E</v>
      </c>
      <c r="B96" s="179">
        <v>94</v>
      </c>
      <c r="C96" s="182">
        <f t="shared" si="5"/>
        <v>405</v>
      </c>
      <c r="D96" s="179">
        <f t="shared" si="7"/>
        <v>13</v>
      </c>
      <c r="E96" s="179" t="str">
        <f t="shared" si="6"/>
        <v>R405.13</v>
      </c>
      <c r="F96" s="9" t="s">
        <v>1238</v>
      </c>
    </row>
    <row r="97" spans="1:6">
      <c r="A97" s="179" t="str">
        <f t="shared" si="4"/>
        <v>5F</v>
      </c>
      <c r="B97" s="179">
        <v>95</v>
      </c>
      <c r="C97" s="182">
        <f t="shared" si="5"/>
        <v>405</v>
      </c>
      <c r="D97" s="179">
        <f t="shared" si="7"/>
        <v>14</v>
      </c>
      <c r="E97" s="179" t="str">
        <f t="shared" si="6"/>
        <v>R405.14</v>
      </c>
      <c r="F97" s="9" t="s">
        <v>1239</v>
      </c>
    </row>
    <row r="98" spans="1:6">
      <c r="A98" s="179" t="str">
        <f t="shared" si="4"/>
        <v>60</v>
      </c>
      <c r="B98" s="179">
        <v>96</v>
      </c>
      <c r="C98" s="182">
        <f t="shared" si="5"/>
        <v>405</v>
      </c>
      <c r="D98" s="179">
        <f t="shared" si="7"/>
        <v>15</v>
      </c>
      <c r="E98" s="179" t="str">
        <f t="shared" si="6"/>
        <v>R405.15</v>
      </c>
      <c r="F98" s="9" t="s">
        <v>1240</v>
      </c>
    </row>
    <row r="99" spans="1:6">
      <c r="A99" s="179" t="str">
        <f t="shared" si="4"/>
        <v>61</v>
      </c>
      <c r="B99" s="179">
        <v>97</v>
      </c>
      <c r="C99" s="182">
        <f t="shared" si="5"/>
        <v>406</v>
      </c>
      <c r="D99" s="179">
        <f t="shared" si="7"/>
        <v>0</v>
      </c>
      <c r="E99" s="179" t="str">
        <f t="shared" si="6"/>
        <v>R406.0</v>
      </c>
      <c r="F99" s="9" t="s">
        <v>1241</v>
      </c>
    </row>
    <row r="100" spans="1:6">
      <c r="A100" s="179" t="str">
        <f t="shared" si="4"/>
        <v>62</v>
      </c>
      <c r="B100" s="179">
        <v>98</v>
      </c>
      <c r="C100" s="182">
        <f t="shared" si="5"/>
        <v>406</v>
      </c>
      <c r="D100" s="179">
        <f t="shared" si="7"/>
        <v>1</v>
      </c>
      <c r="E100" s="179" t="str">
        <f t="shared" si="6"/>
        <v>R406.1</v>
      </c>
      <c r="F100" s="9" t="s">
        <v>1242</v>
      </c>
    </row>
    <row r="101" spans="1:6">
      <c r="A101" s="179" t="str">
        <f t="shared" si="4"/>
        <v>63</v>
      </c>
      <c r="B101" s="179">
        <v>99</v>
      </c>
      <c r="C101" s="182">
        <f t="shared" si="5"/>
        <v>406</v>
      </c>
      <c r="D101" s="179">
        <f t="shared" si="7"/>
        <v>2</v>
      </c>
      <c r="E101" s="179" t="str">
        <f t="shared" si="6"/>
        <v>R406.2</v>
      </c>
      <c r="F101" s="9" t="s">
        <v>1243</v>
      </c>
    </row>
    <row r="102" spans="1:6">
      <c r="A102" s="179" t="str">
        <f t="shared" si="4"/>
        <v>64</v>
      </c>
      <c r="B102" s="179">
        <v>100</v>
      </c>
      <c r="C102" s="182">
        <f t="shared" si="5"/>
        <v>406</v>
      </c>
      <c r="D102" s="179">
        <f t="shared" si="7"/>
        <v>3</v>
      </c>
      <c r="E102" s="179" t="str">
        <f t="shared" si="6"/>
        <v>R406.3</v>
      </c>
      <c r="F102" s="9" t="s">
        <v>1244</v>
      </c>
    </row>
    <row r="103" spans="1:6">
      <c r="A103" s="179" t="str">
        <f t="shared" si="4"/>
        <v>65</v>
      </c>
      <c r="B103" s="179">
        <v>101</v>
      </c>
      <c r="C103" s="182">
        <f t="shared" si="5"/>
        <v>406</v>
      </c>
      <c r="D103" s="179">
        <f t="shared" si="7"/>
        <v>4</v>
      </c>
      <c r="E103" s="179" t="str">
        <f t="shared" si="6"/>
        <v>R406.4</v>
      </c>
      <c r="F103" s="9" t="s">
        <v>1245</v>
      </c>
    </row>
    <row r="104" spans="1:6">
      <c r="A104" s="179" t="str">
        <f t="shared" si="4"/>
        <v>66</v>
      </c>
      <c r="B104" s="179">
        <v>102</v>
      </c>
      <c r="C104" s="182">
        <f t="shared" si="5"/>
        <v>406</v>
      </c>
      <c r="D104" s="179">
        <f t="shared" si="7"/>
        <v>5</v>
      </c>
      <c r="E104" s="179" t="str">
        <f t="shared" si="6"/>
        <v>R406.5</v>
      </c>
      <c r="F104" s="9" t="s">
        <v>1246</v>
      </c>
    </row>
    <row r="105" spans="1:6">
      <c r="A105" s="179" t="str">
        <f t="shared" si="4"/>
        <v>67</v>
      </c>
      <c r="B105" s="179">
        <v>103</v>
      </c>
      <c r="C105" s="182">
        <f t="shared" si="5"/>
        <v>406</v>
      </c>
      <c r="D105" s="179">
        <f t="shared" si="7"/>
        <v>6</v>
      </c>
      <c r="E105" s="179" t="str">
        <f t="shared" si="6"/>
        <v>R406.6</v>
      </c>
      <c r="F105" s="9" t="s">
        <v>1247</v>
      </c>
    </row>
    <row r="106" spans="1:6">
      <c r="A106" s="179" t="str">
        <f t="shared" si="4"/>
        <v>68</v>
      </c>
      <c r="B106" s="179">
        <v>104</v>
      </c>
      <c r="C106" s="182">
        <f t="shared" si="5"/>
        <v>406</v>
      </c>
      <c r="D106" s="179">
        <f t="shared" si="7"/>
        <v>7</v>
      </c>
      <c r="E106" s="179" t="str">
        <f t="shared" si="6"/>
        <v>R406.7</v>
      </c>
      <c r="F106" s="9" t="s">
        <v>1248</v>
      </c>
    </row>
    <row r="107" spans="1:6">
      <c r="A107" s="179" t="str">
        <f t="shared" si="4"/>
        <v>69</v>
      </c>
      <c r="B107" s="179">
        <v>105</v>
      </c>
      <c r="C107" s="182">
        <f t="shared" si="5"/>
        <v>406</v>
      </c>
      <c r="D107" s="179">
        <f t="shared" si="7"/>
        <v>8</v>
      </c>
      <c r="E107" s="179" t="str">
        <f t="shared" si="6"/>
        <v>R406.8</v>
      </c>
      <c r="F107" s="9" t="s">
        <v>1249</v>
      </c>
    </row>
    <row r="108" spans="1:6">
      <c r="A108" s="179" t="str">
        <f t="shared" si="4"/>
        <v>6A</v>
      </c>
      <c r="B108" s="179">
        <v>106</v>
      </c>
      <c r="C108" s="182">
        <f t="shared" si="5"/>
        <v>406</v>
      </c>
      <c r="D108" s="179">
        <f t="shared" si="7"/>
        <v>9</v>
      </c>
      <c r="E108" s="179" t="str">
        <f t="shared" si="6"/>
        <v>R406.9</v>
      </c>
      <c r="F108" s="9" t="s">
        <v>1250</v>
      </c>
    </row>
    <row r="109" spans="1:6">
      <c r="A109" s="179" t="str">
        <f t="shared" si="4"/>
        <v>6B</v>
      </c>
      <c r="B109" s="179">
        <v>107</v>
      </c>
      <c r="C109" s="182">
        <f t="shared" si="5"/>
        <v>406</v>
      </c>
      <c r="D109" s="179">
        <f t="shared" si="7"/>
        <v>10</v>
      </c>
      <c r="E109" s="179" t="str">
        <f t="shared" si="6"/>
        <v>R406.10</v>
      </c>
      <c r="F109" s="9" t="s">
        <v>1251</v>
      </c>
    </row>
    <row r="110" spans="1:6">
      <c r="A110" s="179" t="str">
        <f t="shared" si="4"/>
        <v>6C</v>
      </c>
      <c r="B110" s="179">
        <v>108</v>
      </c>
      <c r="C110" s="182">
        <f t="shared" si="5"/>
        <v>406</v>
      </c>
      <c r="D110" s="179">
        <f t="shared" si="7"/>
        <v>11</v>
      </c>
      <c r="E110" s="179" t="str">
        <f t="shared" si="6"/>
        <v>R406.11</v>
      </c>
      <c r="F110" s="9" t="s">
        <v>1252</v>
      </c>
    </row>
    <row r="111" spans="1:6">
      <c r="A111" s="179" t="str">
        <f t="shared" si="4"/>
        <v>6D</v>
      </c>
      <c r="B111" s="179">
        <v>109</v>
      </c>
      <c r="C111" s="182">
        <f t="shared" si="5"/>
        <v>406</v>
      </c>
      <c r="D111" s="179">
        <f t="shared" si="7"/>
        <v>12</v>
      </c>
      <c r="E111" s="179" t="str">
        <f t="shared" si="6"/>
        <v>R406.12</v>
      </c>
      <c r="F111" s="9" t="s">
        <v>1253</v>
      </c>
    </row>
    <row r="112" spans="1:6">
      <c r="A112" s="179" t="str">
        <f t="shared" si="4"/>
        <v>6E</v>
      </c>
      <c r="B112" s="179">
        <v>110</v>
      </c>
      <c r="C112" s="182">
        <f t="shared" si="5"/>
        <v>406</v>
      </c>
      <c r="D112" s="179">
        <f t="shared" si="7"/>
        <v>13</v>
      </c>
      <c r="E112" s="179" t="str">
        <f t="shared" si="6"/>
        <v>R406.13</v>
      </c>
      <c r="F112" s="9" t="s">
        <v>1253</v>
      </c>
    </row>
    <row r="113" spans="1:6">
      <c r="A113" s="179" t="str">
        <f t="shared" si="4"/>
        <v>6F</v>
      </c>
      <c r="B113" s="179">
        <v>111</v>
      </c>
      <c r="C113" s="182">
        <f t="shared" si="5"/>
        <v>406</v>
      </c>
      <c r="D113" s="179">
        <f t="shared" si="7"/>
        <v>14</v>
      </c>
      <c r="E113" s="179" t="str">
        <f t="shared" si="6"/>
        <v>R406.14</v>
      </c>
      <c r="F113" s="9" t="s">
        <v>1253</v>
      </c>
    </row>
    <row r="114" spans="1:6">
      <c r="A114" s="179" t="str">
        <f t="shared" si="4"/>
        <v>70</v>
      </c>
      <c r="B114" s="179">
        <v>112</v>
      </c>
      <c r="C114" s="182">
        <f t="shared" si="5"/>
        <v>406</v>
      </c>
      <c r="D114" s="179">
        <f t="shared" si="7"/>
        <v>15</v>
      </c>
      <c r="E114" s="179" t="str">
        <f t="shared" si="6"/>
        <v>R406.15</v>
      </c>
      <c r="F114" s="9" t="s">
        <v>1253</v>
      </c>
    </row>
    <row r="115" spans="1:6">
      <c r="A115" s="179" t="str">
        <f t="shared" si="4"/>
        <v>71</v>
      </c>
      <c r="B115" s="179">
        <v>113</v>
      </c>
      <c r="C115" s="182">
        <f t="shared" si="5"/>
        <v>407</v>
      </c>
      <c r="D115" s="179">
        <f t="shared" si="7"/>
        <v>0</v>
      </c>
      <c r="E115" s="179" t="str">
        <f t="shared" si="6"/>
        <v>R407.0</v>
      </c>
      <c r="F115" s="9" t="s">
        <v>1254</v>
      </c>
    </row>
    <row r="116" spans="1:6">
      <c r="A116" s="179" t="str">
        <f t="shared" si="4"/>
        <v>72</v>
      </c>
      <c r="B116" s="179">
        <v>114</v>
      </c>
      <c r="C116" s="182">
        <f t="shared" si="5"/>
        <v>407</v>
      </c>
      <c r="D116" s="179">
        <f t="shared" si="7"/>
        <v>1</v>
      </c>
      <c r="E116" s="179" t="str">
        <f t="shared" si="6"/>
        <v>R407.1</v>
      </c>
      <c r="F116" s="9" t="s">
        <v>1253</v>
      </c>
    </row>
    <row r="117" spans="1:6">
      <c r="A117" s="179" t="str">
        <f t="shared" si="4"/>
        <v>73</v>
      </c>
      <c r="B117" s="179">
        <v>115</v>
      </c>
      <c r="C117" s="182">
        <f t="shared" si="5"/>
        <v>407</v>
      </c>
      <c r="D117" s="179">
        <f t="shared" si="7"/>
        <v>2</v>
      </c>
      <c r="E117" s="179" t="str">
        <f t="shared" si="6"/>
        <v>R407.2</v>
      </c>
      <c r="F117" s="9" t="s">
        <v>1255</v>
      </c>
    </row>
    <row r="118" spans="1:6">
      <c r="A118" s="179" t="str">
        <f t="shared" si="4"/>
        <v>74</v>
      </c>
      <c r="B118" s="179">
        <v>116</v>
      </c>
      <c r="C118" s="182">
        <f t="shared" si="5"/>
        <v>407</v>
      </c>
      <c r="D118" s="179">
        <f t="shared" si="7"/>
        <v>3</v>
      </c>
      <c r="E118" s="179" t="str">
        <f t="shared" si="6"/>
        <v>R407.3</v>
      </c>
      <c r="F118" s="9" t="s">
        <v>1256</v>
      </c>
    </row>
    <row r="119" spans="1:6">
      <c r="A119" s="179" t="str">
        <f t="shared" si="4"/>
        <v>75</v>
      </c>
      <c r="B119" s="179">
        <v>117</v>
      </c>
      <c r="C119" s="182">
        <f t="shared" si="5"/>
        <v>407</v>
      </c>
      <c r="D119" s="179">
        <f t="shared" si="7"/>
        <v>4</v>
      </c>
      <c r="E119" s="179" t="str">
        <f t="shared" si="6"/>
        <v>R407.4</v>
      </c>
      <c r="F119" s="9" t="s">
        <v>1257</v>
      </c>
    </row>
    <row r="120" spans="1:6">
      <c r="A120" s="179" t="str">
        <f t="shared" si="4"/>
        <v>76</v>
      </c>
      <c r="B120" s="179">
        <v>118</v>
      </c>
      <c r="C120" s="182">
        <f t="shared" si="5"/>
        <v>407</v>
      </c>
      <c r="D120" s="179">
        <f t="shared" si="7"/>
        <v>5</v>
      </c>
      <c r="E120" s="183" t="str">
        <f t="shared" si="6"/>
        <v>R407.5</v>
      </c>
      <c r="F120" s="184" t="s">
        <v>1258</v>
      </c>
    </row>
    <row r="121" spans="1:6">
      <c r="A121" s="179" t="str">
        <f t="shared" si="4"/>
        <v>77</v>
      </c>
      <c r="B121" s="179">
        <v>119</v>
      </c>
      <c r="C121" s="182">
        <f t="shared" si="5"/>
        <v>407</v>
      </c>
      <c r="D121" s="179">
        <f t="shared" si="7"/>
        <v>6</v>
      </c>
      <c r="E121" s="179" t="str">
        <f t="shared" si="6"/>
        <v>R407.6</v>
      </c>
      <c r="F121" s="9" t="s">
        <v>1259</v>
      </c>
    </row>
    <row r="122" spans="1:6">
      <c r="A122" s="179" t="str">
        <f t="shared" si="4"/>
        <v>78</v>
      </c>
      <c r="B122" s="179">
        <v>120</v>
      </c>
      <c r="C122" s="182">
        <f t="shared" si="5"/>
        <v>407</v>
      </c>
      <c r="D122" s="179">
        <f t="shared" si="7"/>
        <v>7</v>
      </c>
      <c r="E122" s="179" t="str">
        <f t="shared" si="6"/>
        <v>R407.7</v>
      </c>
      <c r="F122" s="9" t="s">
        <v>1260</v>
      </c>
    </row>
    <row r="123" spans="1:6">
      <c r="A123" s="179" t="str">
        <f t="shared" si="4"/>
        <v>79</v>
      </c>
      <c r="B123" s="179">
        <v>121</v>
      </c>
      <c r="C123" s="182">
        <f t="shared" si="5"/>
        <v>407</v>
      </c>
      <c r="D123" s="179">
        <f t="shared" si="7"/>
        <v>8</v>
      </c>
      <c r="E123" s="179" t="str">
        <f t="shared" si="6"/>
        <v>R407.8</v>
      </c>
      <c r="F123" s="9" t="s">
        <v>1261</v>
      </c>
    </row>
    <row r="124" spans="1:6">
      <c r="A124" s="179" t="str">
        <f t="shared" si="4"/>
        <v>7A</v>
      </c>
      <c r="B124" s="179">
        <v>122</v>
      </c>
      <c r="C124" s="182">
        <f t="shared" si="5"/>
        <v>407</v>
      </c>
      <c r="D124" s="179">
        <f t="shared" si="7"/>
        <v>9</v>
      </c>
      <c r="E124" s="179" t="str">
        <f t="shared" si="6"/>
        <v>R407.9</v>
      </c>
      <c r="F124" s="9" t="s">
        <v>1262</v>
      </c>
    </row>
    <row r="125" spans="1:6">
      <c r="A125" s="179" t="str">
        <f t="shared" si="4"/>
        <v>7B</v>
      </c>
      <c r="B125" s="179">
        <v>123</v>
      </c>
      <c r="C125" s="182">
        <f t="shared" si="5"/>
        <v>407</v>
      </c>
      <c r="D125" s="179">
        <f t="shared" si="7"/>
        <v>10</v>
      </c>
      <c r="E125" s="179" t="str">
        <f t="shared" si="6"/>
        <v>R407.10</v>
      </c>
      <c r="F125" s="9" t="s">
        <v>1263</v>
      </c>
    </row>
    <row r="126" spans="1:6">
      <c r="A126" s="179" t="str">
        <f t="shared" si="4"/>
        <v>7C</v>
      </c>
      <c r="B126" s="179">
        <v>124</v>
      </c>
      <c r="C126" s="182">
        <f t="shared" si="5"/>
        <v>407</v>
      </c>
      <c r="D126" s="179">
        <f t="shared" si="7"/>
        <v>11</v>
      </c>
      <c r="E126" s="179" t="str">
        <f t="shared" si="6"/>
        <v>R407.11</v>
      </c>
      <c r="F126" s="9" t="s">
        <v>1264</v>
      </c>
    </row>
    <row r="127" spans="1:6">
      <c r="A127" s="179" t="str">
        <f t="shared" si="4"/>
        <v>7D</v>
      </c>
      <c r="B127" s="179">
        <v>125</v>
      </c>
      <c r="C127" s="182">
        <f t="shared" si="5"/>
        <v>407</v>
      </c>
      <c r="D127" s="179">
        <f t="shared" si="7"/>
        <v>12</v>
      </c>
      <c r="E127" s="179" t="str">
        <f t="shared" si="6"/>
        <v>R407.12</v>
      </c>
      <c r="F127" s="9" t="s">
        <v>1265</v>
      </c>
    </row>
    <row r="128" spans="1:6">
      <c r="A128" s="179" t="str">
        <f t="shared" si="4"/>
        <v>7E</v>
      </c>
      <c r="B128" s="179">
        <v>126</v>
      </c>
      <c r="C128" s="182">
        <f t="shared" si="5"/>
        <v>407</v>
      </c>
      <c r="D128" s="179">
        <f t="shared" si="7"/>
        <v>13</v>
      </c>
      <c r="E128" s="179" t="str">
        <f t="shared" si="6"/>
        <v>R407.13</v>
      </c>
      <c r="F128" s="9" t="s">
        <v>1266</v>
      </c>
    </row>
    <row r="129" spans="1:6">
      <c r="A129" s="179" t="str">
        <f t="shared" si="4"/>
        <v>7F</v>
      </c>
      <c r="B129" s="179">
        <v>127</v>
      </c>
      <c r="C129" s="182">
        <f t="shared" si="5"/>
        <v>407</v>
      </c>
      <c r="D129" s="179">
        <f t="shared" si="7"/>
        <v>14</v>
      </c>
      <c r="E129" s="179" t="str">
        <f t="shared" si="6"/>
        <v>R407.14</v>
      </c>
      <c r="F129" s="9" t="s">
        <v>1267</v>
      </c>
    </row>
    <row r="130" spans="1:6">
      <c r="A130" s="179" t="str">
        <f t="shared" si="4"/>
        <v>80</v>
      </c>
      <c r="B130" s="179">
        <v>128</v>
      </c>
      <c r="C130" s="182">
        <f t="shared" si="5"/>
        <v>407</v>
      </c>
      <c r="D130" s="179">
        <f t="shared" si="7"/>
        <v>15</v>
      </c>
      <c r="E130" s="179" t="str">
        <f t="shared" si="6"/>
        <v>R407.15</v>
      </c>
      <c r="F130" s="9" t="s">
        <v>1268</v>
      </c>
    </row>
    <row r="131" spans="1:6">
      <c r="A131" s="179" t="str">
        <f t="shared" si="4"/>
        <v>81</v>
      </c>
      <c r="B131" s="179">
        <v>129</v>
      </c>
      <c r="C131" s="182">
        <f t="shared" si="5"/>
        <v>408</v>
      </c>
      <c r="D131" s="179">
        <f t="shared" si="7"/>
        <v>0</v>
      </c>
      <c r="E131" s="179" t="str">
        <f t="shared" si="6"/>
        <v>R408.0</v>
      </c>
      <c r="F131" s="9" t="s">
        <v>1269</v>
      </c>
    </row>
    <row r="132" spans="1:6">
      <c r="A132" s="179" t="str">
        <f t="shared" ref="A132:A195" si="8">DEC2HEX(B132)</f>
        <v>82</v>
      </c>
      <c r="B132" s="179">
        <v>130</v>
      </c>
      <c r="C132" s="182">
        <f t="shared" ref="C132:C195" si="9">IF(D131&lt;&gt;15,C131,C131+1)</f>
        <v>408</v>
      </c>
      <c r="D132" s="179">
        <f t="shared" si="7"/>
        <v>1</v>
      </c>
      <c r="E132" s="179" t="str">
        <f t="shared" ref="E132:E205" si="10">B$2&amp;C132&amp;"."&amp;D132</f>
        <v>R408.1</v>
      </c>
      <c r="F132" s="9" t="s">
        <v>1270</v>
      </c>
    </row>
    <row r="133" spans="1:6">
      <c r="A133" s="179" t="str">
        <f t="shared" si="8"/>
        <v>83</v>
      </c>
      <c r="B133" s="179">
        <v>131</v>
      </c>
      <c r="C133" s="182">
        <f t="shared" si="9"/>
        <v>408</v>
      </c>
      <c r="D133" s="179">
        <f t="shared" si="7"/>
        <v>2</v>
      </c>
      <c r="E133" s="179" t="str">
        <f t="shared" si="10"/>
        <v>R408.2</v>
      </c>
      <c r="F133" s="9" t="s">
        <v>1253</v>
      </c>
    </row>
    <row r="134" spans="1:6">
      <c r="A134" s="179" t="str">
        <f t="shared" si="8"/>
        <v>84</v>
      </c>
      <c r="B134" s="179">
        <v>132</v>
      </c>
      <c r="C134" s="182">
        <f t="shared" si="9"/>
        <v>408</v>
      </c>
      <c r="D134" s="179">
        <f t="shared" si="7"/>
        <v>3</v>
      </c>
      <c r="E134" s="179" t="str">
        <f t="shared" si="10"/>
        <v>R408.3</v>
      </c>
      <c r="F134" s="9" t="s">
        <v>1271</v>
      </c>
    </row>
    <row r="135" spans="1:6">
      <c r="A135" s="179" t="str">
        <f t="shared" si="8"/>
        <v>85</v>
      </c>
      <c r="B135" s="179">
        <v>133</v>
      </c>
      <c r="C135" s="182">
        <f t="shared" si="9"/>
        <v>408</v>
      </c>
      <c r="D135" s="179">
        <f t="shared" si="7"/>
        <v>4</v>
      </c>
      <c r="E135" s="179" t="str">
        <f t="shared" si="10"/>
        <v>R408.4</v>
      </c>
      <c r="F135" s="9" t="s">
        <v>1272</v>
      </c>
    </row>
    <row r="136" spans="1:6">
      <c r="A136" s="179" t="str">
        <f t="shared" si="8"/>
        <v>86</v>
      </c>
      <c r="B136" s="179">
        <v>134</v>
      </c>
      <c r="C136" s="182">
        <f t="shared" si="9"/>
        <v>408</v>
      </c>
      <c r="D136" s="179">
        <f t="shared" si="7"/>
        <v>5</v>
      </c>
      <c r="E136" s="179" t="str">
        <f t="shared" si="10"/>
        <v>R408.5</v>
      </c>
      <c r="F136" s="9" t="s">
        <v>1273</v>
      </c>
    </row>
    <row r="137" spans="1:6">
      <c r="A137" s="179" t="str">
        <f t="shared" si="8"/>
        <v>87</v>
      </c>
      <c r="B137" s="179">
        <v>135</v>
      </c>
      <c r="C137" s="182">
        <f t="shared" si="9"/>
        <v>408</v>
      </c>
      <c r="D137" s="179">
        <f t="shared" si="7"/>
        <v>6</v>
      </c>
      <c r="E137" s="179" t="str">
        <f t="shared" si="10"/>
        <v>R408.6</v>
      </c>
      <c r="F137" s="9" t="s">
        <v>1274</v>
      </c>
    </row>
    <row r="138" spans="1:6">
      <c r="A138" s="179" t="str">
        <f t="shared" si="8"/>
        <v>88</v>
      </c>
      <c r="B138" s="179">
        <v>136</v>
      </c>
      <c r="C138" s="182">
        <f t="shared" si="9"/>
        <v>408</v>
      </c>
      <c r="D138" s="179">
        <f t="shared" si="7"/>
        <v>7</v>
      </c>
      <c r="E138" s="179" t="str">
        <f t="shared" si="10"/>
        <v>R408.7</v>
      </c>
      <c r="F138" s="9" t="s">
        <v>1275</v>
      </c>
    </row>
    <row r="139" spans="1:6">
      <c r="A139" s="179" t="str">
        <f t="shared" si="8"/>
        <v>89</v>
      </c>
      <c r="B139" s="179">
        <v>137</v>
      </c>
      <c r="C139" s="182">
        <f t="shared" si="9"/>
        <v>408</v>
      </c>
      <c r="D139" s="179">
        <f t="shared" si="7"/>
        <v>8</v>
      </c>
      <c r="E139" s="179" t="str">
        <f t="shared" si="10"/>
        <v>R408.8</v>
      </c>
      <c r="F139" s="9" t="s">
        <v>1276</v>
      </c>
    </row>
    <row r="140" spans="1:6">
      <c r="A140" s="179" t="str">
        <f t="shared" si="8"/>
        <v>8A</v>
      </c>
      <c r="B140" s="179">
        <v>138</v>
      </c>
      <c r="C140" s="182">
        <f t="shared" si="9"/>
        <v>408</v>
      </c>
      <c r="D140" s="179">
        <f t="shared" si="7"/>
        <v>9</v>
      </c>
      <c r="E140" s="179" t="str">
        <f t="shared" si="10"/>
        <v>R408.9</v>
      </c>
      <c r="F140" s="9" t="s">
        <v>1277</v>
      </c>
    </row>
    <row r="141" spans="1:6">
      <c r="A141" s="179" t="str">
        <f t="shared" si="8"/>
        <v>8B</v>
      </c>
      <c r="B141" s="179">
        <v>139</v>
      </c>
      <c r="C141" s="182">
        <f t="shared" si="9"/>
        <v>408</v>
      </c>
      <c r="D141" s="179">
        <f t="shared" ref="D141:D204" si="11">IF(D140&lt;&gt;15,D140+1,0)</f>
        <v>10</v>
      </c>
      <c r="E141" s="179" t="str">
        <f t="shared" si="10"/>
        <v>R408.10</v>
      </c>
      <c r="F141" s="9" t="s">
        <v>1278</v>
      </c>
    </row>
    <row r="142" spans="1:6">
      <c r="A142" s="179" t="str">
        <f t="shared" si="8"/>
        <v>8C</v>
      </c>
      <c r="B142" s="179">
        <v>140</v>
      </c>
      <c r="C142" s="182">
        <f t="shared" si="9"/>
        <v>408</v>
      </c>
      <c r="D142" s="179">
        <f t="shared" si="11"/>
        <v>11</v>
      </c>
      <c r="E142" s="179" t="str">
        <f t="shared" si="10"/>
        <v>R408.11</v>
      </c>
      <c r="F142" s="9" t="s">
        <v>1279</v>
      </c>
    </row>
    <row r="143" spans="1:6">
      <c r="A143" s="179" t="str">
        <f t="shared" si="8"/>
        <v>8D</v>
      </c>
      <c r="B143" s="179">
        <v>141</v>
      </c>
      <c r="C143" s="182">
        <f t="shared" si="9"/>
        <v>408</v>
      </c>
      <c r="D143" s="179">
        <f t="shared" si="11"/>
        <v>12</v>
      </c>
      <c r="E143" s="179" t="str">
        <f t="shared" si="10"/>
        <v>R408.12</v>
      </c>
      <c r="F143" s="9" t="s">
        <v>1280</v>
      </c>
    </row>
    <row r="144" spans="1:6">
      <c r="A144" s="179" t="str">
        <f t="shared" si="8"/>
        <v>8E</v>
      </c>
      <c r="B144" s="179">
        <v>142</v>
      </c>
      <c r="C144" s="182">
        <f t="shared" si="9"/>
        <v>408</v>
      </c>
      <c r="D144" s="179">
        <f t="shared" si="11"/>
        <v>13</v>
      </c>
      <c r="E144" s="179" t="str">
        <f t="shared" si="10"/>
        <v>R408.13</v>
      </c>
      <c r="F144" s="9" t="s">
        <v>1253</v>
      </c>
    </row>
    <row r="145" spans="1:6">
      <c r="A145" s="179" t="str">
        <f t="shared" si="8"/>
        <v>8F</v>
      </c>
      <c r="B145" s="179">
        <v>143</v>
      </c>
      <c r="C145" s="182">
        <f t="shared" si="9"/>
        <v>408</v>
      </c>
      <c r="D145" s="179">
        <f t="shared" si="11"/>
        <v>14</v>
      </c>
      <c r="E145" s="179" t="str">
        <f t="shared" si="10"/>
        <v>R408.14</v>
      </c>
      <c r="F145" s="9" t="s">
        <v>1281</v>
      </c>
    </row>
    <row r="146" spans="1:6">
      <c r="A146" s="179" t="str">
        <f t="shared" si="8"/>
        <v>90</v>
      </c>
      <c r="B146" s="179">
        <v>144</v>
      </c>
      <c r="C146" s="182">
        <f t="shared" si="9"/>
        <v>408</v>
      </c>
      <c r="D146" s="179">
        <f t="shared" si="11"/>
        <v>15</v>
      </c>
      <c r="E146" s="179" t="str">
        <f t="shared" si="10"/>
        <v>R408.15</v>
      </c>
      <c r="F146" s="9" t="s">
        <v>1282</v>
      </c>
    </row>
    <row r="147" spans="1:6">
      <c r="A147" s="179" t="str">
        <f t="shared" si="8"/>
        <v>91</v>
      </c>
      <c r="B147" s="179">
        <v>145</v>
      </c>
      <c r="C147" s="182">
        <f t="shared" si="9"/>
        <v>409</v>
      </c>
      <c r="D147" s="179">
        <f t="shared" si="11"/>
        <v>0</v>
      </c>
      <c r="E147" s="179" t="str">
        <f t="shared" si="10"/>
        <v>R409.0</v>
      </c>
      <c r="F147" s="9" t="s">
        <v>1283</v>
      </c>
    </row>
    <row r="148" spans="1:6">
      <c r="A148" s="179" t="str">
        <f t="shared" si="8"/>
        <v>92</v>
      </c>
      <c r="B148" s="179">
        <v>146</v>
      </c>
      <c r="C148" s="182">
        <f t="shared" si="9"/>
        <v>409</v>
      </c>
      <c r="D148" s="179">
        <f t="shared" si="11"/>
        <v>1</v>
      </c>
      <c r="E148" s="179" t="str">
        <f t="shared" si="10"/>
        <v>R409.1</v>
      </c>
      <c r="F148" s="9" t="s">
        <v>1284</v>
      </c>
    </row>
    <row r="149" spans="1:6">
      <c r="A149" s="179" t="str">
        <f t="shared" si="8"/>
        <v>93</v>
      </c>
      <c r="B149" s="179">
        <v>147</v>
      </c>
      <c r="C149" s="182">
        <f t="shared" si="9"/>
        <v>409</v>
      </c>
      <c r="D149" s="179">
        <f t="shared" si="11"/>
        <v>2</v>
      </c>
      <c r="E149" s="179" t="str">
        <f t="shared" si="10"/>
        <v>R409.2</v>
      </c>
      <c r="F149" s="9" t="s">
        <v>1285</v>
      </c>
    </row>
    <row r="150" spans="1:6">
      <c r="A150" s="179" t="str">
        <f t="shared" si="8"/>
        <v>94</v>
      </c>
      <c r="B150" s="179">
        <v>148</v>
      </c>
      <c r="C150" s="182">
        <f t="shared" si="9"/>
        <v>409</v>
      </c>
      <c r="D150" s="179">
        <f t="shared" si="11"/>
        <v>3</v>
      </c>
      <c r="E150" s="179" t="str">
        <f t="shared" si="10"/>
        <v>R409.3</v>
      </c>
      <c r="F150" s="9" t="s">
        <v>1253</v>
      </c>
    </row>
    <row r="151" spans="1:6">
      <c r="A151" s="179" t="str">
        <f t="shared" si="8"/>
        <v>95</v>
      </c>
      <c r="B151" s="179">
        <v>149</v>
      </c>
      <c r="C151" s="182">
        <f t="shared" si="9"/>
        <v>409</v>
      </c>
      <c r="D151" s="179">
        <f t="shared" si="11"/>
        <v>4</v>
      </c>
      <c r="E151" s="179" t="str">
        <f t="shared" si="10"/>
        <v>R409.4</v>
      </c>
      <c r="F151" s="9" t="s">
        <v>1286</v>
      </c>
    </row>
    <row r="152" spans="1:6">
      <c r="A152" s="179" t="str">
        <f t="shared" si="8"/>
        <v>96</v>
      </c>
      <c r="B152" s="179">
        <v>150</v>
      </c>
      <c r="C152" s="182">
        <f t="shared" si="9"/>
        <v>409</v>
      </c>
      <c r="D152" s="179">
        <f t="shared" si="11"/>
        <v>5</v>
      </c>
      <c r="E152" s="179" t="str">
        <f t="shared" si="10"/>
        <v>R409.5</v>
      </c>
      <c r="F152" s="9" t="s">
        <v>1287</v>
      </c>
    </row>
    <row r="153" spans="1:6">
      <c r="A153" s="179" t="str">
        <f t="shared" si="8"/>
        <v>97</v>
      </c>
      <c r="B153" s="179">
        <v>151</v>
      </c>
      <c r="C153" s="182">
        <f t="shared" si="9"/>
        <v>409</v>
      </c>
      <c r="D153" s="179">
        <f t="shared" si="11"/>
        <v>6</v>
      </c>
      <c r="E153" s="179" t="str">
        <f t="shared" si="10"/>
        <v>R409.6</v>
      </c>
      <c r="F153" s="9" t="s">
        <v>1288</v>
      </c>
    </row>
    <row r="154" spans="1:6">
      <c r="A154" s="179" t="str">
        <f t="shared" si="8"/>
        <v>98</v>
      </c>
      <c r="B154" s="179">
        <v>152</v>
      </c>
      <c r="C154" s="182">
        <f t="shared" si="9"/>
        <v>409</v>
      </c>
      <c r="D154" s="179">
        <f t="shared" si="11"/>
        <v>7</v>
      </c>
      <c r="E154" s="179" t="str">
        <f t="shared" si="10"/>
        <v>R409.7</v>
      </c>
      <c r="F154" s="9" t="s">
        <v>1289</v>
      </c>
    </row>
    <row r="155" spans="1:6">
      <c r="A155" s="179" t="str">
        <f t="shared" si="8"/>
        <v>99</v>
      </c>
      <c r="B155" s="179">
        <v>153</v>
      </c>
      <c r="C155" s="182">
        <f t="shared" si="9"/>
        <v>409</v>
      </c>
      <c r="D155" s="179">
        <f t="shared" si="11"/>
        <v>8</v>
      </c>
      <c r="E155" s="179" t="str">
        <f t="shared" si="10"/>
        <v>R409.8</v>
      </c>
      <c r="F155" s="9" t="s">
        <v>1253</v>
      </c>
    </row>
    <row r="156" spans="1:6">
      <c r="A156" s="179" t="str">
        <f t="shared" si="8"/>
        <v>9A</v>
      </c>
      <c r="B156" s="179">
        <v>154</v>
      </c>
      <c r="C156" s="182">
        <f t="shared" si="9"/>
        <v>409</v>
      </c>
      <c r="D156" s="179">
        <f t="shared" si="11"/>
        <v>9</v>
      </c>
      <c r="E156" s="179" t="str">
        <f t="shared" si="10"/>
        <v>R409.9</v>
      </c>
      <c r="F156" s="9" t="s">
        <v>1253</v>
      </c>
    </row>
    <row r="157" spans="1:6">
      <c r="A157" s="179" t="str">
        <f t="shared" si="8"/>
        <v>9B</v>
      </c>
      <c r="B157" s="179">
        <v>155</v>
      </c>
      <c r="C157" s="182">
        <f t="shared" si="9"/>
        <v>409</v>
      </c>
      <c r="D157" s="179">
        <f t="shared" si="11"/>
        <v>10</v>
      </c>
      <c r="E157" s="179" t="str">
        <f t="shared" si="10"/>
        <v>R409.10</v>
      </c>
      <c r="F157" s="9" t="s">
        <v>1290</v>
      </c>
    </row>
    <row r="158" spans="1:6">
      <c r="A158" s="179" t="str">
        <f t="shared" si="8"/>
        <v>9C</v>
      </c>
      <c r="B158" s="179">
        <v>156</v>
      </c>
      <c r="C158" s="182">
        <f t="shared" si="9"/>
        <v>409</v>
      </c>
      <c r="D158" s="179">
        <f t="shared" si="11"/>
        <v>11</v>
      </c>
      <c r="E158" s="179" t="str">
        <f t="shared" si="10"/>
        <v>R409.11</v>
      </c>
      <c r="F158" s="9" t="s">
        <v>1291</v>
      </c>
    </row>
    <row r="159" spans="1:6">
      <c r="A159" s="179" t="str">
        <f t="shared" si="8"/>
        <v>9D</v>
      </c>
      <c r="B159" s="179">
        <v>157</v>
      </c>
      <c r="C159" s="182">
        <f t="shared" si="9"/>
        <v>409</v>
      </c>
      <c r="D159" s="179">
        <f t="shared" si="11"/>
        <v>12</v>
      </c>
      <c r="E159" s="179" t="str">
        <f t="shared" si="10"/>
        <v>R409.12</v>
      </c>
      <c r="F159" s="9" t="s">
        <v>1292</v>
      </c>
    </row>
    <row r="160" spans="1:6">
      <c r="A160" s="179" t="str">
        <f t="shared" si="8"/>
        <v>9E</v>
      </c>
      <c r="B160" s="179">
        <v>158</v>
      </c>
      <c r="C160" s="182">
        <f t="shared" si="9"/>
        <v>409</v>
      </c>
      <c r="D160" s="179">
        <f t="shared" si="11"/>
        <v>13</v>
      </c>
      <c r="E160" s="179" t="str">
        <f t="shared" si="10"/>
        <v>R409.13</v>
      </c>
      <c r="F160" s="9" t="s">
        <v>1293</v>
      </c>
    </row>
    <row r="161" spans="1:6">
      <c r="A161" s="179" t="str">
        <f t="shared" si="8"/>
        <v>9F</v>
      </c>
      <c r="B161" s="179">
        <v>159</v>
      </c>
      <c r="C161" s="182">
        <f t="shared" si="9"/>
        <v>409</v>
      </c>
      <c r="D161" s="179">
        <f t="shared" si="11"/>
        <v>14</v>
      </c>
      <c r="E161" s="179" t="str">
        <f t="shared" si="10"/>
        <v>R409.14</v>
      </c>
      <c r="F161" s="9" t="s">
        <v>1294</v>
      </c>
    </row>
    <row r="162" spans="1:6">
      <c r="A162" s="179" t="str">
        <f t="shared" si="8"/>
        <v>A0</v>
      </c>
      <c r="B162" s="179">
        <v>160</v>
      </c>
      <c r="C162" s="182">
        <f t="shared" si="9"/>
        <v>409</v>
      </c>
      <c r="D162" s="179">
        <f t="shared" si="11"/>
        <v>15</v>
      </c>
      <c r="E162" s="179" t="str">
        <f t="shared" si="10"/>
        <v>R409.15</v>
      </c>
      <c r="F162" s="9" t="s">
        <v>1295</v>
      </c>
    </row>
    <row r="163" spans="1:6">
      <c r="A163" s="179" t="str">
        <f t="shared" si="8"/>
        <v>A1</v>
      </c>
      <c r="B163" s="179">
        <v>161</v>
      </c>
      <c r="C163" s="182">
        <f t="shared" si="9"/>
        <v>410</v>
      </c>
      <c r="D163" s="179">
        <f t="shared" si="11"/>
        <v>0</v>
      </c>
      <c r="E163" s="179" t="str">
        <f t="shared" si="10"/>
        <v>R410.0</v>
      </c>
      <c r="F163" s="9" t="s">
        <v>1296</v>
      </c>
    </row>
    <row r="164" spans="1:6">
      <c r="A164" s="179" t="str">
        <f t="shared" si="8"/>
        <v>A2</v>
      </c>
      <c r="B164" s="179">
        <v>162</v>
      </c>
      <c r="C164" s="182">
        <f t="shared" si="9"/>
        <v>410</v>
      </c>
      <c r="D164" s="179">
        <f t="shared" si="11"/>
        <v>1</v>
      </c>
      <c r="E164" s="179" t="str">
        <f t="shared" si="10"/>
        <v>R410.1</v>
      </c>
      <c r="F164" s="9" t="s">
        <v>1297</v>
      </c>
    </row>
    <row r="165" spans="1:6">
      <c r="A165" s="179" t="str">
        <f t="shared" si="8"/>
        <v>A3</v>
      </c>
      <c r="B165" s="179">
        <v>163</v>
      </c>
      <c r="C165" s="182">
        <f t="shared" si="9"/>
        <v>410</v>
      </c>
      <c r="D165" s="179">
        <f t="shared" si="11"/>
        <v>2</v>
      </c>
      <c r="E165" s="179" t="str">
        <f t="shared" si="10"/>
        <v>R410.2</v>
      </c>
      <c r="F165" s="9" t="s">
        <v>1298</v>
      </c>
    </row>
    <row r="166" spans="1:6">
      <c r="A166" s="179" t="str">
        <f t="shared" si="8"/>
        <v>A4</v>
      </c>
      <c r="B166" s="179">
        <v>164</v>
      </c>
      <c r="C166" s="182">
        <f t="shared" si="9"/>
        <v>410</v>
      </c>
      <c r="D166" s="179">
        <f t="shared" si="11"/>
        <v>3</v>
      </c>
      <c r="E166" s="179" t="str">
        <f t="shared" si="10"/>
        <v>R410.3</v>
      </c>
      <c r="F166" s="9" t="s">
        <v>1299</v>
      </c>
    </row>
    <row r="167" spans="1:6">
      <c r="A167" s="179" t="str">
        <f t="shared" si="8"/>
        <v>A5</v>
      </c>
      <c r="B167" s="179">
        <v>165</v>
      </c>
      <c r="C167" s="182">
        <f t="shared" si="9"/>
        <v>410</v>
      </c>
      <c r="D167" s="179">
        <f t="shared" si="11"/>
        <v>4</v>
      </c>
      <c r="E167" s="179" t="str">
        <f t="shared" si="10"/>
        <v>R410.4</v>
      </c>
      <c r="F167" s="9" t="s">
        <v>1300</v>
      </c>
    </row>
    <row r="168" spans="1:6">
      <c r="A168" s="179" t="str">
        <f t="shared" si="8"/>
        <v>A6</v>
      </c>
      <c r="B168" s="179">
        <v>166</v>
      </c>
      <c r="C168" s="182">
        <f t="shared" si="9"/>
        <v>410</v>
      </c>
      <c r="D168" s="179">
        <f t="shared" si="11"/>
        <v>5</v>
      </c>
      <c r="E168" s="179" t="str">
        <f t="shared" si="10"/>
        <v>R410.5</v>
      </c>
      <c r="F168" s="9" t="s">
        <v>1301</v>
      </c>
    </row>
    <row r="169" spans="1:6">
      <c r="A169" s="179" t="str">
        <f t="shared" si="8"/>
        <v>A7</v>
      </c>
      <c r="B169" s="179">
        <v>167</v>
      </c>
      <c r="C169" s="182">
        <f t="shared" si="9"/>
        <v>410</v>
      </c>
      <c r="D169" s="179">
        <f t="shared" si="11"/>
        <v>6</v>
      </c>
      <c r="E169" s="179" t="str">
        <f t="shared" si="10"/>
        <v>R410.6</v>
      </c>
      <c r="F169" s="9" t="s">
        <v>1302</v>
      </c>
    </row>
    <row r="170" spans="1:6">
      <c r="A170" s="179" t="str">
        <f t="shared" si="8"/>
        <v>A8</v>
      </c>
      <c r="B170" s="179">
        <v>168</v>
      </c>
      <c r="C170" s="182">
        <f t="shared" si="9"/>
        <v>410</v>
      </c>
      <c r="D170" s="179">
        <f t="shared" si="11"/>
        <v>7</v>
      </c>
      <c r="E170" s="179" t="str">
        <f t="shared" si="10"/>
        <v>R410.7</v>
      </c>
      <c r="F170" s="9" t="s">
        <v>1303</v>
      </c>
    </row>
    <row r="171" spans="1:6">
      <c r="A171" s="179" t="str">
        <f t="shared" si="8"/>
        <v>A9</v>
      </c>
      <c r="B171" s="179">
        <v>169</v>
      </c>
      <c r="C171" s="182">
        <f t="shared" si="9"/>
        <v>410</v>
      </c>
      <c r="D171" s="179">
        <f t="shared" si="11"/>
        <v>8</v>
      </c>
      <c r="E171" s="179" t="str">
        <f t="shared" si="10"/>
        <v>R410.8</v>
      </c>
      <c r="F171" s="9" t="s">
        <v>1304</v>
      </c>
    </row>
    <row r="172" spans="1:6">
      <c r="A172" s="179" t="str">
        <f t="shared" si="8"/>
        <v>AA</v>
      </c>
      <c r="B172" s="179">
        <v>170</v>
      </c>
      <c r="C172" s="182">
        <f t="shared" si="9"/>
        <v>410</v>
      </c>
      <c r="D172" s="179">
        <f t="shared" si="11"/>
        <v>9</v>
      </c>
      <c r="E172" s="179" t="str">
        <f t="shared" si="10"/>
        <v>R410.9</v>
      </c>
      <c r="F172" s="9" t="s">
        <v>1305</v>
      </c>
    </row>
    <row r="173" spans="1:6">
      <c r="A173" s="179" t="str">
        <f t="shared" si="8"/>
        <v>AB</v>
      </c>
      <c r="B173" s="179">
        <v>171</v>
      </c>
      <c r="C173" s="182">
        <f t="shared" si="9"/>
        <v>410</v>
      </c>
      <c r="D173" s="179">
        <f t="shared" si="11"/>
        <v>10</v>
      </c>
      <c r="E173" s="179" t="str">
        <f t="shared" si="10"/>
        <v>R410.10</v>
      </c>
      <c r="F173" s="9" t="s">
        <v>1306</v>
      </c>
    </row>
    <row r="174" spans="1:6">
      <c r="A174" s="179" t="str">
        <f t="shared" si="8"/>
        <v>AC</v>
      </c>
      <c r="B174" s="179">
        <v>172</v>
      </c>
      <c r="C174" s="182">
        <f t="shared" si="9"/>
        <v>410</v>
      </c>
      <c r="D174" s="179">
        <f t="shared" si="11"/>
        <v>11</v>
      </c>
      <c r="E174" s="179" t="str">
        <f t="shared" si="10"/>
        <v>R410.11</v>
      </c>
      <c r="F174" s="9" t="s">
        <v>1307</v>
      </c>
    </row>
    <row r="175" spans="1:6">
      <c r="A175" s="179" t="str">
        <f t="shared" si="8"/>
        <v>AD</v>
      </c>
      <c r="B175" s="179">
        <v>173</v>
      </c>
      <c r="C175" s="182">
        <f t="shared" si="9"/>
        <v>410</v>
      </c>
      <c r="D175" s="179">
        <f t="shared" si="11"/>
        <v>12</v>
      </c>
      <c r="E175" s="179" t="str">
        <f t="shared" si="10"/>
        <v>R410.12</v>
      </c>
      <c r="F175" s="9" t="s">
        <v>1308</v>
      </c>
    </row>
    <row r="176" spans="1:6">
      <c r="A176" s="179" t="str">
        <f t="shared" si="8"/>
        <v>AE</v>
      </c>
      <c r="B176" s="179">
        <v>174</v>
      </c>
      <c r="C176" s="182">
        <f t="shared" si="9"/>
        <v>410</v>
      </c>
      <c r="D176" s="179">
        <f t="shared" si="11"/>
        <v>13</v>
      </c>
      <c r="E176" s="179" t="str">
        <f t="shared" si="10"/>
        <v>R410.13</v>
      </c>
      <c r="F176" s="9" t="s">
        <v>1308</v>
      </c>
    </row>
    <row r="177" spans="1:6">
      <c r="A177" s="179" t="str">
        <f t="shared" si="8"/>
        <v>AF</v>
      </c>
      <c r="B177" s="179">
        <v>175</v>
      </c>
      <c r="C177" s="182">
        <f t="shared" si="9"/>
        <v>410</v>
      </c>
      <c r="D177" s="179">
        <f t="shared" si="11"/>
        <v>14</v>
      </c>
      <c r="E177" s="179" t="str">
        <f t="shared" si="10"/>
        <v>R410.14</v>
      </c>
      <c r="F177" s="9" t="s">
        <v>1308</v>
      </c>
    </row>
    <row r="178" spans="1:6">
      <c r="A178" s="179" t="str">
        <f t="shared" si="8"/>
        <v>B0</v>
      </c>
      <c r="B178" s="179">
        <v>176</v>
      </c>
      <c r="C178" s="182">
        <f t="shared" si="9"/>
        <v>410</v>
      </c>
      <c r="D178" s="179">
        <f t="shared" si="11"/>
        <v>15</v>
      </c>
      <c r="E178" s="179" t="str">
        <f t="shared" si="10"/>
        <v>R410.15</v>
      </c>
      <c r="F178" s="9" t="s">
        <v>1308</v>
      </c>
    </row>
    <row r="179" spans="1:6">
      <c r="A179" s="179" t="str">
        <f t="shared" si="8"/>
        <v>B1</v>
      </c>
      <c r="B179" s="179">
        <v>177</v>
      </c>
      <c r="C179" s="182">
        <f t="shared" si="9"/>
        <v>411</v>
      </c>
      <c r="D179" s="179">
        <f t="shared" si="11"/>
        <v>0</v>
      </c>
      <c r="E179" s="179" t="str">
        <f t="shared" si="10"/>
        <v>R411.0</v>
      </c>
      <c r="F179" s="9" t="s">
        <v>1309</v>
      </c>
    </row>
    <row r="180" spans="1:6">
      <c r="A180" s="179" t="str">
        <f t="shared" si="8"/>
        <v>B2</v>
      </c>
      <c r="B180" s="179">
        <v>178</v>
      </c>
      <c r="C180" s="182">
        <f t="shared" si="9"/>
        <v>411</v>
      </c>
      <c r="D180" s="179">
        <f t="shared" si="11"/>
        <v>1</v>
      </c>
      <c r="E180" s="179" t="str">
        <f t="shared" si="10"/>
        <v>R411.1</v>
      </c>
      <c r="F180" s="9" t="s">
        <v>1308</v>
      </c>
    </row>
    <row r="181" spans="1:6">
      <c r="A181" s="179" t="str">
        <f t="shared" si="8"/>
        <v>B3</v>
      </c>
      <c r="B181" s="179">
        <v>179</v>
      </c>
      <c r="C181" s="182">
        <f t="shared" si="9"/>
        <v>411</v>
      </c>
      <c r="D181" s="179">
        <f t="shared" si="11"/>
        <v>2</v>
      </c>
      <c r="E181" s="179" t="str">
        <f t="shared" si="10"/>
        <v>R411.2</v>
      </c>
      <c r="F181" s="9" t="s">
        <v>1310</v>
      </c>
    </row>
    <row r="182" spans="1:6">
      <c r="A182" s="179" t="str">
        <f t="shared" si="8"/>
        <v>B4</v>
      </c>
      <c r="B182" s="179">
        <v>180</v>
      </c>
      <c r="C182" s="182">
        <f t="shared" si="9"/>
        <v>411</v>
      </c>
      <c r="D182" s="179">
        <f t="shared" si="11"/>
        <v>3</v>
      </c>
      <c r="E182" s="179" t="str">
        <f t="shared" si="10"/>
        <v>R411.3</v>
      </c>
      <c r="F182" s="9" t="s">
        <v>1311</v>
      </c>
    </row>
    <row r="183" spans="1:6">
      <c r="A183" s="179" t="str">
        <f t="shared" si="8"/>
        <v>B5</v>
      </c>
      <c r="B183" s="179">
        <v>181</v>
      </c>
      <c r="C183" s="182">
        <f t="shared" si="9"/>
        <v>411</v>
      </c>
      <c r="D183" s="179">
        <f t="shared" si="11"/>
        <v>4</v>
      </c>
      <c r="E183" s="179" t="str">
        <f t="shared" si="10"/>
        <v>R411.4</v>
      </c>
      <c r="F183" s="9" t="s">
        <v>1312</v>
      </c>
    </row>
    <row r="184" spans="1:6">
      <c r="A184" s="179" t="str">
        <f t="shared" si="8"/>
        <v>B6</v>
      </c>
      <c r="B184" s="179">
        <v>182</v>
      </c>
      <c r="C184" s="182">
        <f t="shared" si="9"/>
        <v>411</v>
      </c>
      <c r="D184" s="179">
        <f t="shared" si="11"/>
        <v>5</v>
      </c>
      <c r="E184" s="183" t="str">
        <f t="shared" si="10"/>
        <v>R411.5</v>
      </c>
      <c r="F184" s="184" t="s">
        <v>1313</v>
      </c>
    </row>
    <row r="185" spans="1:6">
      <c r="A185" s="179" t="str">
        <f t="shared" si="8"/>
        <v>B7</v>
      </c>
      <c r="B185" s="179">
        <v>183</v>
      </c>
      <c r="C185" s="182">
        <f t="shared" si="9"/>
        <v>411</v>
      </c>
      <c r="D185" s="179">
        <f t="shared" si="11"/>
        <v>6</v>
      </c>
      <c r="E185" s="179" t="str">
        <f t="shared" si="10"/>
        <v>R411.6</v>
      </c>
      <c r="F185" s="9" t="s">
        <v>1314</v>
      </c>
    </row>
    <row r="186" spans="1:6">
      <c r="A186" s="179" t="str">
        <f t="shared" si="8"/>
        <v>B8</v>
      </c>
      <c r="B186" s="179">
        <v>184</v>
      </c>
      <c r="C186" s="182">
        <f t="shared" si="9"/>
        <v>411</v>
      </c>
      <c r="D186" s="179">
        <f t="shared" si="11"/>
        <v>7</v>
      </c>
      <c r="E186" s="179" t="str">
        <f t="shared" si="10"/>
        <v>R411.7</v>
      </c>
      <c r="F186" s="9" t="s">
        <v>1315</v>
      </c>
    </row>
    <row r="187" spans="1:6">
      <c r="A187" s="179" t="str">
        <f t="shared" si="8"/>
        <v>B9</v>
      </c>
      <c r="B187" s="179">
        <v>185</v>
      </c>
      <c r="C187" s="182">
        <f t="shared" si="9"/>
        <v>411</v>
      </c>
      <c r="D187" s="179">
        <f t="shared" si="11"/>
        <v>8</v>
      </c>
      <c r="E187" s="179" t="str">
        <f t="shared" si="10"/>
        <v>R411.8</v>
      </c>
      <c r="F187" s="9" t="s">
        <v>1316</v>
      </c>
    </row>
    <row r="188" spans="1:6">
      <c r="A188" s="179" t="str">
        <f t="shared" si="8"/>
        <v>BA</v>
      </c>
      <c r="B188" s="179">
        <v>186</v>
      </c>
      <c r="C188" s="182">
        <f t="shared" si="9"/>
        <v>411</v>
      </c>
      <c r="D188" s="179">
        <f t="shared" si="11"/>
        <v>9</v>
      </c>
      <c r="E188" s="179" t="str">
        <f t="shared" si="10"/>
        <v>R411.9</v>
      </c>
      <c r="F188" s="9" t="s">
        <v>1317</v>
      </c>
    </row>
    <row r="189" spans="1:6">
      <c r="A189" s="179" t="str">
        <f t="shared" si="8"/>
        <v>BB</v>
      </c>
      <c r="B189" s="179">
        <v>187</v>
      </c>
      <c r="C189" s="182">
        <f t="shared" si="9"/>
        <v>411</v>
      </c>
      <c r="D189" s="179">
        <f t="shared" si="11"/>
        <v>10</v>
      </c>
      <c r="E189" s="179" t="str">
        <f t="shared" si="10"/>
        <v>R411.10</v>
      </c>
      <c r="F189" s="9" t="s">
        <v>1318</v>
      </c>
    </row>
    <row r="190" spans="1:6">
      <c r="A190" s="179" t="str">
        <f t="shared" si="8"/>
        <v>BC</v>
      </c>
      <c r="B190" s="179">
        <v>188</v>
      </c>
      <c r="C190" s="182">
        <f t="shared" si="9"/>
        <v>411</v>
      </c>
      <c r="D190" s="179">
        <f t="shared" si="11"/>
        <v>11</v>
      </c>
      <c r="E190" s="179" t="str">
        <f t="shared" si="10"/>
        <v>R411.11</v>
      </c>
      <c r="F190" s="9" t="s">
        <v>1319</v>
      </c>
    </row>
    <row r="191" spans="1:6">
      <c r="A191" s="179" t="str">
        <f t="shared" si="8"/>
        <v>BD</v>
      </c>
      <c r="B191" s="179">
        <v>189</v>
      </c>
      <c r="C191" s="182">
        <f t="shared" si="9"/>
        <v>411</v>
      </c>
      <c r="D191" s="179">
        <f t="shared" si="11"/>
        <v>12</v>
      </c>
      <c r="E191" s="179" t="str">
        <f t="shared" si="10"/>
        <v>R411.12</v>
      </c>
      <c r="F191" s="9" t="s">
        <v>1320</v>
      </c>
    </row>
    <row r="192" spans="1:6">
      <c r="A192" s="179" t="str">
        <f t="shared" si="8"/>
        <v>BE</v>
      </c>
      <c r="B192" s="179">
        <v>190</v>
      </c>
      <c r="C192" s="182">
        <f t="shared" si="9"/>
        <v>411</v>
      </c>
      <c r="D192" s="179">
        <f t="shared" si="11"/>
        <v>13</v>
      </c>
      <c r="E192" s="179" t="str">
        <f t="shared" si="10"/>
        <v>R411.13</v>
      </c>
      <c r="F192" s="9" t="s">
        <v>1321</v>
      </c>
    </row>
    <row r="193" spans="1:6">
      <c r="A193" s="179" t="str">
        <f t="shared" si="8"/>
        <v>BF</v>
      </c>
      <c r="B193" s="179">
        <v>191</v>
      </c>
      <c r="C193" s="182">
        <f t="shared" si="9"/>
        <v>411</v>
      </c>
      <c r="D193" s="179">
        <f t="shared" si="11"/>
        <v>14</v>
      </c>
      <c r="E193" s="179" t="str">
        <f t="shared" si="10"/>
        <v>R411.14</v>
      </c>
      <c r="F193" s="9" t="s">
        <v>1322</v>
      </c>
    </row>
    <row r="194" spans="1:6">
      <c r="A194" s="179" t="str">
        <f t="shared" si="8"/>
        <v>C0</v>
      </c>
      <c r="B194" s="179">
        <v>192</v>
      </c>
      <c r="C194" s="182">
        <f t="shared" si="9"/>
        <v>411</v>
      </c>
      <c r="D194" s="179">
        <f t="shared" si="11"/>
        <v>15</v>
      </c>
      <c r="E194" s="179" t="str">
        <f t="shared" si="10"/>
        <v>R411.15</v>
      </c>
      <c r="F194" s="9" t="s">
        <v>1323</v>
      </c>
    </row>
    <row r="195" spans="1:6">
      <c r="A195" s="179" t="str">
        <f t="shared" si="8"/>
        <v>C1</v>
      </c>
      <c r="B195" s="179">
        <v>193</v>
      </c>
      <c r="C195" s="182">
        <f t="shared" si="9"/>
        <v>412</v>
      </c>
      <c r="D195" s="179">
        <f t="shared" si="11"/>
        <v>0</v>
      </c>
      <c r="E195" s="179" t="str">
        <f t="shared" si="10"/>
        <v>R412.0</v>
      </c>
      <c r="F195" s="9" t="s">
        <v>1324</v>
      </c>
    </row>
    <row r="196" spans="1:6">
      <c r="A196" s="179" t="str">
        <f t="shared" ref="A196:A259" si="12">DEC2HEX(B196)</f>
        <v>C2</v>
      </c>
      <c r="B196" s="179">
        <v>194</v>
      </c>
      <c r="C196" s="182">
        <f>IF(D195&lt;&gt;15,C195,C195+1)</f>
        <v>412</v>
      </c>
      <c r="D196" s="179">
        <f t="shared" si="11"/>
        <v>1</v>
      </c>
      <c r="E196" s="179" t="str">
        <f>B$2&amp;C196&amp;"."&amp;D196</f>
        <v>R412.1</v>
      </c>
      <c r="F196" s="9" t="s">
        <v>1325</v>
      </c>
    </row>
    <row r="197" spans="1:6">
      <c r="A197" s="179" t="str">
        <f t="shared" si="12"/>
        <v>C3</v>
      </c>
      <c r="B197" s="179">
        <v>195</v>
      </c>
      <c r="C197" s="182">
        <f>IF(D196&lt;&gt;15,C196,C196+1)</f>
        <v>412</v>
      </c>
      <c r="D197" s="179">
        <f t="shared" si="11"/>
        <v>2</v>
      </c>
      <c r="E197" s="179" t="str">
        <f>B$2&amp;C197&amp;"."&amp;D197</f>
        <v>R412.2</v>
      </c>
      <c r="F197" s="9" t="s">
        <v>1308</v>
      </c>
    </row>
    <row r="198" spans="1:6">
      <c r="A198" s="179" t="str">
        <f t="shared" si="12"/>
        <v>C4</v>
      </c>
      <c r="B198" s="179">
        <v>196</v>
      </c>
      <c r="C198" s="182">
        <f>IF(D197&lt;&gt;15,C197,C197+1)</f>
        <v>412</v>
      </c>
      <c r="D198" s="179">
        <f t="shared" si="11"/>
        <v>3</v>
      </c>
      <c r="E198" s="179" t="str">
        <f>B$2&amp;C198&amp;"."&amp;D198</f>
        <v>R412.3</v>
      </c>
      <c r="F198" s="9" t="s">
        <v>1326</v>
      </c>
    </row>
    <row r="199" spans="1:6">
      <c r="A199" s="179" t="str">
        <f t="shared" si="12"/>
        <v>C5</v>
      </c>
      <c r="B199" s="179">
        <v>197</v>
      </c>
      <c r="C199" s="182">
        <f>IF(D198&lt;&gt;15,C198,C198+1)</f>
        <v>412</v>
      </c>
      <c r="D199" s="179">
        <f t="shared" si="11"/>
        <v>4</v>
      </c>
      <c r="E199" s="179" t="str">
        <f>B$2&amp;C199&amp;"."&amp;D199</f>
        <v>R412.4</v>
      </c>
      <c r="F199" s="9" t="s">
        <v>1327</v>
      </c>
    </row>
    <row r="200" spans="1:6">
      <c r="A200" s="179" t="str">
        <f t="shared" si="12"/>
        <v>C6</v>
      </c>
      <c r="B200" s="179">
        <v>198</v>
      </c>
      <c r="C200" s="182">
        <f t="shared" ref="C200:C263" si="13">IF(D199&lt;&gt;15,C199,C199+1)</f>
        <v>412</v>
      </c>
      <c r="D200" s="179">
        <f t="shared" si="11"/>
        <v>5</v>
      </c>
      <c r="E200" s="179" t="str">
        <f t="shared" si="10"/>
        <v>R412.5</v>
      </c>
      <c r="F200" s="9" t="s">
        <v>1328</v>
      </c>
    </row>
    <row r="201" spans="1:6">
      <c r="A201" s="179" t="str">
        <f t="shared" si="12"/>
        <v>C7</v>
      </c>
      <c r="B201" s="179">
        <v>199</v>
      </c>
      <c r="C201" s="182">
        <f t="shared" si="13"/>
        <v>412</v>
      </c>
      <c r="D201" s="179">
        <f t="shared" si="11"/>
        <v>6</v>
      </c>
      <c r="E201" s="179" t="str">
        <f t="shared" si="10"/>
        <v>R412.6</v>
      </c>
      <c r="F201" s="9" t="s">
        <v>1329</v>
      </c>
    </row>
    <row r="202" spans="1:6">
      <c r="A202" s="179" t="str">
        <f t="shared" si="12"/>
        <v>C8</v>
      </c>
      <c r="B202" s="179">
        <v>200</v>
      </c>
      <c r="C202" s="182">
        <f t="shared" si="13"/>
        <v>412</v>
      </c>
      <c r="D202" s="179">
        <f t="shared" si="11"/>
        <v>7</v>
      </c>
      <c r="E202" s="179" t="str">
        <f t="shared" si="10"/>
        <v>R412.7</v>
      </c>
      <c r="F202" s="9" t="s">
        <v>1330</v>
      </c>
    </row>
    <row r="203" spans="1:6">
      <c r="A203" s="179" t="str">
        <f t="shared" si="12"/>
        <v>C9</v>
      </c>
      <c r="B203" s="179">
        <v>201</v>
      </c>
      <c r="C203" s="182">
        <f t="shared" si="13"/>
        <v>412</v>
      </c>
      <c r="D203" s="179">
        <f t="shared" si="11"/>
        <v>8</v>
      </c>
      <c r="E203" s="179" t="str">
        <f t="shared" si="10"/>
        <v>R412.8</v>
      </c>
      <c r="F203" s="9" t="s">
        <v>1331</v>
      </c>
    </row>
    <row r="204" spans="1:6">
      <c r="A204" s="179" t="str">
        <f t="shared" si="12"/>
        <v>CA</v>
      </c>
      <c r="B204" s="179">
        <v>202</v>
      </c>
      <c r="C204" s="182">
        <f t="shared" si="13"/>
        <v>412</v>
      </c>
      <c r="D204" s="179">
        <f t="shared" si="11"/>
        <v>9</v>
      </c>
      <c r="E204" s="179" t="str">
        <f t="shared" si="10"/>
        <v>R412.9</v>
      </c>
      <c r="F204" s="9" t="s">
        <v>1332</v>
      </c>
    </row>
    <row r="205" spans="1:6">
      <c r="A205" s="179" t="str">
        <f t="shared" si="12"/>
        <v>CB</v>
      </c>
      <c r="B205" s="179">
        <v>203</v>
      </c>
      <c r="C205" s="182">
        <f t="shared" si="13"/>
        <v>412</v>
      </c>
      <c r="D205" s="179">
        <f t="shared" ref="D205:D268" si="14">IF(D204&lt;&gt;15,D204+1,0)</f>
        <v>10</v>
      </c>
      <c r="E205" s="179" t="str">
        <f t="shared" si="10"/>
        <v>R412.10</v>
      </c>
      <c r="F205" s="9" t="s">
        <v>1333</v>
      </c>
    </row>
    <row r="206" spans="1:6">
      <c r="A206" s="179" t="str">
        <f t="shared" si="12"/>
        <v>CC</v>
      </c>
      <c r="B206" s="179">
        <v>204</v>
      </c>
      <c r="C206" s="182">
        <f t="shared" si="13"/>
        <v>412</v>
      </c>
      <c r="D206" s="179">
        <f t="shared" si="14"/>
        <v>11</v>
      </c>
      <c r="E206" s="179" t="str">
        <f t="shared" ref="E206:E269" si="15">B$2&amp;C206&amp;"."&amp;D206</f>
        <v>R412.11</v>
      </c>
      <c r="F206" s="9" t="s">
        <v>1334</v>
      </c>
    </row>
    <row r="207" spans="1:6">
      <c r="A207" s="179" t="str">
        <f t="shared" si="12"/>
        <v>CD</v>
      </c>
      <c r="B207" s="179">
        <v>205</v>
      </c>
      <c r="C207" s="182">
        <f t="shared" si="13"/>
        <v>412</v>
      </c>
      <c r="D207" s="179">
        <f t="shared" si="14"/>
        <v>12</v>
      </c>
      <c r="E207" s="179" t="str">
        <f t="shared" si="15"/>
        <v>R412.12</v>
      </c>
      <c r="F207" s="9" t="s">
        <v>1335</v>
      </c>
    </row>
    <row r="208" spans="1:6">
      <c r="A208" s="179" t="str">
        <f t="shared" si="12"/>
        <v>CE</v>
      </c>
      <c r="B208" s="179">
        <v>206</v>
      </c>
      <c r="C208" s="182">
        <f t="shared" si="13"/>
        <v>412</v>
      </c>
      <c r="D208" s="179">
        <f t="shared" si="14"/>
        <v>13</v>
      </c>
      <c r="E208" s="179" t="str">
        <f t="shared" si="15"/>
        <v>R412.13</v>
      </c>
      <c r="F208" s="9" t="s">
        <v>1308</v>
      </c>
    </row>
    <row r="209" spans="1:6">
      <c r="A209" s="179" t="str">
        <f t="shared" si="12"/>
        <v>CF</v>
      </c>
      <c r="B209" s="179">
        <v>207</v>
      </c>
      <c r="C209" s="182">
        <f t="shared" si="13"/>
        <v>412</v>
      </c>
      <c r="D209" s="179">
        <f t="shared" si="14"/>
        <v>14</v>
      </c>
      <c r="E209" s="179" t="str">
        <f t="shared" si="15"/>
        <v>R412.14</v>
      </c>
      <c r="F209" s="9" t="s">
        <v>1336</v>
      </c>
    </row>
    <row r="210" spans="1:6">
      <c r="A210" s="179" t="str">
        <f t="shared" si="12"/>
        <v>D0</v>
      </c>
      <c r="B210" s="179">
        <v>208</v>
      </c>
      <c r="C210" s="182">
        <f t="shared" si="13"/>
        <v>412</v>
      </c>
      <c r="D210" s="179">
        <f t="shared" si="14"/>
        <v>15</v>
      </c>
      <c r="E210" s="179" t="str">
        <f t="shared" si="15"/>
        <v>R412.15</v>
      </c>
      <c r="F210" s="9" t="s">
        <v>1337</v>
      </c>
    </row>
    <row r="211" spans="1:6">
      <c r="A211" s="179" t="str">
        <f t="shared" si="12"/>
        <v>D1</v>
      </c>
      <c r="B211" s="179">
        <v>209</v>
      </c>
      <c r="C211" s="182">
        <f t="shared" si="13"/>
        <v>413</v>
      </c>
      <c r="D211" s="179">
        <f t="shared" si="14"/>
        <v>0</v>
      </c>
      <c r="E211" s="179" t="str">
        <f t="shared" si="15"/>
        <v>R413.0</v>
      </c>
      <c r="F211" s="9" t="s">
        <v>1338</v>
      </c>
    </row>
    <row r="212" spans="1:6">
      <c r="A212" s="179" t="str">
        <f t="shared" si="12"/>
        <v>D2</v>
      </c>
      <c r="B212" s="179">
        <v>210</v>
      </c>
      <c r="C212" s="182">
        <f t="shared" si="13"/>
        <v>413</v>
      </c>
      <c r="D212" s="179">
        <f t="shared" si="14"/>
        <v>1</v>
      </c>
      <c r="E212" s="179" t="str">
        <f t="shared" si="15"/>
        <v>R413.1</v>
      </c>
      <c r="F212" s="9" t="s">
        <v>1339</v>
      </c>
    </row>
    <row r="213" spans="1:6">
      <c r="A213" s="179" t="str">
        <f t="shared" si="12"/>
        <v>D3</v>
      </c>
      <c r="B213" s="179">
        <v>211</v>
      </c>
      <c r="C213" s="182">
        <f t="shared" si="13"/>
        <v>413</v>
      </c>
      <c r="D213" s="179">
        <f t="shared" si="14"/>
        <v>2</v>
      </c>
      <c r="E213" s="179" t="str">
        <f t="shared" si="15"/>
        <v>R413.2</v>
      </c>
      <c r="F213" s="9" t="s">
        <v>1340</v>
      </c>
    </row>
    <row r="214" spans="1:6">
      <c r="A214" s="179" t="str">
        <f t="shared" si="12"/>
        <v>D4</v>
      </c>
      <c r="B214" s="179">
        <v>212</v>
      </c>
      <c r="C214" s="182">
        <f t="shared" si="13"/>
        <v>413</v>
      </c>
      <c r="D214" s="179">
        <f t="shared" si="14"/>
        <v>3</v>
      </c>
      <c r="E214" s="179" t="str">
        <f t="shared" si="15"/>
        <v>R413.3</v>
      </c>
      <c r="F214" s="9" t="s">
        <v>1308</v>
      </c>
    </row>
    <row r="215" spans="1:6">
      <c r="A215" s="179" t="str">
        <f t="shared" si="12"/>
        <v>D5</v>
      </c>
      <c r="B215" s="179">
        <v>213</v>
      </c>
      <c r="C215" s="182">
        <f t="shared" si="13"/>
        <v>413</v>
      </c>
      <c r="D215" s="179">
        <f t="shared" si="14"/>
        <v>4</v>
      </c>
      <c r="E215" s="179" t="str">
        <f t="shared" si="15"/>
        <v>R413.4</v>
      </c>
      <c r="F215" s="9" t="s">
        <v>1341</v>
      </c>
    </row>
    <row r="216" spans="1:6">
      <c r="A216" s="179" t="str">
        <f t="shared" si="12"/>
        <v>D6</v>
      </c>
      <c r="B216" s="179">
        <v>214</v>
      </c>
      <c r="C216" s="182">
        <f t="shared" si="13"/>
        <v>413</v>
      </c>
      <c r="D216" s="179">
        <f t="shared" si="14"/>
        <v>5</v>
      </c>
      <c r="E216" s="179" t="str">
        <f t="shared" si="15"/>
        <v>R413.5</v>
      </c>
      <c r="F216" s="9" t="s">
        <v>1342</v>
      </c>
    </row>
    <row r="217" spans="1:6">
      <c r="A217" s="179" t="str">
        <f t="shared" si="12"/>
        <v>D7</v>
      </c>
      <c r="B217" s="179">
        <v>215</v>
      </c>
      <c r="C217" s="182">
        <f t="shared" si="13"/>
        <v>413</v>
      </c>
      <c r="D217" s="179">
        <f t="shared" si="14"/>
        <v>6</v>
      </c>
      <c r="E217" s="179" t="str">
        <f t="shared" si="15"/>
        <v>R413.6</v>
      </c>
      <c r="F217" s="9" t="s">
        <v>1343</v>
      </c>
    </row>
    <row r="218" spans="1:6">
      <c r="A218" s="179" t="str">
        <f t="shared" si="12"/>
        <v>D8</v>
      </c>
      <c r="B218" s="179">
        <v>216</v>
      </c>
      <c r="C218" s="182">
        <f t="shared" si="13"/>
        <v>413</v>
      </c>
      <c r="D218" s="179">
        <f t="shared" si="14"/>
        <v>7</v>
      </c>
      <c r="E218" s="179" t="str">
        <f t="shared" si="15"/>
        <v>R413.7</v>
      </c>
      <c r="F218" s="9" t="s">
        <v>1344</v>
      </c>
    </row>
    <row r="219" spans="1:6">
      <c r="A219" s="179" t="str">
        <f t="shared" si="12"/>
        <v>D9</v>
      </c>
      <c r="B219" s="179">
        <v>217</v>
      </c>
      <c r="C219" s="182">
        <f t="shared" si="13"/>
        <v>413</v>
      </c>
      <c r="D219" s="179">
        <f t="shared" si="14"/>
        <v>8</v>
      </c>
      <c r="E219" s="179" t="str">
        <f t="shared" si="15"/>
        <v>R413.8</v>
      </c>
      <c r="F219" s="9" t="s">
        <v>1308</v>
      </c>
    </row>
    <row r="220" spans="1:6">
      <c r="A220" s="179" t="str">
        <f t="shared" si="12"/>
        <v>DA</v>
      </c>
      <c r="B220" s="179">
        <v>218</v>
      </c>
      <c r="C220" s="182">
        <f t="shared" si="13"/>
        <v>413</v>
      </c>
      <c r="D220" s="179">
        <f t="shared" si="14"/>
        <v>9</v>
      </c>
      <c r="E220" s="179" t="str">
        <f t="shared" si="15"/>
        <v>R413.9</v>
      </c>
      <c r="F220" s="9" t="s">
        <v>1308</v>
      </c>
    </row>
    <row r="221" spans="1:6">
      <c r="A221" s="179" t="str">
        <f t="shared" si="12"/>
        <v>DB</v>
      </c>
      <c r="B221" s="179">
        <v>219</v>
      </c>
      <c r="C221" s="182">
        <f t="shared" si="13"/>
        <v>413</v>
      </c>
      <c r="D221" s="179">
        <f t="shared" si="14"/>
        <v>10</v>
      </c>
      <c r="E221" s="179" t="str">
        <f t="shared" si="15"/>
        <v>R413.10</v>
      </c>
      <c r="F221" s="9" t="s">
        <v>1345</v>
      </c>
    </row>
    <row r="222" spans="1:6">
      <c r="A222" s="179" t="str">
        <f t="shared" si="12"/>
        <v>DC</v>
      </c>
      <c r="B222" s="179">
        <v>220</v>
      </c>
      <c r="C222" s="182">
        <f t="shared" si="13"/>
        <v>413</v>
      </c>
      <c r="D222" s="179">
        <f t="shared" si="14"/>
        <v>11</v>
      </c>
      <c r="E222" s="179" t="str">
        <f t="shared" si="15"/>
        <v>R413.11</v>
      </c>
      <c r="F222" s="9" t="s">
        <v>1346</v>
      </c>
    </row>
    <row r="223" spans="1:6">
      <c r="A223" s="179" t="str">
        <f t="shared" si="12"/>
        <v>DD</v>
      </c>
      <c r="B223" s="179">
        <v>221</v>
      </c>
      <c r="C223" s="182">
        <f t="shared" si="13"/>
        <v>413</v>
      </c>
      <c r="D223" s="179">
        <f t="shared" si="14"/>
        <v>12</v>
      </c>
      <c r="E223" s="179" t="str">
        <f t="shared" si="15"/>
        <v>R413.12</v>
      </c>
      <c r="F223" s="9" t="s">
        <v>1347</v>
      </c>
    </row>
    <row r="224" spans="1:6">
      <c r="A224" s="179" t="str">
        <f t="shared" si="12"/>
        <v>DE</v>
      </c>
      <c r="B224" s="179">
        <v>222</v>
      </c>
      <c r="C224" s="182">
        <f t="shared" si="13"/>
        <v>413</v>
      </c>
      <c r="D224" s="179">
        <f t="shared" si="14"/>
        <v>13</v>
      </c>
      <c r="E224" s="179" t="str">
        <f t="shared" si="15"/>
        <v>R413.13</v>
      </c>
      <c r="F224" s="9" t="s">
        <v>1348</v>
      </c>
    </row>
    <row r="225" spans="1:6">
      <c r="A225" s="179" t="str">
        <f t="shared" si="12"/>
        <v>DF</v>
      </c>
      <c r="B225" s="179">
        <v>223</v>
      </c>
      <c r="C225" s="182">
        <f t="shared" si="13"/>
        <v>413</v>
      </c>
      <c r="D225" s="179">
        <f t="shared" si="14"/>
        <v>14</v>
      </c>
      <c r="E225" s="179" t="str">
        <f t="shared" si="15"/>
        <v>R413.14</v>
      </c>
      <c r="F225" s="9" t="s">
        <v>1349</v>
      </c>
    </row>
    <row r="226" spans="1:6">
      <c r="A226" s="179" t="str">
        <f t="shared" si="12"/>
        <v>E0</v>
      </c>
      <c r="B226" s="179">
        <v>224</v>
      </c>
      <c r="C226" s="182">
        <f t="shared" si="13"/>
        <v>413</v>
      </c>
      <c r="D226" s="179">
        <f t="shared" si="14"/>
        <v>15</v>
      </c>
      <c r="E226" s="179" t="str">
        <f t="shared" si="15"/>
        <v>R413.15</v>
      </c>
      <c r="F226" s="9" t="s">
        <v>1350</v>
      </c>
    </row>
    <row r="227" spans="1:6">
      <c r="A227" s="179" t="str">
        <f t="shared" si="12"/>
        <v>E1</v>
      </c>
      <c r="B227" s="179">
        <v>225</v>
      </c>
      <c r="C227" s="182">
        <f t="shared" si="13"/>
        <v>414</v>
      </c>
      <c r="D227" s="179">
        <f t="shared" si="14"/>
        <v>0</v>
      </c>
      <c r="E227" s="179" t="str">
        <f t="shared" si="15"/>
        <v>R414.0</v>
      </c>
      <c r="F227" s="9" t="s">
        <v>1351</v>
      </c>
    </row>
    <row r="228" spans="1:6">
      <c r="A228" s="179" t="str">
        <f t="shared" si="12"/>
        <v>E2</v>
      </c>
      <c r="B228" s="179">
        <v>226</v>
      </c>
      <c r="C228" s="182">
        <f t="shared" si="13"/>
        <v>414</v>
      </c>
      <c r="D228" s="179">
        <f t="shared" si="14"/>
        <v>1</v>
      </c>
      <c r="E228" s="179" t="str">
        <f t="shared" si="15"/>
        <v>R414.1</v>
      </c>
      <c r="F228" s="9" t="s">
        <v>1352</v>
      </c>
    </row>
    <row r="229" spans="1:6">
      <c r="A229" s="179" t="str">
        <f t="shared" si="12"/>
        <v>E3</v>
      </c>
      <c r="B229" s="179">
        <v>227</v>
      </c>
      <c r="C229" s="182">
        <f t="shared" si="13"/>
        <v>414</v>
      </c>
      <c r="D229" s="179">
        <f t="shared" si="14"/>
        <v>2</v>
      </c>
      <c r="E229" s="179" t="str">
        <f t="shared" si="15"/>
        <v>R414.2</v>
      </c>
      <c r="F229" s="9" t="s">
        <v>1353</v>
      </c>
    </row>
    <row r="230" spans="1:6">
      <c r="A230" s="179" t="str">
        <f t="shared" si="12"/>
        <v>E4</v>
      </c>
      <c r="B230" s="179">
        <v>228</v>
      </c>
      <c r="C230" s="182">
        <f t="shared" si="13"/>
        <v>414</v>
      </c>
      <c r="D230" s="179">
        <f t="shared" si="14"/>
        <v>3</v>
      </c>
      <c r="E230" s="179" t="str">
        <f t="shared" si="15"/>
        <v>R414.3</v>
      </c>
      <c r="F230" s="9" t="s">
        <v>1354</v>
      </c>
    </row>
    <row r="231" spans="1:6">
      <c r="A231" s="179" t="str">
        <f t="shared" si="12"/>
        <v>E5</v>
      </c>
      <c r="B231" s="179">
        <v>229</v>
      </c>
      <c r="C231" s="182">
        <f t="shared" si="13"/>
        <v>414</v>
      </c>
      <c r="D231" s="179">
        <f t="shared" si="14"/>
        <v>4</v>
      </c>
      <c r="E231" s="179" t="str">
        <f t="shared" si="15"/>
        <v>R414.4</v>
      </c>
      <c r="F231" s="9" t="s">
        <v>1355</v>
      </c>
    </row>
    <row r="232" spans="1:6">
      <c r="A232" s="179" t="str">
        <f t="shared" si="12"/>
        <v>E6</v>
      </c>
      <c r="B232" s="179">
        <v>230</v>
      </c>
      <c r="C232" s="182">
        <f t="shared" si="13"/>
        <v>414</v>
      </c>
      <c r="D232" s="179">
        <f t="shared" si="14"/>
        <v>5</v>
      </c>
      <c r="E232" s="179" t="str">
        <f t="shared" si="15"/>
        <v>R414.5</v>
      </c>
      <c r="F232" s="9" t="s">
        <v>1356</v>
      </c>
    </row>
    <row r="233" spans="1:6">
      <c r="A233" s="179" t="str">
        <f t="shared" si="12"/>
        <v>E7</v>
      </c>
      <c r="B233" s="179">
        <v>231</v>
      </c>
      <c r="C233" s="182">
        <f t="shared" si="13"/>
        <v>414</v>
      </c>
      <c r="D233" s="179">
        <f t="shared" si="14"/>
        <v>6</v>
      </c>
      <c r="E233" s="179" t="str">
        <f t="shared" si="15"/>
        <v>R414.6</v>
      </c>
      <c r="F233" s="9" t="s">
        <v>1357</v>
      </c>
    </row>
    <row r="234" spans="1:6">
      <c r="A234" s="179" t="str">
        <f t="shared" si="12"/>
        <v>E8</v>
      </c>
      <c r="B234" s="179">
        <v>232</v>
      </c>
      <c r="C234" s="182">
        <f t="shared" si="13"/>
        <v>414</v>
      </c>
      <c r="D234" s="179">
        <f t="shared" si="14"/>
        <v>7</v>
      </c>
      <c r="E234" s="179" t="str">
        <f t="shared" si="15"/>
        <v>R414.7</v>
      </c>
      <c r="F234" s="9" t="s">
        <v>1358</v>
      </c>
    </row>
    <row r="235" spans="1:6">
      <c r="A235" s="179" t="str">
        <f t="shared" si="12"/>
        <v>E9</v>
      </c>
      <c r="B235" s="179">
        <v>233</v>
      </c>
      <c r="C235" s="182">
        <f t="shared" si="13"/>
        <v>414</v>
      </c>
      <c r="D235" s="179">
        <f t="shared" si="14"/>
        <v>8</v>
      </c>
      <c r="E235" s="179" t="str">
        <f t="shared" si="15"/>
        <v>R414.8</v>
      </c>
      <c r="F235" s="9" t="s">
        <v>1359</v>
      </c>
    </row>
    <row r="236" spans="1:6">
      <c r="A236" s="179" t="str">
        <f t="shared" si="12"/>
        <v>EA</v>
      </c>
      <c r="B236" s="179">
        <v>234</v>
      </c>
      <c r="C236" s="182">
        <f t="shared" si="13"/>
        <v>414</v>
      </c>
      <c r="D236" s="179">
        <f t="shared" si="14"/>
        <v>9</v>
      </c>
      <c r="E236" s="179" t="str">
        <f t="shared" si="15"/>
        <v>R414.9</v>
      </c>
      <c r="F236" s="9" t="s">
        <v>1360</v>
      </c>
    </row>
    <row r="237" spans="1:6">
      <c r="A237" s="179" t="str">
        <f t="shared" si="12"/>
        <v>EB</v>
      </c>
      <c r="B237" s="179">
        <v>235</v>
      </c>
      <c r="C237" s="182">
        <f t="shared" si="13"/>
        <v>414</v>
      </c>
      <c r="D237" s="179">
        <f t="shared" si="14"/>
        <v>10</v>
      </c>
      <c r="E237" s="179" t="str">
        <f t="shared" si="15"/>
        <v>R414.10</v>
      </c>
      <c r="F237" s="9" t="s">
        <v>1361</v>
      </c>
    </row>
    <row r="238" spans="1:6">
      <c r="A238" s="179" t="str">
        <f t="shared" si="12"/>
        <v>EC</v>
      </c>
      <c r="B238" s="179">
        <v>236</v>
      </c>
      <c r="C238" s="182">
        <f t="shared" si="13"/>
        <v>414</v>
      </c>
      <c r="D238" s="179">
        <f t="shared" si="14"/>
        <v>11</v>
      </c>
      <c r="E238" s="179" t="str">
        <f t="shared" si="15"/>
        <v>R414.11</v>
      </c>
      <c r="F238" s="9" t="s">
        <v>1362</v>
      </c>
    </row>
    <row r="239" spans="1:6">
      <c r="A239" s="179" t="str">
        <f t="shared" si="12"/>
        <v>ED</v>
      </c>
      <c r="B239" s="179">
        <v>237</v>
      </c>
      <c r="C239" s="182">
        <f t="shared" si="13"/>
        <v>414</v>
      </c>
      <c r="D239" s="179">
        <f t="shared" si="14"/>
        <v>12</v>
      </c>
      <c r="E239" s="179" t="str">
        <f t="shared" si="15"/>
        <v>R414.12</v>
      </c>
      <c r="F239" s="9" t="s">
        <v>1363</v>
      </c>
    </row>
    <row r="240" spans="1:6">
      <c r="A240" s="179" t="str">
        <f t="shared" si="12"/>
        <v>EE</v>
      </c>
      <c r="B240" s="179">
        <v>238</v>
      </c>
      <c r="C240" s="182">
        <f t="shared" si="13"/>
        <v>414</v>
      </c>
      <c r="D240" s="179">
        <f t="shared" si="14"/>
        <v>13</v>
      </c>
      <c r="E240" s="179" t="str">
        <f t="shared" si="15"/>
        <v>R414.13</v>
      </c>
      <c r="F240" s="9" t="s">
        <v>1363</v>
      </c>
    </row>
    <row r="241" spans="1:6">
      <c r="A241" s="179" t="str">
        <f t="shared" si="12"/>
        <v>EF</v>
      </c>
      <c r="B241" s="179">
        <v>239</v>
      </c>
      <c r="C241" s="182">
        <f t="shared" si="13"/>
        <v>414</v>
      </c>
      <c r="D241" s="179">
        <f t="shared" si="14"/>
        <v>14</v>
      </c>
      <c r="E241" s="179" t="str">
        <f t="shared" si="15"/>
        <v>R414.14</v>
      </c>
      <c r="F241" s="9" t="s">
        <v>1363</v>
      </c>
    </row>
    <row r="242" spans="1:6">
      <c r="A242" s="179" t="str">
        <f t="shared" si="12"/>
        <v>F0</v>
      </c>
      <c r="B242" s="179">
        <v>240</v>
      </c>
      <c r="C242" s="182">
        <f t="shared" si="13"/>
        <v>414</v>
      </c>
      <c r="D242" s="179">
        <f t="shared" si="14"/>
        <v>15</v>
      </c>
      <c r="E242" s="179" t="str">
        <f t="shared" si="15"/>
        <v>R414.15</v>
      </c>
      <c r="F242" s="9" t="s">
        <v>1363</v>
      </c>
    </row>
    <row r="243" spans="1:6">
      <c r="A243" s="179" t="str">
        <f t="shared" si="12"/>
        <v>F1</v>
      </c>
      <c r="B243" s="179">
        <v>241</v>
      </c>
      <c r="C243" s="182">
        <f t="shared" si="13"/>
        <v>415</v>
      </c>
      <c r="D243" s="179">
        <f t="shared" si="14"/>
        <v>0</v>
      </c>
      <c r="E243" s="179" t="str">
        <f t="shared" si="15"/>
        <v>R415.0</v>
      </c>
      <c r="F243" s="9" t="s">
        <v>1364</v>
      </c>
    </row>
    <row r="244" spans="1:6">
      <c r="A244" s="179" t="str">
        <f t="shared" si="12"/>
        <v>F2</v>
      </c>
      <c r="B244" s="179">
        <v>242</v>
      </c>
      <c r="C244" s="182">
        <f t="shared" si="13"/>
        <v>415</v>
      </c>
      <c r="D244" s="179">
        <f t="shared" si="14"/>
        <v>1</v>
      </c>
      <c r="E244" s="179" t="str">
        <f t="shared" si="15"/>
        <v>R415.1</v>
      </c>
      <c r="F244" s="9" t="s">
        <v>1363</v>
      </c>
    </row>
    <row r="245" spans="1:6">
      <c r="A245" s="179" t="str">
        <f t="shared" si="12"/>
        <v>F3</v>
      </c>
      <c r="B245" s="179">
        <v>243</v>
      </c>
      <c r="C245" s="182">
        <f t="shared" si="13"/>
        <v>415</v>
      </c>
      <c r="D245" s="179">
        <f t="shared" si="14"/>
        <v>2</v>
      </c>
      <c r="E245" s="179" t="str">
        <f t="shared" si="15"/>
        <v>R415.2</v>
      </c>
      <c r="F245" s="9" t="s">
        <v>1365</v>
      </c>
    </row>
    <row r="246" spans="1:6">
      <c r="A246" s="179" t="str">
        <f t="shared" si="12"/>
        <v>F4</v>
      </c>
      <c r="B246" s="179">
        <v>244</v>
      </c>
      <c r="C246" s="182">
        <f t="shared" si="13"/>
        <v>415</v>
      </c>
      <c r="D246" s="179">
        <f t="shared" si="14"/>
        <v>3</v>
      </c>
      <c r="E246" s="179" t="str">
        <f t="shared" si="15"/>
        <v>R415.3</v>
      </c>
      <c r="F246" s="9" t="s">
        <v>1366</v>
      </c>
    </row>
    <row r="247" spans="1:6">
      <c r="A247" s="179" t="str">
        <f t="shared" si="12"/>
        <v>F5</v>
      </c>
      <c r="B247" s="179">
        <v>245</v>
      </c>
      <c r="C247" s="182">
        <f t="shared" si="13"/>
        <v>415</v>
      </c>
      <c r="D247" s="179">
        <f t="shared" si="14"/>
        <v>4</v>
      </c>
      <c r="E247" s="179" t="str">
        <f t="shared" si="15"/>
        <v>R415.4</v>
      </c>
      <c r="F247" s="9" t="s">
        <v>1367</v>
      </c>
    </row>
    <row r="248" spans="1:6">
      <c r="A248" s="179" t="str">
        <f t="shared" si="12"/>
        <v>F6</v>
      </c>
      <c r="B248" s="179">
        <v>246</v>
      </c>
      <c r="C248" s="182">
        <f t="shared" si="13"/>
        <v>415</v>
      </c>
      <c r="D248" s="179">
        <f t="shared" si="14"/>
        <v>5</v>
      </c>
      <c r="E248" s="179" t="str">
        <f t="shared" si="15"/>
        <v>R415.5</v>
      </c>
      <c r="F248" s="9" t="s">
        <v>1368</v>
      </c>
    </row>
    <row r="249" spans="1:6">
      <c r="A249" s="179" t="str">
        <f t="shared" si="12"/>
        <v>F7</v>
      </c>
      <c r="B249" s="179">
        <v>247</v>
      </c>
      <c r="C249" s="182">
        <f t="shared" si="13"/>
        <v>415</v>
      </c>
      <c r="D249" s="179">
        <f t="shared" si="14"/>
        <v>6</v>
      </c>
      <c r="E249" s="179" t="str">
        <f t="shared" si="15"/>
        <v>R415.6</v>
      </c>
      <c r="F249" s="9" t="s">
        <v>1369</v>
      </c>
    </row>
    <row r="250" spans="1:6">
      <c r="A250" s="179" t="str">
        <f t="shared" si="12"/>
        <v>F8</v>
      </c>
      <c r="B250" s="179">
        <v>248</v>
      </c>
      <c r="C250" s="182">
        <f t="shared" si="13"/>
        <v>415</v>
      </c>
      <c r="D250" s="179">
        <f t="shared" si="14"/>
        <v>7</v>
      </c>
      <c r="E250" s="179" t="str">
        <f t="shared" si="15"/>
        <v>R415.7</v>
      </c>
      <c r="F250" s="9" t="s">
        <v>1370</v>
      </c>
    </row>
    <row r="251" spans="1:6">
      <c r="A251" s="179" t="str">
        <f t="shared" si="12"/>
        <v>F9</v>
      </c>
      <c r="B251" s="179">
        <v>249</v>
      </c>
      <c r="C251" s="182">
        <f t="shared" si="13"/>
        <v>415</v>
      </c>
      <c r="D251" s="179">
        <f t="shared" si="14"/>
        <v>8</v>
      </c>
      <c r="E251" s="179" t="str">
        <f t="shared" si="15"/>
        <v>R415.8</v>
      </c>
      <c r="F251" s="9" t="s">
        <v>1371</v>
      </c>
    </row>
    <row r="252" spans="1:6">
      <c r="A252" s="179" t="str">
        <f t="shared" si="12"/>
        <v>FA</v>
      </c>
      <c r="B252" s="179">
        <v>250</v>
      </c>
      <c r="C252" s="182">
        <f t="shared" si="13"/>
        <v>415</v>
      </c>
      <c r="D252" s="179">
        <f t="shared" si="14"/>
        <v>9</v>
      </c>
      <c r="E252" s="179" t="str">
        <f t="shared" si="15"/>
        <v>R415.9</v>
      </c>
      <c r="F252" s="9" t="s">
        <v>1372</v>
      </c>
    </row>
    <row r="253" spans="1:6">
      <c r="A253" s="179" t="str">
        <f t="shared" si="12"/>
        <v>FB</v>
      </c>
      <c r="B253" s="179">
        <v>251</v>
      </c>
      <c r="C253" s="182">
        <f t="shared" si="13"/>
        <v>415</v>
      </c>
      <c r="D253" s="179">
        <f t="shared" si="14"/>
        <v>10</v>
      </c>
      <c r="E253" s="179" t="str">
        <f t="shared" si="15"/>
        <v>R415.10</v>
      </c>
      <c r="F253" s="9" t="s">
        <v>1373</v>
      </c>
    </row>
    <row r="254" spans="1:6">
      <c r="A254" s="179" t="str">
        <f t="shared" si="12"/>
        <v>FC</v>
      </c>
      <c r="B254" s="179">
        <v>252</v>
      </c>
      <c r="C254" s="182">
        <f t="shared" si="13"/>
        <v>415</v>
      </c>
      <c r="D254" s="179">
        <f t="shared" si="14"/>
        <v>11</v>
      </c>
      <c r="E254" s="179" t="str">
        <f t="shared" si="15"/>
        <v>R415.11</v>
      </c>
      <c r="F254" s="9" t="s">
        <v>1374</v>
      </c>
    </row>
    <row r="255" spans="1:6">
      <c r="A255" s="179" t="str">
        <f t="shared" si="12"/>
        <v>FD</v>
      </c>
      <c r="B255" s="179">
        <v>253</v>
      </c>
      <c r="C255" s="182">
        <f t="shared" si="13"/>
        <v>415</v>
      </c>
      <c r="D255" s="179">
        <f t="shared" si="14"/>
        <v>12</v>
      </c>
      <c r="E255" s="179" t="str">
        <f t="shared" si="15"/>
        <v>R415.12</v>
      </c>
      <c r="F255" s="9" t="s">
        <v>1375</v>
      </c>
    </row>
    <row r="256" spans="1:6">
      <c r="A256" s="179" t="str">
        <f t="shared" si="12"/>
        <v>FE</v>
      </c>
      <c r="B256" s="179">
        <v>254</v>
      </c>
      <c r="C256" s="182">
        <f t="shared" si="13"/>
        <v>415</v>
      </c>
      <c r="D256" s="179">
        <f t="shared" si="14"/>
        <v>13</v>
      </c>
      <c r="E256" s="179" t="str">
        <f t="shared" si="15"/>
        <v>R415.13</v>
      </c>
      <c r="F256" s="9" t="s">
        <v>1376</v>
      </c>
    </row>
    <row r="257" spans="1:6">
      <c r="A257" s="179" t="str">
        <f t="shared" si="12"/>
        <v>FF</v>
      </c>
      <c r="B257" s="179">
        <v>255</v>
      </c>
      <c r="C257" s="182">
        <f t="shared" si="13"/>
        <v>415</v>
      </c>
      <c r="D257" s="179">
        <f t="shared" si="14"/>
        <v>14</v>
      </c>
      <c r="E257" s="179" t="str">
        <f t="shared" si="15"/>
        <v>R415.14</v>
      </c>
      <c r="F257" s="9" t="s">
        <v>1377</v>
      </c>
    </row>
    <row r="258" spans="1:6">
      <c r="A258" s="179" t="str">
        <f t="shared" si="12"/>
        <v>100</v>
      </c>
      <c r="B258" s="179">
        <v>256</v>
      </c>
      <c r="C258" s="182">
        <f t="shared" si="13"/>
        <v>415</v>
      </c>
      <c r="D258" s="179">
        <f t="shared" si="14"/>
        <v>15</v>
      </c>
      <c r="E258" s="179" t="str">
        <f t="shared" si="15"/>
        <v>R415.15</v>
      </c>
      <c r="F258" s="9" t="s">
        <v>1378</v>
      </c>
    </row>
    <row r="259" spans="1:6">
      <c r="A259" s="179" t="str">
        <f t="shared" si="12"/>
        <v>101</v>
      </c>
      <c r="B259" s="179">
        <v>257</v>
      </c>
      <c r="C259" s="182">
        <f t="shared" si="13"/>
        <v>416</v>
      </c>
      <c r="D259" s="179">
        <f t="shared" si="14"/>
        <v>0</v>
      </c>
      <c r="E259" s="179" t="str">
        <f t="shared" si="15"/>
        <v>R416.0</v>
      </c>
      <c r="F259" s="9" t="s">
        <v>1379</v>
      </c>
    </row>
    <row r="260" spans="1:6">
      <c r="A260" s="179" t="str">
        <f t="shared" ref="A260:A323" si="16">DEC2HEX(B260)</f>
        <v>102</v>
      </c>
      <c r="B260" s="179">
        <v>258</v>
      </c>
      <c r="C260" s="182">
        <f t="shared" si="13"/>
        <v>416</v>
      </c>
      <c r="D260" s="179">
        <f t="shared" si="14"/>
        <v>1</v>
      </c>
      <c r="E260" s="179" t="str">
        <f t="shared" si="15"/>
        <v>R416.1</v>
      </c>
      <c r="F260" s="9" t="s">
        <v>1380</v>
      </c>
    </row>
    <row r="261" spans="1:6">
      <c r="A261" s="179" t="str">
        <f t="shared" si="16"/>
        <v>103</v>
      </c>
      <c r="B261" s="179">
        <v>259</v>
      </c>
      <c r="C261" s="182">
        <f t="shared" si="13"/>
        <v>416</v>
      </c>
      <c r="D261" s="179">
        <f t="shared" si="14"/>
        <v>2</v>
      </c>
      <c r="E261" s="179" t="str">
        <f t="shared" si="15"/>
        <v>R416.2</v>
      </c>
      <c r="F261" s="9" t="s">
        <v>1363</v>
      </c>
    </row>
    <row r="262" spans="1:6">
      <c r="A262" s="179" t="str">
        <f t="shared" si="16"/>
        <v>104</v>
      </c>
      <c r="B262" s="179">
        <v>260</v>
      </c>
      <c r="C262" s="182">
        <f t="shared" si="13"/>
        <v>416</v>
      </c>
      <c r="D262" s="179">
        <f t="shared" si="14"/>
        <v>3</v>
      </c>
      <c r="E262" s="179" t="str">
        <f t="shared" si="15"/>
        <v>R416.3</v>
      </c>
      <c r="F262" s="9" t="s">
        <v>1381</v>
      </c>
    </row>
    <row r="263" spans="1:6">
      <c r="A263" s="179" t="str">
        <f t="shared" si="16"/>
        <v>105</v>
      </c>
      <c r="B263" s="179">
        <v>261</v>
      </c>
      <c r="C263" s="182">
        <f t="shared" si="13"/>
        <v>416</v>
      </c>
      <c r="D263" s="179">
        <f t="shared" si="14"/>
        <v>4</v>
      </c>
      <c r="E263" s="179" t="str">
        <f t="shared" si="15"/>
        <v>R416.4</v>
      </c>
      <c r="F263" s="9" t="s">
        <v>1382</v>
      </c>
    </row>
    <row r="264" spans="1:6">
      <c r="A264" s="179" t="str">
        <f t="shared" si="16"/>
        <v>106</v>
      </c>
      <c r="B264" s="179">
        <v>262</v>
      </c>
      <c r="C264" s="182">
        <f t="shared" ref="C264:C327" si="17">IF(D263&lt;&gt;15,C263,C263+1)</f>
        <v>416</v>
      </c>
      <c r="D264" s="179">
        <f t="shared" si="14"/>
        <v>5</v>
      </c>
      <c r="E264" s="179" t="str">
        <f t="shared" si="15"/>
        <v>R416.5</v>
      </c>
      <c r="F264" s="9" t="s">
        <v>1383</v>
      </c>
    </row>
    <row r="265" spans="1:6">
      <c r="A265" s="179" t="str">
        <f t="shared" si="16"/>
        <v>107</v>
      </c>
      <c r="B265" s="179">
        <v>263</v>
      </c>
      <c r="C265" s="182">
        <f t="shared" si="17"/>
        <v>416</v>
      </c>
      <c r="D265" s="179">
        <f t="shared" si="14"/>
        <v>6</v>
      </c>
      <c r="E265" s="179" t="str">
        <f t="shared" si="15"/>
        <v>R416.6</v>
      </c>
      <c r="F265" s="9" t="s">
        <v>1384</v>
      </c>
    </row>
    <row r="266" spans="1:6">
      <c r="A266" s="179" t="str">
        <f t="shared" si="16"/>
        <v>108</v>
      </c>
      <c r="B266" s="179">
        <v>264</v>
      </c>
      <c r="C266" s="182">
        <f t="shared" si="17"/>
        <v>416</v>
      </c>
      <c r="D266" s="179">
        <f t="shared" si="14"/>
        <v>7</v>
      </c>
      <c r="E266" s="179" t="str">
        <f t="shared" si="15"/>
        <v>R416.7</v>
      </c>
      <c r="F266" s="9" t="s">
        <v>1385</v>
      </c>
    </row>
    <row r="267" spans="1:6">
      <c r="A267" s="179" t="str">
        <f t="shared" si="16"/>
        <v>109</v>
      </c>
      <c r="B267" s="179">
        <v>265</v>
      </c>
      <c r="C267" s="182">
        <f t="shared" si="17"/>
        <v>416</v>
      </c>
      <c r="D267" s="179">
        <f t="shared" si="14"/>
        <v>8</v>
      </c>
      <c r="E267" s="179" t="str">
        <f t="shared" si="15"/>
        <v>R416.8</v>
      </c>
      <c r="F267" s="9" t="s">
        <v>1386</v>
      </c>
    </row>
    <row r="268" spans="1:6">
      <c r="A268" s="179" t="str">
        <f t="shared" si="16"/>
        <v>10A</v>
      </c>
      <c r="B268" s="179">
        <v>266</v>
      </c>
      <c r="C268" s="182">
        <f t="shared" si="17"/>
        <v>416</v>
      </c>
      <c r="D268" s="179">
        <f t="shared" si="14"/>
        <v>9</v>
      </c>
      <c r="E268" s="179" t="str">
        <f t="shared" si="15"/>
        <v>R416.9</v>
      </c>
      <c r="F268" s="9" t="s">
        <v>1387</v>
      </c>
    </row>
    <row r="269" spans="1:6">
      <c r="A269" s="179" t="str">
        <f t="shared" si="16"/>
        <v>10B</v>
      </c>
      <c r="B269" s="179">
        <v>267</v>
      </c>
      <c r="C269" s="182">
        <f t="shared" si="17"/>
        <v>416</v>
      </c>
      <c r="D269" s="179">
        <f t="shared" ref="D269:D332" si="18">IF(D268&lt;&gt;15,D268+1,0)</f>
        <v>10</v>
      </c>
      <c r="E269" s="179" t="str">
        <f t="shared" si="15"/>
        <v>R416.10</v>
      </c>
      <c r="F269" s="9" t="s">
        <v>1388</v>
      </c>
    </row>
    <row r="270" spans="1:6">
      <c r="A270" s="179" t="str">
        <f t="shared" si="16"/>
        <v>10C</v>
      </c>
      <c r="B270" s="179">
        <v>268</v>
      </c>
      <c r="C270" s="182">
        <f t="shared" si="17"/>
        <v>416</v>
      </c>
      <c r="D270" s="179">
        <f t="shared" si="18"/>
        <v>11</v>
      </c>
      <c r="E270" s="179" t="str">
        <f t="shared" ref="E270:E333" si="19">B$2&amp;C270&amp;"."&amp;D270</f>
        <v>R416.11</v>
      </c>
      <c r="F270" s="9" t="s">
        <v>1389</v>
      </c>
    </row>
    <row r="271" spans="1:6">
      <c r="A271" s="179" t="str">
        <f t="shared" si="16"/>
        <v>10D</v>
      </c>
      <c r="B271" s="179">
        <v>269</v>
      </c>
      <c r="C271" s="182">
        <f t="shared" si="17"/>
        <v>416</v>
      </c>
      <c r="D271" s="179">
        <f t="shared" si="18"/>
        <v>12</v>
      </c>
      <c r="E271" s="179" t="str">
        <f t="shared" si="19"/>
        <v>R416.12</v>
      </c>
      <c r="F271" s="9" t="s">
        <v>1390</v>
      </c>
    </row>
    <row r="272" spans="1:6">
      <c r="A272" s="179" t="str">
        <f t="shared" si="16"/>
        <v>10E</v>
      </c>
      <c r="B272" s="179">
        <v>270</v>
      </c>
      <c r="C272" s="182">
        <f t="shared" si="17"/>
        <v>416</v>
      </c>
      <c r="D272" s="179">
        <f t="shared" si="18"/>
        <v>13</v>
      </c>
      <c r="E272" s="179" t="str">
        <f t="shared" si="19"/>
        <v>R416.13</v>
      </c>
      <c r="F272" s="9" t="s">
        <v>1363</v>
      </c>
    </row>
    <row r="273" spans="1:6">
      <c r="A273" s="179" t="str">
        <f t="shared" si="16"/>
        <v>10F</v>
      </c>
      <c r="B273" s="179">
        <v>271</v>
      </c>
      <c r="C273" s="182">
        <f t="shared" si="17"/>
        <v>416</v>
      </c>
      <c r="D273" s="179">
        <f t="shared" si="18"/>
        <v>14</v>
      </c>
      <c r="E273" s="179" t="str">
        <f t="shared" si="19"/>
        <v>R416.14</v>
      </c>
      <c r="F273" s="9" t="s">
        <v>1391</v>
      </c>
    </row>
    <row r="274" spans="1:6">
      <c r="A274" s="179" t="str">
        <f t="shared" si="16"/>
        <v>110</v>
      </c>
      <c r="B274" s="179">
        <v>272</v>
      </c>
      <c r="C274" s="182">
        <f t="shared" si="17"/>
        <v>416</v>
      </c>
      <c r="D274" s="179">
        <f t="shared" si="18"/>
        <v>15</v>
      </c>
      <c r="E274" s="179" t="str">
        <f t="shared" si="19"/>
        <v>R416.15</v>
      </c>
      <c r="F274" s="9" t="s">
        <v>1392</v>
      </c>
    </row>
    <row r="275" spans="1:6">
      <c r="A275" s="179" t="str">
        <f t="shared" si="16"/>
        <v>111</v>
      </c>
      <c r="B275" s="179">
        <v>273</v>
      </c>
      <c r="C275" s="182">
        <f t="shared" si="17"/>
        <v>417</v>
      </c>
      <c r="D275" s="179">
        <f t="shared" si="18"/>
        <v>0</v>
      </c>
      <c r="E275" s="179" t="str">
        <f t="shared" si="19"/>
        <v>R417.0</v>
      </c>
      <c r="F275" s="9" t="s">
        <v>1393</v>
      </c>
    </row>
    <row r="276" spans="1:6">
      <c r="A276" s="179" t="str">
        <f t="shared" si="16"/>
        <v>112</v>
      </c>
      <c r="B276" s="179">
        <v>274</v>
      </c>
      <c r="C276" s="182">
        <f t="shared" si="17"/>
        <v>417</v>
      </c>
      <c r="D276" s="179">
        <f t="shared" si="18"/>
        <v>1</v>
      </c>
      <c r="E276" s="179" t="str">
        <f t="shared" si="19"/>
        <v>R417.1</v>
      </c>
      <c r="F276" s="9" t="s">
        <v>1394</v>
      </c>
    </row>
    <row r="277" spans="1:6">
      <c r="A277" s="179" t="str">
        <f t="shared" si="16"/>
        <v>113</v>
      </c>
      <c r="B277" s="179">
        <v>275</v>
      </c>
      <c r="C277" s="182">
        <f t="shared" si="17"/>
        <v>417</v>
      </c>
      <c r="D277" s="179">
        <f t="shared" si="18"/>
        <v>2</v>
      </c>
      <c r="E277" s="179" t="str">
        <f t="shared" si="19"/>
        <v>R417.2</v>
      </c>
      <c r="F277" s="9" t="s">
        <v>1395</v>
      </c>
    </row>
    <row r="278" spans="1:6">
      <c r="A278" s="179" t="str">
        <f t="shared" si="16"/>
        <v>114</v>
      </c>
      <c r="B278" s="179">
        <v>276</v>
      </c>
      <c r="C278" s="182">
        <f t="shared" si="17"/>
        <v>417</v>
      </c>
      <c r="D278" s="179">
        <f t="shared" si="18"/>
        <v>3</v>
      </c>
      <c r="E278" s="179" t="str">
        <f t="shared" si="19"/>
        <v>R417.3</v>
      </c>
      <c r="F278" s="9" t="s">
        <v>1363</v>
      </c>
    </row>
    <row r="279" spans="1:6">
      <c r="A279" s="179" t="str">
        <f t="shared" si="16"/>
        <v>115</v>
      </c>
      <c r="B279" s="179">
        <v>277</v>
      </c>
      <c r="C279" s="182">
        <f t="shared" si="17"/>
        <v>417</v>
      </c>
      <c r="D279" s="179">
        <f t="shared" si="18"/>
        <v>4</v>
      </c>
      <c r="E279" s="179" t="str">
        <f t="shared" si="19"/>
        <v>R417.4</v>
      </c>
      <c r="F279" s="9" t="s">
        <v>1396</v>
      </c>
    </row>
    <row r="280" spans="1:6">
      <c r="A280" s="179" t="str">
        <f t="shared" si="16"/>
        <v>116</v>
      </c>
      <c r="B280" s="179">
        <v>278</v>
      </c>
      <c r="C280" s="182">
        <f t="shared" si="17"/>
        <v>417</v>
      </c>
      <c r="D280" s="179">
        <f t="shared" si="18"/>
        <v>5</v>
      </c>
      <c r="E280" s="179" t="str">
        <f t="shared" si="19"/>
        <v>R417.5</v>
      </c>
      <c r="F280" s="9" t="s">
        <v>1397</v>
      </c>
    </row>
    <row r="281" spans="1:6">
      <c r="A281" s="179" t="str">
        <f t="shared" si="16"/>
        <v>117</v>
      </c>
      <c r="B281" s="179">
        <v>279</v>
      </c>
      <c r="C281" s="182">
        <f t="shared" si="17"/>
        <v>417</v>
      </c>
      <c r="D281" s="179">
        <f t="shared" si="18"/>
        <v>6</v>
      </c>
      <c r="E281" s="179" t="str">
        <f t="shared" si="19"/>
        <v>R417.6</v>
      </c>
      <c r="F281" s="9" t="s">
        <v>1398</v>
      </c>
    </row>
    <row r="282" spans="1:6">
      <c r="A282" s="179" t="str">
        <f t="shared" si="16"/>
        <v>118</v>
      </c>
      <c r="B282" s="179">
        <v>280</v>
      </c>
      <c r="C282" s="182">
        <f t="shared" si="17"/>
        <v>417</v>
      </c>
      <c r="D282" s="179">
        <f t="shared" si="18"/>
        <v>7</v>
      </c>
      <c r="E282" s="179" t="str">
        <f t="shared" si="19"/>
        <v>R417.7</v>
      </c>
      <c r="F282" s="9" t="s">
        <v>1399</v>
      </c>
    </row>
    <row r="283" spans="1:6">
      <c r="A283" s="179" t="str">
        <f t="shared" si="16"/>
        <v>119</v>
      </c>
      <c r="B283" s="179">
        <v>281</v>
      </c>
      <c r="C283" s="182">
        <f t="shared" si="17"/>
        <v>417</v>
      </c>
      <c r="D283" s="179">
        <f t="shared" si="18"/>
        <v>8</v>
      </c>
      <c r="E283" s="179" t="str">
        <f t="shared" si="19"/>
        <v>R417.8</v>
      </c>
      <c r="F283" s="9" t="s">
        <v>1363</v>
      </c>
    </row>
    <row r="284" spans="1:6">
      <c r="A284" s="179" t="str">
        <f t="shared" si="16"/>
        <v>11A</v>
      </c>
      <c r="B284" s="179">
        <v>282</v>
      </c>
      <c r="C284" s="182">
        <f t="shared" si="17"/>
        <v>417</v>
      </c>
      <c r="D284" s="179">
        <f t="shared" si="18"/>
        <v>9</v>
      </c>
      <c r="E284" s="179" t="str">
        <f t="shared" si="19"/>
        <v>R417.9</v>
      </c>
      <c r="F284" s="9" t="s">
        <v>1363</v>
      </c>
    </row>
    <row r="285" spans="1:6">
      <c r="A285" s="179" t="str">
        <f t="shared" si="16"/>
        <v>11B</v>
      </c>
      <c r="B285" s="179">
        <v>283</v>
      </c>
      <c r="C285" s="182">
        <f t="shared" si="17"/>
        <v>417</v>
      </c>
      <c r="D285" s="179">
        <f t="shared" si="18"/>
        <v>10</v>
      </c>
      <c r="E285" s="179" t="str">
        <f t="shared" si="19"/>
        <v>R417.10</v>
      </c>
      <c r="F285" s="9" t="s">
        <v>1400</v>
      </c>
    </row>
    <row r="286" spans="1:6">
      <c r="A286" s="179" t="str">
        <f t="shared" si="16"/>
        <v>11C</v>
      </c>
      <c r="B286" s="179">
        <v>284</v>
      </c>
      <c r="C286" s="182">
        <f t="shared" si="17"/>
        <v>417</v>
      </c>
      <c r="D286" s="179">
        <f t="shared" si="18"/>
        <v>11</v>
      </c>
      <c r="E286" s="179" t="str">
        <f t="shared" si="19"/>
        <v>R417.11</v>
      </c>
      <c r="F286" s="9" t="s">
        <v>1401</v>
      </c>
    </row>
    <row r="287" spans="1:6">
      <c r="A287" s="179" t="str">
        <f t="shared" si="16"/>
        <v>11D</v>
      </c>
      <c r="B287" s="179">
        <v>285</v>
      </c>
      <c r="C287" s="182">
        <f t="shared" si="17"/>
        <v>417</v>
      </c>
      <c r="D287" s="179">
        <f t="shared" si="18"/>
        <v>12</v>
      </c>
      <c r="E287" s="179" t="str">
        <f t="shared" si="19"/>
        <v>R417.12</v>
      </c>
      <c r="F287" s="9" t="s">
        <v>1402</v>
      </c>
    </row>
    <row r="288" spans="1:6">
      <c r="A288" s="179" t="str">
        <f t="shared" si="16"/>
        <v>11E</v>
      </c>
      <c r="B288" s="179">
        <v>286</v>
      </c>
      <c r="C288" s="182">
        <f t="shared" si="17"/>
        <v>417</v>
      </c>
      <c r="D288" s="179">
        <f t="shared" si="18"/>
        <v>13</v>
      </c>
      <c r="E288" s="179" t="str">
        <f t="shared" si="19"/>
        <v>R417.13</v>
      </c>
      <c r="F288" s="9" t="s">
        <v>1403</v>
      </c>
    </row>
    <row r="289" spans="1:6">
      <c r="A289" s="179" t="str">
        <f t="shared" si="16"/>
        <v>11F</v>
      </c>
      <c r="B289" s="179">
        <v>287</v>
      </c>
      <c r="C289" s="182">
        <f t="shared" si="17"/>
        <v>417</v>
      </c>
      <c r="D289" s="179">
        <f t="shared" si="18"/>
        <v>14</v>
      </c>
      <c r="E289" s="179" t="str">
        <f t="shared" si="19"/>
        <v>R417.14</v>
      </c>
      <c r="F289" s="9" t="s">
        <v>1404</v>
      </c>
    </row>
    <row r="290" spans="1:6">
      <c r="A290" s="179" t="str">
        <f t="shared" si="16"/>
        <v>120</v>
      </c>
      <c r="B290" s="179">
        <v>288</v>
      </c>
      <c r="C290" s="182">
        <f t="shared" si="17"/>
        <v>417</v>
      </c>
      <c r="D290" s="179">
        <f t="shared" si="18"/>
        <v>15</v>
      </c>
      <c r="E290" s="179" t="str">
        <f t="shared" si="19"/>
        <v>R417.15</v>
      </c>
      <c r="F290" s="9" t="s">
        <v>1405</v>
      </c>
    </row>
    <row r="291" spans="1:6">
      <c r="A291" s="179" t="str">
        <f t="shared" si="16"/>
        <v>121</v>
      </c>
      <c r="B291" s="179">
        <v>289</v>
      </c>
      <c r="C291" s="182">
        <f t="shared" si="17"/>
        <v>418</v>
      </c>
      <c r="D291" s="179">
        <f t="shared" si="18"/>
        <v>0</v>
      </c>
      <c r="E291" s="179" t="str">
        <f t="shared" si="19"/>
        <v>R418.0</v>
      </c>
      <c r="F291" s="9" t="s">
        <v>1406</v>
      </c>
    </row>
    <row r="292" spans="1:6">
      <c r="A292" s="179" t="str">
        <f t="shared" si="16"/>
        <v>122</v>
      </c>
      <c r="B292" s="179">
        <v>290</v>
      </c>
      <c r="C292" s="182">
        <f t="shared" si="17"/>
        <v>418</v>
      </c>
      <c r="D292" s="179">
        <f t="shared" si="18"/>
        <v>1</v>
      </c>
      <c r="E292" s="179" t="str">
        <f t="shared" si="19"/>
        <v>R418.1</v>
      </c>
      <c r="F292" s="9" t="s">
        <v>1407</v>
      </c>
    </row>
    <row r="293" spans="1:6">
      <c r="A293" s="179" t="str">
        <f t="shared" si="16"/>
        <v>123</v>
      </c>
      <c r="B293" s="179">
        <v>291</v>
      </c>
      <c r="C293" s="182">
        <f t="shared" si="17"/>
        <v>418</v>
      </c>
      <c r="D293" s="179">
        <f t="shared" si="18"/>
        <v>2</v>
      </c>
      <c r="E293" s="179" t="str">
        <f t="shared" si="19"/>
        <v>R418.2</v>
      </c>
      <c r="F293" s="9" t="s">
        <v>1408</v>
      </c>
    </row>
    <row r="294" spans="1:6">
      <c r="A294" s="179" t="str">
        <f t="shared" si="16"/>
        <v>124</v>
      </c>
      <c r="B294" s="179">
        <v>292</v>
      </c>
      <c r="C294" s="182">
        <f t="shared" si="17"/>
        <v>418</v>
      </c>
      <c r="D294" s="179">
        <f t="shared" si="18"/>
        <v>3</v>
      </c>
      <c r="E294" s="179" t="str">
        <f t="shared" si="19"/>
        <v>R418.3</v>
      </c>
      <c r="F294" s="9" t="s">
        <v>1409</v>
      </c>
    </row>
    <row r="295" spans="1:6">
      <c r="A295" s="179" t="str">
        <f t="shared" si="16"/>
        <v>125</v>
      </c>
      <c r="B295" s="179">
        <v>293</v>
      </c>
      <c r="C295" s="182">
        <f t="shared" si="17"/>
        <v>418</v>
      </c>
      <c r="D295" s="179">
        <f t="shared" si="18"/>
        <v>4</v>
      </c>
      <c r="E295" s="179" t="str">
        <f t="shared" si="19"/>
        <v>R418.4</v>
      </c>
      <c r="F295" s="9" t="s">
        <v>1410</v>
      </c>
    </row>
    <row r="296" spans="1:6">
      <c r="A296" s="179" t="str">
        <f t="shared" si="16"/>
        <v>126</v>
      </c>
      <c r="B296" s="179">
        <v>294</v>
      </c>
      <c r="C296" s="182">
        <f t="shared" si="17"/>
        <v>418</v>
      </c>
      <c r="D296" s="179">
        <f t="shared" si="18"/>
        <v>5</v>
      </c>
      <c r="E296" s="179" t="str">
        <f t="shared" si="19"/>
        <v>R418.5</v>
      </c>
      <c r="F296" s="9" t="s">
        <v>1411</v>
      </c>
    </row>
    <row r="297" spans="1:6">
      <c r="A297" s="179" t="str">
        <f t="shared" si="16"/>
        <v>127</v>
      </c>
      <c r="B297" s="179">
        <v>295</v>
      </c>
      <c r="C297" s="182">
        <f t="shared" si="17"/>
        <v>418</v>
      </c>
      <c r="D297" s="179">
        <f t="shared" si="18"/>
        <v>6</v>
      </c>
      <c r="E297" s="179" t="str">
        <f t="shared" si="19"/>
        <v>R418.6</v>
      </c>
      <c r="F297" s="9" t="s">
        <v>1412</v>
      </c>
    </row>
    <row r="298" spans="1:6">
      <c r="A298" s="179" t="str">
        <f t="shared" si="16"/>
        <v>128</v>
      </c>
      <c r="B298" s="179">
        <v>296</v>
      </c>
      <c r="C298" s="182">
        <f t="shared" si="17"/>
        <v>418</v>
      </c>
      <c r="D298" s="179">
        <f t="shared" si="18"/>
        <v>7</v>
      </c>
      <c r="E298" s="179" t="str">
        <f t="shared" si="19"/>
        <v>R418.7</v>
      </c>
      <c r="F298" s="9" t="s">
        <v>1413</v>
      </c>
    </row>
    <row r="299" spans="1:6">
      <c r="A299" s="179" t="str">
        <f t="shared" si="16"/>
        <v>129</v>
      </c>
      <c r="B299" s="179">
        <v>297</v>
      </c>
      <c r="C299" s="182">
        <f t="shared" si="17"/>
        <v>418</v>
      </c>
      <c r="D299" s="179">
        <f t="shared" si="18"/>
        <v>8</v>
      </c>
      <c r="E299" s="179" t="str">
        <f t="shared" si="19"/>
        <v>R418.8</v>
      </c>
      <c r="F299" s="9" t="s">
        <v>1414</v>
      </c>
    </row>
    <row r="300" spans="1:6">
      <c r="A300" s="179" t="str">
        <f t="shared" si="16"/>
        <v>12A</v>
      </c>
      <c r="B300" s="179">
        <v>298</v>
      </c>
      <c r="C300" s="182">
        <f t="shared" si="17"/>
        <v>418</v>
      </c>
      <c r="D300" s="179">
        <f t="shared" si="18"/>
        <v>9</v>
      </c>
      <c r="E300" s="179" t="str">
        <f t="shared" si="19"/>
        <v>R418.9</v>
      </c>
      <c r="F300" s="9" t="s">
        <v>1415</v>
      </c>
    </row>
    <row r="301" spans="1:6">
      <c r="A301" s="179" t="str">
        <f t="shared" si="16"/>
        <v>12B</v>
      </c>
      <c r="B301" s="179">
        <v>299</v>
      </c>
      <c r="C301" s="182">
        <f t="shared" si="17"/>
        <v>418</v>
      </c>
      <c r="D301" s="179">
        <f t="shared" si="18"/>
        <v>10</v>
      </c>
      <c r="E301" s="179" t="str">
        <f t="shared" si="19"/>
        <v>R418.10</v>
      </c>
      <c r="F301" s="9" t="s">
        <v>1416</v>
      </c>
    </row>
    <row r="302" spans="1:6">
      <c r="A302" s="179" t="str">
        <f t="shared" si="16"/>
        <v>12C</v>
      </c>
      <c r="B302" s="179">
        <v>300</v>
      </c>
      <c r="C302" s="182">
        <f t="shared" si="17"/>
        <v>418</v>
      </c>
      <c r="D302" s="179">
        <f t="shared" si="18"/>
        <v>11</v>
      </c>
      <c r="E302" s="179" t="str">
        <f t="shared" si="19"/>
        <v>R418.11</v>
      </c>
      <c r="F302" s="9" t="s">
        <v>1417</v>
      </c>
    </row>
    <row r="303" spans="1:6">
      <c r="A303" s="179" t="str">
        <f t="shared" si="16"/>
        <v>12D</v>
      </c>
      <c r="B303" s="179">
        <v>301</v>
      </c>
      <c r="C303" s="182">
        <f t="shared" si="17"/>
        <v>418</v>
      </c>
      <c r="D303" s="179">
        <f t="shared" si="18"/>
        <v>12</v>
      </c>
      <c r="E303" s="179" t="str">
        <f t="shared" si="19"/>
        <v>R418.12</v>
      </c>
      <c r="F303" s="9" t="s">
        <v>1418</v>
      </c>
    </row>
    <row r="304" spans="1:6">
      <c r="A304" s="179" t="str">
        <f t="shared" si="16"/>
        <v>12E</v>
      </c>
      <c r="B304" s="179">
        <v>302</v>
      </c>
      <c r="C304" s="182">
        <f t="shared" si="17"/>
        <v>418</v>
      </c>
      <c r="D304" s="179">
        <f t="shared" si="18"/>
        <v>13</v>
      </c>
      <c r="E304" s="179" t="str">
        <f t="shared" si="19"/>
        <v>R418.13</v>
      </c>
      <c r="F304" s="9" t="s">
        <v>1418</v>
      </c>
    </row>
    <row r="305" spans="1:6">
      <c r="A305" s="179" t="str">
        <f t="shared" si="16"/>
        <v>12F</v>
      </c>
      <c r="B305" s="179">
        <v>303</v>
      </c>
      <c r="C305" s="182">
        <f t="shared" si="17"/>
        <v>418</v>
      </c>
      <c r="D305" s="179">
        <f t="shared" si="18"/>
        <v>14</v>
      </c>
      <c r="E305" s="179" t="str">
        <f t="shared" si="19"/>
        <v>R418.14</v>
      </c>
      <c r="F305" s="9" t="s">
        <v>1418</v>
      </c>
    </row>
    <row r="306" spans="1:6">
      <c r="A306" s="179" t="str">
        <f t="shared" si="16"/>
        <v>130</v>
      </c>
      <c r="B306" s="179">
        <v>304</v>
      </c>
      <c r="C306" s="182">
        <f t="shared" si="17"/>
        <v>418</v>
      </c>
      <c r="D306" s="179">
        <f t="shared" si="18"/>
        <v>15</v>
      </c>
      <c r="E306" s="179" t="str">
        <f t="shared" si="19"/>
        <v>R418.15</v>
      </c>
      <c r="F306" s="9" t="s">
        <v>1418</v>
      </c>
    </row>
    <row r="307" spans="1:6">
      <c r="A307" s="179" t="str">
        <f t="shared" si="16"/>
        <v>131</v>
      </c>
      <c r="B307" s="179">
        <v>305</v>
      </c>
      <c r="C307" s="182">
        <f t="shared" si="17"/>
        <v>419</v>
      </c>
      <c r="D307" s="179">
        <f t="shared" si="18"/>
        <v>0</v>
      </c>
      <c r="E307" s="179" t="str">
        <f t="shared" si="19"/>
        <v>R419.0</v>
      </c>
      <c r="F307" s="9" t="s">
        <v>1419</v>
      </c>
    </row>
    <row r="308" spans="1:6">
      <c r="A308" s="179" t="str">
        <f t="shared" si="16"/>
        <v>132</v>
      </c>
      <c r="B308" s="179">
        <v>306</v>
      </c>
      <c r="C308" s="182">
        <f t="shared" si="17"/>
        <v>419</v>
      </c>
      <c r="D308" s="179">
        <f t="shared" si="18"/>
        <v>1</v>
      </c>
      <c r="E308" s="179" t="str">
        <f t="shared" si="19"/>
        <v>R419.1</v>
      </c>
      <c r="F308" s="9" t="s">
        <v>1418</v>
      </c>
    </row>
    <row r="309" spans="1:6">
      <c r="A309" s="179" t="str">
        <f t="shared" si="16"/>
        <v>133</v>
      </c>
      <c r="B309" s="179">
        <v>307</v>
      </c>
      <c r="C309" s="182">
        <f t="shared" si="17"/>
        <v>419</v>
      </c>
      <c r="D309" s="179">
        <f t="shared" si="18"/>
        <v>2</v>
      </c>
      <c r="E309" s="179" t="str">
        <f t="shared" si="19"/>
        <v>R419.2</v>
      </c>
      <c r="F309" s="9" t="s">
        <v>1420</v>
      </c>
    </row>
    <row r="310" spans="1:6">
      <c r="A310" s="179" t="str">
        <f t="shared" si="16"/>
        <v>134</v>
      </c>
      <c r="B310" s="179">
        <v>308</v>
      </c>
      <c r="C310" s="182">
        <f t="shared" si="17"/>
        <v>419</v>
      </c>
      <c r="D310" s="179">
        <f t="shared" si="18"/>
        <v>3</v>
      </c>
      <c r="E310" s="179" t="str">
        <f t="shared" si="19"/>
        <v>R419.3</v>
      </c>
      <c r="F310" s="9" t="s">
        <v>1421</v>
      </c>
    </row>
    <row r="311" spans="1:6">
      <c r="A311" s="179" t="str">
        <f t="shared" si="16"/>
        <v>135</v>
      </c>
      <c r="B311" s="179">
        <v>309</v>
      </c>
      <c r="C311" s="182">
        <f t="shared" si="17"/>
        <v>419</v>
      </c>
      <c r="D311" s="179">
        <f t="shared" si="18"/>
        <v>4</v>
      </c>
      <c r="E311" s="179" t="str">
        <f t="shared" si="19"/>
        <v>R419.4</v>
      </c>
      <c r="F311" s="9" t="s">
        <v>1422</v>
      </c>
    </row>
    <row r="312" spans="1:6">
      <c r="A312" s="179" t="str">
        <f t="shared" si="16"/>
        <v>136</v>
      </c>
      <c r="B312" s="179">
        <v>310</v>
      </c>
      <c r="C312" s="182">
        <f t="shared" si="17"/>
        <v>419</v>
      </c>
      <c r="D312" s="179">
        <f t="shared" si="18"/>
        <v>5</v>
      </c>
      <c r="E312" s="179" t="str">
        <f t="shared" si="19"/>
        <v>R419.5</v>
      </c>
      <c r="F312" s="9" t="s">
        <v>1423</v>
      </c>
    </row>
    <row r="313" spans="1:6">
      <c r="A313" s="179" t="str">
        <f t="shared" si="16"/>
        <v>137</v>
      </c>
      <c r="B313" s="179">
        <v>311</v>
      </c>
      <c r="C313" s="182">
        <f t="shared" si="17"/>
        <v>419</v>
      </c>
      <c r="D313" s="179">
        <f t="shared" si="18"/>
        <v>6</v>
      </c>
      <c r="E313" s="179" t="str">
        <f t="shared" si="19"/>
        <v>R419.6</v>
      </c>
      <c r="F313" s="9" t="s">
        <v>1424</v>
      </c>
    </row>
    <row r="314" spans="1:6">
      <c r="A314" s="179" t="str">
        <f t="shared" si="16"/>
        <v>138</v>
      </c>
      <c r="B314" s="179">
        <v>312</v>
      </c>
      <c r="C314" s="182">
        <f t="shared" si="17"/>
        <v>419</v>
      </c>
      <c r="D314" s="179">
        <f t="shared" si="18"/>
        <v>7</v>
      </c>
      <c r="E314" s="179" t="str">
        <f t="shared" si="19"/>
        <v>R419.7</v>
      </c>
      <c r="F314" s="9" t="s">
        <v>1425</v>
      </c>
    </row>
    <row r="315" spans="1:6">
      <c r="A315" s="179" t="str">
        <f t="shared" si="16"/>
        <v>139</v>
      </c>
      <c r="B315" s="179">
        <v>313</v>
      </c>
      <c r="C315" s="182">
        <f t="shared" si="17"/>
        <v>419</v>
      </c>
      <c r="D315" s="179">
        <f t="shared" si="18"/>
        <v>8</v>
      </c>
      <c r="E315" s="179" t="str">
        <f t="shared" si="19"/>
        <v>R419.8</v>
      </c>
      <c r="F315" s="9" t="s">
        <v>1426</v>
      </c>
    </row>
    <row r="316" spans="1:6">
      <c r="A316" s="179" t="str">
        <f t="shared" si="16"/>
        <v>13A</v>
      </c>
      <c r="B316" s="179">
        <v>314</v>
      </c>
      <c r="C316" s="182">
        <f t="shared" si="17"/>
        <v>419</v>
      </c>
      <c r="D316" s="179">
        <f t="shared" si="18"/>
        <v>9</v>
      </c>
      <c r="E316" s="179" t="str">
        <f t="shared" si="19"/>
        <v>R419.9</v>
      </c>
      <c r="F316" s="9" t="s">
        <v>1427</v>
      </c>
    </row>
    <row r="317" spans="1:6">
      <c r="A317" s="179" t="str">
        <f t="shared" si="16"/>
        <v>13B</v>
      </c>
      <c r="B317" s="179">
        <v>315</v>
      </c>
      <c r="C317" s="182">
        <f t="shared" si="17"/>
        <v>419</v>
      </c>
      <c r="D317" s="179">
        <f t="shared" si="18"/>
        <v>10</v>
      </c>
      <c r="E317" s="179" t="str">
        <f t="shared" si="19"/>
        <v>R419.10</v>
      </c>
      <c r="F317" s="9" t="s">
        <v>1428</v>
      </c>
    </row>
    <row r="318" spans="1:6">
      <c r="A318" s="179" t="str">
        <f t="shared" si="16"/>
        <v>13C</v>
      </c>
      <c r="B318" s="179">
        <v>316</v>
      </c>
      <c r="C318" s="182">
        <f t="shared" si="17"/>
        <v>419</v>
      </c>
      <c r="D318" s="179">
        <f t="shared" si="18"/>
        <v>11</v>
      </c>
      <c r="E318" s="179" t="str">
        <f t="shared" si="19"/>
        <v>R419.11</v>
      </c>
      <c r="F318" s="9" t="s">
        <v>1429</v>
      </c>
    </row>
    <row r="319" spans="1:6">
      <c r="A319" s="179" t="str">
        <f t="shared" si="16"/>
        <v>13D</v>
      </c>
      <c r="B319" s="179">
        <v>317</v>
      </c>
      <c r="C319" s="182">
        <f t="shared" si="17"/>
        <v>419</v>
      </c>
      <c r="D319" s="179">
        <f t="shared" si="18"/>
        <v>12</v>
      </c>
      <c r="E319" s="179" t="str">
        <f t="shared" si="19"/>
        <v>R419.12</v>
      </c>
      <c r="F319" s="9" t="s">
        <v>1430</v>
      </c>
    </row>
    <row r="320" spans="1:6">
      <c r="A320" s="179" t="str">
        <f t="shared" si="16"/>
        <v>13E</v>
      </c>
      <c r="B320" s="179">
        <v>318</v>
      </c>
      <c r="C320" s="182">
        <f t="shared" si="17"/>
        <v>419</v>
      </c>
      <c r="D320" s="179">
        <f t="shared" si="18"/>
        <v>13</v>
      </c>
      <c r="E320" s="179" t="str">
        <f t="shared" si="19"/>
        <v>R419.13</v>
      </c>
      <c r="F320" s="9" t="s">
        <v>1431</v>
      </c>
    </row>
    <row r="321" spans="1:6">
      <c r="A321" s="179" t="str">
        <f t="shared" si="16"/>
        <v>13F</v>
      </c>
      <c r="B321" s="179">
        <v>319</v>
      </c>
      <c r="C321" s="182">
        <f t="shared" si="17"/>
        <v>419</v>
      </c>
      <c r="D321" s="179">
        <f t="shared" si="18"/>
        <v>14</v>
      </c>
      <c r="E321" s="179" t="str">
        <f t="shared" si="19"/>
        <v>R419.14</v>
      </c>
      <c r="F321" s="9" t="s">
        <v>1432</v>
      </c>
    </row>
    <row r="322" spans="1:6">
      <c r="A322" s="179" t="str">
        <f t="shared" si="16"/>
        <v>140</v>
      </c>
      <c r="B322" s="179">
        <v>320</v>
      </c>
      <c r="C322" s="182">
        <f t="shared" si="17"/>
        <v>419</v>
      </c>
      <c r="D322" s="179">
        <f t="shared" si="18"/>
        <v>15</v>
      </c>
      <c r="E322" s="179" t="str">
        <f t="shared" si="19"/>
        <v>R419.15</v>
      </c>
      <c r="F322" s="9" t="s">
        <v>1433</v>
      </c>
    </row>
    <row r="323" spans="1:6">
      <c r="A323" s="179" t="str">
        <f t="shared" si="16"/>
        <v>141</v>
      </c>
      <c r="B323" s="179">
        <v>321</v>
      </c>
      <c r="C323" s="182">
        <f t="shared" si="17"/>
        <v>420</v>
      </c>
      <c r="D323" s="179">
        <f t="shared" si="18"/>
        <v>0</v>
      </c>
      <c r="E323" s="179" t="str">
        <f t="shared" si="19"/>
        <v>R420.0</v>
      </c>
      <c r="F323" s="9" t="s">
        <v>1434</v>
      </c>
    </row>
    <row r="324" spans="1:6">
      <c r="A324" s="179" t="str">
        <f t="shared" ref="A324:A387" si="20">DEC2HEX(B324)</f>
        <v>142</v>
      </c>
      <c r="B324" s="179">
        <v>322</v>
      </c>
      <c r="C324" s="182">
        <f t="shared" si="17"/>
        <v>420</v>
      </c>
      <c r="D324" s="179">
        <f t="shared" si="18"/>
        <v>1</v>
      </c>
      <c r="E324" s="179" t="str">
        <f t="shared" si="19"/>
        <v>R420.1</v>
      </c>
      <c r="F324" s="9" t="s">
        <v>1435</v>
      </c>
    </row>
    <row r="325" spans="1:6">
      <c r="A325" s="179" t="str">
        <f t="shared" si="20"/>
        <v>143</v>
      </c>
      <c r="B325" s="179">
        <v>323</v>
      </c>
      <c r="C325" s="182">
        <f t="shared" si="17"/>
        <v>420</v>
      </c>
      <c r="D325" s="179">
        <f t="shared" si="18"/>
        <v>2</v>
      </c>
      <c r="E325" s="179" t="str">
        <f t="shared" si="19"/>
        <v>R420.2</v>
      </c>
      <c r="F325" s="9" t="s">
        <v>1418</v>
      </c>
    </row>
    <row r="326" spans="1:6">
      <c r="A326" s="179" t="str">
        <f t="shared" si="20"/>
        <v>144</v>
      </c>
      <c r="B326" s="179">
        <v>324</v>
      </c>
      <c r="C326" s="182">
        <f t="shared" si="17"/>
        <v>420</v>
      </c>
      <c r="D326" s="179">
        <f t="shared" si="18"/>
        <v>3</v>
      </c>
      <c r="E326" s="179" t="str">
        <f t="shared" si="19"/>
        <v>R420.3</v>
      </c>
      <c r="F326" s="9" t="s">
        <v>1436</v>
      </c>
    </row>
    <row r="327" spans="1:6">
      <c r="A327" s="179" t="str">
        <f t="shared" si="20"/>
        <v>145</v>
      </c>
      <c r="B327" s="179">
        <v>325</v>
      </c>
      <c r="C327" s="182">
        <f t="shared" si="17"/>
        <v>420</v>
      </c>
      <c r="D327" s="179">
        <f t="shared" si="18"/>
        <v>4</v>
      </c>
      <c r="E327" s="179" t="str">
        <f t="shared" si="19"/>
        <v>R420.4</v>
      </c>
      <c r="F327" s="9" t="s">
        <v>1437</v>
      </c>
    </row>
    <row r="328" spans="1:6">
      <c r="A328" s="179" t="str">
        <f t="shared" si="20"/>
        <v>146</v>
      </c>
      <c r="B328" s="179">
        <v>326</v>
      </c>
      <c r="C328" s="182">
        <f t="shared" ref="C328:C391" si="21">IF(D327&lt;&gt;15,C327,C327+1)</f>
        <v>420</v>
      </c>
      <c r="D328" s="179">
        <f t="shared" si="18"/>
        <v>5</v>
      </c>
      <c r="E328" s="179" t="str">
        <f t="shared" si="19"/>
        <v>R420.5</v>
      </c>
      <c r="F328" s="9" t="s">
        <v>1438</v>
      </c>
    </row>
    <row r="329" spans="1:6">
      <c r="A329" s="179" t="str">
        <f t="shared" si="20"/>
        <v>147</v>
      </c>
      <c r="B329" s="179">
        <v>327</v>
      </c>
      <c r="C329" s="182">
        <f t="shared" si="21"/>
        <v>420</v>
      </c>
      <c r="D329" s="179">
        <f t="shared" si="18"/>
        <v>6</v>
      </c>
      <c r="E329" s="179" t="str">
        <f t="shared" si="19"/>
        <v>R420.6</v>
      </c>
      <c r="F329" s="9" t="s">
        <v>1439</v>
      </c>
    </row>
    <row r="330" spans="1:6">
      <c r="A330" s="179" t="str">
        <f t="shared" si="20"/>
        <v>148</v>
      </c>
      <c r="B330" s="179">
        <v>328</v>
      </c>
      <c r="C330" s="182">
        <f t="shared" si="21"/>
        <v>420</v>
      </c>
      <c r="D330" s="179">
        <f t="shared" si="18"/>
        <v>7</v>
      </c>
      <c r="E330" s="179" t="str">
        <f t="shared" si="19"/>
        <v>R420.7</v>
      </c>
      <c r="F330" s="9" t="s">
        <v>1440</v>
      </c>
    </row>
    <row r="331" spans="1:6">
      <c r="A331" s="179" t="str">
        <f t="shared" si="20"/>
        <v>149</v>
      </c>
      <c r="B331" s="179">
        <v>329</v>
      </c>
      <c r="C331" s="182">
        <f t="shared" si="21"/>
        <v>420</v>
      </c>
      <c r="D331" s="179">
        <f t="shared" si="18"/>
        <v>8</v>
      </c>
      <c r="E331" s="179" t="str">
        <f t="shared" si="19"/>
        <v>R420.8</v>
      </c>
      <c r="F331" s="9" t="s">
        <v>1441</v>
      </c>
    </row>
    <row r="332" spans="1:6">
      <c r="A332" s="179" t="str">
        <f t="shared" si="20"/>
        <v>14A</v>
      </c>
      <c r="B332" s="179">
        <v>330</v>
      </c>
      <c r="C332" s="182">
        <f t="shared" si="21"/>
        <v>420</v>
      </c>
      <c r="D332" s="179">
        <f t="shared" si="18"/>
        <v>9</v>
      </c>
      <c r="E332" s="179" t="str">
        <f t="shared" si="19"/>
        <v>R420.9</v>
      </c>
      <c r="F332" s="9" t="s">
        <v>1442</v>
      </c>
    </row>
    <row r="333" spans="1:6">
      <c r="A333" s="179" t="str">
        <f t="shared" si="20"/>
        <v>14B</v>
      </c>
      <c r="B333" s="179">
        <v>331</v>
      </c>
      <c r="C333" s="182">
        <f t="shared" si="21"/>
        <v>420</v>
      </c>
      <c r="D333" s="179">
        <f t="shared" ref="D333:D396" si="22">IF(D332&lt;&gt;15,D332+1,0)</f>
        <v>10</v>
      </c>
      <c r="E333" s="179" t="str">
        <f t="shared" si="19"/>
        <v>R420.10</v>
      </c>
      <c r="F333" s="9" t="s">
        <v>1443</v>
      </c>
    </row>
    <row r="334" spans="1:6">
      <c r="A334" s="179" t="str">
        <f t="shared" si="20"/>
        <v>14C</v>
      </c>
      <c r="B334" s="179">
        <v>332</v>
      </c>
      <c r="C334" s="182">
        <f t="shared" si="21"/>
        <v>420</v>
      </c>
      <c r="D334" s="179">
        <f t="shared" si="22"/>
        <v>11</v>
      </c>
      <c r="E334" s="179" t="str">
        <f t="shared" ref="E334:E397" si="23">B$2&amp;C334&amp;"."&amp;D334</f>
        <v>R420.11</v>
      </c>
      <c r="F334" s="9" t="s">
        <v>1444</v>
      </c>
    </row>
    <row r="335" spans="1:6">
      <c r="A335" s="179" t="str">
        <f t="shared" si="20"/>
        <v>14D</v>
      </c>
      <c r="B335" s="179">
        <v>333</v>
      </c>
      <c r="C335" s="182">
        <f t="shared" si="21"/>
        <v>420</v>
      </c>
      <c r="D335" s="179">
        <f t="shared" si="22"/>
        <v>12</v>
      </c>
      <c r="E335" s="179" t="str">
        <f t="shared" si="23"/>
        <v>R420.12</v>
      </c>
      <c r="F335" s="9" t="s">
        <v>1445</v>
      </c>
    </row>
    <row r="336" spans="1:6">
      <c r="A336" s="179" t="str">
        <f t="shared" si="20"/>
        <v>14E</v>
      </c>
      <c r="B336" s="179">
        <v>334</v>
      </c>
      <c r="C336" s="182">
        <f t="shared" si="21"/>
        <v>420</v>
      </c>
      <c r="D336" s="179">
        <f t="shared" si="22"/>
        <v>13</v>
      </c>
      <c r="E336" s="179" t="str">
        <f t="shared" si="23"/>
        <v>R420.13</v>
      </c>
      <c r="F336" s="9" t="s">
        <v>1418</v>
      </c>
    </row>
    <row r="337" spans="1:6">
      <c r="A337" s="179" t="str">
        <f t="shared" si="20"/>
        <v>14F</v>
      </c>
      <c r="B337" s="179">
        <v>335</v>
      </c>
      <c r="C337" s="182">
        <f t="shared" si="21"/>
        <v>420</v>
      </c>
      <c r="D337" s="179">
        <f t="shared" si="22"/>
        <v>14</v>
      </c>
      <c r="E337" s="179" t="str">
        <f t="shared" si="23"/>
        <v>R420.14</v>
      </c>
      <c r="F337" s="9" t="s">
        <v>1446</v>
      </c>
    </row>
    <row r="338" spans="1:6">
      <c r="A338" s="179" t="str">
        <f t="shared" si="20"/>
        <v>150</v>
      </c>
      <c r="B338" s="179">
        <v>336</v>
      </c>
      <c r="C338" s="182">
        <f t="shared" si="21"/>
        <v>420</v>
      </c>
      <c r="D338" s="179">
        <f t="shared" si="22"/>
        <v>15</v>
      </c>
      <c r="E338" s="179" t="str">
        <f t="shared" si="23"/>
        <v>R420.15</v>
      </c>
      <c r="F338" s="9" t="s">
        <v>1447</v>
      </c>
    </row>
    <row r="339" spans="1:6">
      <c r="A339" s="179" t="str">
        <f t="shared" si="20"/>
        <v>151</v>
      </c>
      <c r="B339" s="179">
        <v>337</v>
      </c>
      <c r="C339" s="182">
        <f t="shared" si="21"/>
        <v>421</v>
      </c>
      <c r="D339" s="179">
        <f t="shared" si="22"/>
        <v>0</v>
      </c>
      <c r="E339" s="179" t="str">
        <f t="shared" si="23"/>
        <v>R421.0</v>
      </c>
      <c r="F339" s="9" t="s">
        <v>1448</v>
      </c>
    </row>
    <row r="340" spans="1:6">
      <c r="A340" s="179" t="str">
        <f t="shared" si="20"/>
        <v>152</v>
      </c>
      <c r="B340" s="179">
        <v>338</v>
      </c>
      <c r="C340" s="182">
        <f t="shared" si="21"/>
        <v>421</v>
      </c>
      <c r="D340" s="179">
        <f t="shared" si="22"/>
        <v>1</v>
      </c>
      <c r="E340" s="179" t="str">
        <f t="shared" si="23"/>
        <v>R421.1</v>
      </c>
      <c r="F340" s="9" t="s">
        <v>1449</v>
      </c>
    </row>
    <row r="341" spans="1:6">
      <c r="A341" s="179" t="str">
        <f t="shared" si="20"/>
        <v>153</v>
      </c>
      <c r="B341" s="179">
        <v>339</v>
      </c>
      <c r="C341" s="182">
        <f t="shared" si="21"/>
        <v>421</v>
      </c>
      <c r="D341" s="179">
        <f t="shared" si="22"/>
        <v>2</v>
      </c>
      <c r="E341" s="179" t="str">
        <f t="shared" si="23"/>
        <v>R421.2</v>
      </c>
      <c r="F341" s="9" t="s">
        <v>1450</v>
      </c>
    </row>
    <row r="342" spans="1:6">
      <c r="A342" s="179" t="str">
        <f t="shared" si="20"/>
        <v>154</v>
      </c>
      <c r="B342" s="179">
        <v>340</v>
      </c>
      <c r="C342" s="182">
        <f t="shared" si="21"/>
        <v>421</v>
      </c>
      <c r="D342" s="179">
        <f t="shared" si="22"/>
        <v>3</v>
      </c>
      <c r="E342" s="179" t="str">
        <f t="shared" si="23"/>
        <v>R421.3</v>
      </c>
      <c r="F342" s="9" t="s">
        <v>1418</v>
      </c>
    </row>
    <row r="343" spans="1:6">
      <c r="A343" s="179" t="str">
        <f t="shared" si="20"/>
        <v>155</v>
      </c>
      <c r="B343" s="179">
        <v>341</v>
      </c>
      <c r="C343" s="182">
        <f t="shared" si="21"/>
        <v>421</v>
      </c>
      <c r="D343" s="179">
        <f t="shared" si="22"/>
        <v>4</v>
      </c>
      <c r="E343" s="179" t="str">
        <f t="shared" si="23"/>
        <v>R421.4</v>
      </c>
      <c r="F343" s="9" t="s">
        <v>1451</v>
      </c>
    </row>
    <row r="344" spans="1:6">
      <c r="A344" s="179" t="str">
        <f t="shared" si="20"/>
        <v>156</v>
      </c>
      <c r="B344" s="179">
        <v>342</v>
      </c>
      <c r="C344" s="182">
        <f t="shared" si="21"/>
        <v>421</v>
      </c>
      <c r="D344" s="179">
        <f t="shared" si="22"/>
        <v>5</v>
      </c>
      <c r="E344" s="179" t="str">
        <f t="shared" si="23"/>
        <v>R421.5</v>
      </c>
      <c r="F344" s="9" t="s">
        <v>1452</v>
      </c>
    </row>
    <row r="345" spans="1:6">
      <c r="A345" s="179" t="str">
        <f t="shared" si="20"/>
        <v>157</v>
      </c>
      <c r="B345" s="179">
        <v>343</v>
      </c>
      <c r="C345" s="182">
        <f t="shared" si="21"/>
        <v>421</v>
      </c>
      <c r="D345" s="179">
        <f t="shared" si="22"/>
        <v>6</v>
      </c>
      <c r="E345" s="179" t="str">
        <f t="shared" si="23"/>
        <v>R421.6</v>
      </c>
      <c r="F345" s="9" t="s">
        <v>1453</v>
      </c>
    </row>
    <row r="346" spans="1:6">
      <c r="A346" s="179" t="str">
        <f t="shared" si="20"/>
        <v>158</v>
      </c>
      <c r="B346" s="179">
        <v>344</v>
      </c>
      <c r="C346" s="182">
        <f t="shared" si="21"/>
        <v>421</v>
      </c>
      <c r="D346" s="179">
        <f t="shared" si="22"/>
        <v>7</v>
      </c>
      <c r="E346" s="179" t="str">
        <f t="shared" si="23"/>
        <v>R421.7</v>
      </c>
      <c r="F346" s="9" t="s">
        <v>1454</v>
      </c>
    </row>
    <row r="347" spans="1:6">
      <c r="A347" s="179" t="str">
        <f t="shared" si="20"/>
        <v>159</v>
      </c>
      <c r="B347" s="179">
        <v>345</v>
      </c>
      <c r="C347" s="182">
        <f t="shared" si="21"/>
        <v>421</v>
      </c>
      <c r="D347" s="179">
        <f t="shared" si="22"/>
        <v>8</v>
      </c>
      <c r="E347" s="179" t="str">
        <f t="shared" si="23"/>
        <v>R421.8</v>
      </c>
      <c r="F347" s="9" t="s">
        <v>1418</v>
      </c>
    </row>
    <row r="348" spans="1:6">
      <c r="A348" s="179" t="str">
        <f t="shared" si="20"/>
        <v>15A</v>
      </c>
      <c r="B348" s="179">
        <v>346</v>
      </c>
      <c r="C348" s="182">
        <f t="shared" si="21"/>
        <v>421</v>
      </c>
      <c r="D348" s="179">
        <f t="shared" si="22"/>
        <v>9</v>
      </c>
      <c r="E348" s="179" t="str">
        <f t="shared" si="23"/>
        <v>R421.9</v>
      </c>
      <c r="F348" s="9" t="s">
        <v>1418</v>
      </c>
    </row>
    <row r="349" spans="1:6">
      <c r="A349" s="179" t="str">
        <f t="shared" si="20"/>
        <v>15B</v>
      </c>
      <c r="B349" s="179">
        <v>347</v>
      </c>
      <c r="C349" s="182">
        <f t="shared" si="21"/>
        <v>421</v>
      </c>
      <c r="D349" s="179">
        <f t="shared" si="22"/>
        <v>10</v>
      </c>
      <c r="E349" s="179" t="str">
        <f t="shared" si="23"/>
        <v>R421.10</v>
      </c>
      <c r="F349" s="9" t="s">
        <v>1455</v>
      </c>
    </row>
    <row r="350" spans="1:6">
      <c r="A350" s="179" t="str">
        <f t="shared" si="20"/>
        <v>15C</v>
      </c>
      <c r="B350" s="179">
        <v>348</v>
      </c>
      <c r="C350" s="182">
        <f t="shared" si="21"/>
        <v>421</v>
      </c>
      <c r="D350" s="179">
        <f t="shared" si="22"/>
        <v>11</v>
      </c>
      <c r="E350" s="179" t="str">
        <f t="shared" si="23"/>
        <v>R421.11</v>
      </c>
      <c r="F350" s="9" t="s">
        <v>1456</v>
      </c>
    </row>
    <row r="351" spans="1:6">
      <c r="A351" s="179" t="str">
        <f t="shared" si="20"/>
        <v>15D</v>
      </c>
      <c r="B351" s="179">
        <v>349</v>
      </c>
      <c r="C351" s="182">
        <f t="shared" si="21"/>
        <v>421</v>
      </c>
      <c r="D351" s="179">
        <f t="shared" si="22"/>
        <v>12</v>
      </c>
      <c r="E351" s="179" t="str">
        <f t="shared" si="23"/>
        <v>R421.12</v>
      </c>
      <c r="F351" s="9" t="s">
        <v>1457</v>
      </c>
    </row>
    <row r="352" spans="1:6">
      <c r="A352" s="179" t="str">
        <f t="shared" si="20"/>
        <v>15E</v>
      </c>
      <c r="B352" s="179">
        <v>350</v>
      </c>
      <c r="C352" s="182">
        <f t="shared" si="21"/>
        <v>421</v>
      </c>
      <c r="D352" s="179">
        <f t="shared" si="22"/>
        <v>13</v>
      </c>
      <c r="E352" s="179" t="str">
        <f t="shared" si="23"/>
        <v>R421.13</v>
      </c>
      <c r="F352" s="9" t="s">
        <v>1458</v>
      </c>
    </row>
    <row r="353" spans="1:6">
      <c r="A353" s="179" t="str">
        <f t="shared" si="20"/>
        <v>15F</v>
      </c>
      <c r="B353" s="179">
        <v>351</v>
      </c>
      <c r="C353" s="182">
        <f t="shared" si="21"/>
        <v>421</v>
      </c>
      <c r="D353" s="179">
        <f t="shared" si="22"/>
        <v>14</v>
      </c>
      <c r="E353" s="179" t="str">
        <f t="shared" si="23"/>
        <v>R421.14</v>
      </c>
      <c r="F353" s="9" t="s">
        <v>1459</v>
      </c>
    </row>
    <row r="354" spans="1:6">
      <c r="A354" s="179" t="str">
        <f t="shared" si="20"/>
        <v>160</v>
      </c>
      <c r="B354" s="179">
        <v>352</v>
      </c>
      <c r="C354" s="182">
        <f t="shared" si="21"/>
        <v>421</v>
      </c>
      <c r="D354" s="179">
        <f t="shared" si="22"/>
        <v>15</v>
      </c>
      <c r="E354" s="179" t="str">
        <f t="shared" si="23"/>
        <v>R421.15</v>
      </c>
      <c r="F354" s="9" t="s">
        <v>1460</v>
      </c>
    </row>
    <row r="355" spans="1:6">
      <c r="A355" s="179" t="str">
        <f t="shared" si="20"/>
        <v>161</v>
      </c>
      <c r="B355" s="179">
        <v>353</v>
      </c>
      <c r="C355" s="182">
        <f t="shared" si="21"/>
        <v>422</v>
      </c>
      <c r="D355" s="179">
        <f t="shared" si="22"/>
        <v>0</v>
      </c>
      <c r="E355" s="179" t="str">
        <f t="shared" si="23"/>
        <v>R422.0</v>
      </c>
      <c r="F355" s="9" t="s">
        <v>1461</v>
      </c>
    </row>
    <row r="356" spans="1:6">
      <c r="A356" s="179" t="str">
        <f t="shared" si="20"/>
        <v>162</v>
      </c>
      <c r="B356" s="179">
        <v>354</v>
      </c>
      <c r="C356" s="182">
        <f t="shared" si="21"/>
        <v>422</v>
      </c>
      <c r="D356" s="179">
        <f t="shared" si="22"/>
        <v>1</v>
      </c>
      <c r="E356" s="179" t="str">
        <f t="shared" si="23"/>
        <v>R422.1</v>
      </c>
      <c r="F356" s="9" t="s">
        <v>1462</v>
      </c>
    </row>
    <row r="357" spans="1:6">
      <c r="A357" s="179" t="str">
        <f t="shared" si="20"/>
        <v>163</v>
      </c>
      <c r="B357" s="179">
        <v>355</v>
      </c>
      <c r="C357" s="182">
        <f t="shared" si="21"/>
        <v>422</v>
      </c>
      <c r="D357" s="179">
        <f t="shared" si="22"/>
        <v>2</v>
      </c>
      <c r="E357" s="179" t="str">
        <f t="shared" si="23"/>
        <v>R422.2</v>
      </c>
      <c r="F357" s="9" t="s">
        <v>1463</v>
      </c>
    </row>
    <row r="358" spans="1:6">
      <c r="A358" s="179" t="str">
        <f t="shared" si="20"/>
        <v>164</v>
      </c>
      <c r="B358" s="179">
        <v>356</v>
      </c>
      <c r="C358" s="182">
        <f t="shared" si="21"/>
        <v>422</v>
      </c>
      <c r="D358" s="179">
        <f t="shared" si="22"/>
        <v>3</v>
      </c>
      <c r="E358" s="179" t="str">
        <f t="shared" si="23"/>
        <v>R422.3</v>
      </c>
      <c r="F358" s="9" t="s">
        <v>1464</v>
      </c>
    </row>
    <row r="359" spans="1:6">
      <c r="A359" s="179" t="str">
        <f t="shared" si="20"/>
        <v>165</v>
      </c>
      <c r="B359" s="179">
        <v>357</v>
      </c>
      <c r="C359" s="182">
        <f t="shared" si="21"/>
        <v>422</v>
      </c>
      <c r="D359" s="179">
        <f t="shared" si="22"/>
        <v>4</v>
      </c>
      <c r="E359" s="179" t="str">
        <f t="shared" si="23"/>
        <v>R422.4</v>
      </c>
      <c r="F359" s="9" t="s">
        <v>1465</v>
      </c>
    </row>
    <row r="360" spans="1:6">
      <c r="A360" s="179" t="str">
        <f t="shared" si="20"/>
        <v>166</v>
      </c>
      <c r="B360" s="179">
        <v>358</v>
      </c>
      <c r="C360" s="182">
        <f t="shared" si="21"/>
        <v>422</v>
      </c>
      <c r="D360" s="179">
        <f t="shared" si="22"/>
        <v>5</v>
      </c>
      <c r="E360" s="179" t="str">
        <f t="shared" si="23"/>
        <v>R422.5</v>
      </c>
      <c r="F360" s="9" t="s">
        <v>1466</v>
      </c>
    </row>
    <row r="361" spans="1:6">
      <c r="A361" s="179" t="str">
        <f t="shared" si="20"/>
        <v>167</v>
      </c>
      <c r="B361" s="179">
        <v>359</v>
      </c>
      <c r="C361" s="182">
        <f t="shared" si="21"/>
        <v>422</v>
      </c>
      <c r="D361" s="179">
        <f t="shared" si="22"/>
        <v>6</v>
      </c>
      <c r="E361" s="179" t="str">
        <f t="shared" si="23"/>
        <v>R422.6</v>
      </c>
      <c r="F361" s="9" t="s">
        <v>1467</v>
      </c>
    </row>
    <row r="362" spans="1:6">
      <c r="A362" s="179" t="str">
        <f t="shared" si="20"/>
        <v>168</v>
      </c>
      <c r="B362" s="179">
        <v>360</v>
      </c>
      <c r="C362" s="182">
        <f t="shared" si="21"/>
        <v>422</v>
      </c>
      <c r="D362" s="179">
        <f t="shared" si="22"/>
        <v>7</v>
      </c>
      <c r="E362" s="179" t="str">
        <f t="shared" si="23"/>
        <v>R422.7</v>
      </c>
      <c r="F362" s="9" t="s">
        <v>1468</v>
      </c>
    </row>
    <row r="363" spans="1:6">
      <c r="A363" s="179" t="str">
        <f t="shared" si="20"/>
        <v>169</v>
      </c>
      <c r="B363" s="179">
        <v>361</v>
      </c>
      <c r="C363" s="182">
        <f t="shared" si="21"/>
        <v>422</v>
      </c>
      <c r="D363" s="179">
        <f t="shared" si="22"/>
        <v>8</v>
      </c>
      <c r="E363" s="179" t="str">
        <f t="shared" si="23"/>
        <v>R422.8</v>
      </c>
      <c r="F363" s="9" t="s">
        <v>1469</v>
      </c>
    </row>
    <row r="364" spans="1:6">
      <c r="A364" s="179" t="str">
        <f t="shared" si="20"/>
        <v>16A</v>
      </c>
      <c r="B364" s="179">
        <v>362</v>
      </c>
      <c r="C364" s="182">
        <f t="shared" si="21"/>
        <v>422</v>
      </c>
      <c r="D364" s="179">
        <f t="shared" si="22"/>
        <v>9</v>
      </c>
      <c r="E364" s="179" t="str">
        <f t="shared" si="23"/>
        <v>R422.9</v>
      </c>
      <c r="F364" s="9" t="s">
        <v>1470</v>
      </c>
    </row>
    <row r="365" spans="1:6">
      <c r="A365" s="179" t="str">
        <f t="shared" si="20"/>
        <v>16B</v>
      </c>
      <c r="B365" s="179">
        <v>363</v>
      </c>
      <c r="C365" s="182">
        <f t="shared" si="21"/>
        <v>422</v>
      </c>
      <c r="D365" s="179">
        <f t="shared" si="22"/>
        <v>10</v>
      </c>
      <c r="E365" s="179" t="str">
        <f t="shared" si="23"/>
        <v>R422.10</v>
      </c>
      <c r="F365" s="9" t="s">
        <v>1471</v>
      </c>
    </row>
    <row r="366" spans="1:6">
      <c r="A366" s="179" t="str">
        <f t="shared" si="20"/>
        <v>16C</v>
      </c>
      <c r="B366" s="179">
        <v>364</v>
      </c>
      <c r="C366" s="182">
        <f t="shared" si="21"/>
        <v>422</v>
      </c>
      <c r="D366" s="179">
        <f t="shared" si="22"/>
        <v>11</v>
      </c>
      <c r="E366" s="179" t="str">
        <f t="shared" si="23"/>
        <v>R422.11</v>
      </c>
      <c r="F366" s="9" t="s">
        <v>1472</v>
      </c>
    </row>
    <row r="367" spans="1:6">
      <c r="A367" s="179" t="str">
        <f t="shared" si="20"/>
        <v>16D</v>
      </c>
      <c r="B367" s="179">
        <v>365</v>
      </c>
      <c r="C367" s="182">
        <f t="shared" si="21"/>
        <v>422</v>
      </c>
      <c r="D367" s="179">
        <f t="shared" si="22"/>
        <v>12</v>
      </c>
      <c r="E367" s="179" t="str">
        <f t="shared" si="23"/>
        <v>R422.12</v>
      </c>
      <c r="F367" s="9" t="s">
        <v>1473</v>
      </c>
    </row>
    <row r="368" spans="1:6">
      <c r="A368" s="179" t="str">
        <f t="shared" si="20"/>
        <v>16E</v>
      </c>
      <c r="B368" s="179">
        <v>366</v>
      </c>
      <c r="C368" s="182">
        <f t="shared" si="21"/>
        <v>422</v>
      </c>
      <c r="D368" s="179">
        <f t="shared" si="22"/>
        <v>13</v>
      </c>
      <c r="E368" s="179" t="str">
        <f t="shared" si="23"/>
        <v>R422.13</v>
      </c>
      <c r="F368" s="9" t="s">
        <v>1473</v>
      </c>
    </row>
    <row r="369" spans="1:6">
      <c r="A369" s="179" t="str">
        <f t="shared" si="20"/>
        <v>16F</v>
      </c>
      <c r="B369" s="179">
        <v>367</v>
      </c>
      <c r="C369" s="182">
        <f t="shared" si="21"/>
        <v>422</v>
      </c>
      <c r="D369" s="179">
        <f t="shared" si="22"/>
        <v>14</v>
      </c>
      <c r="E369" s="179" t="str">
        <f t="shared" si="23"/>
        <v>R422.14</v>
      </c>
      <c r="F369" s="9" t="s">
        <v>1473</v>
      </c>
    </row>
    <row r="370" spans="1:6">
      <c r="A370" s="179" t="str">
        <f t="shared" si="20"/>
        <v>170</v>
      </c>
      <c r="B370" s="179">
        <v>368</v>
      </c>
      <c r="C370" s="182">
        <f t="shared" si="21"/>
        <v>422</v>
      </c>
      <c r="D370" s="179">
        <f t="shared" si="22"/>
        <v>15</v>
      </c>
      <c r="E370" s="179" t="str">
        <f t="shared" si="23"/>
        <v>R422.15</v>
      </c>
      <c r="F370" s="9" t="s">
        <v>1473</v>
      </c>
    </row>
    <row r="371" spans="1:6">
      <c r="A371" s="179" t="str">
        <f t="shared" si="20"/>
        <v>171</v>
      </c>
      <c r="B371" s="179">
        <v>369</v>
      </c>
      <c r="C371" s="182">
        <f t="shared" si="21"/>
        <v>423</v>
      </c>
      <c r="D371" s="179">
        <f t="shared" si="22"/>
        <v>0</v>
      </c>
      <c r="E371" s="179" t="str">
        <f t="shared" si="23"/>
        <v>R423.0</v>
      </c>
      <c r="F371" s="9" t="s">
        <v>1474</v>
      </c>
    </row>
    <row r="372" spans="1:6">
      <c r="A372" s="179" t="str">
        <f t="shared" si="20"/>
        <v>172</v>
      </c>
      <c r="B372" s="179">
        <v>370</v>
      </c>
      <c r="C372" s="182">
        <f t="shared" si="21"/>
        <v>423</v>
      </c>
      <c r="D372" s="179">
        <f t="shared" si="22"/>
        <v>1</v>
      </c>
      <c r="E372" s="179" t="str">
        <f t="shared" si="23"/>
        <v>R423.1</v>
      </c>
      <c r="F372" s="9" t="s">
        <v>1473</v>
      </c>
    </row>
    <row r="373" spans="1:6">
      <c r="A373" s="179" t="str">
        <f t="shared" si="20"/>
        <v>173</v>
      </c>
      <c r="B373" s="179">
        <v>371</v>
      </c>
      <c r="C373" s="182">
        <f t="shared" si="21"/>
        <v>423</v>
      </c>
      <c r="D373" s="179">
        <f t="shared" si="22"/>
        <v>2</v>
      </c>
      <c r="E373" s="179" t="str">
        <f t="shared" si="23"/>
        <v>R423.2</v>
      </c>
      <c r="F373" s="9" t="s">
        <v>1475</v>
      </c>
    </row>
    <row r="374" spans="1:6">
      <c r="A374" s="179" t="str">
        <f t="shared" si="20"/>
        <v>174</v>
      </c>
      <c r="B374" s="179">
        <v>372</v>
      </c>
      <c r="C374" s="182">
        <f t="shared" si="21"/>
        <v>423</v>
      </c>
      <c r="D374" s="179">
        <f t="shared" si="22"/>
        <v>3</v>
      </c>
      <c r="E374" s="179" t="str">
        <f t="shared" si="23"/>
        <v>R423.3</v>
      </c>
      <c r="F374" s="9" t="s">
        <v>1476</v>
      </c>
    </row>
    <row r="375" spans="1:6">
      <c r="A375" s="179" t="str">
        <f t="shared" si="20"/>
        <v>175</v>
      </c>
      <c r="B375" s="179">
        <v>373</v>
      </c>
      <c r="C375" s="182">
        <f t="shared" si="21"/>
        <v>423</v>
      </c>
      <c r="D375" s="179">
        <f t="shared" si="22"/>
        <v>4</v>
      </c>
      <c r="E375" s="179" t="str">
        <f t="shared" si="23"/>
        <v>R423.4</v>
      </c>
      <c r="F375" s="9" t="s">
        <v>1477</v>
      </c>
    </row>
    <row r="376" spans="1:6">
      <c r="A376" s="179" t="str">
        <f t="shared" si="20"/>
        <v>176</v>
      </c>
      <c r="B376" s="179">
        <v>374</v>
      </c>
      <c r="C376" s="182">
        <f t="shared" si="21"/>
        <v>423</v>
      </c>
      <c r="D376" s="179">
        <f t="shared" si="22"/>
        <v>5</v>
      </c>
      <c r="E376" s="179" t="str">
        <f t="shared" si="23"/>
        <v>R423.5</v>
      </c>
      <c r="F376" s="9" t="s">
        <v>1478</v>
      </c>
    </row>
    <row r="377" spans="1:6">
      <c r="A377" s="179" t="str">
        <f t="shared" si="20"/>
        <v>177</v>
      </c>
      <c r="B377" s="179">
        <v>375</v>
      </c>
      <c r="C377" s="182">
        <f t="shared" si="21"/>
        <v>423</v>
      </c>
      <c r="D377" s="179">
        <f t="shared" si="22"/>
        <v>6</v>
      </c>
      <c r="E377" s="179" t="str">
        <f t="shared" si="23"/>
        <v>R423.6</v>
      </c>
      <c r="F377" s="9" t="s">
        <v>1479</v>
      </c>
    </row>
    <row r="378" spans="1:6">
      <c r="A378" s="179" t="str">
        <f t="shared" si="20"/>
        <v>178</v>
      </c>
      <c r="B378" s="179">
        <v>376</v>
      </c>
      <c r="C378" s="182">
        <f t="shared" si="21"/>
        <v>423</v>
      </c>
      <c r="D378" s="179">
        <f t="shared" si="22"/>
        <v>7</v>
      </c>
      <c r="E378" s="179" t="str">
        <f t="shared" si="23"/>
        <v>R423.7</v>
      </c>
      <c r="F378" s="9" t="s">
        <v>1480</v>
      </c>
    </row>
    <row r="379" spans="1:6">
      <c r="A379" s="179" t="str">
        <f t="shared" si="20"/>
        <v>179</v>
      </c>
      <c r="B379" s="179">
        <v>377</v>
      </c>
      <c r="C379" s="182">
        <f t="shared" si="21"/>
        <v>423</v>
      </c>
      <c r="D379" s="179">
        <f t="shared" si="22"/>
        <v>8</v>
      </c>
      <c r="E379" s="179" t="str">
        <f t="shared" si="23"/>
        <v>R423.8</v>
      </c>
      <c r="F379" s="9" t="s">
        <v>1481</v>
      </c>
    </row>
    <row r="380" spans="1:6">
      <c r="A380" s="179" t="str">
        <f t="shared" si="20"/>
        <v>17A</v>
      </c>
      <c r="B380" s="179">
        <v>378</v>
      </c>
      <c r="C380" s="182">
        <f t="shared" si="21"/>
        <v>423</v>
      </c>
      <c r="D380" s="179">
        <f t="shared" si="22"/>
        <v>9</v>
      </c>
      <c r="E380" s="179" t="str">
        <f t="shared" si="23"/>
        <v>R423.9</v>
      </c>
      <c r="F380" s="9" t="s">
        <v>1482</v>
      </c>
    </row>
    <row r="381" spans="1:6">
      <c r="A381" s="179" t="str">
        <f t="shared" si="20"/>
        <v>17B</v>
      </c>
      <c r="B381" s="179">
        <v>379</v>
      </c>
      <c r="C381" s="182">
        <f t="shared" si="21"/>
        <v>423</v>
      </c>
      <c r="D381" s="179">
        <f t="shared" si="22"/>
        <v>10</v>
      </c>
      <c r="E381" s="179" t="str">
        <f t="shared" si="23"/>
        <v>R423.10</v>
      </c>
      <c r="F381" s="9" t="s">
        <v>1483</v>
      </c>
    </row>
    <row r="382" spans="1:6">
      <c r="A382" s="179" t="str">
        <f t="shared" si="20"/>
        <v>17C</v>
      </c>
      <c r="B382" s="179">
        <v>380</v>
      </c>
      <c r="C382" s="182">
        <f t="shared" si="21"/>
        <v>423</v>
      </c>
      <c r="D382" s="179">
        <f t="shared" si="22"/>
        <v>11</v>
      </c>
      <c r="E382" s="179" t="str">
        <f t="shared" si="23"/>
        <v>R423.11</v>
      </c>
      <c r="F382" s="9" t="s">
        <v>1484</v>
      </c>
    </row>
    <row r="383" spans="1:6">
      <c r="A383" s="179" t="str">
        <f t="shared" si="20"/>
        <v>17D</v>
      </c>
      <c r="B383" s="179">
        <v>381</v>
      </c>
      <c r="C383" s="182">
        <f t="shared" si="21"/>
        <v>423</v>
      </c>
      <c r="D383" s="179">
        <f t="shared" si="22"/>
        <v>12</v>
      </c>
      <c r="E383" s="179" t="str">
        <f t="shared" si="23"/>
        <v>R423.12</v>
      </c>
      <c r="F383" s="9" t="s">
        <v>1485</v>
      </c>
    </row>
    <row r="384" spans="1:6">
      <c r="A384" s="179" t="str">
        <f t="shared" si="20"/>
        <v>17E</v>
      </c>
      <c r="B384" s="179">
        <v>382</v>
      </c>
      <c r="C384" s="182">
        <f t="shared" si="21"/>
        <v>423</v>
      </c>
      <c r="D384" s="179">
        <f t="shared" si="22"/>
        <v>13</v>
      </c>
      <c r="E384" s="179" t="str">
        <f t="shared" si="23"/>
        <v>R423.13</v>
      </c>
      <c r="F384" s="9" t="s">
        <v>1486</v>
      </c>
    </row>
    <row r="385" spans="1:6">
      <c r="A385" s="179" t="str">
        <f t="shared" si="20"/>
        <v>17F</v>
      </c>
      <c r="B385" s="179">
        <v>383</v>
      </c>
      <c r="C385" s="182">
        <f t="shared" si="21"/>
        <v>423</v>
      </c>
      <c r="D385" s="179">
        <f t="shared" si="22"/>
        <v>14</v>
      </c>
      <c r="E385" s="179" t="str">
        <f t="shared" si="23"/>
        <v>R423.14</v>
      </c>
      <c r="F385" s="9" t="s">
        <v>1487</v>
      </c>
    </row>
    <row r="386" spans="1:6">
      <c r="A386" s="179" t="str">
        <f t="shared" si="20"/>
        <v>180</v>
      </c>
      <c r="B386" s="179">
        <v>384</v>
      </c>
      <c r="C386" s="182">
        <f t="shared" si="21"/>
        <v>423</v>
      </c>
      <c r="D386" s="179">
        <f t="shared" si="22"/>
        <v>15</v>
      </c>
      <c r="E386" s="179" t="str">
        <f t="shared" si="23"/>
        <v>R423.15</v>
      </c>
      <c r="F386" s="9" t="s">
        <v>1488</v>
      </c>
    </row>
    <row r="387" spans="1:6">
      <c r="A387" s="179" t="str">
        <f t="shared" si="20"/>
        <v>181</v>
      </c>
      <c r="B387" s="179">
        <v>385</v>
      </c>
      <c r="C387" s="182">
        <f t="shared" si="21"/>
        <v>424</v>
      </c>
      <c r="D387" s="179">
        <f t="shared" si="22"/>
        <v>0</v>
      </c>
      <c r="E387" s="179" t="str">
        <f t="shared" si="23"/>
        <v>R424.0</v>
      </c>
      <c r="F387" s="9" t="s">
        <v>1489</v>
      </c>
    </row>
    <row r="388" spans="1:6">
      <c r="A388" s="179" t="str">
        <f t="shared" ref="A388:A451" si="24">DEC2HEX(B388)</f>
        <v>182</v>
      </c>
      <c r="B388" s="179">
        <v>386</v>
      </c>
      <c r="C388" s="182">
        <f t="shared" si="21"/>
        <v>424</v>
      </c>
      <c r="D388" s="179">
        <f t="shared" si="22"/>
        <v>1</v>
      </c>
      <c r="E388" s="179" t="str">
        <f t="shared" si="23"/>
        <v>R424.1</v>
      </c>
      <c r="F388" s="9" t="s">
        <v>1490</v>
      </c>
    </row>
    <row r="389" spans="1:6">
      <c r="A389" s="179" t="str">
        <f t="shared" si="24"/>
        <v>183</v>
      </c>
      <c r="B389" s="179">
        <v>387</v>
      </c>
      <c r="C389" s="182">
        <f t="shared" si="21"/>
        <v>424</v>
      </c>
      <c r="D389" s="179">
        <f t="shared" si="22"/>
        <v>2</v>
      </c>
      <c r="E389" s="179" t="str">
        <f t="shared" si="23"/>
        <v>R424.2</v>
      </c>
      <c r="F389" s="9" t="s">
        <v>1473</v>
      </c>
    </row>
    <row r="390" spans="1:6">
      <c r="A390" s="179" t="str">
        <f t="shared" si="24"/>
        <v>184</v>
      </c>
      <c r="B390" s="179">
        <v>388</v>
      </c>
      <c r="C390" s="182">
        <f t="shared" si="21"/>
        <v>424</v>
      </c>
      <c r="D390" s="179">
        <f t="shared" si="22"/>
        <v>3</v>
      </c>
      <c r="E390" s="179" t="str">
        <f t="shared" si="23"/>
        <v>R424.3</v>
      </c>
      <c r="F390" s="9" t="s">
        <v>1491</v>
      </c>
    </row>
    <row r="391" spans="1:6">
      <c r="A391" s="179" t="str">
        <f t="shared" si="24"/>
        <v>185</v>
      </c>
      <c r="B391" s="179">
        <v>389</v>
      </c>
      <c r="C391" s="182">
        <f t="shared" si="21"/>
        <v>424</v>
      </c>
      <c r="D391" s="179">
        <f t="shared" si="22"/>
        <v>4</v>
      </c>
      <c r="E391" s="179" t="str">
        <f t="shared" si="23"/>
        <v>R424.4</v>
      </c>
      <c r="F391" s="9" t="s">
        <v>1492</v>
      </c>
    </row>
    <row r="392" spans="1:6">
      <c r="A392" s="179" t="str">
        <f t="shared" si="24"/>
        <v>186</v>
      </c>
      <c r="B392" s="179">
        <v>390</v>
      </c>
      <c r="C392" s="182">
        <f t="shared" ref="C392:C455" si="25">IF(D391&lt;&gt;15,C391,C391+1)</f>
        <v>424</v>
      </c>
      <c r="D392" s="179">
        <f t="shared" si="22"/>
        <v>5</v>
      </c>
      <c r="E392" s="179" t="str">
        <f t="shared" si="23"/>
        <v>R424.5</v>
      </c>
      <c r="F392" s="9" t="s">
        <v>1493</v>
      </c>
    </row>
    <row r="393" spans="1:6">
      <c r="A393" s="179" t="str">
        <f t="shared" si="24"/>
        <v>187</v>
      </c>
      <c r="B393" s="179">
        <v>391</v>
      </c>
      <c r="C393" s="182">
        <f t="shared" si="25"/>
        <v>424</v>
      </c>
      <c r="D393" s="179">
        <f t="shared" si="22"/>
        <v>6</v>
      </c>
      <c r="E393" s="179" t="str">
        <f t="shared" si="23"/>
        <v>R424.6</v>
      </c>
      <c r="F393" s="9" t="s">
        <v>1494</v>
      </c>
    </row>
    <row r="394" spans="1:6">
      <c r="A394" s="179" t="str">
        <f t="shared" si="24"/>
        <v>188</v>
      </c>
      <c r="B394" s="179">
        <v>392</v>
      </c>
      <c r="C394" s="182">
        <f t="shared" si="25"/>
        <v>424</v>
      </c>
      <c r="D394" s="179">
        <f t="shared" si="22"/>
        <v>7</v>
      </c>
      <c r="E394" s="179" t="str">
        <f t="shared" si="23"/>
        <v>R424.7</v>
      </c>
      <c r="F394" s="9" t="s">
        <v>1495</v>
      </c>
    </row>
    <row r="395" spans="1:6">
      <c r="A395" s="179" t="str">
        <f t="shared" si="24"/>
        <v>189</v>
      </c>
      <c r="B395" s="179">
        <v>393</v>
      </c>
      <c r="C395" s="182">
        <f t="shared" si="25"/>
        <v>424</v>
      </c>
      <c r="D395" s="179">
        <f t="shared" si="22"/>
        <v>8</v>
      </c>
      <c r="E395" s="179" t="str">
        <f t="shared" si="23"/>
        <v>R424.8</v>
      </c>
      <c r="F395" s="9" t="s">
        <v>1496</v>
      </c>
    </row>
    <row r="396" spans="1:6">
      <c r="A396" s="179" t="str">
        <f t="shared" si="24"/>
        <v>18A</v>
      </c>
      <c r="B396" s="179">
        <v>394</v>
      </c>
      <c r="C396" s="182">
        <f t="shared" si="25"/>
        <v>424</v>
      </c>
      <c r="D396" s="179">
        <f t="shared" si="22"/>
        <v>9</v>
      </c>
      <c r="E396" s="179" t="str">
        <f t="shared" si="23"/>
        <v>R424.9</v>
      </c>
      <c r="F396" s="9" t="s">
        <v>1497</v>
      </c>
    </row>
    <row r="397" spans="1:6">
      <c r="A397" s="179" t="str">
        <f t="shared" si="24"/>
        <v>18B</v>
      </c>
      <c r="B397" s="179">
        <v>395</v>
      </c>
      <c r="C397" s="182">
        <f t="shared" si="25"/>
        <v>424</v>
      </c>
      <c r="D397" s="179">
        <f t="shared" ref="D397:D460" si="26">IF(D396&lt;&gt;15,D396+1,0)</f>
        <v>10</v>
      </c>
      <c r="E397" s="179" t="str">
        <f t="shared" si="23"/>
        <v>R424.10</v>
      </c>
      <c r="F397" s="9" t="s">
        <v>1498</v>
      </c>
    </row>
    <row r="398" spans="1:6">
      <c r="A398" s="179" t="str">
        <f t="shared" si="24"/>
        <v>18C</v>
      </c>
      <c r="B398" s="179">
        <v>396</v>
      </c>
      <c r="C398" s="182">
        <f t="shared" si="25"/>
        <v>424</v>
      </c>
      <c r="D398" s="179">
        <f t="shared" si="26"/>
        <v>11</v>
      </c>
      <c r="E398" s="179" t="str">
        <f t="shared" ref="E398:E461" si="27">B$2&amp;C398&amp;"."&amp;D398</f>
        <v>R424.11</v>
      </c>
      <c r="F398" s="9" t="s">
        <v>1499</v>
      </c>
    </row>
    <row r="399" spans="1:6">
      <c r="A399" s="179" t="str">
        <f t="shared" si="24"/>
        <v>18D</v>
      </c>
      <c r="B399" s="179">
        <v>397</v>
      </c>
      <c r="C399" s="182">
        <f t="shared" si="25"/>
        <v>424</v>
      </c>
      <c r="D399" s="179">
        <f t="shared" si="26"/>
        <v>12</v>
      </c>
      <c r="E399" s="179" t="str">
        <f t="shared" si="27"/>
        <v>R424.12</v>
      </c>
      <c r="F399" s="9" t="s">
        <v>1500</v>
      </c>
    </row>
    <row r="400" spans="1:6">
      <c r="A400" s="179" t="str">
        <f t="shared" si="24"/>
        <v>18E</v>
      </c>
      <c r="B400" s="179">
        <v>398</v>
      </c>
      <c r="C400" s="182">
        <f t="shared" si="25"/>
        <v>424</v>
      </c>
      <c r="D400" s="179">
        <f t="shared" si="26"/>
        <v>13</v>
      </c>
      <c r="E400" s="179" t="str">
        <f t="shared" si="27"/>
        <v>R424.13</v>
      </c>
      <c r="F400" s="9" t="s">
        <v>1473</v>
      </c>
    </row>
    <row r="401" spans="1:6">
      <c r="A401" s="179" t="str">
        <f t="shared" si="24"/>
        <v>18F</v>
      </c>
      <c r="B401" s="179">
        <v>399</v>
      </c>
      <c r="C401" s="182">
        <f t="shared" si="25"/>
        <v>424</v>
      </c>
      <c r="D401" s="179">
        <f t="shared" si="26"/>
        <v>14</v>
      </c>
      <c r="E401" s="179" t="str">
        <f t="shared" si="27"/>
        <v>R424.14</v>
      </c>
      <c r="F401" s="9" t="s">
        <v>1501</v>
      </c>
    </row>
    <row r="402" spans="1:6">
      <c r="A402" s="179" t="str">
        <f t="shared" si="24"/>
        <v>190</v>
      </c>
      <c r="B402" s="179">
        <v>400</v>
      </c>
      <c r="C402" s="182">
        <f t="shared" si="25"/>
        <v>424</v>
      </c>
      <c r="D402" s="179">
        <f t="shared" si="26"/>
        <v>15</v>
      </c>
      <c r="E402" s="179" t="str">
        <f t="shared" si="27"/>
        <v>R424.15</v>
      </c>
      <c r="F402" s="9" t="s">
        <v>1502</v>
      </c>
    </row>
    <row r="403" spans="1:6">
      <c r="A403" s="179" t="str">
        <f t="shared" si="24"/>
        <v>191</v>
      </c>
      <c r="B403" s="179">
        <v>401</v>
      </c>
      <c r="C403" s="182">
        <f t="shared" si="25"/>
        <v>425</v>
      </c>
      <c r="D403" s="179">
        <f t="shared" si="26"/>
        <v>0</v>
      </c>
      <c r="E403" s="179" t="str">
        <f t="shared" si="27"/>
        <v>R425.0</v>
      </c>
      <c r="F403" s="9" t="s">
        <v>1503</v>
      </c>
    </row>
    <row r="404" spans="1:6">
      <c r="A404" s="179" t="str">
        <f t="shared" si="24"/>
        <v>192</v>
      </c>
      <c r="B404" s="179">
        <v>402</v>
      </c>
      <c r="C404" s="182">
        <f t="shared" si="25"/>
        <v>425</v>
      </c>
      <c r="D404" s="179">
        <f t="shared" si="26"/>
        <v>1</v>
      </c>
      <c r="E404" s="179" t="str">
        <f t="shared" si="27"/>
        <v>R425.1</v>
      </c>
      <c r="F404" s="9" t="s">
        <v>1504</v>
      </c>
    </row>
    <row r="405" spans="1:6">
      <c r="A405" s="179" t="str">
        <f t="shared" si="24"/>
        <v>193</v>
      </c>
      <c r="B405" s="179">
        <v>403</v>
      </c>
      <c r="C405" s="182">
        <f t="shared" si="25"/>
        <v>425</v>
      </c>
      <c r="D405" s="179">
        <f t="shared" si="26"/>
        <v>2</v>
      </c>
      <c r="E405" s="179" t="str">
        <f t="shared" si="27"/>
        <v>R425.2</v>
      </c>
      <c r="F405" s="9" t="s">
        <v>1505</v>
      </c>
    </row>
    <row r="406" spans="1:6">
      <c r="A406" s="179" t="str">
        <f t="shared" si="24"/>
        <v>194</v>
      </c>
      <c r="B406" s="179">
        <v>404</v>
      </c>
      <c r="C406" s="182">
        <f t="shared" si="25"/>
        <v>425</v>
      </c>
      <c r="D406" s="179">
        <f t="shared" si="26"/>
        <v>3</v>
      </c>
      <c r="E406" s="179" t="str">
        <f t="shared" si="27"/>
        <v>R425.3</v>
      </c>
      <c r="F406" s="9" t="s">
        <v>1473</v>
      </c>
    </row>
    <row r="407" spans="1:6">
      <c r="A407" s="179" t="str">
        <f t="shared" si="24"/>
        <v>195</v>
      </c>
      <c r="B407" s="179">
        <v>405</v>
      </c>
      <c r="C407" s="182">
        <f t="shared" si="25"/>
        <v>425</v>
      </c>
      <c r="D407" s="179">
        <f t="shared" si="26"/>
        <v>4</v>
      </c>
      <c r="E407" s="179" t="str">
        <f t="shared" si="27"/>
        <v>R425.4</v>
      </c>
      <c r="F407" s="9" t="s">
        <v>1506</v>
      </c>
    </row>
    <row r="408" spans="1:6">
      <c r="A408" s="179" t="str">
        <f t="shared" si="24"/>
        <v>196</v>
      </c>
      <c r="B408" s="179">
        <v>406</v>
      </c>
      <c r="C408" s="182">
        <f t="shared" si="25"/>
        <v>425</v>
      </c>
      <c r="D408" s="179">
        <f t="shared" si="26"/>
        <v>5</v>
      </c>
      <c r="E408" s="179" t="str">
        <f t="shared" si="27"/>
        <v>R425.5</v>
      </c>
      <c r="F408" s="9" t="s">
        <v>1507</v>
      </c>
    </row>
    <row r="409" spans="1:6">
      <c r="A409" s="179" t="str">
        <f t="shared" si="24"/>
        <v>197</v>
      </c>
      <c r="B409" s="179">
        <v>407</v>
      </c>
      <c r="C409" s="182">
        <f t="shared" si="25"/>
        <v>425</v>
      </c>
      <c r="D409" s="179">
        <f t="shared" si="26"/>
        <v>6</v>
      </c>
      <c r="E409" s="179" t="str">
        <f t="shared" si="27"/>
        <v>R425.6</v>
      </c>
      <c r="F409" s="9" t="s">
        <v>1508</v>
      </c>
    </row>
    <row r="410" spans="1:6">
      <c r="A410" s="179" t="str">
        <f t="shared" si="24"/>
        <v>198</v>
      </c>
      <c r="B410" s="179">
        <v>408</v>
      </c>
      <c r="C410" s="182">
        <f t="shared" si="25"/>
        <v>425</v>
      </c>
      <c r="D410" s="179">
        <f t="shared" si="26"/>
        <v>7</v>
      </c>
      <c r="E410" s="179" t="str">
        <f t="shared" si="27"/>
        <v>R425.7</v>
      </c>
      <c r="F410" s="9" t="s">
        <v>1509</v>
      </c>
    </row>
    <row r="411" spans="1:6">
      <c r="A411" s="179" t="str">
        <f t="shared" si="24"/>
        <v>199</v>
      </c>
      <c r="B411" s="179">
        <v>409</v>
      </c>
      <c r="C411" s="182">
        <f t="shared" si="25"/>
        <v>425</v>
      </c>
      <c r="D411" s="179">
        <f t="shared" si="26"/>
        <v>8</v>
      </c>
      <c r="E411" s="179" t="str">
        <f t="shared" si="27"/>
        <v>R425.8</v>
      </c>
      <c r="F411" s="9" t="s">
        <v>1473</v>
      </c>
    </row>
    <row r="412" spans="1:6">
      <c r="A412" s="179" t="str">
        <f t="shared" si="24"/>
        <v>19A</v>
      </c>
      <c r="B412" s="179">
        <v>410</v>
      </c>
      <c r="C412" s="182">
        <f t="shared" si="25"/>
        <v>425</v>
      </c>
      <c r="D412" s="179">
        <f t="shared" si="26"/>
        <v>9</v>
      </c>
      <c r="E412" s="179" t="str">
        <f t="shared" si="27"/>
        <v>R425.9</v>
      </c>
      <c r="F412" s="9" t="s">
        <v>1473</v>
      </c>
    </row>
    <row r="413" spans="1:6">
      <c r="A413" s="179" t="str">
        <f t="shared" si="24"/>
        <v>19B</v>
      </c>
      <c r="B413" s="179">
        <v>411</v>
      </c>
      <c r="C413" s="182">
        <f t="shared" si="25"/>
        <v>425</v>
      </c>
      <c r="D413" s="179">
        <f t="shared" si="26"/>
        <v>10</v>
      </c>
      <c r="E413" s="179" t="str">
        <f t="shared" si="27"/>
        <v>R425.10</v>
      </c>
      <c r="F413" s="9" t="s">
        <v>1510</v>
      </c>
    </row>
    <row r="414" spans="1:6">
      <c r="A414" s="179" t="str">
        <f t="shared" si="24"/>
        <v>19C</v>
      </c>
      <c r="B414" s="179">
        <v>412</v>
      </c>
      <c r="C414" s="182">
        <f t="shared" si="25"/>
        <v>425</v>
      </c>
      <c r="D414" s="179">
        <f t="shared" si="26"/>
        <v>11</v>
      </c>
      <c r="E414" s="179" t="str">
        <f t="shared" si="27"/>
        <v>R425.11</v>
      </c>
      <c r="F414" s="9" t="s">
        <v>1511</v>
      </c>
    </row>
    <row r="415" spans="1:6">
      <c r="A415" s="179" t="str">
        <f t="shared" si="24"/>
        <v>19D</v>
      </c>
      <c r="B415" s="179">
        <v>413</v>
      </c>
      <c r="C415" s="182">
        <f t="shared" si="25"/>
        <v>425</v>
      </c>
      <c r="D415" s="179">
        <f t="shared" si="26"/>
        <v>12</v>
      </c>
      <c r="E415" s="179" t="str">
        <f t="shared" si="27"/>
        <v>R425.12</v>
      </c>
      <c r="F415" s="9" t="s">
        <v>1512</v>
      </c>
    </row>
    <row r="416" spans="1:6">
      <c r="A416" s="179" t="str">
        <f t="shared" si="24"/>
        <v>19E</v>
      </c>
      <c r="B416" s="179">
        <v>414</v>
      </c>
      <c r="C416" s="182">
        <f t="shared" si="25"/>
        <v>425</v>
      </c>
      <c r="D416" s="179">
        <f t="shared" si="26"/>
        <v>13</v>
      </c>
      <c r="E416" s="179" t="str">
        <f t="shared" si="27"/>
        <v>R425.13</v>
      </c>
      <c r="F416" s="9" t="s">
        <v>1513</v>
      </c>
    </row>
    <row r="417" spans="1:6">
      <c r="A417" s="179" t="str">
        <f t="shared" si="24"/>
        <v>19F</v>
      </c>
      <c r="B417" s="179">
        <v>415</v>
      </c>
      <c r="C417" s="182">
        <f t="shared" si="25"/>
        <v>425</v>
      </c>
      <c r="D417" s="179">
        <f t="shared" si="26"/>
        <v>14</v>
      </c>
      <c r="E417" s="179" t="str">
        <f t="shared" si="27"/>
        <v>R425.14</v>
      </c>
      <c r="F417" s="9" t="s">
        <v>1514</v>
      </c>
    </row>
    <row r="418" spans="1:6">
      <c r="A418" s="179" t="str">
        <f t="shared" si="24"/>
        <v>1A0</v>
      </c>
      <c r="B418" s="179">
        <v>416</v>
      </c>
      <c r="C418" s="182">
        <f t="shared" si="25"/>
        <v>425</v>
      </c>
      <c r="D418" s="179">
        <f t="shared" si="26"/>
        <v>15</v>
      </c>
      <c r="E418" s="179" t="str">
        <f t="shared" si="27"/>
        <v>R425.15</v>
      </c>
      <c r="F418" s="9" t="s">
        <v>1515</v>
      </c>
    </row>
    <row r="419" spans="1:6">
      <c r="A419" s="179" t="str">
        <f t="shared" si="24"/>
        <v>1A1</v>
      </c>
      <c r="B419" s="179">
        <v>417</v>
      </c>
      <c r="C419" s="182">
        <f t="shared" si="25"/>
        <v>426</v>
      </c>
      <c r="D419" s="179">
        <f t="shared" si="26"/>
        <v>0</v>
      </c>
      <c r="E419" s="179" t="str">
        <f t="shared" si="27"/>
        <v>R426.0</v>
      </c>
      <c r="F419" s="9" t="s">
        <v>1516</v>
      </c>
    </row>
    <row r="420" spans="1:6">
      <c r="A420" s="179" t="str">
        <f t="shared" si="24"/>
        <v>1A2</v>
      </c>
      <c r="B420" s="179">
        <v>418</v>
      </c>
      <c r="C420" s="182">
        <f t="shared" si="25"/>
        <v>426</v>
      </c>
      <c r="D420" s="179">
        <f t="shared" si="26"/>
        <v>1</v>
      </c>
      <c r="E420" s="179" t="str">
        <f t="shared" si="27"/>
        <v>R426.1</v>
      </c>
      <c r="F420" s="9" t="s">
        <v>1517</v>
      </c>
    </row>
    <row r="421" spans="1:6">
      <c r="A421" s="179" t="str">
        <f t="shared" si="24"/>
        <v>1A3</v>
      </c>
      <c r="B421" s="179">
        <v>419</v>
      </c>
      <c r="C421" s="182">
        <f t="shared" si="25"/>
        <v>426</v>
      </c>
      <c r="D421" s="179">
        <f t="shared" si="26"/>
        <v>2</v>
      </c>
      <c r="E421" s="179" t="str">
        <f t="shared" si="27"/>
        <v>R426.2</v>
      </c>
      <c r="F421" s="9" t="s">
        <v>1518</v>
      </c>
    </row>
    <row r="422" spans="1:6">
      <c r="A422" s="179" t="str">
        <f t="shared" si="24"/>
        <v>1A4</v>
      </c>
      <c r="B422" s="179">
        <v>420</v>
      </c>
      <c r="C422" s="182">
        <f t="shared" si="25"/>
        <v>426</v>
      </c>
      <c r="D422" s="179">
        <f t="shared" si="26"/>
        <v>3</v>
      </c>
      <c r="E422" s="179" t="str">
        <f t="shared" si="27"/>
        <v>R426.3</v>
      </c>
      <c r="F422" s="9" t="s">
        <v>1519</v>
      </c>
    </row>
    <row r="423" spans="1:6">
      <c r="A423" s="179" t="str">
        <f t="shared" si="24"/>
        <v>1A5</v>
      </c>
      <c r="B423" s="179">
        <v>421</v>
      </c>
      <c r="C423" s="182">
        <f t="shared" si="25"/>
        <v>426</v>
      </c>
      <c r="D423" s="179">
        <f t="shared" si="26"/>
        <v>4</v>
      </c>
      <c r="E423" s="179" t="str">
        <f t="shared" si="27"/>
        <v>R426.4</v>
      </c>
      <c r="F423" s="9" t="s">
        <v>1520</v>
      </c>
    </row>
    <row r="424" spans="1:6">
      <c r="A424" s="179" t="str">
        <f t="shared" si="24"/>
        <v>1A6</v>
      </c>
      <c r="B424" s="179">
        <v>422</v>
      </c>
      <c r="C424" s="182">
        <f t="shared" si="25"/>
        <v>426</v>
      </c>
      <c r="D424" s="179">
        <f t="shared" si="26"/>
        <v>5</v>
      </c>
      <c r="E424" s="179" t="str">
        <f t="shared" si="27"/>
        <v>R426.5</v>
      </c>
      <c r="F424" s="9" t="s">
        <v>1521</v>
      </c>
    </row>
    <row r="425" spans="1:6">
      <c r="A425" s="179" t="str">
        <f t="shared" si="24"/>
        <v>1A7</v>
      </c>
      <c r="B425" s="179">
        <v>423</v>
      </c>
      <c r="C425" s="182">
        <f t="shared" si="25"/>
        <v>426</v>
      </c>
      <c r="D425" s="179">
        <f t="shared" si="26"/>
        <v>6</v>
      </c>
      <c r="E425" s="179" t="str">
        <f t="shared" si="27"/>
        <v>R426.6</v>
      </c>
      <c r="F425" s="9" t="s">
        <v>1522</v>
      </c>
    </row>
    <row r="426" spans="1:6">
      <c r="A426" s="179" t="str">
        <f t="shared" si="24"/>
        <v>1A8</v>
      </c>
      <c r="B426" s="179">
        <v>424</v>
      </c>
      <c r="C426" s="182">
        <f t="shared" si="25"/>
        <v>426</v>
      </c>
      <c r="D426" s="179">
        <f t="shared" si="26"/>
        <v>7</v>
      </c>
      <c r="E426" s="179" t="str">
        <f t="shared" si="27"/>
        <v>R426.7</v>
      </c>
      <c r="F426" s="9" t="s">
        <v>1523</v>
      </c>
    </row>
    <row r="427" spans="1:6">
      <c r="A427" s="179" t="str">
        <f t="shared" si="24"/>
        <v>1A9</v>
      </c>
      <c r="B427" s="179">
        <v>425</v>
      </c>
      <c r="C427" s="182">
        <f t="shared" si="25"/>
        <v>426</v>
      </c>
      <c r="D427" s="179">
        <f t="shared" si="26"/>
        <v>8</v>
      </c>
      <c r="E427" s="179" t="str">
        <f t="shared" si="27"/>
        <v>R426.8</v>
      </c>
      <c r="F427" s="9" t="s">
        <v>1524</v>
      </c>
    </row>
    <row r="428" spans="1:6">
      <c r="A428" s="179" t="str">
        <f t="shared" si="24"/>
        <v>1AA</v>
      </c>
      <c r="B428" s="179">
        <v>426</v>
      </c>
      <c r="C428" s="182">
        <f t="shared" si="25"/>
        <v>426</v>
      </c>
      <c r="D428" s="179">
        <f t="shared" si="26"/>
        <v>9</v>
      </c>
      <c r="E428" s="179" t="str">
        <f t="shared" si="27"/>
        <v>R426.9</v>
      </c>
      <c r="F428" s="9" t="s">
        <v>1525</v>
      </c>
    </row>
    <row r="429" spans="1:6">
      <c r="A429" s="179" t="str">
        <f t="shared" si="24"/>
        <v>1AB</v>
      </c>
      <c r="B429" s="179">
        <v>427</v>
      </c>
      <c r="C429" s="182">
        <f t="shared" si="25"/>
        <v>426</v>
      </c>
      <c r="D429" s="179">
        <f t="shared" si="26"/>
        <v>10</v>
      </c>
      <c r="E429" s="179" t="str">
        <f t="shared" si="27"/>
        <v>R426.10</v>
      </c>
      <c r="F429" s="9" t="s">
        <v>1526</v>
      </c>
    </row>
    <row r="430" spans="1:6">
      <c r="A430" s="179" t="str">
        <f t="shared" si="24"/>
        <v>1AC</v>
      </c>
      <c r="B430" s="179">
        <v>428</v>
      </c>
      <c r="C430" s="182">
        <f t="shared" si="25"/>
        <v>426</v>
      </c>
      <c r="D430" s="179">
        <f t="shared" si="26"/>
        <v>11</v>
      </c>
      <c r="E430" s="179" t="str">
        <f t="shared" si="27"/>
        <v>R426.11</v>
      </c>
      <c r="F430" s="9" t="s">
        <v>1527</v>
      </c>
    </row>
    <row r="431" spans="1:6">
      <c r="A431" s="179" t="str">
        <f t="shared" si="24"/>
        <v>1AD</v>
      </c>
      <c r="B431" s="179">
        <v>429</v>
      </c>
      <c r="C431" s="182">
        <f t="shared" si="25"/>
        <v>426</v>
      </c>
      <c r="D431" s="179">
        <f t="shared" si="26"/>
        <v>12</v>
      </c>
      <c r="E431" s="179" t="str">
        <f t="shared" si="27"/>
        <v>R426.12</v>
      </c>
      <c r="F431" s="9" t="s">
        <v>1528</v>
      </c>
    </row>
    <row r="432" spans="1:6">
      <c r="A432" s="179" t="str">
        <f t="shared" si="24"/>
        <v>1AE</v>
      </c>
      <c r="B432" s="179">
        <v>430</v>
      </c>
      <c r="C432" s="182">
        <f t="shared" si="25"/>
        <v>426</v>
      </c>
      <c r="D432" s="179">
        <f t="shared" si="26"/>
        <v>13</v>
      </c>
      <c r="E432" s="179" t="str">
        <f t="shared" si="27"/>
        <v>R426.13</v>
      </c>
      <c r="F432" s="9" t="s">
        <v>1528</v>
      </c>
    </row>
    <row r="433" spans="1:6">
      <c r="A433" s="179" t="str">
        <f t="shared" si="24"/>
        <v>1AF</v>
      </c>
      <c r="B433" s="179">
        <v>431</v>
      </c>
      <c r="C433" s="182">
        <f t="shared" si="25"/>
        <v>426</v>
      </c>
      <c r="D433" s="179">
        <f t="shared" si="26"/>
        <v>14</v>
      </c>
      <c r="E433" s="179" t="str">
        <f t="shared" si="27"/>
        <v>R426.14</v>
      </c>
      <c r="F433" s="9" t="s">
        <v>1528</v>
      </c>
    </row>
    <row r="434" spans="1:6">
      <c r="A434" s="179" t="str">
        <f t="shared" si="24"/>
        <v>1B0</v>
      </c>
      <c r="B434" s="179">
        <v>432</v>
      </c>
      <c r="C434" s="182">
        <f t="shared" si="25"/>
        <v>426</v>
      </c>
      <c r="D434" s="179">
        <f t="shared" si="26"/>
        <v>15</v>
      </c>
      <c r="E434" s="179" t="str">
        <f t="shared" si="27"/>
        <v>R426.15</v>
      </c>
      <c r="F434" s="9" t="s">
        <v>1528</v>
      </c>
    </row>
    <row r="435" spans="1:6">
      <c r="A435" s="179" t="str">
        <f t="shared" si="24"/>
        <v>1B1</v>
      </c>
      <c r="B435" s="179">
        <v>433</v>
      </c>
      <c r="C435" s="182">
        <f t="shared" si="25"/>
        <v>427</v>
      </c>
      <c r="D435" s="179">
        <f t="shared" si="26"/>
        <v>0</v>
      </c>
      <c r="E435" s="179" t="str">
        <f t="shared" si="27"/>
        <v>R427.0</v>
      </c>
      <c r="F435" s="9" t="s">
        <v>1529</v>
      </c>
    </row>
    <row r="436" spans="1:6">
      <c r="A436" s="179" t="str">
        <f t="shared" si="24"/>
        <v>1B2</v>
      </c>
      <c r="B436" s="179">
        <v>434</v>
      </c>
      <c r="C436" s="182">
        <f t="shared" si="25"/>
        <v>427</v>
      </c>
      <c r="D436" s="179">
        <f t="shared" si="26"/>
        <v>1</v>
      </c>
      <c r="E436" s="179" t="str">
        <f t="shared" si="27"/>
        <v>R427.1</v>
      </c>
      <c r="F436" s="9" t="s">
        <v>1528</v>
      </c>
    </row>
    <row r="437" spans="1:6">
      <c r="A437" s="179" t="str">
        <f t="shared" si="24"/>
        <v>1B3</v>
      </c>
      <c r="B437" s="179">
        <v>435</v>
      </c>
      <c r="C437" s="182">
        <f t="shared" si="25"/>
        <v>427</v>
      </c>
      <c r="D437" s="179">
        <f t="shared" si="26"/>
        <v>2</v>
      </c>
      <c r="E437" s="179" t="str">
        <f t="shared" si="27"/>
        <v>R427.2</v>
      </c>
      <c r="F437" s="9" t="s">
        <v>1530</v>
      </c>
    </row>
    <row r="438" spans="1:6">
      <c r="A438" s="179" t="str">
        <f t="shared" si="24"/>
        <v>1B4</v>
      </c>
      <c r="B438" s="179">
        <v>436</v>
      </c>
      <c r="C438" s="182">
        <f t="shared" si="25"/>
        <v>427</v>
      </c>
      <c r="D438" s="179">
        <f t="shared" si="26"/>
        <v>3</v>
      </c>
      <c r="E438" s="179" t="str">
        <f t="shared" si="27"/>
        <v>R427.3</v>
      </c>
      <c r="F438" s="9" t="s">
        <v>1531</v>
      </c>
    </row>
    <row r="439" spans="1:6">
      <c r="A439" s="179" t="str">
        <f t="shared" si="24"/>
        <v>1B5</v>
      </c>
      <c r="B439" s="179">
        <v>437</v>
      </c>
      <c r="C439" s="182">
        <f t="shared" si="25"/>
        <v>427</v>
      </c>
      <c r="D439" s="179">
        <f t="shared" si="26"/>
        <v>4</v>
      </c>
      <c r="E439" s="179" t="str">
        <f t="shared" si="27"/>
        <v>R427.4</v>
      </c>
      <c r="F439" s="9" t="s">
        <v>1532</v>
      </c>
    </row>
    <row r="440" spans="1:6">
      <c r="A440" s="179" t="str">
        <f t="shared" si="24"/>
        <v>1B6</v>
      </c>
      <c r="B440" s="179">
        <v>438</v>
      </c>
      <c r="C440" s="182">
        <f t="shared" si="25"/>
        <v>427</v>
      </c>
      <c r="D440" s="179">
        <f t="shared" si="26"/>
        <v>5</v>
      </c>
      <c r="E440" s="179" t="str">
        <f t="shared" si="27"/>
        <v>R427.5</v>
      </c>
      <c r="F440" s="9" t="s">
        <v>1533</v>
      </c>
    </row>
    <row r="441" spans="1:6">
      <c r="A441" s="179" t="str">
        <f t="shared" si="24"/>
        <v>1B7</v>
      </c>
      <c r="B441" s="179">
        <v>439</v>
      </c>
      <c r="C441" s="182">
        <f t="shared" si="25"/>
        <v>427</v>
      </c>
      <c r="D441" s="179">
        <f t="shared" si="26"/>
        <v>6</v>
      </c>
      <c r="E441" s="179" t="str">
        <f t="shared" si="27"/>
        <v>R427.6</v>
      </c>
      <c r="F441" s="9" t="s">
        <v>1534</v>
      </c>
    </row>
    <row r="442" spans="1:6">
      <c r="A442" s="179" t="str">
        <f t="shared" si="24"/>
        <v>1B8</v>
      </c>
      <c r="B442" s="179">
        <v>440</v>
      </c>
      <c r="C442" s="182">
        <f t="shared" si="25"/>
        <v>427</v>
      </c>
      <c r="D442" s="179">
        <f t="shared" si="26"/>
        <v>7</v>
      </c>
      <c r="E442" s="179" t="str">
        <f t="shared" si="27"/>
        <v>R427.7</v>
      </c>
      <c r="F442" s="9" t="s">
        <v>1535</v>
      </c>
    </row>
    <row r="443" spans="1:6">
      <c r="A443" s="179" t="str">
        <f t="shared" si="24"/>
        <v>1B9</v>
      </c>
      <c r="B443" s="179">
        <v>441</v>
      </c>
      <c r="C443" s="182">
        <f t="shared" si="25"/>
        <v>427</v>
      </c>
      <c r="D443" s="179">
        <f t="shared" si="26"/>
        <v>8</v>
      </c>
      <c r="E443" s="179" t="str">
        <f t="shared" si="27"/>
        <v>R427.8</v>
      </c>
      <c r="F443" s="9" t="s">
        <v>1536</v>
      </c>
    </row>
    <row r="444" spans="1:6">
      <c r="A444" s="179" t="str">
        <f t="shared" si="24"/>
        <v>1BA</v>
      </c>
      <c r="B444" s="179">
        <v>442</v>
      </c>
      <c r="C444" s="182">
        <f t="shared" si="25"/>
        <v>427</v>
      </c>
      <c r="D444" s="179">
        <f t="shared" si="26"/>
        <v>9</v>
      </c>
      <c r="E444" s="179" t="str">
        <f t="shared" si="27"/>
        <v>R427.9</v>
      </c>
      <c r="F444" s="9" t="s">
        <v>1537</v>
      </c>
    </row>
    <row r="445" spans="1:6">
      <c r="A445" s="179" t="str">
        <f t="shared" si="24"/>
        <v>1BB</v>
      </c>
      <c r="B445" s="179">
        <v>443</v>
      </c>
      <c r="C445" s="182">
        <f t="shared" si="25"/>
        <v>427</v>
      </c>
      <c r="D445" s="179">
        <f t="shared" si="26"/>
        <v>10</v>
      </c>
      <c r="E445" s="179" t="str">
        <f t="shared" si="27"/>
        <v>R427.10</v>
      </c>
      <c r="F445" s="9" t="s">
        <v>1538</v>
      </c>
    </row>
    <row r="446" spans="1:6">
      <c r="A446" s="179" t="str">
        <f t="shared" si="24"/>
        <v>1BC</v>
      </c>
      <c r="B446" s="179">
        <v>444</v>
      </c>
      <c r="C446" s="182">
        <f t="shared" si="25"/>
        <v>427</v>
      </c>
      <c r="D446" s="179">
        <f t="shared" si="26"/>
        <v>11</v>
      </c>
      <c r="E446" s="179" t="str">
        <f t="shared" si="27"/>
        <v>R427.11</v>
      </c>
      <c r="F446" s="9" t="s">
        <v>1539</v>
      </c>
    </row>
    <row r="447" spans="1:6">
      <c r="A447" s="179" t="str">
        <f t="shared" si="24"/>
        <v>1BD</v>
      </c>
      <c r="B447" s="179">
        <v>445</v>
      </c>
      <c r="C447" s="182">
        <f t="shared" si="25"/>
        <v>427</v>
      </c>
      <c r="D447" s="179">
        <f t="shared" si="26"/>
        <v>12</v>
      </c>
      <c r="E447" s="179" t="str">
        <f t="shared" si="27"/>
        <v>R427.12</v>
      </c>
      <c r="F447" s="9" t="s">
        <v>1540</v>
      </c>
    </row>
    <row r="448" spans="1:6">
      <c r="A448" s="179" t="str">
        <f t="shared" si="24"/>
        <v>1BE</v>
      </c>
      <c r="B448" s="179">
        <v>446</v>
      </c>
      <c r="C448" s="182">
        <f t="shared" si="25"/>
        <v>427</v>
      </c>
      <c r="D448" s="179">
        <f t="shared" si="26"/>
        <v>13</v>
      </c>
      <c r="E448" s="179" t="str">
        <f t="shared" si="27"/>
        <v>R427.13</v>
      </c>
      <c r="F448" s="9" t="s">
        <v>1541</v>
      </c>
    </row>
    <row r="449" spans="1:6">
      <c r="A449" s="179" t="str">
        <f t="shared" si="24"/>
        <v>1BF</v>
      </c>
      <c r="B449" s="179">
        <v>447</v>
      </c>
      <c r="C449" s="182">
        <f t="shared" si="25"/>
        <v>427</v>
      </c>
      <c r="D449" s="179">
        <f t="shared" si="26"/>
        <v>14</v>
      </c>
      <c r="E449" s="179" t="str">
        <f t="shared" si="27"/>
        <v>R427.14</v>
      </c>
      <c r="F449" s="9" t="s">
        <v>1542</v>
      </c>
    </row>
    <row r="450" spans="1:6">
      <c r="A450" s="179" t="str">
        <f t="shared" si="24"/>
        <v>1C0</v>
      </c>
      <c r="B450" s="179">
        <v>448</v>
      </c>
      <c r="C450" s="182">
        <f t="shared" si="25"/>
        <v>427</v>
      </c>
      <c r="D450" s="179">
        <f t="shared" si="26"/>
        <v>15</v>
      </c>
      <c r="E450" s="179" t="str">
        <f t="shared" si="27"/>
        <v>R427.15</v>
      </c>
      <c r="F450" s="9" t="s">
        <v>1543</v>
      </c>
    </row>
    <row r="451" spans="1:6">
      <c r="A451" s="179" t="str">
        <f t="shared" si="24"/>
        <v>1C1</v>
      </c>
      <c r="B451" s="179">
        <v>449</v>
      </c>
      <c r="C451" s="182">
        <f t="shared" si="25"/>
        <v>428</v>
      </c>
      <c r="D451" s="179">
        <f t="shared" si="26"/>
        <v>0</v>
      </c>
      <c r="E451" s="179" t="str">
        <f t="shared" si="27"/>
        <v>R428.0</v>
      </c>
      <c r="F451" s="9" t="s">
        <v>1544</v>
      </c>
    </row>
    <row r="452" spans="1:6">
      <c r="A452" s="179" t="str">
        <f t="shared" ref="A452:A515" si="28">DEC2HEX(B452)</f>
        <v>1C2</v>
      </c>
      <c r="B452" s="179">
        <v>450</v>
      </c>
      <c r="C452" s="182">
        <f t="shared" si="25"/>
        <v>428</v>
      </c>
      <c r="D452" s="179">
        <f t="shared" si="26"/>
        <v>1</v>
      </c>
      <c r="E452" s="179" t="str">
        <f t="shared" si="27"/>
        <v>R428.1</v>
      </c>
      <c r="F452" s="9" t="s">
        <v>1545</v>
      </c>
    </row>
    <row r="453" spans="1:6">
      <c r="A453" s="179" t="str">
        <f t="shared" si="28"/>
        <v>1C3</v>
      </c>
      <c r="B453" s="179">
        <v>451</v>
      </c>
      <c r="C453" s="182">
        <f t="shared" si="25"/>
        <v>428</v>
      </c>
      <c r="D453" s="179">
        <f t="shared" si="26"/>
        <v>2</v>
      </c>
      <c r="E453" s="179" t="str">
        <f t="shared" si="27"/>
        <v>R428.2</v>
      </c>
      <c r="F453" s="9" t="s">
        <v>1528</v>
      </c>
    </row>
    <row r="454" spans="1:6">
      <c r="A454" s="179" t="str">
        <f t="shared" si="28"/>
        <v>1C4</v>
      </c>
      <c r="B454" s="179">
        <v>452</v>
      </c>
      <c r="C454" s="182">
        <f t="shared" si="25"/>
        <v>428</v>
      </c>
      <c r="D454" s="179">
        <f t="shared" si="26"/>
        <v>3</v>
      </c>
      <c r="E454" s="179" t="str">
        <f t="shared" si="27"/>
        <v>R428.3</v>
      </c>
      <c r="F454" s="9" t="s">
        <v>1546</v>
      </c>
    </row>
    <row r="455" spans="1:6">
      <c r="A455" s="179" t="str">
        <f t="shared" si="28"/>
        <v>1C5</v>
      </c>
      <c r="B455" s="179">
        <v>453</v>
      </c>
      <c r="C455" s="182">
        <f t="shared" si="25"/>
        <v>428</v>
      </c>
      <c r="D455" s="179">
        <f t="shared" si="26"/>
        <v>4</v>
      </c>
      <c r="E455" s="179" t="str">
        <f t="shared" si="27"/>
        <v>R428.4</v>
      </c>
      <c r="F455" s="9" t="s">
        <v>1547</v>
      </c>
    </row>
    <row r="456" spans="1:6">
      <c r="A456" s="179" t="str">
        <f t="shared" si="28"/>
        <v>1C6</v>
      </c>
      <c r="B456" s="179">
        <v>454</v>
      </c>
      <c r="C456" s="182">
        <f t="shared" ref="C456:C519" si="29">IF(D455&lt;&gt;15,C455,C455+1)</f>
        <v>428</v>
      </c>
      <c r="D456" s="179">
        <f t="shared" si="26"/>
        <v>5</v>
      </c>
      <c r="E456" s="179" t="str">
        <f t="shared" si="27"/>
        <v>R428.5</v>
      </c>
      <c r="F456" s="9" t="s">
        <v>1548</v>
      </c>
    </row>
    <row r="457" spans="1:6">
      <c r="A457" s="179" t="str">
        <f t="shared" si="28"/>
        <v>1C7</v>
      </c>
      <c r="B457" s="179">
        <v>455</v>
      </c>
      <c r="C457" s="182">
        <f t="shared" si="29"/>
        <v>428</v>
      </c>
      <c r="D457" s="179">
        <f t="shared" si="26"/>
        <v>6</v>
      </c>
      <c r="E457" s="179" t="str">
        <f t="shared" si="27"/>
        <v>R428.6</v>
      </c>
      <c r="F457" s="9" t="s">
        <v>1549</v>
      </c>
    </row>
    <row r="458" spans="1:6">
      <c r="A458" s="179" t="str">
        <f t="shared" si="28"/>
        <v>1C8</v>
      </c>
      <c r="B458" s="179">
        <v>456</v>
      </c>
      <c r="C458" s="182">
        <f t="shared" si="29"/>
        <v>428</v>
      </c>
      <c r="D458" s="179">
        <f t="shared" si="26"/>
        <v>7</v>
      </c>
      <c r="E458" s="179" t="str">
        <f t="shared" si="27"/>
        <v>R428.7</v>
      </c>
      <c r="F458" s="9" t="s">
        <v>1550</v>
      </c>
    </row>
    <row r="459" spans="1:6">
      <c r="A459" s="179" t="str">
        <f t="shared" si="28"/>
        <v>1C9</v>
      </c>
      <c r="B459" s="179">
        <v>457</v>
      </c>
      <c r="C459" s="182">
        <f t="shared" si="29"/>
        <v>428</v>
      </c>
      <c r="D459" s="179">
        <f t="shared" si="26"/>
        <v>8</v>
      </c>
      <c r="E459" s="179" t="str">
        <f t="shared" si="27"/>
        <v>R428.8</v>
      </c>
      <c r="F459" s="9" t="s">
        <v>1551</v>
      </c>
    </row>
    <row r="460" spans="1:6">
      <c r="A460" s="179" t="str">
        <f t="shared" si="28"/>
        <v>1CA</v>
      </c>
      <c r="B460" s="179">
        <v>458</v>
      </c>
      <c r="C460" s="182">
        <f t="shared" si="29"/>
        <v>428</v>
      </c>
      <c r="D460" s="179">
        <f t="shared" si="26"/>
        <v>9</v>
      </c>
      <c r="E460" s="179" t="str">
        <f t="shared" si="27"/>
        <v>R428.9</v>
      </c>
      <c r="F460" s="9" t="s">
        <v>1552</v>
      </c>
    </row>
    <row r="461" spans="1:6">
      <c r="A461" s="179" t="str">
        <f t="shared" si="28"/>
        <v>1CB</v>
      </c>
      <c r="B461" s="179">
        <v>459</v>
      </c>
      <c r="C461" s="182">
        <f t="shared" si="29"/>
        <v>428</v>
      </c>
      <c r="D461" s="179">
        <f t="shared" ref="D461:D524" si="30">IF(D460&lt;&gt;15,D460+1,0)</f>
        <v>10</v>
      </c>
      <c r="E461" s="179" t="str">
        <f t="shared" si="27"/>
        <v>R428.10</v>
      </c>
      <c r="F461" s="9" t="s">
        <v>1553</v>
      </c>
    </row>
    <row r="462" spans="1:6">
      <c r="A462" s="179" t="str">
        <f t="shared" si="28"/>
        <v>1CC</v>
      </c>
      <c r="B462" s="179">
        <v>460</v>
      </c>
      <c r="C462" s="182">
        <f t="shared" si="29"/>
        <v>428</v>
      </c>
      <c r="D462" s="179">
        <f t="shared" si="30"/>
        <v>11</v>
      </c>
      <c r="E462" s="179" t="str">
        <f t="shared" ref="E462:E525" si="31">B$2&amp;C462&amp;"."&amp;D462</f>
        <v>R428.11</v>
      </c>
      <c r="F462" s="9" t="s">
        <v>1554</v>
      </c>
    </row>
    <row r="463" spans="1:6">
      <c r="A463" s="179" t="str">
        <f t="shared" si="28"/>
        <v>1CD</v>
      </c>
      <c r="B463" s="179">
        <v>461</v>
      </c>
      <c r="C463" s="182">
        <f t="shared" si="29"/>
        <v>428</v>
      </c>
      <c r="D463" s="179">
        <f t="shared" si="30"/>
        <v>12</v>
      </c>
      <c r="E463" s="179" t="str">
        <f t="shared" si="31"/>
        <v>R428.12</v>
      </c>
      <c r="F463" s="9" t="s">
        <v>1555</v>
      </c>
    </row>
    <row r="464" spans="1:6">
      <c r="A464" s="179" t="str">
        <f t="shared" si="28"/>
        <v>1CE</v>
      </c>
      <c r="B464" s="179">
        <v>462</v>
      </c>
      <c r="C464" s="182">
        <f t="shared" si="29"/>
        <v>428</v>
      </c>
      <c r="D464" s="179">
        <f t="shared" si="30"/>
        <v>13</v>
      </c>
      <c r="E464" s="179" t="str">
        <f t="shared" si="31"/>
        <v>R428.13</v>
      </c>
      <c r="F464" s="9" t="s">
        <v>1528</v>
      </c>
    </row>
    <row r="465" spans="1:6">
      <c r="A465" s="179" t="str">
        <f t="shared" si="28"/>
        <v>1CF</v>
      </c>
      <c r="B465" s="179">
        <v>463</v>
      </c>
      <c r="C465" s="182">
        <f t="shared" si="29"/>
        <v>428</v>
      </c>
      <c r="D465" s="179">
        <f t="shared" si="30"/>
        <v>14</v>
      </c>
      <c r="E465" s="179" t="str">
        <f t="shared" si="31"/>
        <v>R428.14</v>
      </c>
      <c r="F465" s="9" t="s">
        <v>1556</v>
      </c>
    </row>
    <row r="466" spans="1:6">
      <c r="A466" s="179" t="str">
        <f t="shared" si="28"/>
        <v>1D0</v>
      </c>
      <c r="B466" s="179">
        <v>464</v>
      </c>
      <c r="C466" s="182">
        <f t="shared" si="29"/>
        <v>428</v>
      </c>
      <c r="D466" s="179">
        <f t="shared" si="30"/>
        <v>15</v>
      </c>
      <c r="E466" s="179" t="str">
        <f t="shared" si="31"/>
        <v>R428.15</v>
      </c>
      <c r="F466" s="9" t="s">
        <v>1557</v>
      </c>
    </row>
    <row r="467" spans="1:6">
      <c r="A467" s="179" t="str">
        <f t="shared" si="28"/>
        <v>1D1</v>
      </c>
      <c r="B467" s="179">
        <v>465</v>
      </c>
      <c r="C467" s="182">
        <f t="shared" si="29"/>
        <v>429</v>
      </c>
      <c r="D467" s="179">
        <f t="shared" si="30"/>
        <v>0</v>
      </c>
      <c r="E467" s="179" t="str">
        <f t="shared" si="31"/>
        <v>R429.0</v>
      </c>
      <c r="F467" s="9" t="s">
        <v>1558</v>
      </c>
    </row>
    <row r="468" spans="1:6">
      <c r="A468" s="179" t="str">
        <f t="shared" si="28"/>
        <v>1D2</v>
      </c>
      <c r="B468" s="179">
        <v>466</v>
      </c>
      <c r="C468" s="182">
        <f t="shared" si="29"/>
        <v>429</v>
      </c>
      <c r="D468" s="179">
        <f t="shared" si="30"/>
        <v>1</v>
      </c>
      <c r="E468" s="179" t="str">
        <f t="shared" si="31"/>
        <v>R429.1</v>
      </c>
      <c r="F468" s="9" t="s">
        <v>1559</v>
      </c>
    </row>
    <row r="469" spans="1:6">
      <c r="A469" s="179" t="str">
        <f t="shared" si="28"/>
        <v>1D3</v>
      </c>
      <c r="B469" s="179">
        <v>467</v>
      </c>
      <c r="C469" s="182">
        <f t="shared" si="29"/>
        <v>429</v>
      </c>
      <c r="D469" s="179">
        <f t="shared" si="30"/>
        <v>2</v>
      </c>
      <c r="E469" s="179" t="str">
        <f t="shared" si="31"/>
        <v>R429.2</v>
      </c>
      <c r="F469" s="9" t="s">
        <v>1560</v>
      </c>
    </row>
    <row r="470" spans="1:6">
      <c r="A470" s="179" t="str">
        <f t="shared" si="28"/>
        <v>1D4</v>
      </c>
      <c r="B470" s="179">
        <v>468</v>
      </c>
      <c r="C470" s="182">
        <f t="shared" si="29"/>
        <v>429</v>
      </c>
      <c r="D470" s="179">
        <f t="shared" si="30"/>
        <v>3</v>
      </c>
      <c r="E470" s="179" t="str">
        <f t="shared" si="31"/>
        <v>R429.3</v>
      </c>
      <c r="F470" s="9" t="s">
        <v>1528</v>
      </c>
    </row>
    <row r="471" spans="1:6">
      <c r="A471" s="179" t="str">
        <f t="shared" si="28"/>
        <v>1D5</v>
      </c>
      <c r="B471" s="179">
        <v>469</v>
      </c>
      <c r="C471" s="182">
        <f t="shared" si="29"/>
        <v>429</v>
      </c>
      <c r="D471" s="179">
        <f t="shared" si="30"/>
        <v>4</v>
      </c>
      <c r="E471" s="179" t="str">
        <f t="shared" si="31"/>
        <v>R429.4</v>
      </c>
      <c r="F471" s="9" t="s">
        <v>1561</v>
      </c>
    </row>
    <row r="472" spans="1:6">
      <c r="A472" s="179" t="str">
        <f t="shared" si="28"/>
        <v>1D6</v>
      </c>
      <c r="B472" s="179">
        <v>470</v>
      </c>
      <c r="C472" s="182">
        <f t="shared" si="29"/>
        <v>429</v>
      </c>
      <c r="D472" s="179">
        <f t="shared" si="30"/>
        <v>5</v>
      </c>
      <c r="E472" s="179" t="str">
        <f t="shared" si="31"/>
        <v>R429.5</v>
      </c>
      <c r="F472" s="9" t="s">
        <v>1562</v>
      </c>
    </row>
    <row r="473" spans="1:6">
      <c r="A473" s="179" t="str">
        <f t="shared" si="28"/>
        <v>1D7</v>
      </c>
      <c r="B473" s="179">
        <v>471</v>
      </c>
      <c r="C473" s="182">
        <f t="shared" si="29"/>
        <v>429</v>
      </c>
      <c r="D473" s="179">
        <f t="shared" si="30"/>
        <v>6</v>
      </c>
      <c r="E473" s="179" t="str">
        <f t="shared" si="31"/>
        <v>R429.6</v>
      </c>
      <c r="F473" s="9" t="s">
        <v>1563</v>
      </c>
    </row>
    <row r="474" spans="1:6">
      <c r="A474" s="179" t="str">
        <f t="shared" si="28"/>
        <v>1D8</v>
      </c>
      <c r="B474" s="179">
        <v>472</v>
      </c>
      <c r="C474" s="182">
        <f t="shared" si="29"/>
        <v>429</v>
      </c>
      <c r="D474" s="179">
        <f t="shared" si="30"/>
        <v>7</v>
      </c>
      <c r="E474" s="179" t="str">
        <f t="shared" si="31"/>
        <v>R429.7</v>
      </c>
      <c r="F474" s="9" t="s">
        <v>1564</v>
      </c>
    </row>
    <row r="475" spans="1:6">
      <c r="A475" s="179" t="str">
        <f t="shared" si="28"/>
        <v>1D9</v>
      </c>
      <c r="B475" s="179">
        <v>473</v>
      </c>
      <c r="C475" s="182">
        <f t="shared" si="29"/>
        <v>429</v>
      </c>
      <c r="D475" s="179">
        <f t="shared" si="30"/>
        <v>8</v>
      </c>
      <c r="E475" s="179" t="str">
        <f t="shared" si="31"/>
        <v>R429.8</v>
      </c>
      <c r="F475" s="9" t="s">
        <v>1528</v>
      </c>
    </row>
    <row r="476" spans="1:6">
      <c r="A476" s="179" t="str">
        <f t="shared" si="28"/>
        <v>1DA</v>
      </c>
      <c r="B476" s="179">
        <v>474</v>
      </c>
      <c r="C476" s="182">
        <f t="shared" si="29"/>
        <v>429</v>
      </c>
      <c r="D476" s="179">
        <f t="shared" si="30"/>
        <v>9</v>
      </c>
      <c r="E476" s="179" t="str">
        <f t="shared" si="31"/>
        <v>R429.9</v>
      </c>
      <c r="F476" s="9" t="s">
        <v>1528</v>
      </c>
    </row>
    <row r="477" spans="1:6">
      <c r="A477" s="179" t="str">
        <f t="shared" si="28"/>
        <v>1DB</v>
      </c>
      <c r="B477" s="179">
        <v>475</v>
      </c>
      <c r="C477" s="182">
        <f t="shared" si="29"/>
        <v>429</v>
      </c>
      <c r="D477" s="179">
        <f t="shared" si="30"/>
        <v>10</v>
      </c>
      <c r="E477" s="179" t="str">
        <f t="shared" si="31"/>
        <v>R429.10</v>
      </c>
      <c r="F477" s="9" t="s">
        <v>1565</v>
      </c>
    </row>
    <row r="478" spans="1:6">
      <c r="A478" s="179" t="str">
        <f t="shared" si="28"/>
        <v>1DC</v>
      </c>
      <c r="B478" s="179">
        <v>476</v>
      </c>
      <c r="C478" s="182">
        <f t="shared" si="29"/>
        <v>429</v>
      </c>
      <c r="D478" s="179">
        <f t="shared" si="30"/>
        <v>11</v>
      </c>
      <c r="E478" s="179" t="str">
        <f t="shared" si="31"/>
        <v>R429.11</v>
      </c>
      <c r="F478" s="9" t="s">
        <v>1566</v>
      </c>
    </row>
    <row r="479" spans="1:6">
      <c r="A479" s="179" t="str">
        <f t="shared" si="28"/>
        <v>1DD</v>
      </c>
      <c r="B479" s="179">
        <v>477</v>
      </c>
      <c r="C479" s="182">
        <f t="shared" si="29"/>
        <v>429</v>
      </c>
      <c r="D479" s="179">
        <f t="shared" si="30"/>
        <v>12</v>
      </c>
      <c r="E479" s="179" t="str">
        <f t="shared" si="31"/>
        <v>R429.12</v>
      </c>
      <c r="F479" s="9" t="s">
        <v>1567</v>
      </c>
    </row>
    <row r="480" spans="1:6">
      <c r="A480" s="179" t="str">
        <f t="shared" si="28"/>
        <v>1DE</v>
      </c>
      <c r="B480" s="179">
        <v>478</v>
      </c>
      <c r="C480" s="182">
        <f t="shared" si="29"/>
        <v>429</v>
      </c>
      <c r="D480" s="179">
        <f t="shared" si="30"/>
        <v>13</v>
      </c>
      <c r="E480" s="179" t="str">
        <f t="shared" si="31"/>
        <v>R429.13</v>
      </c>
      <c r="F480" s="9" t="s">
        <v>1568</v>
      </c>
    </row>
    <row r="481" spans="1:6">
      <c r="A481" s="179" t="str">
        <f t="shared" si="28"/>
        <v>1DF</v>
      </c>
      <c r="B481" s="179">
        <v>479</v>
      </c>
      <c r="C481" s="182">
        <f t="shared" si="29"/>
        <v>429</v>
      </c>
      <c r="D481" s="179">
        <f t="shared" si="30"/>
        <v>14</v>
      </c>
      <c r="E481" s="179" t="str">
        <f t="shared" si="31"/>
        <v>R429.14</v>
      </c>
      <c r="F481" s="9" t="s">
        <v>1569</v>
      </c>
    </row>
    <row r="482" spans="1:6">
      <c r="A482" s="179" t="str">
        <f t="shared" si="28"/>
        <v>1E0</v>
      </c>
      <c r="B482" s="179">
        <v>480</v>
      </c>
      <c r="C482" s="182">
        <f t="shared" si="29"/>
        <v>429</v>
      </c>
      <c r="D482" s="179">
        <f t="shared" si="30"/>
        <v>15</v>
      </c>
      <c r="E482" s="179" t="str">
        <f t="shared" si="31"/>
        <v>R429.15</v>
      </c>
      <c r="F482" s="9" t="s">
        <v>1570</v>
      </c>
    </row>
    <row r="483" spans="1:6">
      <c r="A483" s="179" t="str">
        <f t="shared" si="28"/>
        <v>1E1</v>
      </c>
      <c r="B483" s="179">
        <v>481</v>
      </c>
      <c r="C483" s="182">
        <f t="shared" si="29"/>
        <v>430</v>
      </c>
      <c r="D483" s="179">
        <f t="shared" si="30"/>
        <v>0</v>
      </c>
      <c r="E483" s="179" t="str">
        <f t="shared" si="31"/>
        <v>R430.0</v>
      </c>
      <c r="F483" s="9" t="s">
        <v>1571</v>
      </c>
    </row>
    <row r="484" spans="1:6">
      <c r="A484" s="179" t="str">
        <f t="shared" si="28"/>
        <v>1E2</v>
      </c>
      <c r="B484" s="179">
        <v>482</v>
      </c>
      <c r="C484" s="182">
        <f t="shared" si="29"/>
        <v>430</v>
      </c>
      <c r="D484" s="179">
        <f t="shared" si="30"/>
        <v>1</v>
      </c>
      <c r="E484" s="179" t="str">
        <f t="shared" si="31"/>
        <v>R430.1</v>
      </c>
      <c r="F484" s="9" t="s">
        <v>1572</v>
      </c>
    </row>
    <row r="485" spans="1:6">
      <c r="A485" s="179" t="str">
        <f t="shared" si="28"/>
        <v>1E3</v>
      </c>
      <c r="B485" s="179">
        <v>483</v>
      </c>
      <c r="C485" s="182">
        <f t="shared" si="29"/>
        <v>430</v>
      </c>
      <c r="D485" s="179">
        <f t="shared" si="30"/>
        <v>2</v>
      </c>
      <c r="E485" s="179" t="str">
        <f t="shared" si="31"/>
        <v>R430.2</v>
      </c>
      <c r="F485" s="9" t="s">
        <v>1573</v>
      </c>
    </row>
    <row r="486" spans="1:6">
      <c r="A486" s="179" t="str">
        <f t="shared" si="28"/>
        <v>1E4</v>
      </c>
      <c r="B486" s="179">
        <v>484</v>
      </c>
      <c r="C486" s="182">
        <f t="shared" si="29"/>
        <v>430</v>
      </c>
      <c r="D486" s="179">
        <f t="shared" si="30"/>
        <v>3</v>
      </c>
      <c r="E486" s="179" t="str">
        <f t="shared" si="31"/>
        <v>R430.3</v>
      </c>
      <c r="F486" s="9" t="s">
        <v>1574</v>
      </c>
    </row>
    <row r="487" spans="1:6">
      <c r="A487" s="179" t="str">
        <f t="shared" si="28"/>
        <v>1E5</v>
      </c>
      <c r="B487" s="179">
        <v>485</v>
      </c>
      <c r="C487" s="182">
        <f t="shared" si="29"/>
        <v>430</v>
      </c>
      <c r="D487" s="179">
        <f t="shared" si="30"/>
        <v>4</v>
      </c>
      <c r="E487" s="179" t="str">
        <f t="shared" si="31"/>
        <v>R430.4</v>
      </c>
      <c r="F487" s="9" t="s">
        <v>1575</v>
      </c>
    </row>
    <row r="488" spans="1:6">
      <c r="A488" s="179" t="str">
        <f t="shared" si="28"/>
        <v>1E6</v>
      </c>
      <c r="B488" s="179">
        <v>486</v>
      </c>
      <c r="C488" s="182">
        <f t="shared" si="29"/>
        <v>430</v>
      </c>
      <c r="D488" s="179">
        <f t="shared" si="30"/>
        <v>5</v>
      </c>
      <c r="E488" s="179" t="str">
        <f t="shared" si="31"/>
        <v>R430.5</v>
      </c>
      <c r="F488" s="9" t="s">
        <v>1576</v>
      </c>
    </row>
    <row r="489" spans="1:6">
      <c r="A489" s="179" t="str">
        <f t="shared" si="28"/>
        <v>1E7</v>
      </c>
      <c r="B489" s="179">
        <v>487</v>
      </c>
      <c r="C489" s="182">
        <f t="shared" si="29"/>
        <v>430</v>
      </c>
      <c r="D489" s="179">
        <f t="shared" si="30"/>
        <v>6</v>
      </c>
      <c r="E489" s="179" t="str">
        <f t="shared" si="31"/>
        <v>R430.6</v>
      </c>
      <c r="F489" s="9" t="s">
        <v>1577</v>
      </c>
    </row>
    <row r="490" spans="1:6">
      <c r="A490" s="179" t="str">
        <f t="shared" si="28"/>
        <v>1E8</v>
      </c>
      <c r="B490" s="179">
        <v>488</v>
      </c>
      <c r="C490" s="182">
        <f t="shared" si="29"/>
        <v>430</v>
      </c>
      <c r="D490" s="179">
        <f t="shared" si="30"/>
        <v>7</v>
      </c>
      <c r="E490" s="179" t="str">
        <f t="shared" si="31"/>
        <v>R430.7</v>
      </c>
      <c r="F490" s="9" t="s">
        <v>1578</v>
      </c>
    </row>
    <row r="491" spans="1:6">
      <c r="A491" s="179" t="str">
        <f t="shared" si="28"/>
        <v>1E9</v>
      </c>
      <c r="B491" s="179">
        <v>489</v>
      </c>
      <c r="C491" s="182">
        <f t="shared" si="29"/>
        <v>430</v>
      </c>
      <c r="D491" s="179">
        <f t="shared" si="30"/>
        <v>8</v>
      </c>
      <c r="E491" s="179" t="str">
        <f t="shared" si="31"/>
        <v>R430.8</v>
      </c>
      <c r="F491" s="9" t="s">
        <v>1579</v>
      </c>
    </row>
    <row r="492" spans="1:6">
      <c r="A492" s="179" t="str">
        <f t="shared" si="28"/>
        <v>1EA</v>
      </c>
      <c r="B492" s="179">
        <v>490</v>
      </c>
      <c r="C492" s="182">
        <f t="shared" si="29"/>
        <v>430</v>
      </c>
      <c r="D492" s="179">
        <f t="shared" si="30"/>
        <v>9</v>
      </c>
      <c r="E492" s="179" t="str">
        <f t="shared" si="31"/>
        <v>R430.9</v>
      </c>
      <c r="F492" s="9" t="s">
        <v>1580</v>
      </c>
    </row>
    <row r="493" spans="1:6">
      <c r="A493" s="179" t="str">
        <f t="shared" si="28"/>
        <v>1EB</v>
      </c>
      <c r="B493" s="179">
        <v>491</v>
      </c>
      <c r="C493" s="182">
        <f t="shared" si="29"/>
        <v>430</v>
      </c>
      <c r="D493" s="179">
        <f t="shared" si="30"/>
        <v>10</v>
      </c>
      <c r="E493" s="179" t="str">
        <f t="shared" si="31"/>
        <v>R430.10</v>
      </c>
      <c r="F493" s="9" t="s">
        <v>1581</v>
      </c>
    </row>
    <row r="494" spans="1:6">
      <c r="A494" s="179" t="str">
        <f t="shared" si="28"/>
        <v>1EC</v>
      </c>
      <c r="B494" s="179">
        <v>492</v>
      </c>
      <c r="C494" s="182">
        <f t="shared" si="29"/>
        <v>430</v>
      </c>
      <c r="D494" s="179">
        <f t="shared" si="30"/>
        <v>11</v>
      </c>
      <c r="E494" s="179" t="str">
        <f t="shared" si="31"/>
        <v>R430.11</v>
      </c>
      <c r="F494" s="9" t="s">
        <v>1582</v>
      </c>
    </row>
    <row r="495" spans="1:6">
      <c r="A495" s="179" t="str">
        <f t="shared" si="28"/>
        <v>1ED</v>
      </c>
      <c r="B495" s="179">
        <v>493</v>
      </c>
      <c r="C495" s="182">
        <f t="shared" si="29"/>
        <v>430</v>
      </c>
      <c r="D495" s="179">
        <f t="shared" si="30"/>
        <v>12</v>
      </c>
      <c r="E495" s="179" t="str">
        <f t="shared" si="31"/>
        <v>R430.12</v>
      </c>
      <c r="F495" s="9" t="s">
        <v>1583</v>
      </c>
    </row>
    <row r="496" spans="1:6">
      <c r="A496" s="179" t="str">
        <f t="shared" si="28"/>
        <v>1EE</v>
      </c>
      <c r="B496" s="179">
        <v>494</v>
      </c>
      <c r="C496" s="182">
        <f t="shared" si="29"/>
        <v>430</v>
      </c>
      <c r="D496" s="179">
        <f t="shared" si="30"/>
        <v>13</v>
      </c>
      <c r="E496" s="179" t="str">
        <f t="shared" si="31"/>
        <v>R430.13</v>
      </c>
      <c r="F496" s="9" t="s">
        <v>1583</v>
      </c>
    </row>
    <row r="497" spans="1:6">
      <c r="A497" s="179" t="str">
        <f t="shared" si="28"/>
        <v>1EF</v>
      </c>
      <c r="B497" s="179">
        <v>495</v>
      </c>
      <c r="C497" s="182">
        <f t="shared" si="29"/>
        <v>430</v>
      </c>
      <c r="D497" s="179">
        <f t="shared" si="30"/>
        <v>14</v>
      </c>
      <c r="E497" s="179" t="str">
        <f t="shared" si="31"/>
        <v>R430.14</v>
      </c>
      <c r="F497" s="9" t="s">
        <v>1583</v>
      </c>
    </row>
    <row r="498" spans="1:6">
      <c r="A498" s="179" t="str">
        <f t="shared" si="28"/>
        <v>1F0</v>
      </c>
      <c r="B498" s="179">
        <v>496</v>
      </c>
      <c r="C498" s="182">
        <f t="shared" si="29"/>
        <v>430</v>
      </c>
      <c r="D498" s="179">
        <f t="shared" si="30"/>
        <v>15</v>
      </c>
      <c r="E498" s="179" t="str">
        <f t="shared" si="31"/>
        <v>R430.15</v>
      </c>
      <c r="F498" s="9" t="s">
        <v>1583</v>
      </c>
    </row>
    <row r="499" spans="1:6">
      <c r="A499" s="179" t="str">
        <f t="shared" si="28"/>
        <v>1F1</v>
      </c>
      <c r="B499" s="179">
        <v>497</v>
      </c>
      <c r="C499" s="182">
        <f t="shared" si="29"/>
        <v>431</v>
      </c>
      <c r="D499" s="179">
        <f t="shared" si="30"/>
        <v>0</v>
      </c>
      <c r="E499" s="179" t="str">
        <f t="shared" si="31"/>
        <v>R431.0</v>
      </c>
      <c r="F499" s="9" t="s">
        <v>1584</v>
      </c>
    </row>
    <row r="500" spans="1:6">
      <c r="A500" s="179" t="str">
        <f t="shared" si="28"/>
        <v>1F2</v>
      </c>
      <c r="B500" s="179">
        <v>498</v>
      </c>
      <c r="C500" s="182">
        <f t="shared" si="29"/>
        <v>431</v>
      </c>
      <c r="D500" s="179">
        <f t="shared" si="30"/>
        <v>1</v>
      </c>
      <c r="E500" s="179" t="str">
        <f t="shared" si="31"/>
        <v>R431.1</v>
      </c>
      <c r="F500" s="9" t="s">
        <v>1583</v>
      </c>
    </row>
    <row r="501" spans="1:6">
      <c r="A501" s="179" t="str">
        <f t="shared" si="28"/>
        <v>1F3</v>
      </c>
      <c r="B501" s="179">
        <v>499</v>
      </c>
      <c r="C501" s="182">
        <f t="shared" si="29"/>
        <v>431</v>
      </c>
      <c r="D501" s="179">
        <f t="shared" si="30"/>
        <v>2</v>
      </c>
      <c r="E501" s="179" t="str">
        <f t="shared" si="31"/>
        <v>R431.2</v>
      </c>
      <c r="F501" s="9" t="s">
        <v>1585</v>
      </c>
    </row>
    <row r="502" spans="1:6">
      <c r="A502" s="179" t="str">
        <f t="shared" si="28"/>
        <v>1F4</v>
      </c>
      <c r="B502" s="179">
        <v>500</v>
      </c>
      <c r="C502" s="182">
        <f t="shared" si="29"/>
        <v>431</v>
      </c>
      <c r="D502" s="179">
        <f t="shared" si="30"/>
        <v>3</v>
      </c>
      <c r="E502" s="179" t="str">
        <f t="shared" si="31"/>
        <v>R431.3</v>
      </c>
      <c r="F502" s="9" t="s">
        <v>1586</v>
      </c>
    </row>
    <row r="503" spans="1:6">
      <c r="A503" s="179" t="str">
        <f t="shared" si="28"/>
        <v>1F5</v>
      </c>
      <c r="B503" s="179">
        <v>501</v>
      </c>
      <c r="C503" s="182">
        <f t="shared" si="29"/>
        <v>431</v>
      </c>
      <c r="D503" s="179">
        <f t="shared" si="30"/>
        <v>4</v>
      </c>
      <c r="E503" s="179" t="str">
        <f t="shared" si="31"/>
        <v>R431.4</v>
      </c>
      <c r="F503" s="9" t="s">
        <v>1587</v>
      </c>
    </row>
    <row r="504" spans="1:6">
      <c r="A504" s="179" t="str">
        <f t="shared" si="28"/>
        <v>1F6</v>
      </c>
      <c r="B504" s="179">
        <v>502</v>
      </c>
      <c r="C504" s="182">
        <f t="shared" si="29"/>
        <v>431</v>
      </c>
      <c r="D504" s="179">
        <f t="shared" si="30"/>
        <v>5</v>
      </c>
      <c r="E504" s="179" t="str">
        <f t="shared" si="31"/>
        <v>R431.5</v>
      </c>
      <c r="F504" s="9" t="s">
        <v>1588</v>
      </c>
    </row>
    <row r="505" spans="1:6">
      <c r="A505" s="179" t="str">
        <f t="shared" si="28"/>
        <v>1F7</v>
      </c>
      <c r="B505" s="179">
        <v>503</v>
      </c>
      <c r="C505" s="182">
        <f t="shared" si="29"/>
        <v>431</v>
      </c>
      <c r="D505" s="179">
        <f t="shared" si="30"/>
        <v>6</v>
      </c>
      <c r="E505" s="179" t="str">
        <f t="shared" si="31"/>
        <v>R431.6</v>
      </c>
      <c r="F505" s="9" t="s">
        <v>1589</v>
      </c>
    </row>
    <row r="506" spans="1:6">
      <c r="A506" s="179" t="str">
        <f t="shared" si="28"/>
        <v>1F8</v>
      </c>
      <c r="B506" s="179">
        <v>504</v>
      </c>
      <c r="C506" s="182">
        <f t="shared" si="29"/>
        <v>431</v>
      </c>
      <c r="D506" s="179">
        <f t="shared" si="30"/>
        <v>7</v>
      </c>
      <c r="E506" s="179" t="str">
        <f t="shared" si="31"/>
        <v>R431.7</v>
      </c>
      <c r="F506" s="9" t="s">
        <v>1590</v>
      </c>
    </row>
    <row r="507" spans="1:6">
      <c r="A507" s="179" t="str">
        <f t="shared" si="28"/>
        <v>1F9</v>
      </c>
      <c r="B507" s="179">
        <v>505</v>
      </c>
      <c r="C507" s="182">
        <f t="shared" si="29"/>
        <v>431</v>
      </c>
      <c r="D507" s="179">
        <f t="shared" si="30"/>
        <v>8</v>
      </c>
      <c r="E507" s="179" t="str">
        <f t="shared" si="31"/>
        <v>R431.8</v>
      </c>
      <c r="F507" s="9" t="s">
        <v>1591</v>
      </c>
    </row>
    <row r="508" spans="1:6">
      <c r="A508" s="179" t="str">
        <f t="shared" si="28"/>
        <v>1FA</v>
      </c>
      <c r="B508" s="179">
        <v>506</v>
      </c>
      <c r="C508" s="182">
        <f t="shared" si="29"/>
        <v>431</v>
      </c>
      <c r="D508" s="179">
        <f t="shared" si="30"/>
        <v>9</v>
      </c>
      <c r="E508" s="179" t="str">
        <f t="shared" si="31"/>
        <v>R431.9</v>
      </c>
      <c r="F508" s="9" t="s">
        <v>1592</v>
      </c>
    </row>
    <row r="509" spans="1:6">
      <c r="A509" s="179" t="str">
        <f t="shared" si="28"/>
        <v>1FB</v>
      </c>
      <c r="B509" s="179">
        <v>507</v>
      </c>
      <c r="C509" s="182">
        <f t="shared" si="29"/>
        <v>431</v>
      </c>
      <c r="D509" s="179">
        <f t="shared" si="30"/>
        <v>10</v>
      </c>
      <c r="E509" s="179" t="str">
        <f t="shared" si="31"/>
        <v>R431.10</v>
      </c>
      <c r="F509" s="9" t="s">
        <v>1593</v>
      </c>
    </row>
    <row r="510" spans="1:6">
      <c r="A510" s="179" t="str">
        <f t="shared" si="28"/>
        <v>1FC</v>
      </c>
      <c r="B510" s="179">
        <v>508</v>
      </c>
      <c r="C510" s="182">
        <f t="shared" si="29"/>
        <v>431</v>
      </c>
      <c r="D510" s="179">
        <f t="shared" si="30"/>
        <v>11</v>
      </c>
      <c r="E510" s="179" t="str">
        <f t="shared" si="31"/>
        <v>R431.11</v>
      </c>
      <c r="F510" s="9" t="s">
        <v>1594</v>
      </c>
    </row>
    <row r="511" spans="1:6">
      <c r="A511" s="179" t="str">
        <f t="shared" si="28"/>
        <v>1FD</v>
      </c>
      <c r="B511" s="179">
        <v>509</v>
      </c>
      <c r="C511" s="182">
        <f t="shared" si="29"/>
        <v>431</v>
      </c>
      <c r="D511" s="179">
        <f t="shared" si="30"/>
        <v>12</v>
      </c>
      <c r="E511" s="179" t="str">
        <f t="shared" si="31"/>
        <v>R431.12</v>
      </c>
      <c r="F511" s="9" t="s">
        <v>1595</v>
      </c>
    </row>
    <row r="512" spans="1:6">
      <c r="A512" s="179" t="str">
        <f t="shared" si="28"/>
        <v>1FE</v>
      </c>
      <c r="B512" s="179">
        <v>510</v>
      </c>
      <c r="C512" s="182">
        <f t="shared" si="29"/>
        <v>431</v>
      </c>
      <c r="D512" s="179">
        <f t="shared" si="30"/>
        <v>13</v>
      </c>
      <c r="E512" s="179" t="str">
        <f t="shared" si="31"/>
        <v>R431.13</v>
      </c>
      <c r="F512" s="9" t="s">
        <v>1596</v>
      </c>
    </row>
    <row r="513" spans="1:6">
      <c r="A513" s="179" t="str">
        <f t="shared" si="28"/>
        <v>1FF</v>
      </c>
      <c r="B513" s="179">
        <v>511</v>
      </c>
      <c r="C513" s="182">
        <f t="shared" si="29"/>
        <v>431</v>
      </c>
      <c r="D513" s="179">
        <f t="shared" si="30"/>
        <v>14</v>
      </c>
      <c r="E513" s="179" t="str">
        <f t="shared" si="31"/>
        <v>R431.14</v>
      </c>
      <c r="F513" s="9" t="s">
        <v>1597</v>
      </c>
    </row>
    <row r="514" spans="1:6">
      <c r="A514" s="179" t="str">
        <f t="shared" si="28"/>
        <v>200</v>
      </c>
      <c r="B514" s="179">
        <v>512</v>
      </c>
      <c r="C514" s="182">
        <f t="shared" si="29"/>
        <v>431</v>
      </c>
      <c r="D514" s="179">
        <f t="shared" si="30"/>
        <v>15</v>
      </c>
      <c r="E514" s="179" t="str">
        <f t="shared" si="31"/>
        <v>R431.15</v>
      </c>
      <c r="F514" s="9" t="s">
        <v>1598</v>
      </c>
    </row>
    <row r="515" spans="1:6">
      <c r="A515" s="179" t="str">
        <f t="shared" si="28"/>
        <v>201</v>
      </c>
      <c r="B515" s="179">
        <v>513</v>
      </c>
      <c r="C515" s="182">
        <f t="shared" si="29"/>
        <v>432</v>
      </c>
      <c r="D515" s="179">
        <f t="shared" si="30"/>
        <v>0</v>
      </c>
      <c r="E515" s="179" t="str">
        <f t="shared" si="31"/>
        <v>R432.0</v>
      </c>
      <c r="F515" s="9" t="s">
        <v>1599</v>
      </c>
    </row>
    <row r="516" spans="1:6">
      <c r="A516" s="179" t="str">
        <f t="shared" ref="A516:A579" si="32">DEC2HEX(B516)</f>
        <v>202</v>
      </c>
      <c r="B516" s="179">
        <v>514</v>
      </c>
      <c r="C516" s="182">
        <f t="shared" si="29"/>
        <v>432</v>
      </c>
      <c r="D516" s="179">
        <f t="shared" si="30"/>
        <v>1</v>
      </c>
      <c r="E516" s="179" t="str">
        <f t="shared" si="31"/>
        <v>R432.1</v>
      </c>
      <c r="F516" s="9" t="s">
        <v>1600</v>
      </c>
    </row>
    <row r="517" spans="1:6">
      <c r="A517" s="179" t="str">
        <f t="shared" si="32"/>
        <v>203</v>
      </c>
      <c r="B517" s="179">
        <v>515</v>
      </c>
      <c r="C517" s="182">
        <f t="shared" si="29"/>
        <v>432</v>
      </c>
      <c r="D517" s="179">
        <f t="shared" si="30"/>
        <v>2</v>
      </c>
      <c r="E517" s="179" t="str">
        <f t="shared" si="31"/>
        <v>R432.2</v>
      </c>
      <c r="F517" s="9" t="s">
        <v>1583</v>
      </c>
    </row>
    <row r="518" spans="1:6">
      <c r="A518" s="179" t="str">
        <f t="shared" si="32"/>
        <v>204</v>
      </c>
      <c r="B518" s="179">
        <v>516</v>
      </c>
      <c r="C518" s="182">
        <f t="shared" si="29"/>
        <v>432</v>
      </c>
      <c r="D518" s="179">
        <f t="shared" si="30"/>
        <v>3</v>
      </c>
      <c r="E518" s="179" t="str">
        <f t="shared" si="31"/>
        <v>R432.3</v>
      </c>
      <c r="F518" s="9" t="s">
        <v>1601</v>
      </c>
    </row>
    <row r="519" spans="1:6">
      <c r="A519" s="179" t="str">
        <f t="shared" si="32"/>
        <v>205</v>
      </c>
      <c r="B519" s="179">
        <v>517</v>
      </c>
      <c r="C519" s="182">
        <f t="shared" si="29"/>
        <v>432</v>
      </c>
      <c r="D519" s="179">
        <f t="shared" si="30"/>
        <v>4</v>
      </c>
      <c r="E519" s="179" t="str">
        <f t="shared" si="31"/>
        <v>R432.4</v>
      </c>
      <c r="F519" s="9" t="s">
        <v>1602</v>
      </c>
    </row>
    <row r="520" spans="1:6">
      <c r="A520" s="179" t="str">
        <f t="shared" si="32"/>
        <v>206</v>
      </c>
      <c r="B520" s="179">
        <v>518</v>
      </c>
      <c r="C520" s="182">
        <f t="shared" ref="C520:C583" si="33">IF(D519&lt;&gt;15,C519,C519+1)</f>
        <v>432</v>
      </c>
      <c r="D520" s="179">
        <f t="shared" si="30"/>
        <v>5</v>
      </c>
      <c r="E520" s="179" t="str">
        <f t="shared" si="31"/>
        <v>R432.5</v>
      </c>
      <c r="F520" s="9" t="s">
        <v>1603</v>
      </c>
    </row>
    <row r="521" spans="1:6">
      <c r="A521" s="179" t="str">
        <f t="shared" si="32"/>
        <v>207</v>
      </c>
      <c r="B521" s="179">
        <v>519</v>
      </c>
      <c r="C521" s="182">
        <f t="shared" si="33"/>
        <v>432</v>
      </c>
      <c r="D521" s="179">
        <f t="shared" si="30"/>
        <v>6</v>
      </c>
      <c r="E521" s="179" t="str">
        <f t="shared" si="31"/>
        <v>R432.6</v>
      </c>
      <c r="F521" s="9" t="s">
        <v>1604</v>
      </c>
    </row>
    <row r="522" spans="1:6">
      <c r="A522" s="179" t="str">
        <f t="shared" si="32"/>
        <v>208</v>
      </c>
      <c r="B522" s="179">
        <v>520</v>
      </c>
      <c r="C522" s="182">
        <f t="shared" si="33"/>
        <v>432</v>
      </c>
      <c r="D522" s="179">
        <f t="shared" si="30"/>
        <v>7</v>
      </c>
      <c r="E522" s="179" t="str">
        <f t="shared" si="31"/>
        <v>R432.7</v>
      </c>
      <c r="F522" s="9" t="s">
        <v>1605</v>
      </c>
    </row>
    <row r="523" spans="1:6">
      <c r="A523" s="179" t="str">
        <f t="shared" si="32"/>
        <v>209</v>
      </c>
      <c r="B523" s="179">
        <v>521</v>
      </c>
      <c r="C523" s="182">
        <f t="shared" si="33"/>
        <v>432</v>
      </c>
      <c r="D523" s="179">
        <f t="shared" si="30"/>
        <v>8</v>
      </c>
      <c r="E523" s="179" t="str">
        <f t="shared" si="31"/>
        <v>R432.8</v>
      </c>
      <c r="F523" s="9" t="s">
        <v>1606</v>
      </c>
    </row>
    <row r="524" spans="1:6">
      <c r="A524" s="179" t="str">
        <f t="shared" si="32"/>
        <v>20A</v>
      </c>
      <c r="B524" s="179">
        <v>522</v>
      </c>
      <c r="C524" s="182">
        <f t="shared" si="33"/>
        <v>432</v>
      </c>
      <c r="D524" s="179">
        <f t="shared" si="30"/>
        <v>9</v>
      </c>
      <c r="E524" s="179" t="str">
        <f t="shared" si="31"/>
        <v>R432.9</v>
      </c>
      <c r="F524" s="9" t="s">
        <v>1607</v>
      </c>
    </row>
    <row r="525" spans="1:6">
      <c r="A525" s="179" t="str">
        <f t="shared" si="32"/>
        <v>20B</v>
      </c>
      <c r="B525" s="179">
        <v>523</v>
      </c>
      <c r="C525" s="182">
        <f t="shared" si="33"/>
        <v>432</v>
      </c>
      <c r="D525" s="179">
        <f t="shared" ref="D525:D588" si="34">IF(D524&lt;&gt;15,D524+1,0)</f>
        <v>10</v>
      </c>
      <c r="E525" s="179" t="str">
        <f t="shared" si="31"/>
        <v>R432.10</v>
      </c>
      <c r="F525" s="9" t="s">
        <v>1608</v>
      </c>
    </row>
    <row r="526" spans="1:6">
      <c r="A526" s="179" t="str">
        <f t="shared" si="32"/>
        <v>20C</v>
      </c>
      <c r="B526" s="179">
        <v>524</v>
      </c>
      <c r="C526" s="182">
        <f t="shared" si="33"/>
        <v>432</v>
      </c>
      <c r="D526" s="179">
        <f t="shared" si="34"/>
        <v>11</v>
      </c>
      <c r="E526" s="179" t="str">
        <f t="shared" ref="E526:E589" si="35">B$2&amp;C526&amp;"."&amp;D526</f>
        <v>R432.11</v>
      </c>
      <c r="F526" s="9" t="s">
        <v>1609</v>
      </c>
    </row>
    <row r="527" spans="1:6">
      <c r="A527" s="179" t="str">
        <f t="shared" si="32"/>
        <v>20D</v>
      </c>
      <c r="B527" s="179">
        <v>525</v>
      </c>
      <c r="C527" s="182">
        <f t="shared" si="33"/>
        <v>432</v>
      </c>
      <c r="D527" s="179">
        <f t="shared" si="34"/>
        <v>12</v>
      </c>
      <c r="E527" s="179" t="str">
        <f t="shared" si="35"/>
        <v>R432.12</v>
      </c>
      <c r="F527" s="9" t="s">
        <v>1610</v>
      </c>
    </row>
    <row r="528" spans="1:6">
      <c r="A528" s="179" t="str">
        <f t="shared" si="32"/>
        <v>20E</v>
      </c>
      <c r="B528" s="179">
        <v>526</v>
      </c>
      <c r="C528" s="182">
        <f t="shared" si="33"/>
        <v>432</v>
      </c>
      <c r="D528" s="179">
        <f t="shared" si="34"/>
        <v>13</v>
      </c>
      <c r="E528" s="179" t="str">
        <f t="shared" si="35"/>
        <v>R432.13</v>
      </c>
      <c r="F528" s="9" t="s">
        <v>1583</v>
      </c>
    </row>
    <row r="529" spans="1:6">
      <c r="A529" s="179" t="str">
        <f t="shared" si="32"/>
        <v>20F</v>
      </c>
      <c r="B529" s="179">
        <v>527</v>
      </c>
      <c r="C529" s="182">
        <f t="shared" si="33"/>
        <v>432</v>
      </c>
      <c r="D529" s="179">
        <f t="shared" si="34"/>
        <v>14</v>
      </c>
      <c r="E529" s="179" t="str">
        <f t="shared" si="35"/>
        <v>R432.14</v>
      </c>
      <c r="F529" s="9" t="s">
        <v>1611</v>
      </c>
    </row>
    <row r="530" spans="1:6">
      <c r="A530" s="179" t="str">
        <f t="shared" si="32"/>
        <v>210</v>
      </c>
      <c r="B530" s="179">
        <v>528</v>
      </c>
      <c r="C530" s="182">
        <f t="shared" si="33"/>
        <v>432</v>
      </c>
      <c r="D530" s="179">
        <f t="shared" si="34"/>
        <v>15</v>
      </c>
      <c r="E530" s="179" t="str">
        <f t="shared" si="35"/>
        <v>R432.15</v>
      </c>
      <c r="F530" s="9" t="s">
        <v>1612</v>
      </c>
    </row>
    <row r="531" spans="1:6">
      <c r="A531" s="179" t="str">
        <f t="shared" si="32"/>
        <v>211</v>
      </c>
      <c r="B531" s="179">
        <v>529</v>
      </c>
      <c r="C531" s="182">
        <f t="shared" si="33"/>
        <v>433</v>
      </c>
      <c r="D531" s="179">
        <f t="shared" si="34"/>
        <v>0</v>
      </c>
      <c r="E531" s="179" t="str">
        <f t="shared" si="35"/>
        <v>R433.0</v>
      </c>
      <c r="F531" s="9" t="s">
        <v>1613</v>
      </c>
    </row>
    <row r="532" spans="1:6">
      <c r="A532" s="179" t="str">
        <f t="shared" si="32"/>
        <v>212</v>
      </c>
      <c r="B532" s="179">
        <v>530</v>
      </c>
      <c r="C532" s="182">
        <f t="shared" si="33"/>
        <v>433</v>
      </c>
      <c r="D532" s="179">
        <f t="shared" si="34"/>
        <v>1</v>
      </c>
      <c r="E532" s="179" t="str">
        <f t="shared" si="35"/>
        <v>R433.1</v>
      </c>
      <c r="F532" s="9" t="s">
        <v>1614</v>
      </c>
    </row>
    <row r="533" spans="1:6">
      <c r="A533" s="179" t="str">
        <f t="shared" si="32"/>
        <v>213</v>
      </c>
      <c r="B533" s="179">
        <v>531</v>
      </c>
      <c r="C533" s="182">
        <f t="shared" si="33"/>
        <v>433</v>
      </c>
      <c r="D533" s="179">
        <f t="shared" si="34"/>
        <v>2</v>
      </c>
      <c r="E533" s="179" t="str">
        <f t="shared" si="35"/>
        <v>R433.2</v>
      </c>
      <c r="F533" s="9" t="s">
        <v>1615</v>
      </c>
    </row>
    <row r="534" spans="1:6">
      <c r="A534" s="179" t="str">
        <f t="shared" si="32"/>
        <v>214</v>
      </c>
      <c r="B534" s="179">
        <v>532</v>
      </c>
      <c r="C534" s="182">
        <f t="shared" si="33"/>
        <v>433</v>
      </c>
      <c r="D534" s="179">
        <f t="shared" si="34"/>
        <v>3</v>
      </c>
      <c r="E534" s="179" t="str">
        <f t="shared" si="35"/>
        <v>R433.3</v>
      </c>
      <c r="F534" s="9" t="s">
        <v>1583</v>
      </c>
    </row>
    <row r="535" spans="1:6">
      <c r="A535" s="179" t="str">
        <f t="shared" si="32"/>
        <v>215</v>
      </c>
      <c r="B535" s="179">
        <v>533</v>
      </c>
      <c r="C535" s="182">
        <f t="shared" si="33"/>
        <v>433</v>
      </c>
      <c r="D535" s="179">
        <f t="shared" si="34"/>
        <v>4</v>
      </c>
      <c r="E535" s="179" t="str">
        <f t="shared" si="35"/>
        <v>R433.4</v>
      </c>
      <c r="F535" s="9" t="s">
        <v>1616</v>
      </c>
    </row>
    <row r="536" spans="1:6">
      <c r="A536" s="179" t="str">
        <f t="shared" si="32"/>
        <v>216</v>
      </c>
      <c r="B536" s="179">
        <v>534</v>
      </c>
      <c r="C536" s="182">
        <f t="shared" si="33"/>
        <v>433</v>
      </c>
      <c r="D536" s="179">
        <f t="shared" si="34"/>
        <v>5</v>
      </c>
      <c r="E536" s="179" t="str">
        <f t="shared" si="35"/>
        <v>R433.5</v>
      </c>
      <c r="F536" s="9" t="s">
        <v>1617</v>
      </c>
    </row>
    <row r="537" spans="1:6">
      <c r="A537" s="179" t="str">
        <f t="shared" si="32"/>
        <v>217</v>
      </c>
      <c r="B537" s="179">
        <v>535</v>
      </c>
      <c r="C537" s="182">
        <f t="shared" si="33"/>
        <v>433</v>
      </c>
      <c r="D537" s="179">
        <f t="shared" si="34"/>
        <v>6</v>
      </c>
      <c r="E537" s="179" t="str">
        <f t="shared" si="35"/>
        <v>R433.6</v>
      </c>
      <c r="F537" s="9" t="s">
        <v>1618</v>
      </c>
    </row>
    <row r="538" spans="1:6">
      <c r="A538" s="179" t="str">
        <f t="shared" si="32"/>
        <v>218</v>
      </c>
      <c r="B538" s="179">
        <v>536</v>
      </c>
      <c r="C538" s="182">
        <f t="shared" si="33"/>
        <v>433</v>
      </c>
      <c r="D538" s="179">
        <f t="shared" si="34"/>
        <v>7</v>
      </c>
      <c r="E538" s="179" t="str">
        <f t="shared" si="35"/>
        <v>R433.7</v>
      </c>
      <c r="F538" s="9" t="s">
        <v>1619</v>
      </c>
    </row>
    <row r="539" spans="1:6">
      <c r="A539" s="179" t="str">
        <f t="shared" si="32"/>
        <v>219</v>
      </c>
      <c r="B539" s="179">
        <v>537</v>
      </c>
      <c r="C539" s="182">
        <f t="shared" si="33"/>
        <v>433</v>
      </c>
      <c r="D539" s="179">
        <f t="shared" si="34"/>
        <v>8</v>
      </c>
      <c r="E539" s="179" t="str">
        <f t="shared" si="35"/>
        <v>R433.8</v>
      </c>
      <c r="F539" s="9" t="s">
        <v>1583</v>
      </c>
    </row>
    <row r="540" spans="1:6">
      <c r="A540" s="179" t="str">
        <f t="shared" si="32"/>
        <v>21A</v>
      </c>
      <c r="B540" s="179">
        <v>538</v>
      </c>
      <c r="C540" s="182">
        <f t="shared" si="33"/>
        <v>433</v>
      </c>
      <c r="D540" s="179">
        <f t="shared" si="34"/>
        <v>9</v>
      </c>
      <c r="E540" s="179" t="str">
        <f t="shared" si="35"/>
        <v>R433.9</v>
      </c>
      <c r="F540" s="9" t="s">
        <v>1583</v>
      </c>
    </row>
    <row r="541" spans="1:6">
      <c r="A541" s="179" t="str">
        <f t="shared" si="32"/>
        <v>21B</v>
      </c>
      <c r="B541" s="179">
        <v>539</v>
      </c>
      <c r="C541" s="182">
        <f t="shared" si="33"/>
        <v>433</v>
      </c>
      <c r="D541" s="179">
        <f t="shared" si="34"/>
        <v>10</v>
      </c>
      <c r="E541" s="179" t="str">
        <f t="shared" si="35"/>
        <v>R433.10</v>
      </c>
      <c r="F541" s="9" t="s">
        <v>1620</v>
      </c>
    </row>
    <row r="542" spans="1:6">
      <c r="A542" s="179" t="str">
        <f t="shared" si="32"/>
        <v>21C</v>
      </c>
      <c r="B542" s="179">
        <v>540</v>
      </c>
      <c r="C542" s="182">
        <f t="shared" si="33"/>
        <v>433</v>
      </c>
      <c r="D542" s="179">
        <f t="shared" si="34"/>
        <v>11</v>
      </c>
      <c r="E542" s="179" t="str">
        <f t="shared" si="35"/>
        <v>R433.11</v>
      </c>
      <c r="F542" s="9" t="s">
        <v>1621</v>
      </c>
    </row>
    <row r="543" spans="1:6">
      <c r="A543" s="179" t="str">
        <f t="shared" si="32"/>
        <v>21D</v>
      </c>
      <c r="B543" s="179">
        <v>541</v>
      </c>
      <c r="C543" s="182">
        <f t="shared" si="33"/>
        <v>433</v>
      </c>
      <c r="D543" s="179">
        <f t="shared" si="34"/>
        <v>12</v>
      </c>
      <c r="E543" s="179" t="str">
        <f t="shared" si="35"/>
        <v>R433.12</v>
      </c>
      <c r="F543" s="9" t="s">
        <v>1622</v>
      </c>
    </row>
    <row r="544" spans="1:6">
      <c r="A544" s="179" t="str">
        <f t="shared" si="32"/>
        <v>21E</v>
      </c>
      <c r="B544" s="179">
        <v>542</v>
      </c>
      <c r="C544" s="182">
        <f t="shared" si="33"/>
        <v>433</v>
      </c>
      <c r="D544" s="179">
        <f t="shared" si="34"/>
        <v>13</v>
      </c>
      <c r="E544" s="179" t="str">
        <f t="shared" si="35"/>
        <v>R433.13</v>
      </c>
      <c r="F544" s="9" t="s">
        <v>1623</v>
      </c>
    </row>
    <row r="545" spans="1:6">
      <c r="A545" s="179" t="str">
        <f t="shared" si="32"/>
        <v>21F</v>
      </c>
      <c r="B545" s="179">
        <v>543</v>
      </c>
      <c r="C545" s="182">
        <f t="shared" si="33"/>
        <v>433</v>
      </c>
      <c r="D545" s="179">
        <f t="shared" si="34"/>
        <v>14</v>
      </c>
      <c r="E545" s="179" t="str">
        <f t="shared" si="35"/>
        <v>R433.14</v>
      </c>
      <c r="F545" s="9" t="s">
        <v>1624</v>
      </c>
    </row>
    <row r="546" spans="1:6">
      <c r="A546" s="179" t="str">
        <f t="shared" si="32"/>
        <v>220</v>
      </c>
      <c r="B546" s="179">
        <v>544</v>
      </c>
      <c r="C546" s="182">
        <f t="shared" si="33"/>
        <v>433</v>
      </c>
      <c r="D546" s="179">
        <f t="shared" si="34"/>
        <v>15</v>
      </c>
      <c r="E546" s="179" t="str">
        <f t="shared" si="35"/>
        <v>R433.15</v>
      </c>
      <c r="F546" s="9" t="s">
        <v>1625</v>
      </c>
    </row>
    <row r="547" spans="1:6">
      <c r="A547" s="179" t="str">
        <f t="shared" si="32"/>
        <v>221</v>
      </c>
      <c r="B547" s="179">
        <v>545</v>
      </c>
      <c r="C547" s="182">
        <f t="shared" si="33"/>
        <v>434</v>
      </c>
      <c r="D547" s="179">
        <f t="shared" si="34"/>
        <v>0</v>
      </c>
      <c r="E547" s="179" t="str">
        <f t="shared" si="35"/>
        <v>R434.0</v>
      </c>
      <c r="F547" s="9" t="s">
        <v>1626</v>
      </c>
    </row>
    <row r="548" spans="1:6">
      <c r="A548" s="179" t="str">
        <f t="shared" si="32"/>
        <v>222</v>
      </c>
      <c r="B548" s="179">
        <v>546</v>
      </c>
      <c r="C548" s="182">
        <f t="shared" si="33"/>
        <v>434</v>
      </c>
      <c r="D548" s="179">
        <f t="shared" si="34"/>
        <v>1</v>
      </c>
      <c r="E548" s="179" t="str">
        <f t="shared" si="35"/>
        <v>R434.1</v>
      </c>
      <c r="F548" s="9" t="s">
        <v>1627</v>
      </c>
    </row>
    <row r="549" spans="1:6">
      <c r="A549" s="179" t="str">
        <f t="shared" si="32"/>
        <v>223</v>
      </c>
      <c r="B549" s="179">
        <v>547</v>
      </c>
      <c r="C549" s="182">
        <f t="shared" si="33"/>
        <v>434</v>
      </c>
      <c r="D549" s="179">
        <f t="shared" si="34"/>
        <v>2</v>
      </c>
      <c r="E549" s="179" t="str">
        <f t="shared" si="35"/>
        <v>R434.2</v>
      </c>
      <c r="F549" s="9" t="s">
        <v>1628</v>
      </c>
    </row>
    <row r="550" spans="1:6">
      <c r="A550" s="179" t="str">
        <f t="shared" si="32"/>
        <v>224</v>
      </c>
      <c r="B550" s="179">
        <v>548</v>
      </c>
      <c r="C550" s="182">
        <f t="shared" si="33"/>
        <v>434</v>
      </c>
      <c r="D550" s="179">
        <f t="shared" si="34"/>
        <v>3</v>
      </c>
      <c r="E550" s="179" t="str">
        <f t="shared" si="35"/>
        <v>R434.3</v>
      </c>
      <c r="F550" s="9" t="s">
        <v>1629</v>
      </c>
    </row>
    <row r="551" spans="1:6">
      <c r="A551" s="179" t="str">
        <f t="shared" si="32"/>
        <v>225</v>
      </c>
      <c r="B551" s="179">
        <v>549</v>
      </c>
      <c r="C551" s="182">
        <f t="shared" si="33"/>
        <v>434</v>
      </c>
      <c r="D551" s="179">
        <f t="shared" si="34"/>
        <v>4</v>
      </c>
      <c r="E551" s="179" t="str">
        <f t="shared" si="35"/>
        <v>R434.4</v>
      </c>
      <c r="F551" s="9" t="s">
        <v>1630</v>
      </c>
    </row>
    <row r="552" spans="1:6">
      <c r="A552" s="179" t="str">
        <f t="shared" si="32"/>
        <v>226</v>
      </c>
      <c r="B552" s="179">
        <v>550</v>
      </c>
      <c r="C552" s="182">
        <f t="shared" si="33"/>
        <v>434</v>
      </c>
      <c r="D552" s="179">
        <f t="shared" si="34"/>
        <v>5</v>
      </c>
      <c r="E552" s="179" t="str">
        <f t="shared" si="35"/>
        <v>R434.5</v>
      </c>
      <c r="F552" s="9" t="s">
        <v>1631</v>
      </c>
    </row>
    <row r="553" spans="1:6">
      <c r="A553" s="179" t="str">
        <f t="shared" si="32"/>
        <v>227</v>
      </c>
      <c r="B553" s="179">
        <v>551</v>
      </c>
      <c r="C553" s="182">
        <f t="shared" si="33"/>
        <v>434</v>
      </c>
      <c r="D553" s="179">
        <f t="shared" si="34"/>
        <v>6</v>
      </c>
      <c r="E553" s="179" t="str">
        <f t="shared" si="35"/>
        <v>R434.6</v>
      </c>
      <c r="F553" s="9" t="s">
        <v>1632</v>
      </c>
    </row>
    <row r="554" spans="1:6">
      <c r="A554" s="179" t="str">
        <f t="shared" si="32"/>
        <v>228</v>
      </c>
      <c r="B554" s="179">
        <v>552</v>
      </c>
      <c r="C554" s="182">
        <f t="shared" si="33"/>
        <v>434</v>
      </c>
      <c r="D554" s="179">
        <f t="shared" si="34"/>
        <v>7</v>
      </c>
      <c r="E554" s="179" t="str">
        <f t="shared" si="35"/>
        <v>R434.7</v>
      </c>
      <c r="F554" s="9" t="s">
        <v>1633</v>
      </c>
    </row>
    <row r="555" spans="1:6">
      <c r="A555" s="179" t="str">
        <f t="shared" si="32"/>
        <v>229</v>
      </c>
      <c r="B555" s="179">
        <v>553</v>
      </c>
      <c r="C555" s="182">
        <f t="shared" si="33"/>
        <v>434</v>
      </c>
      <c r="D555" s="179">
        <f t="shared" si="34"/>
        <v>8</v>
      </c>
      <c r="E555" s="179" t="str">
        <f t="shared" si="35"/>
        <v>R434.8</v>
      </c>
      <c r="F555" s="9" t="s">
        <v>1634</v>
      </c>
    </row>
    <row r="556" spans="1:6">
      <c r="A556" s="179" t="str">
        <f t="shared" si="32"/>
        <v>22A</v>
      </c>
      <c r="B556" s="179">
        <v>554</v>
      </c>
      <c r="C556" s="182">
        <f t="shared" si="33"/>
        <v>434</v>
      </c>
      <c r="D556" s="179">
        <f t="shared" si="34"/>
        <v>9</v>
      </c>
      <c r="E556" s="179" t="str">
        <f t="shared" si="35"/>
        <v>R434.9</v>
      </c>
      <c r="F556" s="9" t="s">
        <v>1635</v>
      </c>
    </row>
    <row r="557" spans="1:6">
      <c r="A557" s="179" t="str">
        <f t="shared" si="32"/>
        <v>22B</v>
      </c>
      <c r="B557" s="179">
        <v>555</v>
      </c>
      <c r="C557" s="182">
        <f t="shared" si="33"/>
        <v>434</v>
      </c>
      <c r="D557" s="179">
        <f t="shared" si="34"/>
        <v>10</v>
      </c>
      <c r="E557" s="179" t="str">
        <f t="shared" si="35"/>
        <v>R434.10</v>
      </c>
      <c r="F557" s="9" t="s">
        <v>1636</v>
      </c>
    </row>
    <row r="558" spans="1:6">
      <c r="A558" s="179" t="str">
        <f t="shared" si="32"/>
        <v>22C</v>
      </c>
      <c r="B558" s="179">
        <v>556</v>
      </c>
      <c r="C558" s="182">
        <f t="shared" si="33"/>
        <v>434</v>
      </c>
      <c r="D558" s="179">
        <f t="shared" si="34"/>
        <v>11</v>
      </c>
      <c r="E558" s="179" t="str">
        <f t="shared" si="35"/>
        <v>R434.11</v>
      </c>
      <c r="F558" s="9" t="s">
        <v>1637</v>
      </c>
    </row>
    <row r="559" spans="1:6">
      <c r="A559" s="179" t="str">
        <f t="shared" si="32"/>
        <v>22D</v>
      </c>
      <c r="B559" s="179">
        <v>557</v>
      </c>
      <c r="C559" s="182">
        <f t="shared" si="33"/>
        <v>434</v>
      </c>
      <c r="D559" s="179">
        <f t="shared" si="34"/>
        <v>12</v>
      </c>
      <c r="E559" s="179" t="str">
        <f t="shared" si="35"/>
        <v>R434.12</v>
      </c>
      <c r="F559" s="9" t="s">
        <v>1638</v>
      </c>
    </row>
    <row r="560" spans="1:6">
      <c r="A560" s="179" t="str">
        <f t="shared" si="32"/>
        <v>22E</v>
      </c>
      <c r="B560" s="179">
        <v>558</v>
      </c>
      <c r="C560" s="182">
        <f t="shared" si="33"/>
        <v>434</v>
      </c>
      <c r="D560" s="179">
        <f t="shared" si="34"/>
        <v>13</v>
      </c>
      <c r="E560" s="179" t="str">
        <f t="shared" si="35"/>
        <v>R434.13</v>
      </c>
      <c r="F560" s="9" t="s">
        <v>1638</v>
      </c>
    </row>
    <row r="561" spans="1:6">
      <c r="A561" s="179" t="str">
        <f t="shared" si="32"/>
        <v>22F</v>
      </c>
      <c r="B561" s="179">
        <v>559</v>
      </c>
      <c r="C561" s="182">
        <f t="shared" si="33"/>
        <v>434</v>
      </c>
      <c r="D561" s="179">
        <f t="shared" si="34"/>
        <v>14</v>
      </c>
      <c r="E561" s="179" t="str">
        <f t="shared" si="35"/>
        <v>R434.14</v>
      </c>
      <c r="F561" s="9" t="s">
        <v>1638</v>
      </c>
    </row>
    <row r="562" spans="1:6">
      <c r="A562" s="179" t="str">
        <f t="shared" si="32"/>
        <v>230</v>
      </c>
      <c r="B562" s="179">
        <v>560</v>
      </c>
      <c r="C562" s="182">
        <f t="shared" si="33"/>
        <v>434</v>
      </c>
      <c r="D562" s="179">
        <f t="shared" si="34"/>
        <v>15</v>
      </c>
      <c r="E562" s="179" t="str">
        <f t="shared" si="35"/>
        <v>R434.15</v>
      </c>
      <c r="F562" s="9" t="s">
        <v>1638</v>
      </c>
    </row>
    <row r="563" spans="1:6">
      <c r="A563" s="179" t="str">
        <f t="shared" si="32"/>
        <v>231</v>
      </c>
      <c r="B563" s="179">
        <v>561</v>
      </c>
      <c r="C563" s="182">
        <f t="shared" si="33"/>
        <v>435</v>
      </c>
      <c r="D563" s="179">
        <f t="shared" si="34"/>
        <v>0</v>
      </c>
      <c r="E563" s="179" t="str">
        <f t="shared" si="35"/>
        <v>R435.0</v>
      </c>
      <c r="F563" s="9" t="s">
        <v>1639</v>
      </c>
    </row>
    <row r="564" spans="1:6">
      <c r="A564" s="179" t="str">
        <f t="shared" si="32"/>
        <v>232</v>
      </c>
      <c r="B564" s="179">
        <v>562</v>
      </c>
      <c r="C564" s="182">
        <f t="shared" si="33"/>
        <v>435</v>
      </c>
      <c r="D564" s="179">
        <f t="shared" si="34"/>
        <v>1</v>
      </c>
      <c r="E564" s="179" t="str">
        <f t="shared" si="35"/>
        <v>R435.1</v>
      </c>
      <c r="F564" s="9" t="s">
        <v>1638</v>
      </c>
    </row>
    <row r="565" spans="1:6">
      <c r="A565" s="179" t="str">
        <f t="shared" si="32"/>
        <v>233</v>
      </c>
      <c r="B565" s="179">
        <v>563</v>
      </c>
      <c r="C565" s="182">
        <f t="shared" si="33"/>
        <v>435</v>
      </c>
      <c r="D565" s="179">
        <f t="shared" si="34"/>
        <v>2</v>
      </c>
      <c r="E565" s="179" t="str">
        <f t="shared" si="35"/>
        <v>R435.2</v>
      </c>
      <c r="F565" s="9" t="s">
        <v>1640</v>
      </c>
    </row>
    <row r="566" spans="1:6">
      <c r="A566" s="179" t="str">
        <f t="shared" si="32"/>
        <v>234</v>
      </c>
      <c r="B566" s="179">
        <v>564</v>
      </c>
      <c r="C566" s="182">
        <f t="shared" si="33"/>
        <v>435</v>
      </c>
      <c r="D566" s="179">
        <f t="shared" si="34"/>
        <v>3</v>
      </c>
      <c r="E566" s="179" t="str">
        <f t="shared" si="35"/>
        <v>R435.3</v>
      </c>
      <c r="F566" s="9" t="s">
        <v>1641</v>
      </c>
    </row>
    <row r="567" spans="1:6">
      <c r="A567" s="179" t="str">
        <f t="shared" si="32"/>
        <v>235</v>
      </c>
      <c r="B567" s="179">
        <v>565</v>
      </c>
      <c r="C567" s="182">
        <f t="shared" si="33"/>
        <v>435</v>
      </c>
      <c r="D567" s="179">
        <f t="shared" si="34"/>
        <v>4</v>
      </c>
      <c r="E567" s="179" t="str">
        <f t="shared" si="35"/>
        <v>R435.4</v>
      </c>
      <c r="F567" s="9" t="s">
        <v>1642</v>
      </c>
    </row>
    <row r="568" spans="1:6">
      <c r="A568" s="179" t="str">
        <f t="shared" si="32"/>
        <v>236</v>
      </c>
      <c r="B568" s="179">
        <v>566</v>
      </c>
      <c r="C568" s="182">
        <f t="shared" si="33"/>
        <v>435</v>
      </c>
      <c r="D568" s="179">
        <f t="shared" si="34"/>
        <v>5</v>
      </c>
      <c r="E568" s="179" t="str">
        <f t="shared" si="35"/>
        <v>R435.5</v>
      </c>
      <c r="F568" s="9" t="s">
        <v>1643</v>
      </c>
    </row>
    <row r="569" spans="1:6">
      <c r="A569" s="179" t="str">
        <f t="shared" si="32"/>
        <v>237</v>
      </c>
      <c r="B569" s="179">
        <v>567</v>
      </c>
      <c r="C569" s="182">
        <f t="shared" si="33"/>
        <v>435</v>
      </c>
      <c r="D569" s="179">
        <f t="shared" si="34"/>
        <v>6</v>
      </c>
      <c r="E569" s="179" t="str">
        <f t="shared" si="35"/>
        <v>R435.6</v>
      </c>
      <c r="F569" s="9" t="s">
        <v>1644</v>
      </c>
    </row>
    <row r="570" spans="1:6">
      <c r="A570" s="179" t="str">
        <f t="shared" si="32"/>
        <v>238</v>
      </c>
      <c r="B570" s="179">
        <v>568</v>
      </c>
      <c r="C570" s="182">
        <f t="shared" si="33"/>
        <v>435</v>
      </c>
      <c r="D570" s="179">
        <f t="shared" si="34"/>
        <v>7</v>
      </c>
      <c r="E570" s="179" t="str">
        <f t="shared" si="35"/>
        <v>R435.7</v>
      </c>
      <c r="F570" s="9" t="s">
        <v>1645</v>
      </c>
    </row>
    <row r="571" spans="1:6">
      <c r="A571" s="179" t="str">
        <f t="shared" si="32"/>
        <v>239</v>
      </c>
      <c r="B571" s="179">
        <v>569</v>
      </c>
      <c r="C571" s="182">
        <f t="shared" si="33"/>
        <v>435</v>
      </c>
      <c r="D571" s="179">
        <f t="shared" si="34"/>
        <v>8</v>
      </c>
      <c r="E571" s="179" t="str">
        <f t="shared" si="35"/>
        <v>R435.8</v>
      </c>
      <c r="F571" s="9" t="s">
        <v>1646</v>
      </c>
    </row>
    <row r="572" spans="1:6">
      <c r="A572" s="179" t="str">
        <f t="shared" si="32"/>
        <v>23A</v>
      </c>
      <c r="B572" s="179">
        <v>570</v>
      </c>
      <c r="C572" s="182">
        <f t="shared" si="33"/>
        <v>435</v>
      </c>
      <c r="D572" s="179">
        <f t="shared" si="34"/>
        <v>9</v>
      </c>
      <c r="E572" s="179" t="str">
        <f t="shared" si="35"/>
        <v>R435.9</v>
      </c>
      <c r="F572" s="9" t="s">
        <v>1647</v>
      </c>
    </row>
    <row r="573" spans="1:6">
      <c r="A573" s="179" t="str">
        <f t="shared" si="32"/>
        <v>23B</v>
      </c>
      <c r="B573" s="179">
        <v>571</v>
      </c>
      <c r="C573" s="182">
        <f t="shared" si="33"/>
        <v>435</v>
      </c>
      <c r="D573" s="179">
        <f t="shared" si="34"/>
        <v>10</v>
      </c>
      <c r="E573" s="179" t="str">
        <f t="shared" si="35"/>
        <v>R435.10</v>
      </c>
      <c r="F573" s="9" t="s">
        <v>1648</v>
      </c>
    </row>
    <row r="574" spans="1:6">
      <c r="A574" s="179" t="str">
        <f t="shared" si="32"/>
        <v>23C</v>
      </c>
      <c r="B574" s="179">
        <v>572</v>
      </c>
      <c r="C574" s="182">
        <f t="shared" si="33"/>
        <v>435</v>
      </c>
      <c r="D574" s="179">
        <f t="shared" si="34"/>
        <v>11</v>
      </c>
      <c r="E574" s="179" t="str">
        <f t="shared" si="35"/>
        <v>R435.11</v>
      </c>
      <c r="F574" s="9" t="s">
        <v>1649</v>
      </c>
    </row>
    <row r="575" spans="1:6">
      <c r="A575" s="179" t="str">
        <f t="shared" si="32"/>
        <v>23D</v>
      </c>
      <c r="B575" s="179">
        <v>573</v>
      </c>
      <c r="C575" s="182">
        <f t="shared" si="33"/>
        <v>435</v>
      </c>
      <c r="D575" s="179">
        <f t="shared" si="34"/>
        <v>12</v>
      </c>
      <c r="E575" s="179" t="str">
        <f t="shared" si="35"/>
        <v>R435.12</v>
      </c>
      <c r="F575" s="9" t="s">
        <v>1650</v>
      </c>
    </row>
    <row r="576" spans="1:6">
      <c r="A576" s="179" t="str">
        <f t="shared" si="32"/>
        <v>23E</v>
      </c>
      <c r="B576" s="179">
        <v>574</v>
      </c>
      <c r="C576" s="182">
        <f t="shared" si="33"/>
        <v>435</v>
      </c>
      <c r="D576" s="179">
        <f t="shared" si="34"/>
        <v>13</v>
      </c>
      <c r="E576" s="179" t="str">
        <f t="shared" si="35"/>
        <v>R435.13</v>
      </c>
      <c r="F576" s="9" t="s">
        <v>1651</v>
      </c>
    </row>
    <row r="577" spans="1:6">
      <c r="A577" s="179" t="str">
        <f t="shared" si="32"/>
        <v>23F</v>
      </c>
      <c r="B577" s="179">
        <v>575</v>
      </c>
      <c r="C577" s="182">
        <f t="shared" si="33"/>
        <v>435</v>
      </c>
      <c r="D577" s="179">
        <f t="shared" si="34"/>
        <v>14</v>
      </c>
      <c r="E577" s="179" t="str">
        <f t="shared" si="35"/>
        <v>R435.14</v>
      </c>
      <c r="F577" s="9" t="s">
        <v>1652</v>
      </c>
    </row>
    <row r="578" spans="1:6">
      <c r="A578" s="179" t="str">
        <f t="shared" si="32"/>
        <v>240</v>
      </c>
      <c r="B578" s="179">
        <v>576</v>
      </c>
      <c r="C578" s="182">
        <f t="shared" si="33"/>
        <v>435</v>
      </c>
      <c r="D578" s="179">
        <f t="shared" si="34"/>
        <v>15</v>
      </c>
      <c r="E578" s="179" t="str">
        <f t="shared" si="35"/>
        <v>R435.15</v>
      </c>
      <c r="F578" s="9" t="s">
        <v>1653</v>
      </c>
    </row>
    <row r="579" spans="1:6">
      <c r="A579" s="179" t="str">
        <f t="shared" si="32"/>
        <v>241</v>
      </c>
      <c r="B579" s="179">
        <v>577</v>
      </c>
      <c r="C579" s="182">
        <f t="shared" si="33"/>
        <v>436</v>
      </c>
      <c r="D579" s="179">
        <f t="shared" si="34"/>
        <v>0</v>
      </c>
      <c r="E579" s="179" t="str">
        <f t="shared" si="35"/>
        <v>R436.0</v>
      </c>
      <c r="F579" s="9" t="s">
        <v>1654</v>
      </c>
    </row>
    <row r="580" spans="1:6">
      <c r="A580" s="179" t="str">
        <f t="shared" ref="A580:A643" si="36">DEC2HEX(B580)</f>
        <v>242</v>
      </c>
      <c r="B580" s="179">
        <v>578</v>
      </c>
      <c r="C580" s="182">
        <f t="shared" si="33"/>
        <v>436</v>
      </c>
      <c r="D580" s="179">
        <f t="shared" si="34"/>
        <v>1</v>
      </c>
      <c r="E580" s="179" t="str">
        <f t="shared" si="35"/>
        <v>R436.1</v>
      </c>
      <c r="F580" s="9" t="s">
        <v>1655</v>
      </c>
    </row>
    <row r="581" spans="1:6">
      <c r="A581" s="179" t="str">
        <f t="shared" si="36"/>
        <v>243</v>
      </c>
      <c r="B581" s="179">
        <v>579</v>
      </c>
      <c r="C581" s="182">
        <f t="shared" si="33"/>
        <v>436</v>
      </c>
      <c r="D581" s="179">
        <f t="shared" si="34"/>
        <v>2</v>
      </c>
      <c r="E581" s="179" t="str">
        <f t="shared" si="35"/>
        <v>R436.2</v>
      </c>
      <c r="F581" s="9" t="s">
        <v>1638</v>
      </c>
    </row>
    <row r="582" spans="1:6">
      <c r="A582" s="179" t="str">
        <f t="shared" si="36"/>
        <v>244</v>
      </c>
      <c r="B582" s="179">
        <v>580</v>
      </c>
      <c r="C582" s="182">
        <f t="shared" si="33"/>
        <v>436</v>
      </c>
      <c r="D582" s="179">
        <f t="shared" si="34"/>
        <v>3</v>
      </c>
      <c r="E582" s="179" t="str">
        <f t="shared" si="35"/>
        <v>R436.3</v>
      </c>
      <c r="F582" s="9" t="s">
        <v>1656</v>
      </c>
    </row>
    <row r="583" spans="1:6">
      <c r="A583" s="179" t="str">
        <f t="shared" si="36"/>
        <v>245</v>
      </c>
      <c r="B583" s="179">
        <v>581</v>
      </c>
      <c r="C583" s="182">
        <f t="shared" si="33"/>
        <v>436</v>
      </c>
      <c r="D583" s="179">
        <f t="shared" si="34"/>
        <v>4</v>
      </c>
      <c r="E583" s="179" t="str">
        <f t="shared" si="35"/>
        <v>R436.4</v>
      </c>
      <c r="F583" s="9" t="s">
        <v>1657</v>
      </c>
    </row>
    <row r="584" spans="1:6">
      <c r="A584" s="179" t="str">
        <f t="shared" si="36"/>
        <v>246</v>
      </c>
      <c r="B584" s="179">
        <v>582</v>
      </c>
      <c r="C584" s="182">
        <f t="shared" ref="C584:C647" si="37">IF(D583&lt;&gt;15,C583,C583+1)</f>
        <v>436</v>
      </c>
      <c r="D584" s="179">
        <f t="shared" si="34"/>
        <v>5</v>
      </c>
      <c r="E584" s="179" t="str">
        <f t="shared" si="35"/>
        <v>R436.5</v>
      </c>
      <c r="F584" s="9" t="s">
        <v>1658</v>
      </c>
    </row>
    <row r="585" spans="1:6">
      <c r="A585" s="179" t="str">
        <f t="shared" si="36"/>
        <v>247</v>
      </c>
      <c r="B585" s="179">
        <v>583</v>
      </c>
      <c r="C585" s="182">
        <f t="shared" si="37"/>
        <v>436</v>
      </c>
      <c r="D585" s="179">
        <f t="shared" si="34"/>
        <v>6</v>
      </c>
      <c r="E585" s="179" t="str">
        <f t="shared" si="35"/>
        <v>R436.6</v>
      </c>
      <c r="F585" s="9" t="s">
        <v>1659</v>
      </c>
    </row>
    <row r="586" spans="1:6">
      <c r="A586" s="179" t="str">
        <f t="shared" si="36"/>
        <v>248</v>
      </c>
      <c r="B586" s="179">
        <v>584</v>
      </c>
      <c r="C586" s="182">
        <f t="shared" si="37"/>
        <v>436</v>
      </c>
      <c r="D586" s="179">
        <f t="shared" si="34"/>
        <v>7</v>
      </c>
      <c r="E586" s="179" t="str">
        <f t="shared" si="35"/>
        <v>R436.7</v>
      </c>
      <c r="F586" s="9" t="s">
        <v>1660</v>
      </c>
    </row>
    <row r="587" spans="1:6">
      <c r="A587" s="179" t="str">
        <f t="shared" si="36"/>
        <v>249</v>
      </c>
      <c r="B587" s="179">
        <v>585</v>
      </c>
      <c r="C587" s="182">
        <f t="shared" si="37"/>
        <v>436</v>
      </c>
      <c r="D587" s="179">
        <f t="shared" si="34"/>
        <v>8</v>
      </c>
      <c r="E587" s="179" t="str">
        <f t="shared" si="35"/>
        <v>R436.8</v>
      </c>
      <c r="F587" s="9" t="s">
        <v>1661</v>
      </c>
    </row>
    <row r="588" spans="1:6">
      <c r="A588" s="179" t="str">
        <f t="shared" si="36"/>
        <v>24A</v>
      </c>
      <c r="B588" s="179">
        <v>586</v>
      </c>
      <c r="C588" s="182">
        <f t="shared" si="37"/>
        <v>436</v>
      </c>
      <c r="D588" s="179">
        <f t="shared" si="34"/>
        <v>9</v>
      </c>
      <c r="E588" s="179" t="str">
        <f t="shared" si="35"/>
        <v>R436.9</v>
      </c>
      <c r="F588" s="9" t="s">
        <v>1662</v>
      </c>
    </row>
    <row r="589" spans="1:6">
      <c r="A589" s="179" t="str">
        <f t="shared" si="36"/>
        <v>24B</v>
      </c>
      <c r="B589" s="179">
        <v>587</v>
      </c>
      <c r="C589" s="182">
        <f t="shared" si="37"/>
        <v>436</v>
      </c>
      <c r="D589" s="179">
        <f t="shared" ref="D589:D652" si="38">IF(D588&lt;&gt;15,D588+1,0)</f>
        <v>10</v>
      </c>
      <c r="E589" s="179" t="str">
        <f t="shared" si="35"/>
        <v>R436.10</v>
      </c>
      <c r="F589" s="9" t="s">
        <v>1663</v>
      </c>
    </row>
    <row r="590" spans="1:6">
      <c r="A590" s="179" t="str">
        <f t="shared" si="36"/>
        <v>24C</v>
      </c>
      <c r="B590" s="179">
        <v>588</v>
      </c>
      <c r="C590" s="182">
        <f t="shared" si="37"/>
        <v>436</v>
      </c>
      <c r="D590" s="179">
        <f t="shared" si="38"/>
        <v>11</v>
      </c>
      <c r="E590" s="179" t="str">
        <f t="shared" ref="E590:E653" si="39">B$2&amp;C590&amp;"."&amp;D590</f>
        <v>R436.11</v>
      </c>
      <c r="F590" s="9" t="s">
        <v>1664</v>
      </c>
    </row>
    <row r="591" spans="1:6">
      <c r="A591" s="179" t="str">
        <f t="shared" si="36"/>
        <v>24D</v>
      </c>
      <c r="B591" s="179">
        <v>589</v>
      </c>
      <c r="C591" s="182">
        <f t="shared" si="37"/>
        <v>436</v>
      </c>
      <c r="D591" s="179">
        <f t="shared" si="38"/>
        <v>12</v>
      </c>
      <c r="E591" s="179" t="str">
        <f t="shared" si="39"/>
        <v>R436.12</v>
      </c>
      <c r="F591" s="9" t="s">
        <v>1665</v>
      </c>
    </row>
    <row r="592" spans="1:6">
      <c r="A592" s="179" t="str">
        <f t="shared" si="36"/>
        <v>24E</v>
      </c>
      <c r="B592" s="179">
        <v>590</v>
      </c>
      <c r="C592" s="182">
        <f t="shared" si="37"/>
        <v>436</v>
      </c>
      <c r="D592" s="179">
        <f t="shared" si="38"/>
        <v>13</v>
      </c>
      <c r="E592" s="179" t="str">
        <f t="shared" si="39"/>
        <v>R436.13</v>
      </c>
      <c r="F592" s="9" t="s">
        <v>1638</v>
      </c>
    </row>
    <row r="593" spans="1:6">
      <c r="A593" s="179" t="str">
        <f t="shared" si="36"/>
        <v>24F</v>
      </c>
      <c r="B593" s="179">
        <v>591</v>
      </c>
      <c r="C593" s="182">
        <f t="shared" si="37"/>
        <v>436</v>
      </c>
      <c r="D593" s="179">
        <f t="shared" si="38"/>
        <v>14</v>
      </c>
      <c r="E593" s="179" t="str">
        <f t="shared" si="39"/>
        <v>R436.14</v>
      </c>
      <c r="F593" s="9" t="s">
        <v>1666</v>
      </c>
    </row>
    <row r="594" spans="1:6">
      <c r="A594" s="179" t="str">
        <f t="shared" si="36"/>
        <v>250</v>
      </c>
      <c r="B594" s="179">
        <v>592</v>
      </c>
      <c r="C594" s="182">
        <f t="shared" si="37"/>
        <v>436</v>
      </c>
      <c r="D594" s="179">
        <f t="shared" si="38"/>
        <v>15</v>
      </c>
      <c r="E594" s="179" t="str">
        <f t="shared" si="39"/>
        <v>R436.15</v>
      </c>
      <c r="F594" s="9" t="s">
        <v>1667</v>
      </c>
    </row>
    <row r="595" spans="1:6">
      <c r="A595" s="179" t="str">
        <f t="shared" si="36"/>
        <v>251</v>
      </c>
      <c r="B595" s="179">
        <v>593</v>
      </c>
      <c r="C595" s="182">
        <f t="shared" si="37"/>
        <v>437</v>
      </c>
      <c r="D595" s="179">
        <f t="shared" si="38"/>
        <v>0</v>
      </c>
      <c r="E595" s="179" t="str">
        <f t="shared" si="39"/>
        <v>R437.0</v>
      </c>
      <c r="F595" s="9" t="s">
        <v>1668</v>
      </c>
    </row>
    <row r="596" spans="1:6">
      <c r="A596" s="179" t="str">
        <f t="shared" si="36"/>
        <v>252</v>
      </c>
      <c r="B596" s="179">
        <v>594</v>
      </c>
      <c r="C596" s="182">
        <f t="shared" si="37"/>
        <v>437</v>
      </c>
      <c r="D596" s="179">
        <f t="shared" si="38"/>
        <v>1</v>
      </c>
      <c r="E596" s="179" t="str">
        <f t="shared" si="39"/>
        <v>R437.1</v>
      </c>
      <c r="F596" s="9" t="s">
        <v>1669</v>
      </c>
    </row>
    <row r="597" spans="1:6">
      <c r="A597" s="179" t="str">
        <f t="shared" si="36"/>
        <v>253</v>
      </c>
      <c r="B597" s="179">
        <v>595</v>
      </c>
      <c r="C597" s="182">
        <f t="shared" si="37"/>
        <v>437</v>
      </c>
      <c r="D597" s="179">
        <f t="shared" si="38"/>
        <v>2</v>
      </c>
      <c r="E597" s="179" t="str">
        <f t="shared" si="39"/>
        <v>R437.2</v>
      </c>
      <c r="F597" s="9" t="s">
        <v>1670</v>
      </c>
    </row>
    <row r="598" spans="1:6">
      <c r="A598" s="179" t="str">
        <f t="shared" si="36"/>
        <v>254</v>
      </c>
      <c r="B598" s="179">
        <v>596</v>
      </c>
      <c r="C598" s="182">
        <f t="shared" si="37"/>
        <v>437</v>
      </c>
      <c r="D598" s="179">
        <f t="shared" si="38"/>
        <v>3</v>
      </c>
      <c r="E598" s="179" t="str">
        <f t="shared" si="39"/>
        <v>R437.3</v>
      </c>
      <c r="F598" s="9" t="s">
        <v>1638</v>
      </c>
    </row>
    <row r="599" spans="1:6">
      <c r="A599" s="179" t="str">
        <f t="shared" si="36"/>
        <v>255</v>
      </c>
      <c r="B599" s="179">
        <v>597</v>
      </c>
      <c r="C599" s="182">
        <f t="shared" si="37"/>
        <v>437</v>
      </c>
      <c r="D599" s="179">
        <f t="shared" si="38"/>
        <v>4</v>
      </c>
      <c r="E599" s="179" t="str">
        <f t="shared" si="39"/>
        <v>R437.4</v>
      </c>
      <c r="F599" s="9" t="s">
        <v>1671</v>
      </c>
    </row>
    <row r="600" spans="1:6">
      <c r="A600" s="179" t="str">
        <f t="shared" si="36"/>
        <v>256</v>
      </c>
      <c r="B600" s="179">
        <v>598</v>
      </c>
      <c r="C600" s="182">
        <f t="shared" si="37"/>
        <v>437</v>
      </c>
      <c r="D600" s="179">
        <f t="shared" si="38"/>
        <v>5</v>
      </c>
      <c r="E600" s="179" t="str">
        <f t="shared" si="39"/>
        <v>R437.5</v>
      </c>
      <c r="F600" s="9" t="s">
        <v>1672</v>
      </c>
    </row>
    <row r="601" spans="1:6">
      <c r="A601" s="179" t="str">
        <f t="shared" si="36"/>
        <v>257</v>
      </c>
      <c r="B601" s="179">
        <v>599</v>
      </c>
      <c r="C601" s="182">
        <f t="shared" si="37"/>
        <v>437</v>
      </c>
      <c r="D601" s="179">
        <f t="shared" si="38"/>
        <v>6</v>
      </c>
      <c r="E601" s="179" t="str">
        <f t="shared" si="39"/>
        <v>R437.6</v>
      </c>
      <c r="F601" s="9" t="s">
        <v>1673</v>
      </c>
    </row>
    <row r="602" spans="1:6">
      <c r="A602" s="179" t="str">
        <f t="shared" si="36"/>
        <v>258</v>
      </c>
      <c r="B602" s="179">
        <v>600</v>
      </c>
      <c r="C602" s="182">
        <f t="shared" si="37"/>
        <v>437</v>
      </c>
      <c r="D602" s="179">
        <f t="shared" si="38"/>
        <v>7</v>
      </c>
      <c r="E602" s="179" t="str">
        <f t="shared" si="39"/>
        <v>R437.7</v>
      </c>
      <c r="F602" s="9" t="s">
        <v>1674</v>
      </c>
    </row>
    <row r="603" spans="1:6">
      <c r="A603" s="179" t="str">
        <f t="shared" si="36"/>
        <v>259</v>
      </c>
      <c r="B603" s="179">
        <v>601</v>
      </c>
      <c r="C603" s="182">
        <f t="shared" si="37"/>
        <v>437</v>
      </c>
      <c r="D603" s="179">
        <f t="shared" si="38"/>
        <v>8</v>
      </c>
      <c r="E603" s="179" t="str">
        <f t="shared" si="39"/>
        <v>R437.8</v>
      </c>
      <c r="F603" s="9" t="s">
        <v>1638</v>
      </c>
    </row>
    <row r="604" spans="1:6">
      <c r="A604" s="179" t="str">
        <f t="shared" si="36"/>
        <v>25A</v>
      </c>
      <c r="B604" s="179">
        <v>602</v>
      </c>
      <c r="C604" s="182">
        <f t="shared" si="37"/>
        <v>437</v>
      </c>
      <c r="D604" s="179">
        <f t="shared" si="38"/>
        <v>9</v>
      </c>
      <c r="E604" s="179" t="str">
        <f t="shared" si="39"/>
        <v>R437.9</v>
      </c>
      <c r="F604" s="9" t="s">
        <v>1638</v>
      </c>
    </row>
    <row r="605" spans="1:6">
      <c r="A605" s="179" t="str">
        <f t="shared" si="36"/>
        <v>25B</v>
      </c>
      <c r="B605" s="179">
        <v>603</v>
      </c>
      <c r="C605" s="182">
        <f t="shared" si="37"/>
        <v>437</v>
      </c>
      <c r="D605" s="179">
        <f t="shared" si="38"/>
        <v>10</v>
      </c>
      <c r="E605" s="179" t="str">
        <f t="shared" si="39"/>
        <v>R437.10</v>
      </c>
      <c r="F605" s="9" t="s">
        <v>1675</v>
      </c>
    </row>
    <row r="606" spans="1:6">
      <c r="A606" s="179" t="str">
        <f t="shared" si="36"/>
        <v>25C</v>
      </c>
      <c r="B606" s="179">
        <v>604</v>
      </c>
      <c r="C606" s="182">
        <f t="shared" si="37"/>
        <v>437</v>
      </c>
      <c r="D606" s="179">
        <f t="shared" si="38"/>
        <v>11</v>
      </c>
      <c r="E606" s="179" t="str">
        <f t="shared" si="39"/>
        <v>R437.11</v>
      </c>
      <c r="F606" s="9" t="s">
        <v>1676</v>
      </c>
    </row>
    <row r="607" spans="1:6">
      <c r="A607" s="179" t="str">
        <f t="shared" si="36"/>
        <v>25D</v>
      </c>
      <c r="B607" s="179">
        <v>605</v>
      </c>
      <c r="C607" s="182">
        <f t="shared" si="37"/>
        <v>437</v>
      </c>
      <c r="D607" s="179">
        <f t="shared" si="38"/>
        <v>12</v>
      </c>
      <c r="E607" s="179" t="str">
        <f t="shared" si="39"/>
        <v>R437.12</v>
      </c>
      <c r="F607" s="9" t="s">
        <v>1677</v>
      </c>
    </row>
    <row r="608" spans="1:6">
      <c r="A608" s="179" t="str">
        <f t="shared" si="36"/>
        <v>25E</v>
      </c>
      <c r="B608" s="179">
        <v>606</v>
      </c>
      <c r="C608" s="182">
        <f t="shared" si="37"/>
        <v>437</v>
      </c>
      <c r="D608" s="179">
        <f t="shared" si="38"/>
        <v>13</v>
      </c>
      <c r="E608" s="179" t="str">
        <f t="shared" si="39"/>
        <v>R437.13</v>
      </c>
      <c r="F608" s="9" t="s">
        <v>1678</v>
      </c>
    </row>
    <row r="609" spans="1:6">
      <c r="A609" s="179" t="str">
        <f t="shared" si="36"/>
        <v>25F</v>
      </c>
      <c r="B609" s="179">
        <v>607</v>
      </c>
      <c r="C609" s="182">
        <f t="shared" si="37"/>
        <v>437</v>
      </c>
      <c r="D609" s="179">
        <f t="shared" si="38"/>
        <v>14</v>
      </c>
      <c r="E609" s="179" t="str">
        <f t="shared" si="39"/>
        <v>R437.14</v>
      </c>
      <c r="F609" s="9" t="s">
        <v>1679</v>
      </c>
    </row>
    <row r="610" spans="1:6">
      <c r="A610" s="179" t="str">
        <f t="shared" si="36"/>
        <v>260</v>
      </c>
      <c r="B610" s="179">
        <v>608</v>
      </c>
      <c r="C610" s="182">
        <f t="shared" si="37"/>
        <v>437</v>
      </c>
      <c r="D610" s="179">
        <f t="shared" si="38"/>
        <v>15</v>
      </c>
      <c r="E610" s="179" t="str">
        <f t="shared" si="39"/>
        <v>R437.15</v>
      </c>
      <c r="F610" s="9" t="s">
        <v>1680</v>
      </c>
    </row>
    <row r="611" spans="1:6">
      <c r="A611" s="179" t="str">
        <f t="shared" si="36"/>
        <v>261</v>
      </c>
      <c r="B611" s="179">
        <v>609</v>
      </c>
      <c r="C611" s="182">
        <f t="shared" si="37"/>
        <v>438</v>
      </c>
      <c r="D611" s="179">
        <f t="shared" si="38"/>
        <v>0</v>
      </c>
      <c r="E611" s="179" t="str">
        <f t="shared" si="39"/>
        <v>R438.0</v>
      </c>
      <c r="F611" s="9" t="s">
        <v>1681</v>
      </c>
    </row>
    <row r="612" spans="1:6">
      <c r="A612" s="179" t="str">
        <f t="shared" si="36"/>
        <v>262</v>
      </c>
      <c r="B612" s="179">
        <v>610</v>
      </c>
      <c r="C612" s="182">
        <f t="shared" si="37"/>
        <v>438</v>
      </c>
      <c r="D612" s="179">
        <f t="shared" si="38"/>
        <v>1</v>
      </c>
      <c r="E612" s="179" t="str">
        <f t="shared" si="39"/>
        <v>R438.1</v>
      </c>
      <c r="F612" s="9" t="s">
        <v>1682</v>
      </c>
    </row>
    <row r="613" spans="1:6">
      <c r="A613" s="179" t="str">
        <f t="shared" si="36"/>
        <v>263</v>
      </c>
      <c r="B613" s="179">
        <v>611</v>
      </c>
      <c r="C613" s="182">
        <f t="shared" si="37"/>
        <v>438</v>
      </c>
      <c r="D613" s="179">
        <f t="shared" si="38"/>
        <v>2</v>
      </c>
      <c r="E613" s="179" t="str">
        <f t="shared" si="39"/>
        <v>R438.2</v>
      </c>
      <c r="F613" s="9" t="s">
        <v>1683</v>
      </c>
    </row>
    <row r="614" spans="1:6">
      <c r="A614" s="179" t="str">
        <f t="shared" si="36"/>
        <v>264</v>
      </c>
      <c r="B614" s="179">
        <v>612</v>
      </c>
      <c r="C614" s="182">
        <f t="shared" si="37"/>
        <v>438</v>
      </c>
      <c r="D614" s="179">
        <f t="shared" si="38"/>
        <v>3</v>
      </c>
      <c r="E614" s="179" t="str">
        <f t="shared" si="39"/>
        <v>R438.3</v>
      </c>
      <c r="F614" s="9" t="s">
        <v>1684</v>
      </c>
    </row>
    <row r="615" spans="1:6">
      <c r="A615" s="179" t="str">
        <f t="shared" si="36"/>
        <v>265</v>
      </c>
      <c r="B615" s="179">
        <v>613</v>
      </c>
      <c r="C615" s="182">
        <f t="shared" si="37"/>
        <v>438</v>
      </c>
      <c r="D615" s="179">
        <f t="shared" si="38"/>
        <v>4</v>
      </c>
      <c r="E615" s="179" t="str">
        <f t="shared" si="39"/>
        <v>R438.4</v>
      </c>
      <c r="F615" s="9" t="s">
        <v>1685</v>
      </c>
    </row>
    <row r="616" spans="1:6">
      <c r="A616" s="179" t="str">
        <f t="shared" si="36"/>
        <v>266</v>
      </c>
      <c r="B616" s="179">
        <v>614</v>
      </c>
      <c r="C616" s="182">
        <f t="shared" si="37"/>
        <v>438</v>
      </c>
      <c r="D616" s="179">
        <f t="shared" si="38"/>
        <v>5</v>
      </c>
      <c r="E616" s="179" t="str">
        <f t="shared" si="39"/>
        <v>R438.5</v>
      </c>
      <c r="F616" s="9" t="s">
        <v>1686</v>
      </c>
    </row>
    <row r="617" spans="1:6">
      <c r="A617" s="179" t="str">
        <f t="shared" si="36"/>
        <v>267</v>
      </c>
      <c r="B617" s="179">
        <v>615</v>
      </c>
      <c r="C617" s="182">
        <f t="shared" si="37"/>
        <v>438</v>
      </c>
      <c r="D617" s="179">
        <f t="shared" si="38"/>
        <v>6</v>
      </c>
      <c r="E617" s="179" t="str">
        <f t="shared" si="39"/>
        <v>R438.6</v>
      </c>
      <c r="F617" s="9" t="s">
        <v>1687</v>
      </c>
    </row>
    <row r="618" spans="1:6">
      <c r="A618" s="179" t="str">
        <f t="shared" si="36"/>
        <v>268</v>
      </c>
      <c r="B618" s="179">
        <v>616</v>
      </c>
      <c r="C618" s="182">
        <f t="shared" si="37"/>
        <v>438</v>
      </c>
      <c r="D618" s="179">
        <f t="shared" si="38"/>
        <v>7</v>
      </c>
      <c r="E618" s="179" t="str">
        <f t="shared" si="39"/>
        <v>R438.7</v>
      </c>
      <c r="F618" s="9" t="s">
        <v>1688</v>
      </c>
    </row>
    <row r="619" spans="1:6">
      <c r="A619" s="179" t="str">
        <f t="shared" si="36"/>
        <v>269</v>
      </c>
      <c r="B619" s="179">
        <v>617</v>
      </c>
      <c r="C619" s="182">
        <f t="shared" si="37"/>
        <v>438</v>
      </c>
      <c r="D619" s="179">
        <f t="shared" si="38"/>
        <v>8</v>
      </c>
      <c r="E619" s="179" t="str">
        <f t="shared" si="39"/>
        <v>R438.8</v>
      </c>
      <c r="F619" s="9" t="s">
        <v>1689</v>
      </c>
    </row>
    <row r="620" spans="1:6">
      <c r="A620" s="179" t="str">
        <f t="shared" si="36"/>
        <v>26A</v>
      </c>
      <c r="B620" s="179">
        <v>618</v>
      </c>
      <c r="C620" s="182">
        <f t="shared" si="37"/>
        <v>438</v>
      </c>
      <c r="D620" s="179">
        <f t="shared" si="38"/>
        <v>9</v>
      </c>
      <c r="E620" s="179" t="str">
        <f t="shared" si="39"/>
        <v>R438.9</v>
      </c>
      <c r="F620" s="9" t="s">
        <v>1690</v>
      </c>
    </row>
    <row r="621" spans="1:6">
      <c r="A621" s="179" t="str">
        <f t="shared" si="36"/>
        <v>26B</v>
      </c>
      <c r="B621" s="179">
        <v>619</v>
      </c>
      <c r="C621" s="182">
        <f t="shared" si="37"/>
        <v>438</v>
      </c>
      <c r="D621" s="179">
        <f t="shared" si="38"/>
        <v>10</v>
      </c>
      <c r="E621" s="179" t="str">
        <f t="shared" si="39"/>
        <v>R438.10</v>
      </c>
      <c r="F621" s="9" t="s">
        <v>1691</v>
      </c>
    </row>
    <row r="622" spans="1:6">
      <c r="A622" s="179" t="str">
        <f t="shared" si="36"/>
        <v>26C</v>
      </c>
      <c r="B622" s="179">
        <v>620</v>
      </c>
      <c r="C622" s="182">
        <f t="shared" si="37"/>
        <v>438</v>
      </c>
      <c r="D622" s="179">
        <f t="shared" si="38"/>
        <v>11</v>
      </c>
      <c r="E622" s="179" t="str">
        <f t="shared" si="39"/>
        <v>R438.11</v>
      </c>
      <c r="F622" s="9" t="s">
        <v>1692</v>
      </c>
    </row>
    <row r="623" spans="1:6">
      <c r="A623" s="179" t="str">
        <f t="shared" si="36"/>
        <v>26D</v>
      </c>
      <c r="B623" s="179">
        <v>621</v>
      </c>
      <c r="C623" s="182">
        <f t="shared" si="37"/>
        <v>438</v>
      </c>
      <c r="D623" s="179">
        <f t="shared" si="38"/>
        <v>12</v>
      </c>
      <c r="E623" s="179" t="str">
        <f t="shared" si="39"/>
        <v>R438.12</v>
      </c>
      <c r="F623" s="9" t="s">
        <v>1693</v>
      </c>
    </row>
    <row r="624" spans="1:6">
      <c r="A624" s="179" t="str">
        <f t="shared" si="36"/>
        <v>26E</v>
      </c>
      <c r="B624" s="179">
        <v>622</v>
      </c>
      <c r="C624" s="182">
        <f t="shared" si="37"/>
        <v>438</v>
      </c>
      <c r="D624" s="179">
        <f t="shared" si="38"/>
        <v>13</v>
      </c>
      <c r="E624" s="179" t="str">
        <f t="shared" si="39"/>
        <v>R438.13</v>
      </c>
      <c r="F624" s="9" t="s">
        <v>1693</v>
      </c>
    </row>
    <row r="625" spans="1:6">
      <c r="A625" s="179" t="str">
        <f t="shared" si="36"/>
        <v>26F</v>
      </c>
      <c r="B625" s="179">
        <v>623</v>
      </c>
      <c r="C625" s="182">
        <f t="shared" si="37"/>
        <v>438</v>
      </c>
      <c r="D625" s="179">
        <f t="shared" si="38"/>
        <v>14</v>
      </c>
      <c r="E625" s="179" t="str">
        <f t="shared" si="39"/>
        <v>R438.14</v>
      </c>
      <c r="F625" s="9" t="s">
        <v>1693</v>
      </c>
    </row>
    <row r="626" spans="1:6">
      <c r="A626" s="179" t="str">
        <f t="shared" si="36"/>
        <v>270</v>
      </c>
      <c r="B626" s="179">
        <v>624</v>
      </c>
      <c r="C626" s="182">
        <f t="shared" si="37"/>
        <v>438</v>
      </c>
      <c r="D626" s="179">
        <f t="shared" si="38"/>
        <v>15</v>
      </c>
      <c r="E626" s="179" t="str">
        <f t="shared" si="39"/>
        <v>R438.15</v>
      </c>
      <c r="F626" s="9" t="s">
        <v>1693</v>
      </c>
    </row>
    <row r="627" spans="1:6">
      <c r="A627" s="179" t="str">
        <f t="shared" si="36"/>
        <v>271</v>
      </c>
      <c r="B627" s="179">
        <v>625</v>
      </c>
      <c r="C627" s="182">
        <f t="shared" si="37"/>
        <v>439</v>
      </c>
      <c r="D627" s="179">
        <f t="shared" si="38"/>
        <v>0</v>
      </c>
      <c r="E627" s="179" t="str">
        <f t="shared" si="39"/>
        <v>R439.0</v>
      </c>
      <c r="F627" s="9" t="s">
        <v>1694</v>
      </c>
    </row>
    <row r="628" spans="1:6">
      <c r="A628" s="179" t="str">
        <f t="shared" si="36"/>
        <v>272</v>
      </c>
      <c r="B628" s="179">
        <v>626</v>
      </c>
      <c r="C628" s="182">
        <f t="shared" si="37"/>
        <v>439</v>
      </c>
      <c r="D628" s="179">
        <f t="shared" si="38"/>
        <v>1</v>
      </c>
      <c r="E628" s="179" t="str">
        <f t="shared" si="39"/>
        <v>R439.1</v>
      </c>
      <c r="F628" s="9" t="s">
        <v>1693</v>
      </c>
    </row>
    <row r="629" spans="1:6">
      <c r="A629" s="179" t="str">
        <f t="shared" si="36"/>
        <v>273</v>
      </c>
      <c r="B629" s="179">
        <v>627</v>
      </c>
      <c r="C629" s="182">
        <f t="shared" si="37"/>
        <v>439</v>
      </c>
      <c r="D629" s="179">
        <f t="shared" si="38"/>
        <v>2</v>
      </c>
      <c r="E629" s="179" t="str">
        <f t="shared" si="39"/>
        <v>R439.2</v>
      </c>
      <c r="F629" s="9" t="s">
        <v>1695</v>
      </c>
    </row>
    <row r="630" spans="1:6">
      <c r="A630" s="179" t="str">
        <f t="shared" si="36"/>
        <v>274</v>
      </c>
      <c r="B630" s="179">
        <v>628</v>
      </c>
      <c r="C630" s="182">
        <f t="shared" si="37"/>
        <v>439</v>
      </c>
      <c r="D630" s="179">
        <f t="shared" si="38"/>
        <v>3</v>
      </c>
      <c r="E630" s="179" t="str">
        <f t="shared" si="39"/>
        <v>R439.3</v>
      </c>
      <c r="F630" s="9" t="s">
        <v>1696</v>
      </c>
    </row>
    <row r="631" spans="1:6">
      <c r="A631" s="179" t="str">
        <f t="shared" si="36"/>
        <v>275</v>
      </c>
      <c r="B631" s="179">
        <v>629</v>
      </c>
      <c r="C631" s="182">
        <f t="shared" si="37"/>
        <v>439</v>
      </c>
      <c r="D631" s="179">
        <f t="shared" si="38"/>
        <v>4</v>
      </c>
      <c r="E631" s="179" t="str">
        <f t="shared" si="39"/>
        <v>R439.4</v>
      </c>
      <c r="F631" s="9" t="s">
        <v>1697</v>
      </c>
    </row>
    <row r="632" spans="1:6">
      <c r="A632" s="179" t="str">
        <f t="shared" si="36"/>
        <v>276</v>
      </c>
      <c r="B632" s="179">
        <v>630</v>
      </c>
      <c r="C632" s="182">
        <f t="shared" si="37"/>
        <v>439</v>
      </c>
      <c r="D632" s="179">
        <f t="shared" si="38"/>
        <v>5</v>
      </c>
      <c r="E632" s="179" t="str">
        <f t="shared" si="39"/>
        <v>R439.5</v>
      </c>
      <c r="F632" s="9" t="s">
        <v>1698</v>
      </c>
    </row>
    <row r="633" spans="1:6">
      <c r="A633" s="179" t="str">
        <f t="shared" si="36"/>
        <v>277</v>
      </c>
      <c r="B633" s="179">
        <v>631</v>
      </c>
      <c r="C633" s="182">
        <f t="shared" si="37"/>
        <v>439</v>
      </c>
      <c r="D633" s="179">
        <f t="shared" si="38"/>
        <v>6</v>
      </c>
      <c r="E633" s="179" t="str">
        <f t="shared" si="39"/>
        <v>R439.6</v>
      </c>
      <c r="F633" s="9" t="s">
        <v>1699</v>
      </c>
    </row>
    <row r="634" spans="1:6">
      <c r="A634" s="179" t="str">
        <f t="shared" si="36"/>
        <v>278</v>
      </c>
      <c r="B634" s="179">
        <v>632</v>
      </c>
      <c r="C634" s="182">
        <f t="shared" si="37"/>
        <v>439</v>
      </c>
      <c r="D634" s="179">
        <f t="shared" si="38"/>
        <v>7</v>
      </c>
      <c r="E634" s="179" t="str">
        <f t="shared" si="39"/>
        <v>R439.7</v>
      </c>
      <c r="F634" s="9" t="s">
        <v>1700</v>
      </c>
    </row>
    <row r="635" spans="1:6">
      <c r="A635" s="179" t="str">
        <f t="shared" si="36"/>
        <v>279</v>
      </c>
      <c r="B635" s="179">
        <v>633</v>
      </c>
      <c r="C635" s="182">
        <f t="shared" si="37"/>
        <v>439</v>
      </c>
      <c r="D635" s="179">
        <f t="shared" si="38"/>
        <v>8</v>
      </c>
      <c r="E635" s="179" t="str">
        <f t="shared" si="39"/>
        <v>R439.8</v>
      </c>
      <c r="F635" s="9" t="s">
        <v>1701</v>
      </c>
    </row>
    <row r="636" spans="1:6">
      <c r="A636" s="179" t="str">
        <f t="shared" si="36"/>
        <v>27A</v>
      </c>
      <c r="B636" s="179">
        <v>634</v>
      </c>
      <c r="C636" s="182">
        <f t="shared" si="37"/>
        <v>439</v>
      </c>
      <c r="D636" s="179">
        <f t="shared" si="38"/>
        <v>9</v>
      </c>
      <c r="E636" s="179" t="str">
        <f t="shared" si="39"/>
        <v>R439.9</v>
      </c>
      <c r="F636" s="9" t="s">
        <v>1702</v>
      </c>
    </row>
    <row r="637" spans="1:6">
      <c r="A637" s="179" t="str">
        <f t="shared" si="36"/>
        <v>27B</v>
      </c>
      <c r="B637" s="179">
        <v>635</v>
      </c>
      <c r="C637" s="182">
        <f t="shared" si="37"/>
        <v>439</v>
      </c>
      <c r="D637" s="179">
        <f t="shared" si="38"/>
        <v>10</v>
      </c>
      <c r="E637" s="179" t="str">
        <f t="shared" si="39"/>
        <v>R439.10</v>
      </c>
      <c r="F637" s="9" t="s">
        <v>1703</v>
      </c>
    </row>
    <row r="638" spans="1:6">
      <c r="A638" s="179" t="str">
        <f t="shared" si="36"/>
        <v>27C</v>
      </c>
      <c r="B638" s="179">
        <v>636</v>
      </c>
      <c r="C638" s="182">
        <f t="shared" si="37"/>
        <v>439</v>
      </c>
      <c r="D638" s="179">
        <f t="shared" si="38"/>
        <v>11</v>
      </c>
      <c r="E638" s="179" t="str">
        <f t="shared" si="39"/>
        <v>R439.11</v>
      </c>
      <c r="F638" s="9" t="s">
        <v>1704</v>
      </c>
    </row>
    <row r="639" spans="1:6">
      <c r="A639" s="179" t="str">
        <f t="shared" si="36"/>
        <v>27D</v>
      </c>
      <c r="B639" s="179">
        <v>637</v>
      </c>
      <c r="C639" s="182">
        <f t="shared" si="37"/>
        <v>439</v>
      </c>
      <c r="D639" s="179">
        <f t="shared" si="38"/>
        <v>12</v>
      </c>
      <c r="E639" s="179" t="str">
        <f t="shared" si="39"/>
        <v>R439.12</v>
      </c>
      <c r="F639" s="9" t="s">
        <v>1705</v>
      </c>
    </row>
    <row r="640" spans="1:6">
      <c r="A640" s="179" t="str">
        <f t="shared" si="36"/>
        <v>27E</v>
      </c>
      <c r="B640" s="179">
        <v>638</v>
      </c>
      <c r="C640" s="182">
        <f t="shared" si="37"/>
        <v>439</v>
      </c>
      <c r="D640" s="179">
        <f t="shared" si="38"/>
        <v>13</v>
      </c>
      <c r="E640" s="179" t="str">
        <f t="shared" si="39"/>
        <v>R439.13</v>
      </c>
      <c r="F640" s="9" t="s">
        <v>1706</v>
      </c>
    </row>
    <row r="641" spans="1:6">
      <c r="A641" s="179" t="str">
        <f t="shared" si="36"/>
        <v>27F</v>
      </c>
      <c r="B641" s="179">
        <v>639</v>
      </c>
      <c r="C641" s="182">
        <f t="shared" si="37"/>
        <v>439</v>
      </c>
      <c r="D641" s="179">
        <f t="shared" si="38"/>
        <v>14</v>
      </c>
      <c r="E641" s="179" t="str">
        <f t="shared" si="39"/>
        <v>R439.14</v>
      </c>
      <c r="F641" s="9" t="s">
        <v>1707</v>
      </c>
    </row>
    <row r="642" spans="1:6">
      <c r="A642" s="179" t="str">
        <f t="shared" si="36"/>
        <v>280</v>
      </c>
      <c r="B642" s="179">
        <v>640</v>
      </c>
      <c r="C642" s="182">
        <f t="shared" si="37"/>
        <v>439</v>
      </c>
      <c r="D642" s="179">
        <f t="shared" si="38"/>
        <v>15</v>
      </c>
      <c r="E642" s="179" t="str">
        <f t="shared" si="39"/>
        <v>R439.15</v>
      </c>
      <c r="F642" s="9" t="s">
        <v>1708</v>
      </c>
    </row>
    <row r="643" spans="1:6">
      <c r="A643" s="179" t="str">
        <f t="shared" si="36"/>
        <v>281</v>
      </c>
      <c r="B643" s="179">
        <v>641</v>
      </c>
      <c r="C643" s="182">
        <f t="shared" si="37"/>
        <v>440</v>
      </c>
      <c r="D643" s="179">
        <f t="shared" si="38"/>
        <v>0</v>
      </c>
      <c r="E643" s="179" t="str">
        <f t="shared" si="39"/>
        <v>R440.0</v>
      </c>
      <c r="F643" s="9" t="s">
        <v>1709</v>
      </c>
    </row>
    <row r="644" spans="1:6">
      <c r="A644" s="179" t="str">
        <f t="shared" ref="A644:A707" si="40">DEC2HEX(B644)</f>
        <v>282</v>
      </c>
      <c r="B644" s="179">
        <v>642</v>
      </c>
      <c r="C644" s="182">
        <f t="shared" si="37"/>
        <v>440</v>
      </c>
      <c r="D644" s="179">
        <f t="shared" si="38"/>
        <v>1</v>
      </c>
      <c r="E644" s="179" t="str">
        <f t="shared" si="39"/>
        <v>R440.1</v>
      </c>
      <c r="F644" s="9" t="s">
        <v>1710</v>
      </c>
    </row>
    <row r="645" spans="1:6">
      <c r="A645" s="179" t="str">
        <f t="shared" si="40"/>
        <v>283</v>
      </c>
      <c r="B645" s="179">
        <v>643</v>
      </c>
      <c r="C645" s="182">
        <f t="shared" si="37"/>
        <v>440</v>
      </c>
      <c r="D645" s="179">
        <f t="shared" si="38"/>
        <v>2</v>
      </c>
      <c r="E645" s="179" t="str">
        <f t="shared" si="39"/>
        <v>R440.2</v>
      </c>
      <c r="F645" s="9" t="s">
        <v>1693</v>
      </c>
    </row>
    <row r="646" spans="1:6">
      <c r="A646" s="179" t="str">
        <f t="shared" si="40"/>
        <v>284</v>
      </c>
      <c r="B646" s="179">
        <v>644</v>
      </c>
      <c r="C646" s="182">
        <f t="shared" si="37"/>
        <v>440</v>
      </c>
      <c r="D646" s="179">
        <f t="shared" si="38"/>
        <v>3</v>
      </c>
      <c r="E646" s="179" t="str">
        <f t="shared" si="39"/>
        <v>R440.3</v>
      </c>
      <c r="F646" s="9" t="s">
        <v>1711</v>
      </c>
    </row>
    <row r="647" spans="1:6">
      <c r="A647" s="179" t="str">
        <f t="shared" si="40"/>
        <v>285</v>
      </c>
      <c r="B647" s="179">
        <v>645</v>
      </c>
      <c r="C647" s="182">
        <f t="shared" si="37"/>
        <v>440</v>
      </c>
      <c r="D647" s="179">
        <f t="shared" si="38"/>
        <v>4</v>
      </c>
      <c r="E647" s="179" t="str">
        <f t="shared" si="39"/>
        <v>R440.4</v>
      </c>
      <c r="F647" s="9" t="s">
        <v>1712</v>
      </c>
    </row>
    <row r="648" spans="1:6">
      <c r="A648" s="179" t="str">
        <f t="shared" si="40"/>
        <v>286</v>
      </c>
      <c r="B648" s="179">
        <v>646</v>
      </c>
      <c r="C648" s="182">
        <f t="shared" ref="C648:C711" si="41">IF(D647&lt;&gt;15,C647,C647+1)</f>
        <v>440</v>
      </c>
      <c r="D648" s="179">
        <f t="shared" si="38"/>
        <v>5</v>
      </c>
      <c r="E648" s="179" t="str">
        <f t="shared" si="39"/>
        <v>R440.5</v>
      </c>
      <c r="F648" s="9" t="s">
        <v>1713</v>
      </c>
    </row>
    <row r="649" spans="1:6">
      <c r="A649" s="179" t="str">
        <f t="shared" si="40"/>
        <v>287</v>
      </c>
      <c r="B649" s="179">
        <v>647</v>
      </c>
      <c r="C649" s="182">
        <f t="shared" si="41"/>
        <v>440</v>
      </c>
      <c r="D649" s="179">
        <f t="shared" si="38"/>
        <v>6</v>
      </c>
      <c r="E649" s="179" t="str">
        <f t="shared" si="39"/>
        <v>R440.6</v>
      </c>
      <c r="F649" s="9" t="s">
        <v>1714</v>
      </c>
    </row>
    <row r="650" spans="1:6">
      <c r="A650" s="179" t="str">
        <f t="shared" si="40"/>
        <v>288</v>
      </c>
      <c r="B650" s="179">
        <v>648</v>
      </c>
      <c r="C650" s="182">
        <f t="shared" si="41"/>
        <v>440</v>
      </c>
      <c r="D650" s="179">
        <f t="shared" si="38"/>
        <v>7</v>
      </c>
      <c r="E650" s="179" t="str">
        <f t="shared" si="39"/>
        <v>R440.7</v>
      </c>
      <c r="F650" s="9" t="s">
        <v>1715</v>
      </c>
    </row>
    <row r="651" spans="1:6">
      <c r="A651" s="179" t="str">
        <f t="shared" si="40"/>
        <v>289</v>
      </c>
      <c r="B651" s="179">
        <v>649</v>
      </c>
      <c r="C651" s="182">
        <f t="shared" si="41"/>
        <v>440</v>
      </c>
      <c r="D651" s="179">
        <f t="shared" si="38"/>
        <v>8</v>
      </c>
      <c r="E651" s="179" t="str">
        <f t="shared" si="39"/>
        <v>R440.8</v>
      </c>
      <c r="F651" s="9" t="s">
        <v>1716</v>
      </c>
    </row>
    <row r="652" spans="1:6">
      <c r="A652" s="179" t="str">
        <f t="shared" si="40"/>
        <v>28A</v>
      </c>
      <c r="B652" s="179">
        <v>650</v>
      </c>
      <c r="C652" s="182">
        <f t="shared" si="41"/>
        <v>440</v>
      </c>
      <c r="D652" s="179">
        <f t="shared" si="38"/>
        <v>9</v>
      </c>
      <c r="E652" s="179" t="str">
        <f t="shared" si="39"/>
        <v>R440.9</v>
      </c>
      <c r="F652" s="9" t="s">
        <v>1717</v>
      </c>
    </row>
    <row r="653" spans="1:6">
      <c r="A653" s="179" t="str">
        <f t="shared" si="40"/>
        <v>28B</v>
      </c>
      <c r="B653" s="179">
        <v>651</v>
      </c>
      <c r="C653" s="182">
        <f t="shared" si="41"/>
        <v>440</v>
      </c>
      <c r="D653" s="179">
        <f t="shared" ref="D653:D716" si="42">IF(D652&lt;&gt;15,D652+1,0)</f>
        <v>10</v>
      </c>
      <c r="E653" s="179" t="str">
        <f t="shared" si="39"/>
        <v>R440.10</v>
      </c>
      <c r="F653" s="9" t="s">
        <v>1718</v>
      </c>
    </row>
    <row r="654" spans="1:6">
      <c r="A654" s="179" t="str">
        <f t="shared" si="40"/>
        <v>28C</v>
      </c>
      <c r="B654" s="179">
        <v>652</v>
      </c>
      <c r="C654" s="182">
        <f t="shared" si="41"/>
        <v>440</v>
      </c>
      <c r="D654" s="179">
        <f t="shared" si="42"/>
        <v>11</v>
      </c>
      <c r="E654" s="179" t="str">
        <f t="shared" ref="E654:E717" si="43">B$2&amp;C654&amp;"."&amp;D654</f>
        <v>R440.11</v>
      </c>
      <c r="F654" s="9" t="s">
        <v>1719</v>
      </c>
    </row>
    <row r="655" spans="1:6">
      <c r="A655" s="179" t="str">
        <f t="shared" si="40"/>
        <v>28D</v>
      </c>
      <c r="B655" s="179">
        <v>653</v>
      </c>
      <c r="C655" s="182">
        <f t="shared" si="41"/>
        <v>440</v>
      </c>
      <c r="D655" s="179">
        <f t="shared" si="42"/>
        <v>12</v>
      </c>
      <c r="E655" s="179" t="str">
        <f t="shared" si="43"/>
        <v>R440.12</v>
      </c>
      <c r="F655" s="9" t="s">
        <v>1720</v>
      </c>
    </row>
    <row r="656" spans="1:6">
      <c r="A656" s="179" t="str">
        <f t="shared" si="40"/>
        <v>28E</v>
      </c>
      <c r="B656" s="179">
        <v>654</v>
      </c>
      <c r="C656" s="182">
        <f t="shared" si="41"/>
        <v>440</v>
      </c>
      <c r="D656" s="179">
        <f t="shared" si="42"/>
        <v>13</v>
      </c>
      <c r="E656" s="179" t="str">
        <f t="shared" si="43"/>
        <v>R440.13</v>
      </c>
      <c r="F656" s="9" t="s">
        <v>1693</v>
      </c>
    </row>
    <row r="657" spans="1:6">
      <c r="A657" s="179" t="str">
        <f t="shared" si="40"/>
        <v>28F</v>
      </c>
      <c r="B657" s="179">
        <v>655</v>
      </c>
      <c r="C657" s="182">
        <f t="shared" si="41"/>
        <v>440</v>
      </c>
      <c r="D657" s="179">
        <f t="shared" si="42"/>
        <v>14</v>
      </c>
      <c r="E657" s="179" t="str">
        <f t="shared" si="43"/>
        <v>R440.14</v>
      </c>
      <c r="F657" s="9" t="s">
        <v>1721</v>
      </c>
    </row>
    <row r="658" spans="1:6">
      <c r="A658" s="179" t="str">
        <f t="shared" si="40"/>
        <v>290</v>
      </c>
      <c r="B658" s="179">
        <v>656</v>
      </c>
      <c r="C658" s="182">
        <f t="shared" si="41"/>
        <v>440</v>
      </c>
      <c r="D658" s="179">
        <f t="shared" si="42"/>
        <v>15</v>
      </c>
      <c r="E658" s="179" t="str">
        <f t="shared" si="43"/>
        <v>R440.15</v>
      </c>
      <c r="F658" s="9" t="s">
        <v>1722</v>
      </c>
    </row>
    <row r="659" spans="1:6">
      <c r="A659" s="179" t="str">
        <f t="shared" si="40"/>
        <v>291</v>
      </c>
      <c r="B659" s="179">
        <v>657</v>
      </c>
      <c r="C659" s="182">
        <f t="shared" si="41"/>
        <v>441</v>
      </c>
      <c r="D659" s="179">
        <f t="shared" si="42"/>
        <v>0</v>
      </c>
      <c r="E659" s="179" t="str">
        <f t="shared" si="43"/>
        <v>R441.0</v>
      </c>
      <c r="F659" s="9" t="s">
        <v>1723</v>
      </c>
    </row>
    <row r="660" spans="1:6">
      <c r="A660" s="179" t="str">
        <f t="shared" si="40"/>
        <v>292</v>
      </c>
      <c r="B660" s="179">
        <v>658</v>
      </c>
      <c r="C660" s="182">
        <f t="shared" si="41"/>
        <v>441</v>
      </c>
      <c r="D660" s="179">
        <f t="shared" si="42"/>
        <v>1</v>
      </c>
      <c r="E660" s="179" t="str">
        <f t="shared" si="43"/>
        <v>R441.1</v>
      </c>
      <c r="F660" s="9" t="s">
        <v>1724</v>
      </c>
    </row>
    <row r="661" spans="1:6">
      <c r="A661" s="179" t="str">
        <f t="shared" si="40"/>
        <v>293</v>
      </c>
      <c r="B661" s="179">
        <v>659</v>
      </c>
      <c r="C661" s="182">
        <f t="shared" si="41"/>
        <v>441</v>
      </c>
      <c r="D661" s="179">
        <f t="shared" si="42"/>
        <v>2</v>
      </c>
      <c r="E661" s="179" t="str">
        <f t="shared" si="43"/>
        <v>R441.2</v>
      </c>
      <c r="F661" s="9" t="s">
        <v>1725</v>
      </c>
    </row>
    <row r="662" spans="1:6">
      <c r="A662" s="179" t="str">
        <f t="shared" si="40"/>
        <v>294</v>
      </c>
      <c r="B662" s="179">
        <v>660</v>
      </c>
      <c r="C662" s="182">
        <f t="shared" si="41"/>
        <v>441</v>
      </c>
      <c r="D662" s="179">
        <f t="shared" si="42"/>
        <v>3</v>
      </c>
      <c r="E662" s="179" t="str">
        <f t="shared" si="43"/>
        <v>R441.3</v>
      </c>
      <c r="F662" s="9" t="s">
        <v>1693</v>
      </c>
    </row>
    <row r="663" spans="1:6">
      <c r="A663" s="179" t="str">
        <f t="shared" si="40"/>
        <v>295</v>
      </c>
      <c r="B663" s="179">
        <v>661</v>
      </c>
      <c r="C663" s="182">
        <f t="shared" si="41"/>
        <v>441</v>
      </c>
      <c r="D663" s="179">
        <f t="shared" si="42"/>
        <v>4</v>
      </c>
      <c r="E663" s="179" t="str">
        <f t="shared" si="43"/>
        <v>R441.4</v>
      </c>
      <c r="F663" s="9" t="s">
        <v>1726</v>
      </c>
    </row>
    <row r="664" spans="1:6">
      <c r="A664" s="179" t="str">
        <f t="shared" si="40"/>
        <v>296</v>
      </c>
      <c r="B664" s="179">
        <v>662</v>
      </c>
      <c r="C664" s="182">
        <f t="shared" si="41"/>
        <v>441</v>
      </c>
      <c r="D664" s="179">
        <f t="shared" si="42"/>
        <v>5</v>
      </c>
      <c r="E664" s="179" t="str">
        <f t="shared" si="43"/>
        <v>R441.5</v>
      </c>
      <c r="F664" s="9" t="s">
        <v>1727</v>
      </c>
    </row>
    <row r="665" spans="1:6">
      <c r="A665" s="179" t="str">
        <f t="shared" si="40"/>
        <v>297</v>
      </c>
      <c r="B665" s="179">
        <v>663</v>
      </c>
      <c r="C665" s="182">
        <f t="shared" si="41"/>
        <v>441</v>
      </c>
      <c r="D665" s="179">
        <f t="shared" si="42"/>
        <v>6</v>
      </c>
      <c r="E665" s="179" t="str">
        <f t="shared" si="43"/>
        <v>R441.6</v>
      </c>
      <c r="F665" s="9" t="s">
        <v>1728</v>
      </c>
    </row>
    <row r="666" spans="1:6">
      <c r="A666" s="179" t="str">
        <f t="shared" si="40"/>
        <v>298</v>
      </c>
      <c r="B666" s="179">
        <v>664</v>
      </c>
      <c r="C666" s="182">
        <f t="shared" si="41"/>
        <v>441</v>
      </c>
      <c r="D666" s="179">
        <f t="shared" si="42"/>
        <v>7</v>
      </c>
      <c r="E666" s="179" t="str">
        <f t="shared" si="43"/>
        <v>R441.7</v>
      </c>
      <c r="F666" s="9" t="s">
        <v>1729</v>
      </c>
    </row>
    <row r="667" spans="1:6">
      <c r="A667" s="179" t="str">
        <f t="shared" si="40"/>
        <v>299</v>
      </c>
      <c r="B667" s="179">
        <v>665</v>
      </c>
      <c r="C667" s="182">
        <f t="shared" si="41"/>
        <v>441</v>
      </c>
      <c r="D667" s="179">
        <f t="shared" si="42"/>
        <v>8</v>
      </c>
      <c r="E667" s="179" t="str">
        <f t="shared" si="43"/>
        <v>R441.8</v>
      </c>
      <c r="F667" s="9" t="s">
        <v>1693</v>
      </c>
    </row>
    <row r="668" spans="1:6">
      <c r="A668" s="179" t="str">
        <f t="shared" si="40"/>
        <v>29A</v>
      </c>
      <c r="B668" s="179">
        <v>666</v>
      </c>
      <c r="C668" s="182">
        <f t="shared" si="41"/>
        <v>441</v>
      </c>
      <c r="D668" s="179">
        <f t="shared" si="42"/>
        <v>9</v>
      </c>
      <c r="E668" s="179" t="str">
        <f t="shared" si="43"/>
        <v>R441.9</v>
      </c>
      <c r="F668" s="9" t="s">
        <v>1693</v>
      </c>
    </row>
    <row r="669" spans="1:6">
      <c r="A669" s="179" t="str">
        <f t="shared" si="40"/>
        <v>29B</v>
      </c>
      <c r="B669" s="179">
        <v>667</v>
      </c>
      <c r="C669" s="182">
        <f t="shared" si="41"/>
        <v>441</v>
      </c>
      <c r="D669" s="179">
        <f t="shared" si="42"/>
        <v>10</v>
      </c>
      <c r="E669" s="179" t="str">
        <f t="shared" si="43"/>
        <v>R441.10</v>
      </c>
      <c r="F669" s="9" t="s">
        <v>1730</v>
      </c>
    </row>
    <row r="670" spans="1:6">
      <c r="A670" s="179" t="str">
        <f t="shared" si="40"/>
        <v>29C</v>
      </c>
      <c r="B670" s="179">
        <v>668</v>
      </c>
      <c r="C670" s="182">
        <f t="shared" si="41"/>
        <v>441</v>
      </c>
      <c r="D670" s="179">
        <f t="shared" si="42"/>
        <v>11</v>
      </c>
      <c r="E670" s="179" t="str">
        <f t="shared" si="43"/>
        <v>R441.11</v>
      </c>
      <c r="F670" s="9" t="s">
        <v>1731</v>
      </c>
    </row>
    <row r="671" spans="1:6">
      <c r="A671" s="179" t="str">
        <f t="shared" si="40"/>
        <v>29D</v>
      </c>
      <c r="B671" s="179">
        <v>669</v>
      </c>
      <c r="C671" s="182">
        <f t="shared" si="41"/>
        <v>441</v>
      </c>
      <c r="D671" s="179">
        <f t="shared" si="42"/>
        <v>12</v>
      </c>
      <c r="E671" s="179" t="str">
        <f t="shared" si="43"/>
        <v>R441.12</v>
      </c>
      <c r="F671" s="9" t="s">
        <v>1732</v>
      </c>
    </row>
    <row r="672" spans="1:6">
      <c r="A672" s="179" t="str">
        <f t="shared" si="40"/>
        <v>29E</v>
      </c>
      <c r="B672" s="179">
        <v>670</v>
      </c>
      <c r="C672" s="182">
        <f t="shared" si="41"/>
        <v>441</v>
      </c>
      <c r="D672" s="179">
        <f t="shared" si="42"/>
        <v>13</v>
      </c>
      <c r="E672" s="179" t="str">
        <f t="shared" si="43"/>
        <v>R441.13</v>
      </c>
      <c r="F672" s="9" t="s">
        <v>1733</v>
      </c>
    </row>
    <row r="673" spans="1:6">
      <c r="A673" s="179" t="str">
        <f t="shared" si="40"/>
        <v>29F</v>
      </c>
      <c r="B673" s="179">
        <v>671</v>
      </c>
      <c r="C673" s="182">
        <f t="shared" si="41"/>
        <v>441</v>
      </c>
      <c r="D673" s="179">
        <f t="shared" si="42"/>
        <v>14</v>
      </c>
      <c r="E673" s="179" t="str">
        <f t="shared" si="43"/>
        <v>R441.14</v>
      </c>
      <c r="F673" s="9" t="s">
        <v>1734</v>
      </c>
    </row>
    <row r="674" spans="1:6">
      <c r="A674" s="179" t="str">
        <f t="shared" si="40"/>
        <v>2A0</v>
      </c>
      <c r="B674" s="179">
        <v>672</v>
      </c>
      <c r="C674" s="182">
        <f t="shared" si="41"/>
        <v>441</v>
      </c>
      <c r="D674" s="179">
        <f t="shared" si="42"/>
        <v>15</v>
      </c>
      <c r="E674" s="179" t="str">
        <f t="shared" si="43"/>
        <v>R441.15</v>
      </c>
      <c r="F674" s="9" t="s">
        <v>1735</v>
      </c>
    </row>
    <row r="675" spans="1:6">
      <c r="A675" s="179" t="str">
        <f t="shared" si="40"/>
        <v>2A1</v>
      </c>
      <c r="B675" s="179">
        <v>673</v>
      </c>
      <c r="C675" s="182">
        <f t="shared" si="41"/>
        <v>442</v>
      </c>
      <c r="D675" s="179">
        <f t="shared" si="42"/>
        <v>0</v>
      </c>
      <c r="E675" s="179" t="str">
        <f t="shared" si="43"/>
        <v>R442.0</v>
      </c>
      <c r="F675" s="9" t="s">
        <v>1736</v>
      </c>
    </row>
    <row r="676" spans="1:6">
      <c r="A676" s="179" t="str">
        <f t="shared" si="40"/>
        <v>2A2</v>
      </c>
      <c r="B676" s="179">
        <v>674</v>
      </c>
      <c r="C676" s="182">
        <f t="shared" si="41"/>
        <v>442</v>
      </c>
      <c r="D676" s="179">
        <f t="shared" si="42"/>
        <v>1</v>
      </c>
      <c r="E676" s="179" t="str">
        <f t="shared" si="43"/>
        <v>R442.1</v>
      </c>
      <c r="F676" s="9" t="s">
        <v>1737</v>
      </c>
    </row>
    <row r="677" spans="1:6">
      <c r="A677" s="179" t="str">
        <f t="shared" si="40"/>
        <v>2A3</v>
      </c>
      <c r="B677" s="179">
        <v>675</v>
      </c>
      <c r="C677" s="182">
        <f t="shared" si="41"/>
        <v>442</v>
      </c>
      <c r="D677" s="179">
        <f t="shared" si="42"/>
        <v>2</v>
      </c>
      <c r="E677" s="179" t="str">
        <f t="shared" si="43"/>
        <v>R442.2</v>
      </c>
      <c r="F677" s="9" t="s">
        <v>1738</v>
      </c>
    </row>
    <row r="678" spans="1:6">
      <c r="A678" s="179" t="str">
        <f t="shared" si="40"/>
        <v>2A4</v>
      </c>
      <c r="B678" s="179">
        <v>676</v>
      </c>
      <c r="C678" s="182">
        <f t="shared" si="41"/>
        <v>442</v>
      </c>
      <c r="D678" s="179">
        <f t="shared" si="42"/>
        <v>3</v>
      </c>
      <c r="E678" s="179" t="str">
        <f t="shared" si="43"/>
        <v>R442.3</v>
      </c>
      <c r="F678" s="9" t="s">
        <v>1739</v>
      </c>
    </row>
    <row r="679" spans="1:6">
      <c r="A679" s="179" t="str">
        <f t="shared" si="40"/>
        <v>2A5</v>
      </c>
      <c r="B679" s="179">
        <v>677</v>
      </c>
      <c r="C679" s="182">
        <f t="shared" si="41"/>
        <v>442</v>
      </c>
      <c r="D679" s="179">
        <f t="shared" si="42"/>
        <v>4</v>
      </c>
      <c r="E679" s="179" t="str">
        <f t="shared" si="43"/>
        <v>R442.4</v>
      </c>
      <c r="F679" s="9" t="s">
        <v>1740</v>
      </c>
    </row>
    <row r="680" spans="1:6">
      <c r="A680" s="179" t="str">
        <f t="shared" si="40"/>
        <v>2A6</v>
      </c>
      <c r="B680" s="179">
        <v>678</v>
      </c>
      <c r="C680" s="182">
        <f t="shared" si="41"/>
        <v>442</v>
      </c>
      <c r="D680" s="179">
        <f t="shared" si="42"/>
        <v>5</v>
      </c>
      <c r="E680" s="179" t="str">
        <f t="shared" si="43"/>
        <v>R442.5</v>
      </c>
      <c r="F680" s="9" t="s">
        <v>1741</v>
      </c>
    </row>
    <row r="681" spans="1:6">
      <c r="A681" s="179" t="str">
        <f t="shared" si="40"/>
        <v>2A7</v>
      </c>
      <c r="B681" s="179">
        <v>679</v>
      </c>
      <c r="C681" s="182">
        <f t="shared" si="41"/>
        <v>442</v>
      </c>
      <c r="D681" s="179">
        <f t="shared" si="42"/>
        <v>6</v>
      </c>
      <c r="E681" s="179" t="str">
        <f t="shared" si="43"/>
        <v>R442.6</v>
      </c>
      <c r="F681" s="9" t="s">
        <v>1742</v>
      </c>
    </row>
    <row r="682" spans="1:6">
      <c r="A682" s="179" t="str">
        <f t="shared" si="40"/>
        <v>2A8</v>
      </c>
      <c r="B682" s="179">
        <v>680</v>
      </c>
      <c r="C682" s="182">
        <f t="shared" si="41"/>
        <v>442</v>
      </c>
      <c r="D682" s="179">
        <f t="shared" si="42"/>
        <v>7</v>
      </c>
      <c r="E682" s="179" t="str">
        <f t="shared" si="43"/>
        <v>R442.7</v>
      </c>
      <c r="F682" s="9" t="s">
        <v>1743</v>
      </c>
    </row>
    <row r="683" spans="1:6">
      <c r="A683" s="179" t="str">
        <f t="shared" si="40"/>
        <v>2A9</v>
      </c>
      <c r="B683" s="179">
        <v>681</v>
      </c>
      <c r="C683" s="182">
        <f t="shared" si="41"/>
        <v>442</v>
      </c>
      <c r="D683" s="179">
        <f t="shared" si="42"/>
        <v>8</v>
      </c>
      <c r="E683" s="179" t="str">
        <f t="shared" si="43"/>
        <v>R442.8</v>
      </c>
      <c r="F683" s="9" t="s">
        <v>1744</v>
      </c>
    </row>
    <row r="684" spans="1:6">
      <c r="A684" s="179" t="str">
        <f t="shared" si="40"/>
        <v>2AA</v>
      </c>
      <c r="B684" s="179">
        <v>682</v>
      </c>
      <c r="C684" s="182">
        <f t="shared" si="41"/>
        <v>442</v>
      </c>
      <c r="D684" s="179">
        <f t="shared" si="42"/>
        <v>9</v>
      </c>
      <c r="E684" s="179" t="str">
        <f t="shared" si="43"/>
        <v>R442.9</v>
      </c>
      <c r="F684" s="9" t="s">
        <v>1745</v>
      </c>
    </row>
    <row r="685" spans="1:6">
      <c r="A685" s="179" t="str">
        <f t="shared" si="40"/>
        <v>2AB</v>
      </c>
      <c r="B685" s="179">
        <v>683</v>
      </c>
      <c r="C685" s="182">
        <f t="shared" si="41"/>
        <v>442</v>
      </c>
      <c r="D685" s="179">
        <f t="shared" si="42"/>
        <v>10</v>
      </c>
      <c r="E685" s="179" t="str">
        <f t="shared" si="43"/>
        <v>R442.10</v>
      </c>
      <c r="F685" s="9" t="s">
        <v>1746</v>
      </c>
    </row>
    <row r="686" spans="1:6">
      <c r="A686" s="179" t="str">
        <f t="shared" si="40"/>
        <v>2AC</v>
      </c>
      <c r="B686" s="179">
        <v>684</v>
      </c>
      <c r="C686" s="182">
        <f t="shared" si="41"/>
        <v>442</v>
      </c>
      <c r="D686" s="179">
        <f t="shared" si="42"/>
        <v>11</v>
      </c>
      <c r="E686" s="179" t="str">
        <f t="shared" si="43"/>
        <v>R442.11</v>
      </c>
      <c r="F686" s="9" t="s">
        <v>1747</v>
      </c>
    </row>
    <row r="687" spans="1:6">
      <c r="A687" s="179" t="str">
        <f t="shared" si="40"/>
        <v>2AD</v>
      </c>
      <c r="B687" s="179">
        <v>685</v>
      </c>
      <c r="C687" s="182">
        <f t="shared" si="41"/>
        <v>442</v>
      </c>
      <c r="D687" s="179">
        <f t="shared" si="42"/>
        <v>12</v>
      </c>
      <c r="E687" s="179" t="str">
        <f t="shared" si="43"/>
        <v>R442.12</v>
      </c>
      <c r="F687" s="9" t="s">
        <v>1748</v>
      </c>
    </row>
    <row r="688" spans="1:6">
      <c r="A688" s="179" t="str">
        <f t="shared" si="40"/>
        <v>2AE</v>
      </c>
      <c r="B688" s="179">
        <v>686</v>
      </c>
      <c r="C688" s="182">
        <f t="shared" si="41"/>
        <v>442</v>
      </c>
      <c r="D688" s="179">
        <f t="shared" si="42"/>
        <v>13</v>
      </c>
      <c r="E688" s="179" t="str">
        <f t="shared" si="43"/>
        <v>R442.13</v>
      </c>
      <c r="F688" s="9" t="s">
        <v>1748</v>
      </c>
    </row>
    <row r="689" spans="1:6">
      <c r="A689" s="179" t="str">
        <f t="shared" si="40"/>
        <v>2AF</v>
      </c>
      <c r="B689" s="179">
        <v>687</v>
      </c>
      <c r="C689" s="182">
        <f t="shared" si="41"/>
        <v>442</v>
      </c>
      <c r="D689" s="179">
        <f t="shared" si="42"/>
        <v>14</v>
      </c>
      <c r="E689" s="179" t="str">
        <f t="shared" si="43"/>
        <v>R442.14</v>
      </c>
      <c r="F689" s="9" t="s">
        <v>1748</v>
      </c>
    </row>
    <row r="690" spans="1:6">
      <c r="A690" s="179" t="str">
        <f t="shared" si="40"/>
        <v>2B0</v>
      </c>
      <c r="B690" s="179">
        <v>688</v>
      </c>
      <c r="C690" s="182">
        <f t="shared" si="41"/>
        <v>442</v>
      </c>
      <c r="D690" s="179">
        <f t="shared" si="42"/>
        <v>15</v>
      </c>
      <c r="E690" s="179" t="str">
        <f t="shared" si="43"/>
        <v>R442.15</v>
      </c>
      <c r="F690" s="9" t="s">
        <v>1748</v>
      </c>
    </row>
    <row r="691" spans="1:6">
      <c r="A691" s="179" t="str">
        <f t="shared" si="40"/>
        <v>2B1</v>
      </c>
      <c r="B691" s="179">
        <v>689</v>
      </c>
      <c r="C691" s="182">
        <f t="shared" si="41"/>
        <v>443</v>
      </c>
      <c r="D691" s="179">
        <f t="shared" si="42"/>
        <v>0</v>
      </c>
      <c r="E691" s="179" t="str">
        <f t="shared" si="43"/>
        <v>R443.0</v>
      </c>
      <c r="F691" s="9" t="s">
        <v>1749</v>
      </c>
    </row>
    <row r="692" spans="1:6">
      <c r="A692" s="179" t="str">
        <f t="shared" si="40"/>
        <v>2B2</v>
      </c>
      <c r="B692" s="179">
        <v>690</v>
      </c>
      <c r="C692" s="182">
        <f t="shared" si="41"/>
        <v>443</v>
      </c>
      <c r="D692" s="179">
        <f t="shared" si="42"/>
        <v>1</v>
      </c>
      <c r="E692" s="179" t="str">
        <f t="shared" si="43"/>
        <v>R443.1</v>
      </c>
      <c r="F692" s="9" t="s">
        <v>1748</v>
      </c>
    </row>
    <row r="693" spans="1:6">
      <c r="A693" s="179" t="str">
        <f t="shared" si="40"/>
        <v>2B3</v>
      </c>
      <c r="B693" s="179">
        <v>691</v>
      </c>
      <c r="C693" s="182">
        <f t="shared" si="41"/>
        <v>443</v>
      </c>
      <c r="D693" s="179">
        <f t="shared" si="42"/>
        <v>2</v>
      </c>
      <c r="E693" s="179" t="str">
        <f t="shared" si="43"/>
        <v>R443.2</v>
      </c>
      <c r="F693" s="9" t="s">
        <v>1750</v>
      </c>
    </row>
    <row r="694" spans="1:6">
      <c r="A694" s="179" t="str">
        <f t="shared" si="40"/>
        <v>2B4</v>
      </c>
      <c r="B694" s="179">
        <v>692</v>
      </c>
      <c r="C694" s="182">
        <f t="shared" si="41"/>
        <v>443</v>
      </c>
      <c r="D694" s="179">
        <f t="shared" si="42"/>
        <v>3</v>
      </c>
      <c r="E694" s="179" t="str">
        <f t="shared" si="43"/>
        <v>R443.3</v>
      </c>
      <c r="F694" s="9" t="s">
        <v>1751</v>
      </c>
    </row>
    <row r="695" spans="1:6">
      <c r="A695" s="179" t="str">
        <f t="shared" si="40"/>
        <v>2B5</v>
      </c>
      <c r="B695" s="179">
        <v>693</v>
      </c>
      <c r="C695" s="182">
        <f t="shared" si="41"/>
        <v>443</v>
      </c>
      <c r="D695" s="179">
        <f t="shared" si="42"/>
        <v>4</v>
      </c>
      <c r="E695" s="179" t="str">
        <f t="shared" si="43"/>
        <v>R443.4</v>
      </c>
      <c r="F695" s="9" t="s">
        <v>1752</v>
      </c>
    </row>
    <row r="696" spans="1:6">
      <c r="A696" s="179" t="str">
        <f t="shared" si="40"/>
        <v>2B6</v>
      </c>
      <c r="B696" s="179">
        <v>694</v>
      </c>
      <c r="C696" s="182">
        <f t="shared" si="41"/>
        <v>443</v>
      </c>
      <c r="D696" s="179">
        <f t="shared" si="42"/>
        <v>5</v>
      </c>
      <c r="E696" s="179" t="str">
        <f t="shared" si="43"/>
        <v>R443.5</v>
      </c>
      <c r="F696" s="9" t="s">
        <v>1753</v>
      </c>
    </row>
    <row r="697" spans="1:6">
      <c r="A697" s="179" t="str">
        <f t="shared" si="40"/>
        <v>2B7</v>
      </c>
      <c r="B697" s="179">
        <v>695</v>
      </c>
      <c r="C697" s="182">
        <f t="shared" si="41"/>
        <v>443</v>
      </c>
      <c r="D697" s="179">
        <f t="shared" si="42"/>
        <v>6</v>
      </c>
      <c r="E697" s="179" t="str">
        <f t="shared" si="43"/>
        <v>R443.6</v>
      </c>
      <c r="F697" s="9" t="s">
        <v>1754</v>
      </c>
    </row>
    <row r="698" spans="1:6">
      <c r="A698" s="179" t="str">
        <f t="shared" si="40"/>
        <v>2B8</v>
      </c>
      <c r="B698" s="179">
        <v>696</v>
      </c>
      <c r="C698" s="182">
        <f t="shared" si="41"/>
        <v>443</v>
      </c>
      <c r="D698" s="179">
        <f t="shared" si="42"/>
        <v>7</v>
      </c>
      <c r="E698" s="179" t="str">
        <f t="shared" si="43"/>
        <v>R443.7</v>
      </c>
      <c r="F698" s="9" t="s">
        <v>1755</v>
      </c>
    </row>
    <row r="699" spans="1:6">
      <c r="A699" s="179" t="str">
        <f t="shared" si="40"/>
        <v>2B9</v>
      </c>
      <c r="B699" s="179">
        <v>697</v>
      </c>
      <c r="C699" s="182">
        <f t="shared" si="41"/>
        <v>443</v>
      </c>
      <c r="D699" s="179">
        <f t="shared" si="42"/>
        <v>8</v>
      </c>
      <c r="E699" s="179" t="str">
        <f t="shared" si="43"/>
        <v>R443.8</v>
      </c>
      <c r="F699" s="9" t="s">
        <v>1756</v>
      </c>
    </row>
    <row r="700" spans="1:6">
      <c r="A700" s="179" t="str">
        <f t="shared" si="40"/>
        <v>2BA</v>
      </c>
      <c r="B700" s="179">
        <v>698</v>
      </c>
      <c r="C700" s="182">
        <f t="shared" si="41"/>
        <v>443</v>
      </c>
      <c r="D700" s="179">
        <f t="shared" si="42"/>
        <v>9</v>
      </c>
      <c r="E700" s="179" t="str">
        <f t="shared" si="43"/>
        <v>R443.9</v>
      </c>
      <c r="F700" s="9" t="s">
        <v>1757</v>
      </c>
    </row>
    <row r="701" spans="1:6">
      <c r="A701" s="179" t="str">
        <f t="shared" si="40"/>
        <v>2BB</v>
      </c>
      <c r="B701" s="179">
        <v>699</v>
      </c>
      <c r="C701" s="182">
        <f t="shared" si="41"/>
        <v>443</v>
      </c>
      <c r="D701" s="179">
        <f t="shared" si="42"/>
        <v>10</v>
      </c>
      <c r="E701" s="179" t="str">
        <f t="shared" si="43"/>
        <v>R443.10</v>
      </c>
      <c r="F701" s="9" t="s">
        <v>1758</v>
      </c>
    </row>
    <row r="702" spans="1:6">
      <c r="A702" s="179" t="str">
        <f t="shared" si="40"/>
        <v>2BC</v>
      </c>
      <c r="B702" s="179">
        <v>700</v>
      </c>
      <c r="C702" s="182">
        <f t="shared" si="41"/>
        <v>443</v>
      </c>
      <c r="D702" s="179">
        <f t="shared" si="42"/>
        <v>11</v>
      </c>
      <c r="E702" s="179" t="str">
        <f t="shared" si="43"/>
        <v>R443.11</v>
      </c>
      <c r="F702" s="9" t="s">
        <v>1759</v>
      </c>
    </row>
    <row r="703" spans="1:6">
      <c r="A703" s="179" t="str">
        <f t="shared" si="40"/>
        <v>2BD</v>
      </c>
      <c r="B703" s="179">
        <v>701</v>
      </c>
      <c r="C703" s="182">
        <f t="shared" si="41"/>
        <v>443</v>
      </c>
      <c r="D703" s="179">
        <f t="shared" si="42"/>
        <v>12</v>
      </c>
      <c r="E703" s="179" t="str">
        <f t="shared" si="43"/>
        <v>R443.12</v>
      </c>
      <c r="F703" s="9" t="s">
        <v>1760</v>
      </c>
    </row>
    <row r="704" spans="1:6">
      <c r="A704" s="179" t="str">
        <f t="shared" si="40"/>
        <v>2BE</v>
      </c>
      <c r="B704" s="179">
        <v>702</v>
      </c>
      <c r="C704" s="182">
        <f t="shared" si="41"/>
        <v>443</v>
      </c>
      <c r="D704" s="179">
        <f t="shared" si="42"/>
        <v>13</v>
      </c>
      <c r="E704" s="179" t="str">
        <f t="shared" si="43"/>
        <v>R443.13</v>
      </c>
      <c r="F704" s="9" t="s">
        <v>1761</v>
      </c>
    </row>
    <row r="705" spans="1:6">
      <c r="A705" s="179" t="str">
        <f t="shared" si="40"/>
        <v>2BF</v>
      </c>
      <c r="B705" s="179">
        <v>703</v>
      </c>
      <c r="C705" s="182">
        <f t="shared" si="41"/>
        <v>443</v>
      </c>
      <c r="D705" s="179">
        <f t="shared" si="42"/>
        <v>14</v>
      </c>
      <c r="E705" s="179" t="str">
        <f t="shared" si="43"/>
        <v>R443.14</v>
      </c>
      <c r="F705" s="9" t="s">
        <v>1762</v>
      </c>
    </row>
    <row r="706" spans="1:6">
      <c r="A706" s="179" t="str">
        <f t="shared" si="40"/>
        <v>2C0</v>
      </c>
      <c r="B706" s="179">
        <v>704</v>
      </c>
      <c r="C706" s="182">
        <f t="shared" si="41"/>
        <v>443</v>
      </c>
      <c r="D706" s="179">
        <f t="shared" si="42"/>
        <v>15</v>
      </c>
      <c r="E706" s="179" t="str">
        <f t="shared" si="43"/>
        <v>R443.15</v>
      </c>
      <c r="F706" s="9" t="s">
        <v>1763</v>
      </c>
    </row>
    <row r="707" spans="1:6">
      <c r="A707" s="179" t="str">
        <f t="shared" si="40"/>
        <v>2C1</v>
      </c>
      <c r="B707" s="179">
        <v>705</v>
      </c>
      <c r="C707" s="182">
        <f t="shared" si="41"/>
        <v>444</v>
      </c>
      <c r="D707" s="179">
        <f t="shared" si="42"/>
        <v>0</v>
      </c>
      <c r="E707" s="179" t="str">
        <f t="shared" si="43"/>
        <v>R444.0</v>
      </c>
      <c r="F707" s="9" t="s">
        <v>1764</v>
      </c>
    </row>
    <row r="708" spans="1:6">
      <c r="A708" s="179" t="str">
        <f t="shared" ref="A708:A771" si="44">DEC2HEX(B708)</f>
        <v>2C2</v>
      </c>
      <c r="B708" s="179">
        <v>706</v>
      </c>
      <c r="C708" s="182">
        <f t="shared" si="41"/>
        <v>444</v>
      </c>
      <c r="D708" s="179">
        <f t="shared" si="42"/>
        <v>1</v>
      </c>
      <c r="E708" s="179" t="str">
        <f t="shared" si="43"/>
        <v>R444.1</v>
      </c>
      <c r="F708" s="9" t="s">
        <v>1765</v>
      </c>
    </row>
    <row r="709" spans="1:6">
      <c r="A709" s="179" t="str">
        <f t="shared" si="44"/>
        <v>2C3</v>
      </c>
      <c r="B709" s="179">
        <v>707</v>
      </c>
      <c r="C709" s="182">
        <f t="shared" si="41"/>
        <v>444</v>
      </c>
      <c r="D709" s="179">
        <f t="shared" si="42"/>
        <v>2</v>
      </c>
      <c r="E709" s="179" t="str">
        <f t="shared" si="43"/>
        <v>R444.2</v>
      </c>
      <c r="F709" s="9" t="s">
        <v>1748</v>
      </c>
    </row>
    <row r="710" spans="1:6">
      <c r="A710" s="179" t="str">
        <f t="shared" si="44"/>
        <v>2C4</v>
      </c>
      <c r="B710" s="179">
        <v>708</v>
      </c>
      <c r="C710" s="182">
        <f t="shared" si="41"/>
        <v>444</v>
      </c>
      <c r="D710" s="179">
        <f t="shared" si="42"/>
        <v>3</v>
      </c>
      <c r="E710" s="179" t="str">
        <f t="shared" si="43"/>
        <v>R444.3</v>
      </c>
      <c r="F710" s="9" t="s">
        <v>1766</v>
      </c>
    </row>
    <row r="711" spans="1:6">
      <c r="A711" s="179" t="str">
        <f t="shared" si="44"/>
        <v>2C5</v>
      </c>
      <c r="B711" s="179">
        <v>709</v>
      </c>
      <c r="C711" s="182">
        <f t="shared" si="41"/>
        <v>444</v>
      </c>
      <c r="D711" s="179">
        <f t="shared" si="42"/>
        <v>4</v>
      </c>
      <c r="E711" s="179" t="str">
        <f t="shared" si="43"/>
        <v>R444.4</v>
      </c>
      <c r="F711" s="9" t="s">
        <v>1767</v>
      </c>
    </row>
    <row r="712" spans="1:6">
      <c r="A712" s="179" t="str">
        <f t="shared" si="44"/>
        <v>2C6</v>
      </c>
      <c r="B712" s="179">
        <v>710</v>
      </c>
      <c r="C712" s="182">
        <f t="shared" ref="C712:C775" si="45">IF(D711&lt;&gt;15,C711,C711+1)</f>
        <v>444</v>
      </c>
      <c r="D712" s="179">
        <f t="shared" si="42"/>
        <v>5</v>
      </c>
      <c r="E712" s="179" t="str">
        <f t="shared" si="43"/>
        <v>R444.5</v>
      </c>
      <c r="F712" s="9" t="s">
        <v>1768</v>
      </c>
    </row>
    <row r="713" spans="1:6">
      <c r="A713" s="179" t="str">
        <f t="shared" si="44"/>
        <v>2C7</v>
      </c>
      <c r="B713" s="179">
        <v>711</v>
      </c>
      <c r="C713" s="182">
        <f t="shared" si="45"/>
        <v>444</v>
      </c>
      <c r="D713" s="179">
        <f t="shared" si="42"/>
        <v>6</v>
      </c>
      <c r="E713" s="179" t="str">
        <f t="shared" si="43"/>
        <v>R444.6</v>
      </c>
      <c r="F713" s="9" t="s">
        <v>1769</v>
      </c>
    </row>
    <row r="714" spans="1:6">
      <c r="A714" s="179" t="str">
        <f t="shared" si="44"/>
        <v>2C8</v>
      </c>
      <c r="B714" s="179">
        <v>712</v>
      </c>
      <c r="C714" s="182">
        <f t="shared" si="45"/>
        <v>444</v>
      </c>
      <c r="D714" s="179">
        <f t="shared" si="42"/>
        <v>7</v>
      </c>
      <c r="E714" s="179" t="str">
        <f t="shared" si="43"/>
        <v>R444.7</v>
      </c>
      <c r="F714" s="9" t="s">
        <v>1770</v>
      </c>
    </row>
    <row r="715" spans="1:6">
      <c r="A715" s="179" t="str">
        <f t="shared" si="44"/>
        <v>2C9</v>
      </c>
      <c r="B715" s="179">
        <v>713</v>
      </c>
      <c r="C715" s="182">
        <f t="shared" si="45"/>
        <v>444</v>
      </c>
      <c r="D715" s="179">
        <f t="shared" si="42"/>
        <v>8</v>
      </c>
      <c r="E715" s="179" t="str">
        <f t="shared" si="43"/>
        <v>R444.8</v>
      </c>
      <c r="F715" s="9" t="s">
        <v>1771</v>
      </c>
    </row>
    <row r="716" spans="1:6">
      <c r="A716" s="179" t="str">
        <f t="shared" si="44"/>
        <v>2CA</v>
      </c>
      <c r="B716" s="179">
        <v>714</v>
      </c>
      <c r="C716" s="182">
        <f t="shared" si="45"/>
        <v>444</v>
      </c>
      <c r="D716" s="179">
        <f t="shared" si="42"/>
        <v>9</v>
      </c>
      <c r="E716" s="179" t="str">
        <f t="shared" si="43"/>
        <v>R444.9</v>
      </c>
      <c r="F716" s="9" t="s">
        <v>1772</v>
      </c>
    </row>
    <row r="717" spans="1:6">
      <c r="A717" s="179" t="str">
        <f t="shared" si="44"/>
        <v>2CB</v>
      </c>
      <c r="B717" s="179">
        <v>715</v>
      </c>
      <c r="C717" s="182">
        <f t="shared" si="45"/>
        <v>444</v>
      </c>
      <c r="D717" s="179">
        <f t="shared" ref="D717:D780" si="46">IF(D716&lt;&gt;15,D716+1,0)</f>
        <v>10</v>
      </c>
      <c r="E717" s="179" t="str">
        <f t="shared" si="43"/>
        <v>R444.10</v>
      </c>
      <c r="F717" s="9" t="s">
        <v>1773</v>
      </c>
    </row>
    <row r="718" spans="1:6">
      <c r="A718" s="179" t="str">
        <f t="shared" si="44"/>
        <v>2CC</v>
      </c>
      <c r="B718" s="179">
        <v>716</v>
      </c>
      <c r="C718" s="182">
        <f t="shared" si="45"/>
        <v>444</v>
      </c>
      <c r="D718" s="179">
        <f t="shared" si="46"/>
        <v>11</v>
      </c>
      <c r="E718" s="179" t="str">
        <f t="shared" ref="E718:E781" si="47">B$2&amp;C718&amp;"."&amp;D718</f>
        <v>R444.11</v>
      </c>
      <c r="F718" s="9" t="s">
        <v>1774</v>
      </c>
    </row>
    <row r="719" spans="1:6">
      <c r="A719" s="179" t="str">
        <f t="shared" si="44"/>
        <v>2CD</v>
      </c>
      <c r="B719" s="179">
        <v>717</v>
      </c>
      <c r="C719" s="182">
        <f t="shared" si="45"/>
        <v>444</v>
      </c>
      <c r="D719" s="179">
        <f t="shared" si="46"/>
        <v>12</v>
      </c>
      <c r="E719" s="179" t="str">
        <f t="shared" si="47"/>
        <v>R444.12</v>
      </c>
      <c r="F719" s="9" t="s">
        <v>1775</v>
      </c>
    </row>
    <row r="720" spans="1:6">
      <c r="A720" s="179" t="str">
        <f t="shared" si="44"/>
        <v>2CE</v>
      </c>
      <c r="B720" s="179">
        <v>718</v>
      </c>
      <c r="C720" s="182">
        <f t="shared" si="45"/>
        <v>444</v>
      </c>
      <c r="D720" s="179">
        <f t="shared" si="46"/>
        <v>13</v>
      </c>
      <c r="E720" s="179" t="str">
        <f t="shared" si="47"/>
        <v>R444.13</v>
      </c>
      <c r="F720" s="9" t="s">
        <v>1748</v>
      </c>
    </row>
    <row r="721" spans="1:6">
      <c r="A721" s="179" t="str">
        <f t="shared" si="44"/>
        <v>2CF</v>
      </c>
      <c r="B721" s="179">
        <v>719</v>
      </c>
      <c r="C721" s="182">
        <f t="shared" si="45"/>
        <v>444</v>
      </c>
      <c r="D721" s="179">
        <f t="shared" si="46"/>
        <v>14</v>
      </c>
      <c r="E721" s="179" t="str">
        <f t="shared" si="47"/>
        <v>R444.14</v>
      </c>
      <c r="F721" s="9" t="s">
        <v>1776</v>
      </c>
    </row>
    <row r="722" spans="1:6">
      <c r="A722" s="179" t="str">
        <f t="shared" si="44"/>
        <v>2D0</v>
      </c>
      <c r="B722" s="179">
        <v>720</v>
      </c>
      <c r="C722" s="182">
        <f t="shared" si="45"/>
        <v>444</v>
      </c>
      <c r="D722" s="179">
        <f t="shared" si="46"/>
        <v>15</v>
      </c>
      <c r="E722" s="179" t="str">
        <f t="shared" si="47"/>
        <v>R444.15</v>
      </c>
      <c r="F722" s="9" t="s">
        <v>1777</v>
      </c>
    </row>
    <row r="723" spans="1:6">
      <c r="A723" s="179" t="str">
        <f t="shared" si="44"/>
        <v>2D1</v>
      </c>
      <c r="B723" s="179">
        <v>721</v>
      </c>
      <c r="C723" s="182">
        <f t="shared" si="45"/>
        <v>445</v>
      </c>
      <c r="D723" s="179">
        <f t="shared" si="46"/>
        <v>0</v>
      </c>
      <c r="E723" s="179" t="str">
        <f t="shared" si="47"/>
        <v>R445.0</v>
      </c>
      <c r="F723" s="9" t="s">
        <v>1778</v>
      </c>
    </row>
    <row r="724" spans="1:6">
      <c r="A724" s="179" t="str">
        <f t="shared" si="44"/>
        <v>2D2</v>
      </c>
      <c r="B724" s="179">
        <v>722</v>
      </c>
      <c r="C724" s="182">
        <f t="shared" si="45"/>
        <v>445</v>
      </c>
      <c r="D724" s="179">
        <f t="shared" si="46"/>
        <v>1</v>
      </c>
      <c r="E724" s="179" t="str">
        <f t="shared" si="47"/>
        <v>R445.1</v>
      </c>
      <c r="F724" s="9" t="s">
        <v>1779</v>
      </c>
    </row>
    <row r="725" spans="1:6">
      <c r="A725" s="179" t="str">
        <f t="shared" si="44"/>
        <v>2D3</v>
      </c>
      <c r="B725" s="179">
        <v>723</v>
      </c>
      <c r="C725" s="182">
        <f t="shared" si="45"/>
        <v>445</v>
      </c>
      <c r="D725" s="179">
        <f t="shared" si="46"/>
        <v>2</v>
      </c>
      <c r="E725" s="179" t="str">
        <f t="shared" si="47"/>
        <v>R445.2</v>
      </c>
      <c r="F725" s="9" t="s">
        <v>1780</v>
      </c>
    </row>
    <row r="726" spans="1:6">
      <c r="A726" s="179" t="str">
        <f t="shared" si="44"/>
        <v>2D4</v>
      </c>
      <c r="B726" s="179">
        <v>724</v>
      </c>
      <c r="C726" s="182">
        <f t="shared" si="45"/>
        <v>445</v>
      </c>
      <c r="D726" s="179">
        <f t="shared" si="46"/>
        <v>3</v>
      </c>
      <c r="E726" s="179" t="str">
        <f t="shared" si="47"/>
        <v>R445.3</v>
      </c>
      <c r="F726" s="9" t="s">
        <v>1781</v>
      </c>
    </row>
    <row r="727" spans="1:6">
      <c r="A727" s="179" t="str">
        <f t="shared" si="44"/>
        <v>2D5</v>
      </c>
      <c r="B727" s="179">
        <v>725</v>
      </c>
      <c r="C727" s="182">
        <f t="shared" si="45"/>
        <v>445</v>
      </c>
      <c r="D727" s="179">
        <f t="shared" si="46"/>
        <v>4</v>
      </c>
      <c r="E727" s="179" t="str">
        <f t="shared" si="47"/>
        <v>R445.4</v>
      </c>
      <c r="F727" s="9" t="s">
        <v>1782</v>
      </c>
    </row>
    <row r="728" spans="1:6">
      <c r="A728" s="179" t="str">
        <f t="shared" si="44"/>
        <v>2D6</v>
      </c>
      <c r="B728" s="179">
        <v>726</v>
      </c>
      <c r="C728" s="182">
        <f t="shared" si="45"/>
        <v>445</v>
      </c>
      <c r="D728" s="179">
        <f t="shared" si="46"/>
        <v>5</v>
      </c>
      <c r="E728" s="179" t="str">
        <f t="shared" si="47"/>
        <v>R445.5</v>
      </c>
      <c r="F728" s="9" t="s">
        <v>1783</v>
      </c>
    </row>
    <row r="729" spans="1:6">
      <c r="A729" s="179" t="str">
        <f t="shared" si="44"/>
        <v>2D7</v>
      </c>
      <c r="B729" s="179">
        <v>727</v>
      </c>
      <c r="C729" s="182">
        <f t="shared" si="45"/>
        <v>445</v>
      </c>
      <c r="D729" s="179">
        <f t="shared" si="46"/>
        <v>6</v>
      </c>
      <c r="E729" s="179" t="str">
        <f t="shared" si="47"/>
        <v>R445.6</v>
      </c>
      <c r="F729" s="9" t="s">
        <v>1784</v>
      </c>
    </row>
    <row r="730" spans="1:6">
      <c r="A730" s="179" t="str">
        <f t="shared" si="44"/>
        <v>2D8</v>
      </c>
      <c r="B730" s="179">
        <v>728</v>
      </c>
      <c r="C730" s="182">
        <f t="shared" si="45"/>
        <v>445</v>
      </c>
      <c r="D730" s="179">
        <f t="shared" si="46"/>
        <v>7</v>
      </c>
      <c r="E730" s="179" t="str">
        <f t="shared" si="47"/>
        <v>R445.7</v>
      </c>
      <c r="F730" s="9" t="s">
        <v>1785</v>
      </c>
    </row>
    <row r="731" spans="1:6">
      <c r="A731" s="179" t="str">
        <f t="shared" si="44"/>
        <v>2D9</v>
      </c>
      <c r="B731" s="179">
        <v>729</v>
      </c>
      <c r="C731" s="182">
        <f t="shared" si="45"/>
        <v>445</v>
      </c>
      <c r="D731" s="179">
        <f t="shared" si="46"/>
        <v>8</v>
      </c>
      <c r="E731" s="179" t="str">
        <f t="shared" si="47"/>
        <v>R445.8</v>
      </c>
      <c r="F731" s="9" t="s">
        <v>1748</v>
      </c>
    </row>
    <row r="732" spans="1:6">
      <c r="A732" s="179" t="str">
        <f t="shared" si="44"/>
        <v>2DA</v>
      </c>
      <c r="B732" s="179">
        <v>730</v>
      </c>
      <c r="C732" s="182">
        <f t="shared" si="45"/>
        <v>445</v>
      </c>
      <c r="D732" s="179">
        <f t="shared" si="46"/>
        <v>9</v>
      </c>
      <c r="E732" s="179" t="str">
        <f t="shared" si="47"/>
        <v>R445.9</v>
      </c>
      <c r="F732" s="9" t="s">
        <v>1748</v>
      </c>
    </row>
    <row r="733" spans="1:6">
      <c r="A733" s="179" t="str">
        <f t="shared" si="44"/>
        <v>2DB</v>
      </c>
      <c r="B733" s="179">
        <v>731</v>
      </c>
      <c r="C733" s="182">
        <f t="shared" si="45"/>
        <v>445</v>
      </c>
      <c r="D733" s="179">
        <f t="shared" si="46"/>
        <v>10</v>
      </c>
      <c r="E733" s="179" t="str">
        <f t="shared" si="47"/>
        <v>R445.10</v>
      </c>
      <c r="F733" s="9" t="s">
        <v>1786</v>
      </c>
    </row>
    <row r="734" spans="1:6">
      <c r="A734" s="179" t="str">
        <f t="shared" si="44"/>
        <v>2DC</v>
      </c>
      <c r="B734" s="179">
        <v>732</v>
      </c>
      <c r="C734" s="182">
        <f t="shared" si="45"/>
        <v>445</v>
      </c>
      <c r="D734" s="179">
        <f t="shared" si="46"/>
        <v>11</v>
      </c>
      <c r="E734" s="179" t="str">
        <f t="shared" si="47"/>
        <v>R445.11</v>
      </c>
      <c r="F734" s="9" t="s">
        <v>1787</v>
      </c>
    </row>
    <row r="735" spans="1:6">
      <c r="A735" s="179" t="str">
        <f t="shared" si="44"/>
        <v>2DD</v>
      </c>
      <c r="B735" s="179">
        <v>733</v>
      </c>
      <c r="C735" s="182">
        <f t="shared" si="45"/>
        <v>445</v>
      </c>
      <c r="D735" s="179">
        <f t="shared" si="46"/>
        <v>12</v>
      </c>
      <c r="E735" s="179" t="str">
        <f t="shared" si="47"/>
        <v>R445.12</v>
      </c>
      <c r="F735" s="9" t="s">
        <v>1788</v>
      </c>
    </row>
    <row r="736" spans="1:6">
      <c r="A736" s="179" t="str">
        <f t="shared" si="44"/>
        <v>2DE</v>
      </c>
      <c r="B736" s="179">
        <v>734</v>
      </c>
      <c r="C736" s="182">
        <f t="shared" si="45"/>
        <v>445</v>
      </c>
      <c r="D736" s="179">
        <f t="shared" si="46"/>
        <v>13</v>
      </c>
      <c r="E736" s="179" t="str">
        <f t="shared" si="47"/>
        <v>R445.13</v>
      </c>
      <c r="F736" s="9" t="s">
        <v>1789</v>
      </c>
    </row>
    <row r="737" spans="1:6">
      <c r="A737" s="179" t="str">
        <f t="shared" si="44"/>
        <v>2DF</v>
      </c>
      <c r="B737" s="179">
        <v>735</v>
      </c>
      <c r="C737" s="182">
        <f t="shared" si="45"/>
        <v>445</v>
      </c>
      <c r="D737" s="179">
        <f t="shared" si="46"/>
        <v>14</v>
      </c>
      <c r="E737" s="179" t="str">
        <f t="shared" si="47"/>
        <v>R445.14</v>
      </c>
      <c r="F737" s="9" t="s">
        <v>1790</v>
      </c>
    </row>
    <row r="738" spans="1:6">
      <c r="A738" s="179" t="str">
        <f t="shared" si="44"/>
        <v>2E0</v>
      </c>
      <c r="B738" s="179">
        <v>736</v>
      </c>
      <c r="C738" s="182">
        <f t="shared" si="45"/>
        <v>445</v>
      </c>
      <c r="D738" s="179">
        <f t="shared" si="46"/>
        <v>15</v>
      </c>
      <c r="E738" s="179" t="str">
        <f t="shared" si="47"/>
        <v>R445.15</v>
      </c>
      <c r="F738" s="9" t="s">
        <v>1791</v>
      </c>
    </row>
    <row r="739" spans="1:6">
      <c r="A739" s="179" t="str">
        <f t="shared" si="44"/>
        <v>2E1</v>
      </c>
      <c r="B739" s="179">
        <v>737</v>
      </c>
      <c r="C739" s="182">
        <f t="shared" si="45"/>
        <v>446</v>
      </c>
      <c r="D739" s="179">
        <f t="shared" si="46"/>
        <v>0</v>
      </c>
      <c r="E739" s="179" t="str">
        <f t="shared" si="47"/>
        <v>R446.0</v>
      </c>
      <c r="F739" s="9" t="s">
        <v>1792</v>
      </c>
    </row>
    <row r="740" spans="1:6">
      <c r="A740" s="179" t="str">
        <f t="shared" si="44"/>
        <v>2E2</v>
      </c>
      <c r="B740" s="179">
        <v>738</v>
      </c>
      <c r="C740" s="182">
        <f t="shared" si="45"/>
        <v>446</v>
      </c>
      <c r="D740" s="179">
        <f t="shared" si="46"/>
        <v>1</v>
      </c>
      <c r="E740" s="179" t="str">
        <f t="shared" si="47"/>
        <v>R446.1</v>
      </c>
      <c r="F740" s="9" t="s">
        <v>1793</v>
      </c>
    </row>
    <row r="741" spans="1:6">
      <c r="A741" s="179" t="str">
        <f t="shared" si="44"/>
        <v>2E3</v>
      </c>
      <c r="B741" s="179">
        <v>739</v>
      </c>
      <c r="C741" s="182">
        <f t="shared" si="45"/>
        <v>446</v>
      </c>
      <c r="D741" s="179">
        <f t="shared" si="46"/>
        <v>2</v>
      </c>
      <c r="E741" s="179" t="str">
        <f t="shared" si="47"/>
        <v>R446.2</v>
      </c>
      <c r="F741" s="9" t="s">
        <v>1794</v>
      </c>
    </row>
    <row r="742" spans="1:6">
      <c r="A742" s="179" t="str">
        <f t="shared" si="44"/>
        <v>2E4</v>
      </c>
      <c r="B742" s="179">
        <v>740</v>
      </c>
      <c r="C742" s="182">
        <f t="shared" si="45"/>
        <v>446</v>
      </c>
      <c r="D742" s="179">
        <f t="shared" si="46"/>
        <v>3</v>
      </c>
      <c r="E742" s="179" t="str">
        <f t="shared" si="47"/>
        <v>R446.3</v>
      </c>
      <c r="F742" s="9" t="s">
        <v>1795</v>
      </c>
    </row>
    <row r="743" spans="1:6">
      <c r="A743" s="179" t="str">
        <f t="shared" si="44"/>
        <v>2E5</v>
      </c>
      <c r="B743" s="179">
        <v>741</v>
      </c>
      <c r="C743" s="182">
        <f t="shared" si="45"/>
        <v>446</v>
      </c>
      <c r="D743" s="179">
        <f t="shared" si="46"/>
        <v>4</v>
      </c>
      <c r="E743" s="179" t="str">
        <f t="shared" si="47"/>
        <v>R446.4</v>
      </c>
      <c r="F743" s="9" t="s">
        <v>1796</v>
      </c>
    </row>
    <row r="744" spans="1:6">
      <c r="A744" s="179" t="str">
        <f t="shared" si="44"/>
        <v>2E6</v>
      </c>
      <c r="B744" s="179">
        <v>742</v>
      </c>
      <c r="C744" s="182">
        <f t="shared" si="45"/>
        <v>446</v>
      </c>
      <c r="D744" s="179">
        <f t="shared" si="46"/>
        <v>5</v>
      </c>
      <c r="E744" s="179" t="str">
        <f t="shared" si="47"/>
        <v>R446.5</v>
      </c>
      <c r="F744" s="9" t="s">
        <v>1797</v>
      </c>
    </row>
    <row r="745" spans="1:6">
      <c r="A745" s="179" t="str">
        <f t="shared" si="44"/>
        <v>2E7</v>
      </c>
      <c r="B745" s="179">
        <v>743</v>
      </c>
      <c r="C745" s="182">
        <f t="shared" si="45"/>
        <v>446</v>
      </c>
      <c r="D745" s="179">
        <f t="shared" si="46"/>
        <v>6</v>
      </c>
      <c r="E745" s="179" t="str">
        <f t="shared" si="47"/>
        <v>R446.6</v>
      </c>
      <c r="F745" s="9" t="s">
        <v>1798</v>
      </c>
    </row>
    <row r="746" spans="1:6">
      <c r="A746" s="179" t="str">
        <f t="shared" si="44"/>
        <v>2E8</v>
      </c>
      <c r="B746" s="179">
        <v>744</v>
      </c>
      <c r="C746" s="182">
        <f t="shared" si="45"/>
        <v>446</v>
      </c>
      <c r="D746" s="179">
        <f t="shared" si="46"/>
        <v>7</v>
      </c>
      <c r="E746" s="179" t="str">
        <f t="shared" si="47"/>
        <v>R446.7</v>
      </c>
      <c r="F746" s="9" t="s">
        <v>1799</v>
      </c>
    </row>
    <row r="747" spans="1:6">
      <c r="A747" s="179" t="str">
        <f t="shared" si="44"/>
        <v>2E9</v>
      </c>
      <c r="B747" s="179">
        <v>745</v>
      </c>
      <c r="C747" s="182">
        <f t="shared" si="45"/>
        <v>446</v>
      </c>
      <c r="D747" s="179">
        <f t="shared" si="46"/>
        <v>8</v>
      </c>
      <c r="E747" s="179" t="str">
        <f t="shared" si="47"/>
        <v>R446.8</v>
      </c>
      <c r="F747" s="9" t="s">
        <v>1800</v>
      </c>
    </row>
    <row r="748" spans="1:6">
      <c r="A748" s="179" t="str">
        <f t="shared" si="44"/>
        <v>2EA</v>
      </c>
      <c r="B748" s="179">
        <v>746</v>
      </c>
      <c r="C748" s="182">
        <f t="shared" si="45"/>
        <v>446</v>
      </c>
      <c r="D748" s="179">
        <f t="shared" si="46"/>
        <v>9</v>
      </c>
      <c r="E748" s="179" t="str">
        <f t="shared" si="47"/>
        <v>R446.9</v>
      </c>
      <c r="F748" s="9" t="s">
        <v>1801</v>
      </c>
    </row>
    <row r="749" spans="1:6">
      <c r="A749" s="179" t="str">
        <f t="shared" si="44"/>
        <v>2EB</v>
      </c>
      <c r="B749" s="179">
        <v>747</v>
      </c>
      <c r="C749" s="182">
        <f t="shared" si="45"/>
        <v>446</v>
      </c>
      <c r="D749" s="179">
        <f t="shared" si="46"/>
        <v>10</v>
      </c>
      <c r="E749" s="179" t="str">
        <f t="shared" si="47"/>
        <v>R446.10</v>
      </c>
      <c r="F749" s="9" t="s">
        <v>1802</v>
      </c>
    </row>
    <row r="750" spans="1:6">
      <c r="A750" s="179" t="str">
        <f t="shared" si="44"/>
        <v>2EC</v>
      </c>
      <c r="B750" s="179">
        <v>748</v>
      </c>
      <c r="C750" s="182">
        <f t="shared" si="45"/>
        <v>446</v>
      </c>
      <c r="D750" s="179">
        <f t="shared" si="46"/>
        <v>11</v>
      </c>
      <c r="E750" s="179" t="str">
        <f t="shared" si="47"/>
        <v>R446.11</v>
      </c>
      <c r="F750" s="9" t="s">
        <v>1803</v>
      </c>
    </row>
    <row r="751" spans="1:6">
      <c r="A751" s="179" t="str">
        <f t="shared" si="44"/>
        <v>2ED</v>
      </c>
      <c r="B751" s="179">
        <v>749</v>
      </c>
      <c r="C751" s="182">
        <f t="shared" si="45"/>
        <v>446</v>
      </c>
      <c r="D751" s="179">
        <f t="shared" si="46"/>
        <v>12</v>
      </c>
      <c r="E751" s="179" t="str">
        <f t="shared" si="47"/>
        <v>R446.12</v>
      </c>
      <c r="F751" s="9" t="s">
        <v>1804</v>
      </c>
    </row>
    <row r="752" spans="1:6">
      <c r="A752" s="179" t="str">
        <f t="shared" si="44"/>
        <v>2EE</v>
      </c>
      <c r="B752" s="179">
        <v>750</v>
      </c>
      <c r="C752" s="182">
        <f t="shared" si="45"/>
        <v>446</v>
      </c>
      <c r="D752" s="179">
        <f t="shared" si="46"/>
        <v>13</v>
      </c>
      <c r="E752" s="179" t="str">
        <f t="shared" si="47"/>
        <v>R446.13</v>
      </c>
      <c r="F752" s="9" t="s">
        <v>1804</v>
      </c>
    </row>
    <row r="753" spans="1:6">
      <c r="A753" s="179" t="str">
        <f t="shared" si="44"/>
        <v>2EF</v>
      </c>
      <c r="B753" s="179">
        <v>751</v>
      </c>
      <c r="C753" s="182">
        <f t="shared" si="45"/>
        <v>446</v>
      </c>
      <c r="D753" s="179">
        <f t="shared" si="46"/>
        <v>14</v>
      </c>
      <c r="E753" s="179" t="str">
        <f t="shared" si="47"/>
        <v>R446.14</v>
      </c>
      <c r="F753" s="9" t="s">
        <v>1804</v>
      </c>
    </row>
    <row r="754" spans="1:6">
      <c r="A754" s="179" t="str">
        <f t="shared" si="44"/>
        <v>2F0</v>
      </c>
      <c r="B754" s="179">
        <v>752</v>
      </c>
      <c r="C754" s="182">
        <f t="shared" si="45"/>
        <v>446</v>
      </c>
      <c r="D754" s="179">
        <f t="shared" si="46"/>
        <v>15</v>
      </c>
      <c r="E754" s="179" t="str">
        <f t="shared" si="47"/>
        <v>R446.15</v>
      </c>
      <c r="F754" s="9" t="s">
        <v>1804</v>
      </c>
    </row>
    <row r="755" spans="1:6">
      <c r="A755" s="179" t="str">
        <f t="shared" si="44"/>
        <v>2F1</v>
      </c>
      <c r="B755" s="179">
        <v>753</v>
      </c>
      <c r="C755" s="182">
        <f t="shared" si="45"/>
        <v>447</v>
      </c>
      <c r="D755" s="179">
        <f t="shared" si="46"/>
        <v>0</v>
      </c>
      <c r="E755" s="179" t="str">
        <f t="shared" si="47"/>
        <v>R447.0</v>
      </c>
      <c r="F755" s="9" t="s">
        <v>1805</v>
      </c>
    </row>
    <row r="756" spans="1:6">
      <c r="A756" s="179" t="str">
        <f t="shared" si="44"/>
        <v>2F2</v>
      </c>
      <c r="B756" s="179">
        <v>754</v>
      </c>
      <c r="C756" s="182">
        <f t="shared" si="45"/>
        <v>447</v>
      </c>
      <c r="D756" s="179">
        <f t="shared" si="46"/>
        <v>1</v>
      </c>
      <c r="E756" s="179" t="str">
        <f t="shared" si="47"/>
        <v>R447.1</v>
      </c>
      <c r="F756" s="9" t="s">
        <v>1804</v>
      </c>
    </row>
    <row r="757" spans="1:6">
      <c r="A757" s="179" t="str">
        <f t="shared" si="44"/>
        <v>2F3</v>
      </c>
      <c r="B757" s="179">
        <v>755</v>
      </c>
      <c r="C757" s="182">
        <f t="shared" si="45"/>
        <v>447</v>
      </c>
      <c r="D757" s="179">
        <f t="shared" si="46"/>
        <v>2</v>
      </c>
      <c r="E757" s="179" t="str">
        <f t="shared" si="47"/>
        <v>R447.2</v>
      </c>
      <c r="F757" s="9" t="s">
        <v>1806</v>
      </c>
    </row>
    <row r="758" spans="1:6">
      <c r="A758" s="179" t="str">
        <f t="shared" si="44"/>
        <v>2F4</v>
      </c>
      <c r="B758" s="179">
        <v>756</v>
      </c>
      <c r="C758" s="182">
        <f t="shared" si="45"/>
        <v>447</v>
      </c>
      <c r="D758" s="179">
        <f t="shared" si="46"/>
        <v>3</v>
      </c>
      <c r="E758" s="179" t="str">
        <f t="shared" si="47"/>
        <v>R447.3</v>
      </c>
      <c r="F758" s="9" t="s">
        <v>1807</v>
      </c>
    </row>
    <row r="759" spans="1:6">
      <c r="A759" s="179" t="str">
        <f t="shared" si="44"/>
        <v>2F5</v>
      </c>
      <c r="B759" s="179">
        <v>757</v>
      </c>
      <c r="C759" s="182">
        <f t="shared" si="45"/>
        <v>447</v>
      </c>
      <c r="D759" s="179">
        <f t="shared" si="46"/>
        <v>4</v>
      </c>
      <c r="E759" s="179" t="str">
        <f t="shared" si="47"/>
        <v>R447.4</v>
      </c>
      <c r="F759" s="9" t="s">
        <v>1808</v>
      </c>
    </row>
    <row r="760" spans="1:6">
      <c r="A760" s="179" t="str">
        <f t="shared" si="44"/>
        <v>2F6</v>
      </c>
      <c r="B760" s="179">
        <v>758</v>
      </c>
      <c r="C760" s="182">
        <f t="shared" si="45"/>
        <v>447</v>
      </c>
      <c r="D760" s="179">
        <f t="shared" si="46"/>
        <v>5</v>
      </c>
      <c r="E760" s="179" t="str">
        <f t="shared" si="47"/>
        <v>R447.5</v>
      </c>
      <c r="F760" s="9" t="s">
        <v>1809</v>
      </c>
    </row>
    <row r="761" spans="1:6">
      <c r="A761" s="179" t="str">
        <f t="shared" si="44"/>
        <v>2F7</v>
      </c>
      <c r="B761" s="179">
        <v>759</v>
      </c>
      <c r="C761" s="182">
        <f t="shared" si="45"/>
        <v>447</v>
      </c>
      <c r="D761" s="179">
        <f t="shared" si="46"/>
        <v>6</v>
      </c>
      <c r="E761" s="179" t="str">
        <f t="shared" si="47"/>
        <v>R447.6</v>
      </c>
      <c r="F761" s="9" t="s">
        <v>1810</v>
      </c>
    </row>
    <row r="762" spans="1:6">
      <c r="A762" s="179" t="str">
        <f t="shared" si="44"/>
        <v>2F8</v>
      </c>
      <c r="B762" s="179">
        <v>760</v>
      </c>
      <c r="C762" s="182">
        <f t="shared" si="45"/>
        <v>447</v>
      </c>
      <c r="D762" s="179">
        <f t="shared" si="46"/>
        <v>7</v>
      </c>
      <c r="E762" s="179" t="str">
        <f t="shared" si="47"/>
        <v>R447.7</v>
      </c>
      <c r="F762" s="9" t="s">
        <v>1811</v>
      </c>
    </row>
    <row r="763" spans="1:6">
      <c r="A763" s="179" t="str">
        <f t="shared" si="44"/>
        <v>2F9</v>
      </c>
      <c r="B763" s="179">
        <v>761</v>
      </c>
      <c r="C763" s="182">
        <f t="shared" si="45"/>
        <v>447</v>
      </c>
      <c r="D763" s="179">
        <f t="shared" si="46"/>
        <v>8</v>
      </c>
      <c r="E763" s="179" t="str">
        <f t="shared" si="47"/>
        <v>R447.8</v>
      </c>
      <c r="F763" s="9" t="s">
        <v>1812</v>
      </c>
    </row>
    <row r="764" spans="1:6">
      <c r="A764" s="179" t="str">
        <f t="shared" si="44"/>
        <v>2FA</v>
      </c>
      <c r="B764" s="179">
        <v>762</v>
      </c>
      <c r="C764" s="182">
        <f t="shared" si="45"/>
        <v>447</v>
      </c>
      <c r="D764" s="179">
        <f t="shared" si="46"/>
        <v>9</v>
      </c>
      <c r="E764" s="179" t="str">
        <f t="shared" si="47"/>
        <v>R447.9</v>
      </c>
      <c r="F764" s="9" t="s">
        <v>1813</v>
      </c>
    </row>
    <row r="765" spans="1:6">
      <c r="A765" s="179" t="str">
        <f t="shared" si="44"/>
        <v>2FB</v>
      </c>
      <c r="B765" s="179">
        <v>763</v>
      </c>
      <c r="C765" s="182">
        <f t="shared" si="45"/>
        <v>447</v>
      </c>
      <c r="D765" s="179">
        <f t="shared" si="46"/>
        <v>10</v>
      </c>
      <c r="E765" s="179" t="str">
        <f t="shared" si="47"/>
        <v>R447.10</v>
      </c>
      <c r="F765" s="9" t="s">
        <v>1814</v>
      </c>
    </row>
    <row r="766" spans="1:6">
      <c r="A766" s="179" t="str">
        <f t="shared" si="44"/>
        <v>2FC</v>
      </c>
      <c r="B766" s="179">
        <v>764</v>
      </c>
      <c r="C766" s="182">
        <f t="shared" si="45"/>
        <v>447</v>
      </c>
      <c r="D766" s="179">
        <f t="shared" si="46"/>
        <v>11</v>
      </c>
      <c r="E766" s="179" t="str">
        <f t="shared" si="47"/>
        <v>R447.11</v>
      </c>
      <c r="F766" s="9" t="s">
        <v>1815</v>
      </c>
    </row>
    <row r="767" spans="1:6">
      <c r="A767" s="179" t="str">
        <f t="shared" si="44"/>
        <v>2FD</v>
      </c>
      <c r="B767" s="179">
        <v>765</v>
      </c>
      <c r="C767" s="182">
        <f t="shared" si="45"/>
        <v>447</v>
      </c>
      <c r="D767" s="179">
        <f t="shared" si="46"/>
        <v>12</v>
      </c>
      <c r="E767" s="179" t="str">
        <f t="shared" si="47"/>
        <v>R447.12</v>
      </c>
      <c r="F767" s="9" t="s">
        <v>1816</v>
      </c>
    </row>
    <row r="768" spans="1:6">
      <c r="A768" s="179" t="str">
        <f t="shared" si="44"/>
        <v>2FE</v>
      </c>
      <c r="B768" s="179">
        <v>766</v>
      </c>
      <c r="C768" s="182">
        <f t="shared" si="45"/>
        <v>447</v>
      </c>
      <c r="D768" s="179">
        <f t="shared" si="46"/>
        <v>13</v>
      </c>
      <c r="E768" s="179" t="str">
        <f t="shared" si="47"/>
        <v>R447.13</v>
      </c>
      <c r="F768" s="9" t="s">
        <v>1817</v>
      </c>
    </row>
    <row r="769" spans="1:6">
      <c r="A769" s="179" t="str">
        <f t="shared" si="44"/>
        <v>2FF</v>
      </c>
      <c r="B769" s="179">
        <v>767</v>
      </c>
      <c r="C769" s="182">
        <f t="shared" si="45"/>
        <v>447</v>
      </c>
      <c r="D769" s="179">
        <f t="shared" si="46"/>
        <v>14</v>
      </c>
      <c r="E769" s="179" t="str">
        <f t="shared" si="47"/>
        <v>R447.14</v>
      </c>
      <c r="F769" s="9" t="s">
        <v>1818</v>
      </c>
    </row>
    <row r="770" spans="1:6">
      <c r="A770" s="179" t="str">
        <f t="shared" si="44"/>
        <v>300</v>
      </c>
      <c r="B770" s="179">
        <v>768</v>
      </c>
      <c r="C770" s="182">
        <f t="shared" si="45"/>
        <v>447</v>
      </c>
      <c r="D770" s="179">
        <f t="shared" si="46"/>
        <v>15</v>
      </c>
      <c r="E770" s="179" t="str">
        <f t="shared" si="47"/>
        <v>R447.15</v>
      </c>
      <c r="F770" s="9" t="s">
        <v>1819</v>
      </c>
    </row>
    <row r="771" spans="1:6">
      <c r="A771" s="179" t="str">
        <f t="shared" si="44"/>
        <v>301</v>
      </c>
      <c r="B771" s="179">
        <v>769</v>
      </c>
      <c r="C771" s="182">
        <f t="shared" si="45"/>
        <v>448</v>
      </c>
      <c r="D771" s="179">
        <f t="shared" si="46"/>
        <v>0</v>
      </c>
      <c r="E771" s="179" t="str">
        <f t="shared" si="47"/>
        <v>R448.0</v>
      </c>
      <c r="F771" s="9" t="s">
        <v>1820</v>
      </c>
    </row>
    <row r="772" spans="1:6">
      <c r="A772" s="179" t="str">
        <f t="shared" ref="A772:A835" si="48">DEC2HEX(B772)</f>
        <v>302</v>
      </c>
      <c r="B772" s="179">
        <v>770</v>
      </c>
      <c r="C772" s="182">
        <f t="shared" si="45"/>
        <v>448</v>
      </c>
      <c r="D772" s="179">
        <f t="shared" si="46"/>
        <v>1</v>
      </c>
      <c r="E772" s="179" t="str">
        <f t="shared" si="47"/>
        <v>R448.1</v>
      </c>
      <c r="F772" s="9" t="s">
        <v>1821</v>
      </c>
    </row>
    <row r="773" spans="1:6">
      <c r="A773" s="179" t="str">
        <f t="shared" si="48"/>
        <v>303</v>
      </c>
      <c r="B773" s="179">
        <v>771</v>
      </c>
      <c r="C773" s="182">
        <f t="shared" si="45"/>
        <v>448</v>
      </c>
      <c r="D773" s="179">
        <f t="shared" si="46"/>
        <v>2</v>
      </c>
      <c r="E773" s="179" t="str">
        <f t="shared" si="47"/>
        <v>R448.2</v>
      </c>
      <c r="F773" s="9" t="s">
        <v>1804</v>
      </c>
    </row>
    <row r="774" spans="1:6">
      <c r="A774" s="179" t="str">
        <f t="shared" si="48"/>
        <v>304</v>
      </c>
      <c r="B774" s="179">
        <v>772</v>
      </c>
      <c r="C774" s="182">
        <f t="shared" si="45"/>
        <v>448</v>
      </c>
      <c r="D774" s="179">
        <f t="shared" si="46"/>
        <v>3</v>
      </c>
      <c r="E774" s="179" t="str">
        <f t="shared" si="47"/>
        <v>R448.3</v>
      </c>
      <c r="F774" s="9" t="s">
        <v>1822</v>
      </c>
    </row>
    <row r="775" spans="1:6">
      <c r="A775" s="179" t="str">
        <f t="shared" si="48"/>
        <v>305</v>
      </c>
      <c r="B775" s="179">
        <v>773</v>
      </c>
      <c r="C775" s="182">
        <f t="shared" si="45"/>
        <v>448</v>
      </c>
      <c r="D775" s="179">
        <f t="shared" si="46"/>
        <v>4</v>
      </c>
      <c r="E775" s="179" t="str">
        <f t="shared" si="47"/>
        <v>R448.4</v>
      </c>
      <c r="F775" s="9" t="s">
        <v>1823</v>
      </c>
    </row>
    <row r="776" spans="1:6">
      <c r="A776" s="179" t="str">
        <f t="shared" si="48"/>
        <v>306</v>
      </c>
      <c r="B776" s="179">
        <v>774</v>
      </c>
      <c r="C776" s="182">
        <f t="shared" ref="C776:C839" si="49">IF(D775&lt;&gt;15,C775,C775+1)</f>
        <v>448</v>
      </c>
      <c r="D776" s="179">
        <f t="shared" si="46"/>
        <v>5</v>
      </c>
      <c r="E776" s="179" t="str">
        <f t="shared" si="47"/>
        <v>R448.5</v>
      </c>
      <c r="F776" s="9" t="s">
        <v>1824</v>
      </c>
    </row>
    <row r="777" spans="1:6">
      <c r="A777" s="179" t="str">
        <f t="shared" si="48"/>
        <v>307</v>
      </c>
      <c r="B777" s="179">
        <v>775</v>
      </c>
      <c r="C777" s="182">
        <f t="shared" si="49"/>
        <v>448</v>
      </c>
      <c r="D777" s="179">
        <f t="shared" si="46"/>
        <v>6</v>
      </c>
      <c r="E777" s="179" t="str">
        <f t="shared" si="47"/>
        <v>R448.6</v>
      </c>
      <c r="F777" s="9" t="s">
        <v>1825</v>
      </c>
    </row>
    <row r="778" spans="1:6">
      <c r="A778" s="179" t="str">
        <f t="shared" si="48"/>
        <v>308</v>
      </c>
      <c r="B778" s="179">
        <v>776</v>
      </c>
      <c r="C778" s="182">
        <f t="shared" si="49"/>
        <v>448</v>
      </c>
      <c r="D778" s="179">
        <f t="shared" si="46"/>
        <v>7</v>
      </c>
      <c r="E778" s="179" t="str">
        <f t="shared" si="47"/>
        <v>R448.7</v>
      </c>
      <c r="F778" s="9" t="s">
        <v>1826</v>
      </c>
    </row>
    <row r="779" spans="1:6">
      <c r="A779" s="179" t="str">
        <f t="shared" si="48"/>
        <v>309</v>
      </c>
      <c r="B779" s="179">
        <v>777</v>
      </c>
      <c r="C779" s="182">
        <f t="shared" si="49"/>
        <v>448</v>
      </c>
      <c r="D779" s="179">
        <f t="shared" si="46"/>
        <v>8</v>
      </c>
      <c r="E779" s="179" t="str">
        <f t="shared" si="47"/>
        <v>R448.8</v>
      </c>
      <c r="F779" s="9" t="s">
        <v>1827</v>
      </c>
    </row>
    <row r="780" spans="1:6">
      <c r="A780" s="179" t="str">
        <f t="shared" si="48"/>
        <v>30A</v>
      </c>
      <c r="B780" s="179">
        <v>778</v>
      </c>
      <c r="C780" s="182">
        <f t="shared" si="49"/>
        <v>448</v>
      </c>
      <c r="D780" s="179">
        <f t="shared" si="46"/>
        <v>9</v>
      </c>
      <c r="E780" s="179" t="str">
        <f t="shared" si="47"/>
        <v>R448.9</v>
      </c>
      <c r="F780" s="9" t="s">
        <v>1828</v>
      </c>
    </row>
    <row r="781" spans="1:6">
      <c r="A781" s="179" t="str">
        <f t="shared" si="48"/>
        <v>30B</v>
      </c>
      <c r="B781" s="179">
        <v>779</v>
      </c>
      <c r="C781" s="182">
        <f t="shared" si="49"/>
        <v>448</v>
      </c>
      <c r="D781" s="179">
        <f t="shared" ref="D781:D844" si="50">IF(D780&lt;&gt;15,D780+1,0)</f>
        <v>10</v>
      </c>
      <c r="E781" s="179" t="str">
        <f t="shared" si="47"/>
        <v>R448.10</v>
      </c>
      <c r="F781" s="9" t="s">
        <v>1829</v>
      </c>
    </row>
    <row r="782" spans="1:6">
      <c r="A782" s="179" t="str">
        <f t="shared" si="48"/>
        <v>30C</v>
      </c>
      <c r="B782" s="179">
        <v>780</v>
      </c>
      <c r="C782" s="182">
        <f t="shared" si="49"/>
        <v>448</v>
      </c>
      <c r="D782" s="179">
        <f t="shared" si="50"/>
        <v>11</v>
      </c>
      <c r="E782" s="179" t="str">
        <f t="shared" ref="E782:E845" si="51">B$2&amp;C782&amp;"."&amp;D782</f>
        <v>R448.11</v>
      </c>
      <c r="F782" s="9" t="s">
        <v>1830</v>
      </c>
    </row>
    <row r="783" spans="1:6">
      <c r="A783" s="179" t="str">
        <f t="shared" si="48"/>
        <v>30D</v>
      </c>
      <c r="B783" s="179">
        <v>781</v>
      </c>
      <c r="C783" s="182">
        <f t="shared" si="49"/>
        <v>448</v>
      </c>
      <c r="D783" s="179">
        <f t="shared" si="50"/>
        <v>12</v>
      </c>
      <c r="E783" s="179" t="str">
        <f t="shared" si="51"/>
        <v>R448.12</v>
      </c>
      <c r="F783" s="9" t="s">
        <v>1831</v>
      </c>
    </row>
    <row r="784" spans="1:6">
      <c r="A784" s="179" t="str">
        <f t="shared" si="48"/>
        <v>30E</v>
      </c>
      <c r="B784" s="179">
        <v>782</v>
      </c>
      <c r="C784" s="182">
        <f t="shared" si="49"/>
        <v>448</v>
      </c>
      <c r="D784" s="179">
        <f t="shared" si="50"/>
        <v>13</v>
      </c>
      <c r="E784" s="179" t="str">
        <f t="shared" si="51"/>
        <v>R448.13</v>
      </c>
      <c r="F784" s="9" t="s">
        <v>1804</v>
      </c>
    </row>
    <row r="785" spans="1:6">
      <c r="A785" s="179" t="str">
        <f t="shared" si="48"/>
        <v>30F</v>
      </c>
      <c r="B785" s="179">
        <v>783</v>
      </c>
      <c r="C785" s="182">
        <f t="shared" si="49"/>
        <v>448</v>
      </c>
      <c r="D785" s="179">
        <f t="shared" si="50"/>
        <v>14</v>
      </c>
      <c r="E785" s="179" t="str">
        <f t="shared" si="51"/>
        <v>R448.14</v>
      </c>
      <c r="F785" s="9" t="s">
        <v>1832</v>
      </c>
    </row>
    <row r="786" spans="1:6">
      <c r="A786" s="179" t="str">
        <f t="shared" si="48"/>
        <v>310</v>
      </c>
      <c r="B786" s="179">
        <v>784</v>
      </c>
      <c r="C786" s="182">
        <f t="shared" si="49"/>
        <v>448</v>
      </c>
      <c r="D786" s="179">
        <f t="shared" si="50"/>
        <v>15</v>
      </c>
      <c r="E786" s="179" t="str">
        <f t="shared" si="51"/>
        <v>R448.15</v>
      </c>
      <c r="F786" s="9" t="s">
        <v>1833</v>
      </c>
    </row>
    <row r="787" spans="1:6">
      <c r="A787" s="179" t="str">
        <f t="shared" si="48"/>
        <v>311</v>
      </c>
      <c r="B787" s="179">
        <v>785</v>
      </c>
      <c r="C787" s="182">
        <f t="shared" si="49"/>
        <v>449</v>
      </c>
      <c r="D787" s="179">
        <f t="shared" si="50"/>
        <v>0</v>
      </c>
      <c r="E787" s="179" t="str">
        <f t="shared" si="51"/>
        <v>R449.0</v>
      </c>
      <c r="F787" s="9" t="s">
        <v>1834</v>
      </c>
    </row>
    <row r="788" spans="1:6">
      <c r="A788" s="179" t="str">
        <f t="shared" si="48"/>
        <v>312</v>
      </c>
      <c r="B788" s="179">
        <v>786</v>
      </c>
      <c r="C788" s="182">
        <f t="shared" si="49"/>
        <v>449</v>
      </c>
      <c r="D788" s="179">
        <f t="shared" si="50"/>
        <v>1</v>
      </c>
      <c r="E788" s="179" t="str">
        <f t="shared" si="51"/>
        <v>R449.1</v>
      </c>
      <c r="F788" s="9" t="s">
        <v>1835</v>
      </c>
    </row>
    <row r="789" spans="1:6">
      <c r="A789" s="179" t="str">
        <f t="shared" si="48"/>
        <v>313</v>
      </c>
      <c r="B789" s="179">
        <v>787</v>
      </c>
      <c r="C789" s="182">
        <f t="shared" si="49"/>
        <v>449</v>
      </c>
      <c r="D789" s="179">
        <f t="shared" si="50"/>
        <v>2</v>
      </c>
      <c r="E789" s="179" t="str">
        <f t="shared" si="51"/>
        <v>R449.2</v>
      </c>
      <c r="F789" s="9" t="s">
        <v>1836</v>
      </c>
    </row>
    <row r="790" spans="1:6">
      <c r="A790" s="179" t="str">
        <f t="shared" si="48"/>
        <v>314</v>
      </c>
      <c r="B790" s="179">
        <v>788</v>
      </c>
      <c r="C790" s="182">
        <f t="shared" si="49"/>
        <v>449</v>
      </c>
      <c r="D790" s="179">
        <f t="shared" si="50"/>
        <v>3</v>
      </c>
      <c r="E790" s="179" t="str">
        <f t="shared" si="51"/>
        <v>R449.3</v>
      </c>
      <c r="F790" s="9" t="s">
        <v>1804</v>
      </c>
    </row>
    <row r="791" spans="1:6">
      <c r="A791" s="179" t="str">
        <f t="shared" si="48"/>
        <v>315</v>
      </c>
      <c r="B791" s="179">
        <v>789</v>
      </c>
      <c r="C791" s="182">
        <f t="shared" si="49"/>
        <v>449</v>
      </c>
      <c r="D791" s="179">
        <f t="shared" si="50"/>
        <v>4</v>
      </c>
      <c r="E791" s="179" t="str">
        <f t="shared" si="51"/>
        <v>R449.4</v>
      </c>
      <c r="F791" s="9" t="s">
        <v>1837</v>
      </c>
    </row>
    <row r="792" spans="1:6">
      <c r="A792" s="179" t="str">
        <f t="shared" si="48"/>
        <v>316</v>
      </c>
      <c r="B792" s="179">
        <v>790</v>
      </c>
      <c r="C792" s="182">
        <f t="shared" si="49"/>
        <v>449</v>
      </c>
      <c r="D792" s="179">
        <f t="shared" si="50"/>
        <v>5</v>
      </c>
      <c r="E792" s="179" t="str">
        <f t="shared" si="51"/>
        <v>R449.5</v>
      </c>
      <c r="F792" s="9" t="s">
        <v>1838</v>
      </c>
    </row>
    <row r="793" spans="1:6">
      <c r="A793" s="179" t="str">
        <f t="shared" si="48"/>
        <v>317</v>
      </c>
      <c r="B793" s="179">
        <v>791</v>
      </c>
      <c r="C793" s="182">
        <f t="shared" si="49"/>
        <v>449</v>
      </c>
      <c r="D793" s="179">
        <f t="shared" si="50"/>
        <v>6</v>
      </c>
      <c r="E793" s="179" t="str">
        <f t="shared" si="51"/>
        <v>R449.6</v>
      </c>
      <c r="F793" s="9" t="s">
        <v>1839</v>
      </c>
    </row>
    <row r="794" spans="1:6">
      <c r="A794" s="179" t="str">
        <f t="shared" si="48"/>
        <v>318</v>
      </c>
      <c r="B794" s="179">
        <v>792</v>
      </c>
      <c r="C794" s="182">
        <f t="shared" si="49"/>
        <v>449</v>
      </c>
      <c r="D794" s="179">
        <f t="shared" si="50"/>
        <v>7</v>
      </c>
      <c r="E794" s="179" t="str">
        <f t="shared" si="51"/>
        <v>R449.7</v>
      </c>
      <c r="F794" s="9" t="s">
        <v>1840</v>
      </c>
    </row>
    <row r="795" spans="1:6">
      <c r="A795" s="179" t="str">
        <f t="shared" si="48"/>
        <v>319</v>
      </c>
      <c r="B795" s="179">
        <v>793</v>
      </c>
      <c r="C795" s="182">
        <f t="shared" si="49"/>
        <v>449</v>
      </c>
      <c r="D795" s="179">
        <f t="shared" si="50"/>
        <v>8</v>
      </c>
      <c r="E795" s="179" t="str">
        <f t="shared" si="51"/>
        <v>R449.8</v>
      </c>
      <c r="F795" s="9" t="s">
        <v>1804</v>
      </c>
    </row>
    <row r="796" spans="1:6">
      <c r="A796" s="179" t="str">
        <f t="shared" si="48"/>
        <v>31A</v>
      </c>
      <c r="B796" s="179">
        <v>794</v>
      </c>
      <c r="C796" s="182">
        <f t="shared" si="49"/>
        <v>449</v>
      </c>
      <c r="D796" s="179">
        <f t="shared" si="50"/>
        <v>9</v>
      </c>
      <c r="E796" s="179" t="str">
        <f t="shared" si="51"/>
        <v>R449.9</v>
      </c>
      <c r="F796" s="9" t="s">
        <v>1804</v>
      </c>
    </row>
    <row r="797" spans="1:6">
      <c r="A797" s="179" t="str">
        <f t="shared" si="48"/>
        <v>31B</v>
      </c>
      <c r="B797" s="179">
        <v>795</v>
      </c>
      <c r="C797" s="182">
        <f t="shared" si="49"/>
        <v>449</v>
      </c>
      <c r="D797" s="179">
        <f t="shared" si="50"/>
        <v>10</v>
      </c>
      <c r="E797" s="179" t="str">
        <f t="shared" si="51"/>
        <v>R449.10</v>
      </c>
      <c r="F797" s="9" t="s">
        <v>1841</v>
      </c>
    </row>
    <row r="798" spans="1:6">
      <c r="A798" s="179" t="str">
        <f t="shared" si="48"/>
        <v>31C</v>
      </c>
      <c r="B798" s="179">
        <v>796</v>
      </c>
      <c r="C798" s="182">
        <f t="shared" si="49"/>
        <v>449</v>
      </c>
      <c r="D798" s="179">
        <f t="shared" si="50"/>
        <v>11</v>
      </c>
      <c r="E798" s="179" t="str">
        <f t="shared" si="51"/>
        <v>R449.11</v>
      </c>
      <c r="F798" s="9" t="s">
        <v>1842</v>
      </c>
    </row>
    <row r="799" spans="1:6">
      <c r="A799" s="179" t="str">
        <f t="shared" si="48"/>
        <v>31D</v>
      </c>
      <c r="B799" s="179">
        <v>797</v>
      </c>
      <c r="C799" s="182">
        <f t="shared" si="49"/>
        <v>449</v>
      </c>
      <c r="D799" s="179">
        <f t="shared" si="50"/>
        <v>12</v>
      </c>
      <c r="E799" s="179" t="str">
        <f t="shared" si="51"/>
        <v>R449.12</v>
      </c>
      <c r="F799" s="9" t="s">
        <v>1843</v>
      </c>
    </row>
    <row r="800" spans="1:6">
      <c r="A800" s="179" t="str">
        <f t="shared" si="48"/>
        <v>31E</v>
      </c>
      <c r="B800" s="179">
        <v>798</v>
      </c>
      <c r="C800" s="182">
        <f t="shared" si="49"/>
        <v>449</v>
      </c>
      <c r="D800" s="179">
        <f t="shared" si="50"/>
        <v>13</v>
      </c>
      <c r="E800" s="179" t="str">
        <f t="shared" si="51"/>
        <v>R449.13</v>
      </c>
      <c r="F800" s="9" t="s">
        <v>1844</v>
      </c>
    </row>
    <row r="801" spans="1:6">
      <c r="A801" s="179" t="str">
        <f t="shared" si="48"/>
        <v>31F</v>
      </c>
      <c r="B801" s="179">
        <v>799</v>
      </c>
      <c r="C801" s="182">
        <f t="shared" si="49"/>
        <v>449</v>
      </c>
      <c r="D801" s="179">
        <f t="shared" si="50"/>
        <v>14</v>
      </c>
      <c r="E801" s="179" t="str">
        <f t="shared" si="51"/>
        <v>R449.14</v>
      </c>
      <c r="F801" s="9" t="s">
        <v>1845</v>
      </c>
    </row>
    <row r="802" spans="1:6">
      <c r="A802" s="179" t="str">
        <f t="shared" si="48"/>
        <v>320</v>
      </c>
      <c r="B802" s="179">
        <v>800</v>
      </c>
      <c r="C802" s="182">
        <f t="shared" si="49"/>
        <v>449</v>
      </c>
      <c r="D802" s="179">
        <f t="shared" si="50"/>
        <v>15</v>
      </c>
      <c r="E802" s="179" t="str">
        <f t="shared" si="51"/>
        <v>R449.15</v>
      </c>
      <c r="F802" s="9" t="s">
        <v>1846</v>
      </c>
    </row>
    <row r="803" spans="1:6">
      <c r="A803" s="179" t="str">
        <f t="shared" si="48"/>
        <v>321</v>
      </c>
      <c r="B803" s="179">
        <v>801</v>
      </c>
      <c r="C803" s="182">
        <f t="shared" si="49"/>
        <v>450</v>
      </c>
      <c r="D803" s="179">
        <f t="shared" si="50"/>
        <v>0</v>
      </c>
      <c r="E803" s="185" t="str">
        <f t="shared" si="51"/>
        <v>R450.0</v>
      </c>
      <c r="F803" s="9" t="s">
        <v>1847</v>
      </c>
    </row>
    <row r="804" spans="1:6">
      <c r="A804" s="179" t="str">
        <f t="shared" si="48"/>
        <v>322</v>
      </c>
      <c r="B804" s="179">
        <v>802</v>
      </c>
      <c r="C804" s="182">
        <f t="shared" si="49"/>
        <v>450</v>
      </c>
      <c r="D804" s="179">
        <f t="shared" si="50"/>
        <v>1</v>
      </c>
      <c r="E804" s="185" t="str">
        <f t="shared" si="51"/>
        <v>R450.1</v>
      </c>
      <c r="F804" s="9" t="s">
        <v>1848</v>
      </c>
    </row>
    <row r="805" spans="1:6">
      <c r="A805" s="179" t="str">
        <f t="shared" si="48"/>
        <v>323</v>
      </c>
      <c r="B805" s="179">
        <v>803</v>
      </c>
      <c r="C805" s="182">
        <f t="shared" si="49"/>
        <v>450</v>
      </c>
      <c r="D805" s="179">
        <f t="shared" si="50"/>
        <v>2</v>
      </c>
      <c r="E805" s="185" t="str">
        <f t="shared" si="51"/>
        <v>R450.2</v>
      </c>
      <c r="F805" s="9" t="s">
        <v>1849</v>
      </c>
    </row>
    <row r="806" spans="1:6">
      <c r="A806" s="179" t="str">
        <f t="shared" si="48"/>
        <v>324</v>
      </c>
      <c r="B806" s="179">
        <v>804</v>
      </c>
      <c r="C806" s="182">
        <f t="shared" si="49"/>
        <v>450</v>
      </c>
      <c r="D806" s="179">
        <f t="shared" si="50"/>
        <v>3</v>
      </c>
      <c r="E806" s="185" t="str">
        <f t="shared" si="51"/>
        <v>R450.3</v>
      </c>
      <c r="F806" s="9" t="s">
        <v>1850</v>
      </c>
    </row>
    <row r="807" spans="1:6">
      <c r="A807" s="179" t="str">
        <f t="shared" si="48"/>
        <v>325</v>
      </c>
      <c r="B807" s="179">
        <v>805</v>
      </c>
      <c r="C807" s="182">
        <f t="shared" si="49"/>
        <v>450</v>
      </c>
      <c r="D807" s="179">
        <f t="shared" si="50"/>
        <v>4</v>
      </c>
      <c r="E807" s="185" t="str">
        <f t="shared" si="51"/>
        <v>R450.4</v>
      </c>
      <c r="F807" s="9" t="s">
        <v>1851</v>
      </c>
    </row>
    <row r="808" spans="1:6">
      <c r="A808" s="179" t="str">
        <f t="shared" si="48"/>
        <v>326</v>
      </c>
      <c r="B808" s="179">
        <v>806</v>
      </c>
      <c r="C808" s="182">
        <f t="shared" si="49"/>
        <v>450</v>
      </c>
      <c r="D808" s="179">
        <f t="shared" si="50"/>
        <v>5</v>
      </c>
      <c r="E808" s="185" t="str">
        <f t="shared" si="51"/>
        <v>R450.5</v>
      </c>
      <c r="F808" s="9" t="s">
        <v>1852</v>
      </c>
    </row>
    <row r="809" spans="1:6">
      <c r="A809" s="179" t="str">
        <f t="shared" si="48"/>
        <v>327</v>
      </c>
      <c r="B809" s="179">
        <v>807</v>
      </c>
      <c r="C809" s="182">
        <f t="shared" si="49"/>
        <v>450</v>
      </c>
      <c r="D809" s="179">
        <f t="shared" si="50"/>
        <v>6</v>
      </c>
      <c r="E809" s="185" t="str">
        <f t="shared" si="51"/>
        <v>R450.6</v>
      </c>
      <c r="F809" s="9" t="s">
        <v>1853</v>
      </c>
    </row>
    <row r="810" spans="1:6">
      <c r="A810" s="179" t="str">
        <f t="shared" si="48"/>
        <v>328</v>
      </c>
      <c r="B810" s="179">
        <v>808</v>
      </c>
      <c r="C810" s="182">
        <f t="shared" si="49"/>
        <v>450</v>
      </c>
      <c r="D810" s="179">
        <f t="shared" si="50"/>
        <v>7</v>
      </c>
      <c r="E810" s="185" t="str">
        <f t="shared" si="51"/>
        <v>R450.7</v>
      </c>
      <c r="F810" s="9" t="s">
        <v>1854</v>
      </c>
    </row>
    <row r="811" spans="1:6">
      <c r="A811" s="179" t="str">
        <f t="shared" si="48"/>
        <v>329</v>
      </c>
      <c r="B811" s="179">
        <v>809</v>
      </c>
      <c r="C811" s="182">
        <f t="shared" si="49"/>
        <v>450</v>
      </c>
      <c r="D811" s="179">
        <f t="shared" si="50"/>
        <v>8</v>
      </c>
      <c r="E811" s="185" t="str">
        <f t="shared" si="51"/>
        <v>R450.8</v>
      </c>
      <c r="F811" s="9" t="s">
        <v>1855</v>
      </c>
    </row>
    <row r="812" spans="1:6">
      <c r="A812" s="179" t="str">
        <f t="shared" si="48"/>
        <v>32A</v>
      </c>
      <c r="B812" s="179">
        <v>810</v>
      </c>
      <c r="C812" s="182">
        <f t="shared" si="49"/>
        <v>450</v>
      </c>
      <c r="D812" s="179">
        <f t="shared" si="50"/>
        <v>9</v>
      </c>
      <c r="E812" s="185" t="str">
        <f t="shared" si="51"/>
        <v>R450.9</v>
      </c>
      <c r="F812" s="9" t="s">
        <v>1856</v>
      </c>
    </row>
    <row r="813" spans="1:6">
      <c r="A813" s="179" t="str">
        <f t="shared" si="48"/>
        <v>32B</v>
      </c>
      <c r="B813" s="179">
        <v>811</v>
      </c>
      <c r="C813" s="182">
        <f t="shared" si="49"/>
        <v>450</v>
      </c>
      <c r="D813" s="179">
        <f t="shared" si="50"/>
        <v>10</v>
      </c>
      <c r="E813" s="185" t="str">
        <f t="shared" si="51"/>
        <v>R450.10</v>
      </c>
      <c r="F813" s="9" t="s">
        <v>1857</v>
      </c>
    </row>
    <row r="814" spans="1:6">
      <c r="A814" s="179" t="str">
        <f t="shared" si="48"/>
        <v>32C</v>
      </c>
      <c r="B814" s="179">
        <v>812</v>
      </c>
      <c r="C814" s="182">
        <f t="shared" si="49"/>
        <v>450</v>
      </c>
      <c r="D814" s="179">
        <f t="shared" si="50"/>
        <v>11</v>
      </c>
      <c r="E814" s="185" t="str">
        <f t="shared" si="51"/>
        <v>R450.11</v>
      </c>
      <c r="F814" s="9" t="s">
        <v>1858</v>
      </c>
    </row>
    <row r="815" spans="1:6">
      <c r="A815" s="179" t="str">
        <f t="shared" si="48"/>
        <v>32D</v>
      </c>
      <c r="B815" s="179">
        <v>813</v>
      </c>
      <c r="C815" s="182">
        <f t="shared" si="49"/>
        <v>450</v>
      </c>
      <c r="D815" s="179">
        <f t="shared" si="50"/>
        <v>12</v>
      </c>
      <c r="E815" s="185" t="str">
        <f t="shared" si="51"/>
        <v>R450.12</v>
      </c>
      <c r="F815" s="9" t="s">
        <v>1859</v>
      </c>
    </row>
    <row r="816" spans="1:6">
      <c r="A816" s="179" t="str">
        <f t="shared" si="48"/>
        <v>32E</v>
      </c>
      <c r="B816" s="179">
        <v>814</v>
      </c>
      <c r="C816" s="182">
        <f t="shared" si="49"/>
        <v>450</v>
      </c>
      <c r="D816" s="179">
        <f t="shared" si="50"/>
        <v>13</v>
      </c>
      <c r="E816" s="185" t="str">
        <f t="shared" si="51"/>
        <v>R450.13</v>
      </c>
      <c r="F816" s="9" t="s">
        <v>1859</v>
      </c>
    </row>
    <row r="817" spans="1:6">
      <c r="A817" s="179" t="str">
        <f t="shared" si="48"/>
        <v>32F</v>
      </c>
      <c r="B817" s="179">
        <v>815</v>
      </c>
      <c r="C817" s="182">
        <f t="shared" si="49"/>
        <v>450</v>
      </c>
      <c r="D817" s="179">
        <f t="shared" si="50"/>
        <v>14</v>
      </c>
      <c r="E817" s="185" t="str">
        <f t="shared" si="51"/>
        <v>R450.14</v>
      </c>
      <c r="F817" s="9" t="s">
        <v>1859</v>
      </c>
    </row>
    <row r="818" spans="1:6">
      <c r="A818" s="179" t="str">
        <f t="shared" si="48"/>
        <v>330</v>
      </c>
      <c r="B818" s="179">
        <v>816</v>
      </c>
      <c r="C818" s="182">
        <f t="shared" si="49"/>
        <v>450</v>
      </c>
      <c r="D818" s="179">
        <f t="shared" si="50"/>
        <v>15</v>
      </c>
      <c r="E818" s="185" t="str">
        <f t="shared" si="51"/>
        <v>R450.15</v>
      </c>
      <c r="F818" s="9" t="s">
        <v>1859</v>
      </c>
    </row>
    <row r="819" spans="1:6">
      <c r="A819" s="179" t="str">
        <f t="shared" si="48"/>
        <v>331</v>
      </c>
      <c r="B819" s="179">
        <v>817</v>
      </c>
      <c r="C819" s="182">
        <f t="shared" si="49"/>
        <v>451</v>
      </c>
      <c r="D819" s="179">
        <f t="shared" si="50"/>
        <v>0</v>
      </c>
      <c r="E819" s="185" t="str">
        <f t="shared" si="51"/>
        <v>R451.0</v>
      </c>
      <c r="F819" s="9" t="s">
        <v>1860</v>
      </c>
    </row>
    <row r="820" spans="1:6">
      <c r="A820" s="179" t="str">
        <f t="shared" si="48"/>
        <v>332</v>
      </c>
      <c r="B820" s="179">
        <v>818</v>
      </c>
      <c r="C820" s="182">
        <f t="shared" si="49"/>
        <v>451</v>
      </c>
      <c r="D820" s="179">
        <f t="shared" si="50"/>
        <v>1</v>
      </c>
      <c r="E820" s="179" t="str">
        <f t="shared" si="51"/>
        <v>R451.1</v>
      </c>
      <c r="F820" s="9" t="s">
        <v>1859</v>
      </c>
    </row>
    <row r="821" spans="1:6">
      <c r="A821" s="179" t="str">
        <f t="shared" si="48"/>
        <v>333</v>
      </c>
      <c r="B821" s="179">
        <v>819</v>
      </c>
      <c r="C821" s="182">
        <f t="shared" si="49"/>
        <v>451</v>
      </c>
      <c r="D821" s="179">
        <f t="shared" si="50"/>
        <v>2</v>
      </c>
      <c r="E821" s="179" t="str">
        <f t="shared" si="51"/>
        <v>R451.2</v>
      </c>
      <c r="F821" s="9" t="s">
        <v>1861</v>
      </c>
    </row>
    <row r="822" spans="1:6">
      <c r="A822" s="179" t="str">
        <f t="shared" si="48"/>
        <v>334</v>
      </c>
      <c r="B822" s="179">
        <v>820</v>
      </c>
      <c r="C822" s="182">
        <f t="shared" si="49"/>
        <v>451</v>
      </c>
      <c r="D822" s="179">
        <f t="shared" si="50"/>
        <v>3</v>
      </c>
      <c r="E822" s="179" t="str">
        <f t="shared" si="51"/>
        <v>R451.3</v>
      </c>
      <c r="F822" s="9" t="s">
        <v>1862</v>
      </c>
    </row>
    <row r="823" spans="1:6">
      <c r="A823" s="179" t="str">
        <f t="shared" si="48"/>
        <v>335</v>
      </c>
      <c r="B823" s="179">
        <v>821</v>
      </c>
      <c r="C823" s="182">
        <f t="shared" si="49"/>
        <v>451</v>
      </c>
      <c r="D823" s="179">
        <f t="shared" si="50"/>
        <v>4</v>
      </c>
      <c r="E823" s="179" t="str">
        <f t="shared" si="51"/>
        <v>R451.4</v>
      </c>
      <c r="F823" s="9" t="s">
        <v>1863</v>
      </c>
    </row>
    <row r="824" spans="1:6">
      <c r="A824" s="179" t="str">
        <f t="shared" si="48"/>
        <v>336</v>
      </c>
      <c r="B824" s="179">
        <v>822</v>
      </c>
      <c r="C824" s="182">
        <f t="shared" si="49"/>
        <v>451</v>
      </c>
      <c r="D824" s="179">
        <f t="shared" si="50"/>
        <v>5</v>
      </c>
      <c r="E824" s="179" t="str">
        <f t="shared" si="51"/>
        <v>R451.5</v>
      </c>
      <c r="F824" s="9" t="s">
        <v>1864</v>
      </c>
    </row>
    <row r="825" spans="1:6">
      <c r="A825" s="179" t="str">
        <f t="shared" si="48"/>
        <v>337</v>
      </c>
      <c r="B825" s="179">
        <v>823</v>
      </c>
      <c r="C825" s="182">
        <f t="shared" si="49"/>
        <v>451</v>
      </c>
      <c r="D825" s="179">
        <f t="shared" si="50"/>
        <v>6</v>
      </c>
      <c r="E825" s="179" t="str">
        <f t="shared" si="51"/>
        <v>R451.6</v>
      </c>
      <c r="F825" s="9" t="s">
        <v>1865</v>
      </c>
    </row>
    <row r="826" spans="1:6">
      <c r="A826" s="179" t="str">
        <f t="shared" si="48"/>
        <v>338</v>
      </c>
      <c r="B826" s="179">
        <v>824</v>
      </c>
      <c r="C826" s="182">
        <f t="shared" si="49"/>
        <v>451</v>
      </c>
      <c r="D826" s="179">
        <f t="shared" si="50"/>
        <v>7</v>
      </c>
      <c r="E826" s="179" t="str">
        <f t="shared" si="51"/>
        <v>R451.7</v>
      </c>
      <c r="F826" s="9" t="s">
        <v>1866</v>
      </c>
    </row>
    <row r="827" spans="1:6">
      <c r="A827" s="179" t="str">
        <f t="shared" si="48"/>
        <v>339</v>
      </c>
      <c r="B827" s="179">
        <v>825</v>
      </c>
      <c r="C827" s="182">
        <f t="shared" si="49"/>
        <v>451</v>
      </c>
      <c r="D827" s="179">
        <f t="shared" si="50"/>
        <v>8</v>
      </c>
      <c r="E827" s="179" t="str">
        <f t="shared" si="51"/>
        <v>R451.8</v>
      </c>
      <c r="F827" s="9" t="s">
        <v>1867</v>
      </c>
    </row>
    <row r="828" spans="1:6">
      <c r="A828" s="179" t="str">
        <f t="shared" si="48"/>
        <v>33A</v>
      </c>
      <c r="B828" s="179">
        <v>826</v>
      </c>
      <c r="C828" s="182">
        <f t="shared" si="49"/>
        <v>451</v>
      </c>
      <c r="D828" s="179">
        <f t="shared" si="50"/>
        <v>9</v>
      </c>
      <c r="E828" s="179" t="str">
        <f t="shared" si="51"/>
        <v>R451.9</v>
      </c>
      <c r="F828" s="9" t="s">
        <v>1868</v>
      </c>
    </row>
    <row r="829" spans="1:6">
      <c r="A829" s="179" t="str">
        <f t="shared" si="48"/>
        <v>33B</v>
      </c>
      <c r="B829" s="179">
        <v>827</v>
      </c>
      <c r="C829" s="182">
        <f t="shared" si="49"/>
        <v>451</v>
      </c>
      <c r="D829" s="179">
        <f t="shared" si="50"/>
        <v>10</v>
      </c>
      <c r="E829" s="179" t="str">
        <f t="shared" si="51"/>
        <v>R451.10</v>
      </c>
      <c r="F829" s="9" t="s">
        <v>1869</v>
      </c>
    </row>
    <row r="830" spans="1:6">
      <c r="A830" s="179" t="str">
        <f t="shared" si="48"/>
        <v>33C</v>
      </c>
      <c r="B830" s="179">
        <v>828</v>
      </c>
      <c r="C830" s="182">
        <f t="shared" si="49"/>
        <v>451</v>
      </c>
      <c r="D830" s="179">
        <f t="shared" si="50"/>
        <v>11</v>
      </c>
      <c r="E830" s="179" t="str">
        <f t="shared" si="51"/>
        <v>R451.11</v>
      </c>
      <c r="F830" s="9" t="s">
        <v>1870</v>
      </c>
    </row>
    <row r="831" spans="1:6">
      <c r="A831" s="179" t="str">
        <f t="shared" si="48"/>
        <v>33D</v>
      </c>
      <c r="B831" s="179">
        <v>829</v>
      </c>
      <c r="C831" s="182">
        <f t="shared" si="49"/>
        <v>451</v>
      </c>
      <c r="D831" s="179">
        <f t="shared" si="50"/>
        <v>12</v>
      </c>
      <c r="E831" s="179" t="str">
        <f t="shared" si="51"/>
        <v>R451.12</v>
      </c>
      <c r="F831" s="9" t="s">
        <v>1871</v>
      </c>
    </row>
    <row r="832" spans="1:6">
      <c r="A832" s="179" t="str">
        <f t="shared" si="48"/>
        <v>33E</v>
      </c>
      <c r="B832" s="179">
        <v>830</v>
      </c>
      <c r="C832" s="182">
        <f t="shared" si="49"/>
        <v>451</v>
      </c>
      <c r="D832" s="179">
        <f t="shared" si="50"/>
        <v>13</v>
      </c>
      <c r="E832" s="179" t="str">
        <f t="shared" si="51"/>
        <v>R451.13</v>
      </c>
      <c r="F832" s="9" t="s">
        <v>1872</v>
      </c>
    </row>
    <row r="833" spans="1:6">
      <c r="A833" s="179" t="str">
        <f t="shared" si="48"/>
        <v>33F</v>
      </c>
      <c r="B833" s="179">
        <v>831</v>
      </c>
      <c r="C833" s="182">
        <f t="shared" si="49"/>
        <v>451</v>
      </c>
      <c r="D833" s="179">
        <f t="shared" si="50"/>
        <v>14</v>
      </c>
      <c r="E833" s="179" t="str">
        <f t="shared" si="51"/>
        <v>R451.14</v>
      </c>
      <c r="F833" s="9" t="s">
        <v>1873</v>
      </c>
    </row>
    <row r="834" spans="1:6">
      <c r="A834" s="179" t="str">
        <f t="shared" si="48"/>
        <v>340</v>
      </c>
      <c r="B834" s="179">
        <v>832</v>
      </c>
      <c r="C834" s="182">
        <f t="shared" si="49"/>
        <v>451</v>
      </c>
      <c r="D834" s="179">
        <f t="shared" si="50"/>
        <v>15</v>
      </c>
      <c r="E834" s="179" t="str">
        <f t="shared" si="51"/>
        <v>R451.15</v>
      </c>
      <c r="F834" s="9" t="s">
        <v>1874</v>
      </c>
    </row>
    <row r="835" spans="1:6">
      <c r="A835" s="179" t="str">
        <f t="shared" si="48"/>
        <v>341</v>
      </c>
      <c r="B835" s="179">
        <v>833</v>
      </c>
      <c r="C835" s="182">
        <f t="shared" si="49"/>
        <v>452</v>
      </c>
      <c r="D835" s="179">
        <f t="shared" si="50"/>
        <v>0</v>
      </c>
      <c r="E835" s="179" t="str">
        <f t="shared" si="51"/>
        <v>R452.0</v>
      </c>
      <c r="F835" s="9" t="s">
        <v>1875</v>
      </c>
    </row>
    <row r="836" spans="1:6">
      <c r="A836" s="179" t="str">
        <f t="shared" ref="A836:A899" si="52">DEC2HEX(B836)</f>
        <v>342</v>
      </c>
      <c r="B836" s="179">
        <v>834</v>
      </c>
      <c r="C836" s="182">
        <f t="shared" si="49"/>
        <v>452</v>
      </c>
      <c r="D836" s="179">
        <f t="shared" si="50"/>
        <v>1</v>
      </c>
      <c r="E836" s="179" t="str">
        <f t="shared" si="51"/>
        <v>R452.1</v>
      </c>
      <c r="F836" s="9" t="s">
        <v>1876</v>
      </c>
    </row>
    <row r="837" spans="1:6">
      <c r="A837" s="179" t="str">
        <f t="shared" si="52"/>
        <v>343</v>
      </c>
      <c r="B837" s="179">
        <v>835</v>
      </c>
      <c r="C837" s="182">
        <f t="shared" si="49"/>
        <v>452</v>
      </c>
      <c r="D837" s="179">
        <f t="shared" si="50"/>
        <v>2</v>
      </c>
      <c r="E837" s="179" t="str">
        <f t="shared" si="51"/>
        <v>R452.2</v>
      </c>
      <c r="F837" s="9" t="s">
        <v>1859</v>
      </c>
    </row>
    <row r="838" spans="1:6">
      <c r="A838" s="179" t="str">
        <f t="shared" si="52"/>
        <v>344</v>
      </c>
      <c r="B838" s="179">
        <v>836</v>
      </c>
      <c r="C838" s="182">
        <f t="shared" si="49"/>
        <v>452</v>
      </c>
      <c r="D838" s="179">
        <f t="shared" si="50"/>
        <v>3</v>
      </c>
      <c r="E838" s="179" t="str">
        <f t="shared" si="51"/>
        <v>R452.3</v>
      </c>
      <c r="F838" s="9" t="s">
        <v>1877</v>
      </c>
    </row>
    <row r="839" spans="1:6">
      <c r="A839" s="179" t="str">
        <f t="shared" si="52"/>
        <v>345</v>
      </c>
      <c r="B839" s="179">
        <v>837</v>
      </c>
      <c r="C839" s="182">
        <f t="shared" si="49"/>
        <v>452</v>
      </c>
      <c r="D839" s="179">
        <f t="shared" si="50"/>
        <v>4</v>
      </c>
      <c r="E839" s="179" t="str">
        <f t="shared" si="51"/>
        <v>R452.4</v>
      </c>
      <c r="F839" s="9" t="s">
        <v>1878</v>
      </c>
    </row>
    <row r="840" spans="1:6">
      <c r="A840" s="179" t="str">
        <f t="shared" si="52"/>
        <v>346</v>
      </c>
      <c r="B840" s="179">
        <v>838</v>
      </c>
      <c r="C840" s="182">
        <f t="shared" ref="C840:C903" si="53">IF(D839&lt;&gt;15,C839,C839+1)</f>
        <v>452</v>
      </c>
      <c r="D840" s="179">
        <f t="shared" si="50"/>
        <v>5</v>
      </c>
      <c r="E840" s="179" t="str">
        <f t="shared" si="51"/>
        <v>R452.5</v>
      </c>
      <c r="F840" s="9" t="s">
        <v>1879</v>
      </c>
    </row>
    <row r="841" spans="1:6">
      <c r="A841" s="179" t="str">
        <f t="shared" si="52"/>
        <v>347</v>
      </c>
      <c r="B841" s="179">
        <v>839</v>
      </c>
      <c r="C841" s="182">
        <f t="shared" si="53"/>
        <v>452</v>
      </c>
      <c r="D841" s="179">
        <f t="shared" si="50"/>
        <v>6</v>
      </c>
      <c r="E841" s="179" t="str">
        <f t="shared" si="51"/>
        <v>R452.6</v>
      </c>
      <c r="F841" s="9" t="s">
        <v>1880</v>
      </c>
    </row>
    <row r="842" spans="1:6">
      <c r="A842" s="179" t="str">
        <f t="shared" si="52"/>
        <v>348</v>
      </c>
      <c r="B842" s="179">
        <v>840</v>
      </c>
      <c r="C842" s="182">
        <f t="shared" si="53"/>
        <v>452</v>
      </c>
      <c r="D842" s="179">
        <f t="shared" si="50"/>
        <v>7</v>
      </c>
      <c r="E842" s="179" t="str">
        <f t="shared" si="51"/>
        <v>R452.7</v>
      </c>
      <c r="F842" s="9" t="s">
        <v>1881</v>
      </c>
    </row>
    <row r="843" spans="1:6">
      <c r="A843" s="179" t="str">
        <f t="shared" si="52"/>
        <v>349</v>
      </c>
      <c r="B843" s="179">
        <v>841</v>
      </c>
      <c r="C843" s="182">
        <f t="shared" si="53"/>
        <v>452</v>
      </c>
      <c r="D843" s="179">
        <f t="shared" si="50"/>
        <v>8</v>
      </c>
      <c r="E843" s="179" t="str">
        <f t="shared" si="51"/>
        <v>R452.8</v>
      </c>
      <c r="F843" s="9" t="s">
        <v>1882</v>
      </c>
    </row>
    <row r="844" spans="1:6">
      <c r="A844" s="179" t="str">
        <f t="shared" si="52"/>
        <v>34A</v>
      </c>
      <c r="B844" s="179">
        <v>842</v>
      </c>
      <c r="C844" s="182">
        <f t="shared" si="53"/>
        <v>452</v>
      </c>
      <c r="D844" s="179">
        <f t="shared" si="50"/>
        <v>9</v>
      </c>
      <c r="E844" s="179" t="str">
        <f t="shared" si="51"/>
        <v>R452.9</v>
      </c>
      <c r="F844" s="9" t="s">
        <v>1883</v>
      </c>
    </row>
    <row r="845" spans="1:6">
      <c r="A845" s="179" t="str">
        <f t="shared" si="52"/>
        <v>34B</v>
      </c>
      <c r="B845" s="179">
        <v>843</v>
      </c>
      <c r="C845" s="182">
        <f t="shared" si="53"/>
        <v>452</v>
      </c>
      <c r="D845" s="179">
        <f t="shared" ref="D845:D908" si="54">IF(D844&lt;&gt;15,D844+1,0)</f>
        <v>10</v>
      </c>
      <c r="E845" s="179" t="str">
        <f t="shared" si="51"/>
        <v>R452.10</v>
      </c>
      <c r="F845" s="9" t="s">
        <v>1884</v>
      </c>
    </row>
    <row r="846" spans="1:6">
      <c r="A846" s="179" t="str">
        <f t="shared" si="52"/>
        <v>34C</v>
      </c>
      <c r="B846" s="179">
        <v>844</v>
      </c>
      <c r="C846" s="182">
        <f t="shared" si="53"/>
        <v>452</v>
      </c>
      <c r="D846" s="179">
        <f t="shared" si="54"/>
        <v>11</v>
      </c>
      <c r="E846" s="179" t="str">
        <f t="shared" ref="E846:E909" si="55">B$2&amp;C846&amp;"."&amp;D846</f>
        <v>R452.11</v>
      </c>
      <c r="F846" s="9" t="s">
        <v>1885</v>
      </c>
    </row>
    <row r="847" spans="1:6">
      <c r="A847" s="179" t="str">
        <f t="shared" si="52"/>
        <v>34D</v>
      </c>
      <c r="B847" s="179">
        <v>845</v>
      </c>
      <c r="C847" s="182">
        <f t="shared" si="53"/>
        <v>452</v>
      </c>
      <c r="D847" s="179">
        <f t="shared" si="54"/>
        <v>12</v>
      </c>
      <c r="E847" s="179" t="str">
        <f t="shared" si="55"/>
        <v>R452.12</v>
      </c>
      <c r="F847" s="9" t="s">
        <v>1886</v>
      </c>
    </row>
    <row r="848" spans="1:6">
      <c r="A848" s="179" t="str">
        <f t="shared" si="52"/>
        <v>34E</v>
      </c>
      <c r="B848" s="179">
        <v>846</v>
      </c>
      <c r="C848" s="182">
        <f t="shared" si="53"/>
        <v>452</v>
      </c>
      <c r="D848" s="179">
        <f t="shared" si="54"/>
        <v>13</v>
      </c>
      <c r="E848" s="179" t="str">
        <f t="shared" si="55"/>
        <v>R452.13</v>
      </c>
      <c r="F848" s="9" t="s">
        <v>1859</v>
      </c>
    </row>
    <row r="849" spans="1:6">
      <c r="A849" s="179" t="str">
        <f t="shared" si="52"/>
        <v>34F</v>
      </c>
      <c r="B849" s="179">
        <v>847</v>
      </c>
      <c r="C849" s="182">
        <f t="shared" si="53"/>
        <v>452</v>
      </c>
      <c r="D849" s="179">
        <f t="shared" si="54"/>
        <v>14</v>
      </c>
      <c r="E849" s="179" t="str">
        <f t="shared" si="55"/>
        <v>R452.14</v>
      </c>
      <c r="F849" s="9" t="s">
        <v>1887</v>
      </c>
    </row>
    <row r="850" spans="1:6">
      <c r="A850" s="179" t="str">
        <f t="shared" si="52"/>
        <v>350</v>
      </c>
      <c r="B850" s="179">
        <v>848</v>
      </c>
      <c r="C850" s="182">
        <f t="shared" si="53"/>
        <v>452</v>
      </c>
      <c r="D850" s="179">
        <f t="shared" si="54"/>
        <v>15</v>
      </c>
      <c r="E850" s="179" t="str">
        <f t="shared" si="55"/>
        <v>R452.15</v>
      </c>
      <c r="F850" s="9" t="s">
        <v>1888</v>
      </c>
    </row>
    <row r="851" spans="1:6">
      <c r="A851" s="179" t="str">
        <f t="shared" si="52"/>
        <v>351</v>
      </c>
      <c r="B851" s="179">
        <v>849</v>
      </c>
      <c r="C851" s="182">
        <f t="shared" si="53"/>
        <v>453</v>
      </c>
      <c r="D851" s="179">
        <f t="shared" si="54"/>
        <v>0</v>
      </c>
      <c r="E851" s="179" t="str">
        <f t="shared" si="55"/>
        <v>R453.0</v>
      </c>
      <c r="F851" s="9" t="s">
        <v>1889</v>
      </c>
    </row>
    <row r="852" spans="1:6">
      <c r="A852" s="179" t="str">
        <f t="shared" si="52"/>
        <v>352</v>
      </c>
      <c r="B852" s="179">
        <v>850</v>
      </c>
      <c r="C852" s="182">
        <f t="shared" si="53"/>
        <v>453</v>
      </c>
      <c r="D852" s="179">
        <f t="shared" si="54"/>
        <v>1</v>
      </c>
      <c r="E852" s="179" t="str">
        <f t="shared" si="55"/>
        <v>R453.1</v>
      </c>
      <c r="F852" s="9" t="s">
        <v>1890</v>
      </c>
    </row>
    <row r="853" spans="1:6">
      <c r="A853" s="179" t="str">
        <f t="shared" si="52"/>
        <v>353</v>
      </c>
      <c r="B853" s="179">
        <v>851</v>
      </c>
      <c r="C853" s="182">
        <f t="shared" si="53"/>
        <v>453</v>
      </c>
      <c r="D853" s="179">
        <f t="shared" si="54"/>
        <v>2</v>
      </c>
      <c r="E853" s="179" t="str">
        <f t="shared" si="55"/>
        <v>R453.2</v>
      </c>
      <c r="F853" s="9" t="s">
        <v>1891</v>
      </c>
    </row>
    <row r="854" spans="1:6">
      <c r="A854" s="179" t="str">
        <f t="shared" si="52"/>
        <v>354</v>
      </c>
      <c r="B854" s="179">
        <v>852</v>
      </c>
      <c r="C854" s="182">
        <f t="shared" si="53"/>
        <v>453</v>
      </c>
      <c r="D854" s="179">
        <f t="shared" si="54"/>
        <v>3</v>
      </c>
      <c r="E854" s="179" t="str">
        <f t="shared" si="55"/>
        <v>R453.3</v>
      </c>
      <c r="F854" s="9" t="s">
        <v>1859</v>
      </c>
    </row>
    <row r="855" spans="1:6">
      <c r="A855" s="179" t="str">
        <f t="shared" si="52"/>
        <v>355</v>
      </c>
      <c r="B855" s="179">
        <v>853</v>
      </c>
      <c r="C855" s="182">
        <f t="shared" si="53"/>
        <v>453</v>
      </c>
      <c r="D855" s="179">
        <f t="shared" si="54"/>
        <v>4</v>
      </c>
      <c r="E855" s="179" t="str">
        <f t="shared" si="55"/>
        <v>R453.4</v>
      </c>
      <c r="F855" s="9" t="s">
        <v>1892</v>
      </c>
    </row>
    <row r="856" spans="1:6">
      <c r="A856" s="179" t="str">
        <f t="shared" si="52"/>
        <v>356</v>
      </c>
      <c r="B856" s="179">
        <v>854</v>
      </c>
      <c r="C856" s="182">
        <f t="shared" si="53"/>
        <v>453</v>
      </c>
      <c r="D856" s="179">
        <f t="shared" si="54"/>
        <v>5</v>
      </c>
      <c r="E856" s="179" t="str">
        <f t="shared" si="55"/>
        <v>R453.5</v>
      </c>
      <c r="F856" s="9" t="s">
        <v>1893</v>
      </c>
    </row>
    <row r="857" spans="1:6">
      <c r="A857" s="179" t="str">
        <f t="shared" si="52"/>
        <v>357</v>
      </c>
      <c r="B857" s="179">
        <v>855</v>
      </c>
      <c r="C857" s="182">
        <f t="shared" si="53"/>
        <v>453</v>
      </c>
      <c r="D857" s="179">
        <f t="shared" si="54"/>
        <v>6</v>
      </c>
      <c r="E857" s="179" t="str">
        <f t="shared" si="55"/>
        <v>R453.6</v>
      </c>
      <c r="F857" s="9" t="s">
        <v>1894</v>
      </c>
    </row>
    <row r="858" spans="1:6">
      <c r="A858" s="179" t="str">
        <f t="shared" si="52"/>
        <v>358</v>
      </c>
      <c r="B858" s="179">
        <v>856</v>
      </c>
      <c r="C858" s="182">
        <f t="shared" si="53"/>
        <v>453</v>
      </c>
      <c r="D858" s="179">
        <f t="shared" si="54"/>
        <v>7</v>
      </c>
      <c r="E858" s="179" t="str">
        <f t="shared" si="55"/>
        <v>R453.7</v>
      </c>
      <c r="F858" s="9" t="s">
        <v>1895</v>
      </c>
    </row>
    <row r="859" spans="1:6">
      <c r="A859" s="179" t="str">
        <f t="shared" si="52"/>
        <v>359</v>
      </c>
      <c r="B859" s="179">
        <v>857</v>
      </c>
      <c r="C859" s="182">
        <f t="shared" si="53"/>
        <v>453</v>
      </c>
      <c r="D859" s="179">
        <f t="shared" si="54"/>
        <v>8</v>
      </c>
      <c r="E859" s="179" t="str">
        <f t="shared" si="55"/>
        <v>R453.8</v>
      </c>
      <c r="F859" s="9" t="s">
        <v>1859</v>
      </c>
    </row>
    <row r="860" spans="1:6">
      <c r="A860" s="179" t="str">
        <f t="shared" si="52"/>
        <v>35A</v>
      </c>
      <c r="B860" s="179">
        <v>858</v>
      </c>
      <c r="C860" s="182">
        <f t="shared" si="53"/>
        <v>453</v>
      </c>
      <c r="D860" s="179">
        <f t="shared" si="54"/>
        <v>9</v>
      </c>
      <c r="E860" s="179" t="str">
        <f t="shared" si="55"/>
        <v>R453.9</v>
      </c>
      <c r="F860" s="9" t="s">
        <v>1859</v>
      </c>
    </row>
    <row r="861" spans="1:6">
      <c r="A861" s="179" t="str">
        <f t="shared" si="52"/>
        <v>35B</v>
      </c>
      <c r="B861" s="179">
        <v>859</v>
      </c>
      <c r="C861" s="182">
        <f t="shared" si="53"/>
        <v>453</v>
      </c>
      <c r="D861" s="179">
        <f t="shared" si="54"/>
        <v>10</v>
      </c>
      <c r="E861" s="179" t="str">
        <f t="shared" si="55"/>
        <v>R453.10</v>
      </c>
      <c r="F861" s="9" t="s">
        <v>1896</v>
      </c>
    </row>
    <row r="862" spans="1:6">
      <c r="A862" s="179" t="str">
        <f t="shared" si="52"/>
        <v>35C</v>
      </c>
      <c r="B862" s="179">
        <v>860</v>
      </c>
      <c r="C862" s="182">
        <f t="shared" si="53"/>
        <v>453</v>
      </c>
      <c r="D862" s="179">
        <f t="shared" si="54"/>
        <v>11</v>
      </c>
      <c r="E862" s="179" t="str">
        <f t="shared" si="55"/>
        <v>R453.11</v>
      </c>
      <c r="F862" s="9" t="s">
        <v>1897</v>
      </c>
    </row>
    <row r="863" spans="1:6">
      <c r="A863" s="179" t="str">
        <f t="shared" si="52"/>
        <v>35D</v>
      </c>
      <c r="B863" s="179">
        <v>861</v>
      </c>
      <c r="C863" s="182">
        <f t="shared" si="53"/>
        <v>453</v>
      </c>
      <c r="D863" s="179">
        <f t="shared" si="54"/>
        <v>12</v>
      </c>
      <c r="E863" s="179" t="str">
        <f t="shared" si="55"/>
        <v>R453.12</v>
      </c>
      <c r="F863" s="9" t="s">
        <v>1898</v>
      </c>
    </row>
    <row r="864" spans="1:6">
      <c r="A864" s="179" t="str">
        <f t="shared" si="52"/>
        <v>35E</v>
      </c>
      <c r="B864" s="179">
        <v>862</v>
      </c>
      <c r="C864" s="182">
        <f t="shared" si="53"/>
        <v>453</v>
      </c>
      <c r="D864" s="179">
        <f t="shared" si="54"/>
        <v>13</v>
      </c>
      <c r="E864" s="179" t="str">
        <f t="shared" si="55"/>
        <v>R453.13</v>
      </c>
      <c r="F864" s="9" t="s">
        <v>1899</v>
      </c>
    </row>
    <row r="865" spans="1:6">
      <c r="A865" s="179" t="str">
        <f t="shared" si="52"/>
        <v>35F</v>
      </c>
      <c r="B865" s="179">
        <v>863</v>
      </c>
      <c r="C865" s="182">
        <f t="shared" si="53"/>
        <v>453</v>
      </c>
      <c r="D865" s="179">
        <f t="shared" si="54"/>
        <v>14</v>
      </c>
      <c r="E865" s="179" t="str">
        <f t="shared" si="55"/>
        <v>R453.14</v>
      </c>
      <c r="F865" s="9" t="s">
        <v>1900</v>
      </c>
    </row>
    <row r="866" spans="1:6">
      <c r="A866" s="179" t="str">
        <f t="shared" si="52"/>
        <v>360</v>
      </c>
      <c r="B866" s="179">
        <v>864</v>
      </c>
      <c r="C866" s="182">
        <f t="shared" si="53"/>
        <v>453</v>
      </c>
      <c r="D866" s="179">
        <f t="shared" si="54"/>
        <v>15</v>
      </c>
      <c r="E866" s="179" t="str">
        <f t="shared" si="55"/>
        <v>R453.15</v>
      </c>
      <c r="F866" s="9" t="s">
        <v>1901</v>
      </c>
    </row>
    <row r="867" spans="1:6">
      <c r="A867" s="179" t="str">
        <f t="shared" si="52"/>
        <v>361</v>
      </c>
      <c r="B867" s="179">
        <v>865</v>
      </c>
      <c r="C867" s="182">
        <f t="shared" si="53"/>
        <v>454</v>
      </c>
      <c r="D867" s="179">
        <f t="shared" si="54"/>
        <v>0</v>
      </c>
      <c r="E867" s="179" t="str">
        <f t="shared" si="55"/>
        <v>R454.0</v>
      </c>
      <c r="F867" s="9" t="s">
        <v>1902</v>
      </c>
    </row>
    <row r="868" spans="1:6">
      <c r="A868" s="179" t="str">
        <f t="shared" si="52"/>
        <v>362</v>
      </c>
      <c r="B868" s="179">
        <v>866</v>
      </c>
      <c r="C868" s="182">
        <f t="shared" si="53"/>
        <v>454</v>
      </c>
      <c r="D868" s="179">
        <f t="shared" si="54"/>
        <v>1</v>
      </c>
      <c r="E868" s="179" t="str">
        <f t="shared" si="55"/>
        <v>R454.1</v>
      </c>
      <c r="F868" s="9" t="s">
        <v>1903</v>
      </c>
    </row>
    <row r="869" spans="1:6">
      <c r="A869" s="179" t="str">
        <f t="shared" si="52"/>
        <v>363</v>
      </c>
      <c r="B869" s="179">
        <v>867</v>
      </c>
      <c r="C869" s="182">
        <f t="shared" si="53"/>
        <v>454</v>
      </c>
      <c r="D869" s="179">
        <f t="shared" si="54"/>
        <v>2</v>
      </c>
      <c r="E869" s="179" t="str">
        <f t="shared" si="55"/>
        <v>R454.2</v>
      </c>
      <c r="F869" s="9" t="s">
        <v>1904</v>
      </c>
    </row>
    <row r="870" spans="1:6">
      <c r="A870" s="179" t="str">
        <f t="shared" si="52"/>
        <v>364</v>
      </c>
      <c r="B870" s="179">
        <v>868</v>
      </c>
      <c r="C870" s="182">
        <f t="shared" si="53"/>
        <v>454</v>
      </c>
      <c r="D870" s="179">
        <f t="shared" si="54"/>
        <v>3</v>
      </c>
      <c r="E870" s="179" t="str">
        <f t="shared" si="55"/>
        <v>R454.3</v>
      </c>
      <c r="F870" s="9" t="s">
        <v>1905</v>
      </c>
    </row>
    <row r="871" spans="1:6">
      <c r="A871" s="179" t="str">
        <f t="shared" si="52"/>
        <v>365</v>
      </c>
      <c r="B871" s="179">
        <v>869</v>
      </c>
      <c r="C871" s="182">
        <f t="shared" si="53"/>
        <v>454</v>
      </c>
      <c r="D871" s="179">
        <f t="shared" si="54"/>
        <v>4</v>
      </c>
      <c r="E871" s="179" t="str">
        <f t="shared" si="55"/>
        <v>R454.4</v>
      </c>
      <c r="F871" s="9" t="s">
        <v>1906</v>
      </c>
    </row>
    <row r="872" spans="1:6">
      <c r="A872" s="179" t="str">
        <f t="shared" si="52"/>
        <v>366</v>
      </c>
      <c r="B872" s="179">
        <v>870</v>
      </c>
      <c r="C872" s="182">
        <f t="shared" si="53"/>
        <v>454</v>
      </c>
      <c r="D872" s="179">
        <f t="shared" si="54"/>
        <v>5</v>
      </c>
      <c r="E872" s="179" t="str">
        <f t="shared" si="55"/>
        <v>R454.5</v>
      </c>
      <c r="F872" s="9" t="s">
        <v>1907</v>
      </c>
    </row>
    <row r="873" spans="1:6">
      <c r="A873" s="179" t="str">
        <f t="shared" si="52"/>
        <v>367</v>
      </c>
      <c r="B873" s="179">
        <v>871</v>
      </c>
      <c r="C873" s="182">
        <f t="shared" si="53"/>
        <v>454</v>
      </c>
      <c r="D873" s="179">
        <f t="shared" si="54"/>
        <v>6</v>
      </c>
      <c r="E873" s="179" t="str">
        <f t="shared" si="55"/>
        <v>R454.6</v>
      </c>
      <c r="F873" s="9" t="s">
        <v>1908</v>
      </c>
    </row>
    <row r="874" spans="1:6">
      <c r="A874" s="179" t="str">
        <f t="shared" si="52"/>
        <v>368</v>
      </c>
      <c r="B874" s="179">
        <v>872</v>
      </c>
      <c r="C874" s="182">
        <f t="shared" si="53"/>
        <v>454</v>
      </c>
      <c r="D874" s="179">
        <f t="shared" si="54"/>
        <v>7</v>
      </c>
      <c r="E874" s="179" t="str">
        <f t="shared" si="55"/>
        <v>R454.7</v>
      </c>
      <c r="F874" s="9" t="s">
        <v>1909</v>
      </c>
    </row>
    <row r="875" spans="1:6">
      <c r="A875" s="179" t="str">
        <f t="shared" si="52"/>
        <v>369</v>
      </c>
      <c r="B875" s="179">
        <v>873</v>
      </c>
      <c r="C875" s="182">
        <f t="shared" si="53"/>
        <v>454</v>
      </c>
      <c r="D875" s="179">
        <f t="shared" si="54"/>
        <v>8</v>
      </c>
      <c r="E875" s="179" t="str">
        <f t="shared" si="55"/>
        <v>R454.8</v>
      </c>
      <c r="F875" s="9" t="s">
        <v>1910</v>
      </c>
    </row>
    <row r="876" spans="1:6">
      <c r="A876" s="179" t="str">
        <f t="shared" si="52"/>
        <v>36A</v>
      </c>
      <c r="B876" s="179">
        <v>874</v>
      </c>
      <c r="C876" s="182">
        <f t="shared" si="53"/>
        <v>454</v>
      </c>
      <c r="D876" s="179">
        <f t="shared" si="54"/>
        <v>9</v>
      </c>
      <c r="E876" s="179" t="str">
        <f t="shared" si="55"/>
        <v>R454.9</v>
      </c>
      <c r="F876" s="9" t="s">
        <v>1911</v>
      </c>
    </row>
    <row r="877" spans="1:6">
      <c r="A877" s="179" t="str">
        <f t="shared" si="52"/>
        <v>36B</v>
      </c>
      <c r="B877" s="179">
        <v>875</v>
      </c>
      <c r="C877" s="182">
        <f t="shared" si="53"/>
        <v>454</v>
      </c>
      <c r="D877" s="179">
        <f t="shared" si="54"/>
        <v>10</v>
      </c>
      <c r="E877" s="179" t="str">
        <f t="shared" si="55"/>
        <v>R454.10</v>
      </c>
      <c r="F877" s="9" t="s">
        <v>1912</v>
      </c>
    </row>
    <row r="878" spans="1:6">
      <c r="A878" s="179" t="str">
        <f t="shared" si="52"/>
        <v>36C</v>
      </c>
      <c r="B878" s="179">
        <v>876</v>
      </c>
      <c r="C878" s="182">
        <f t="shared" si="53"/>
        <v>454</v>
      </c>
      <c r="D878" s="179">
        <f t="shared" si="54"/>
        <v>11</v>
      </c>
      <c r="E878" s="179" t="str">
        <f t="shared" si="55"/>
        <v>R454.11</v>
      </c>
      <c r="F878" s="9" t="s">
        <v>1913</v>
      </c>
    </row>
    <row r="879" spans="1:6">
      <c r="A879" s="179" t="str">
        <f t="shared" si="52"/>
        <v>36D</v>
      </c>
      <c r="B879" s="179">
        <v>877</v>
      </c>
      <c r="C879" s="182">
        <f t="shared" si="53"/>
        <v>454</v>
      </c>
      <c r="D879" s="179">
        <f t="shared" si="54"/>
        <v>12</v>
      </c>
      <c r="E879" s="179" t="str">
        <f t="shared" si="55"/>
        <v>R454.12</v>
      </c>
      <c r="F879" s="9" t="s">
        <v>1914</v>
      </c>
    </row>
    <row r="880" spans="1:6">
      <c r="A880" s="179" t="str">
        <f t="shared" si="52"/>
        <v>36E</v>
      </c>
      <c r="B880" s="179">
        <v>878</v>
      </c>
      <c r="C880" s="182">
        <f t="shared" si="53"/>
        <v>454</v>
      </c>
      <c r="D880" s="179">
        <f t="shared" si="54"/>
        <v>13</v>
      </c>
      <c r="E880" s="179" t="str">
        <f t="shared" si="55"/>
        <v>R454.13</v>
      </c>
      <c r="F880" s="9" t="s">
        <v>1914</v>
      </c>
    </row>
    <row r="881" spans="1:6">
      <c r="A881" s="179" t="str">
        <f t="shared" si="52"/>
        <v>36F</v>
      </c>
      <c r="B881" s="179">
        <v>879</v>
      </c>
      <c r="C881" s="182">
        <f t="shared" si="53"/>
        <v>454</v>
      </c>
      <c r="D881" s="179">
        <f t="shared" si="54"/>
        <v>14</v>
      </c>
      <c r="E881" s="179" t="str">
        <f t="shared" si="55"/>
        <v>R454.14</v>
      </c>
      <c r="F881" s="9" t="s">
        <v>1914</v>
      </c>
    </row>
    <row r="882" spans="1:6">
      <c r="A882" s="179" t="str">
        <f t="shared" si="52"/>
        <v>370</v>
      </c>
      <c r="B882" s="179">
        <v>880</v>
      </c>
      <c r="C882" s="182">
        <f t="shared" si="53"/>
        <v>454</v>
      </c>
      <c r="D882" s="179">
        <f t="shared" si="54"/>
        <v>15</v>
      </c>
      <c r="E882" s="179" t="str">
        <f t="shared" si="55"/>
        <v>R454.15</v>
      </c>
      <c r="F882" s="9" t="s">
        <v>1914</v>
      </c>
    </row>
    <row r="883" spans="1:6">
      <c r="A883" s="179" t="str">
        <f t="shared" si="52"/>
        <v>371</v>
      </c>
      <c r="B883" s="179">
        <v>881</v>
      </c>
      <c r="C883" s="182">
        <f t="shared" si="53"/>
        <v>455</v>
      </c>
      <c r="D883" s="179">
        <f t="shared" si="54"/>
        <v>0</v>
      </c>
      <c r="E883" s="179" t="str">
        <f t="shared" si="55"/>
        <v>R455.0</v>
      </c>
      <c r="F883" s="9" t="s">
        <v>1915</v>
      </c>
    </row>
    <row r="884" spans="1:6">
      <c r="A884" s="179" t="str">
        <f t="shared" si="52"/>
        <v>372</v>
      </c>
      <c r="B884" s="179">
        <v>882</v>
      </c>
      <c r="C884" s="182">
        <f t="shared" si="53"/>
        <v>455</v>
      </c>
      <c r="D884" s="179">
        <f t="shared" si="54"/>
        <v>1</v>
      </c>
      <c r="E884" s="179" t="str">
        <f t="shared" si="55"/>
        <v>R455.1</v>
      </c>
      <c r="F884" s="9" t="s">
        <v>1914</v>
      </c>
    </row>
    <row r="885" spans="1:6">
      <c r="A885" s="179" t="str">
        <f t="shared" si="52"/>
        <v>373</v>
      </c>
      <c r="B885" s="179">
        <v>883</v>
      </c>
      <c r="C885" s="182">
        <f t="shared" si="53"/>
        <v>455</v>
      </c>
      <c r="D885" s="179">
        <f t="shared" si="54"/>
        <v>2</v>
      </c>
      <c r="E885" s="179" t="str">
        <f t="shared" si="55"/>
        <v>R455.2</v>
      </c>
      <c r="F885" s="9" t="s">
        <v>1916</v>
      </c>
    </row>
    <row r="886" spans="1:6">
      <c r="A886" s="179" t="str">
        <f t="shared" si="52"/>
        <v>374</v>
      </c>
      <c r="B886" s="179">
        <v>884</v>
      </c>
      <c r="C886" s="182">
        <f t="shared" si="53"/>
        <v>455</v>
      </c>
      <c r="D886" s="179">
        <f t="shared" si="54"/>
        <v>3</v>
      </c>
      <c r="E886" s="179" t="str">
        <f t="shared" si="55"/>
        <v>R455.3</v>
      </c>
      <c r="F886" s="9" t="s">
        <v>1917</v>
      </c>
    </row>
    <row r="887" spans="1:6">
      <c r="A887" s="179" t="str">
        <f t="shared" si="52"/>
        <v>375</v>
      </c>
      <c r="B887" s="179">
        <v>885</v>
      </c>
      <c r="C887" s="182">
        <f t="shared" si="53"/>
        <v>455</v>
      </c>
      <c r="D887" s="179">
        <f t="shared" si="54"/>
        <v>4</v>
      </c>
      <c r="E887" s="179" t="str">
        <f t="shared" si="55"/>
        <v>R455.4</v>
      </c>
      <c r="F887" s="9" t="s">
        <v>1918</v>
      </c>
    </row>
    <row r="888" spans="1:6">
      <c r="A888" s="179" t="str">
        <f t="shared" si="52"/>
        <v>376</v>
      </c>
      <c r="B888" s="179">
        <v>886</v>
      </c>
      <c r="C888" s="182">
        <f t="shared" si="53"/>
        <v>455</v>
      </c>
      <c r="D888" s="179">
        <f t="shared" si="54"/>
        <v>5</v>
      </c>
      <c r="E888" s="179" t="str">
        <f t="shared" si="55"/>
        <v>R455.5</v>
      </c>
      <c r="F888" s="9" t="s">
        <v>1919</v>
      </c>
    </row>
    <row r="889" spans="1:6">
      <c r="A889" s="179" t="str">
        <f t="shared" si="52"/>
        <v>377</v>
      </c>
      <c r="B889" s="179">
        <v>887</v>
      </c>
      <c r="C889" s="182">
        <f t="shared" si="53"/>
        <v>455</v>
      </c>
      <c r="D889" s="179">
        <f t="shared" si="54"/>
        <v>6</v>
      </c>
      <c r="E889" s="179" t="str">
        <f t="shared" si="55"/>
        <v>R455.6</v>
      </c>
      <c r="F889" s="9" t="s">
        <v>1920</v>
      </c>
    </row>
    <row r="890" spans="1:6">
      <c r="A890" s="179" t="str">
        <f t="shared" si="52"/>
        <v>378</v>
      </c>
      <c r="B890" s="179">
        <v>888</v>
      </c>
      <c r="C890" s="182">
        <f t="shared" si="53"/>
        <v>455</v>
      </c>
      <c r="D890" s="179">
        <f t="shared" si="54"/>
        <v>7</v>
      </c>
      <c r="E890" s="179" t="str">
        <f t="shared" si="55"/>
        <v>R455.7</v>
      </c>
      <c r="F890" s="9" t="s">
        <v>1921</v>
      </c>
    </row>
    <row r="891" spans="1:6">
      <c r="A891" s="179" t="str">
        <f t="shared" si="52"/>
        <v>379</v>
      </c>
      <c r="B891" s="179">
        <v>889</v>
      </c>
      <c r="C891" s="182">
        <f t="shared" si="53"/>
        <v>455</v>
      </c>
      <c r="D891" s="179">
        <f t="shared" si="54"/>
        <v>8</v>
      </c>
      <c r="E891" s="179" t="str">
        <f t="shared" si="55"/>
        <v>R455.8</v>
      </c>
      <c r="F891" s="9" t="s">
        <v>1922</v>
      </c>
    </row>
    <row r="892" spans="1:6">
      <c r="A892" s="179" t="str">
        <f t="shared" si="52"/>
        <v>37A</v>
      </c>
      <c r="B892" s="179">
        <v>890</v>
      </c>
      <c r="C892" s="182">
        <f t="shared" si="53"/>
        <v>455</v>
      </c>
      <c r="D892" s="179">
        <f t="shared" si="54"/>
        <v>9</v>
      </c>
      <c r="E892" s="179" t="str">
        <f t="shared" si="55"/>
        <v>R455.9</v>
      </c>
      <c r="F892" s="9" t="s">
        <v>1923</v>
      </c>
    </row>
    <row r="893" spans="1:6">
      <c r="A893" s="179" t="str">
        <f t="shared" si="52"/>
        <v>37B</v>
      </c>
      <c r="B893" s="179">
        <v>891</v>
      </c>
      <c r="C893" s="182">
        <f t="shared" si="53"/>
        <v>455</v>
      </c>
      <c r="D893" s="179">
        <f t="shared" si="54"/>
        <v>10</v>
      </c>
      <c r="E893" s="179" t="str">
        <f t="shared" si="55"/>
        <v>R455.10</v>
      </c>
      <c r="F893" s="9" t="s">
        <v>1924</v>
      </c>
    </row>
    <row r="894" spans="1:6">
      <c r="A894" s="179" t="str">
        <f t="shared" si="52"/>
        <v>37C</v>
      </c>
      <c r="B894" s="179">
        <v>892</v>
      </c>
      <c r="C894" s="182">
        <f t="shared" si="53"/>
        <v>455</v>
      </c>
      <c r="D894" s="179">
        <f t="shared" si="54"/>
        <v>11</v>
      </c>
      <c r="E894" s="179" t="str">
        <f t="shared" si="55"/>
        <v>R455.11</v>
      </c>
      <c r="F894" s="9" t="s">
        <v>1925</v>
      </c>
    </row>
    <row r="895" spans="1:6">
      <c r="A895" s="179" t="str">
        <f t="shared" si="52"/>
        <v>37D</v>
      </c>
      <c r="B895" s="179">
        <v>893</v>
      </c>
      <c r="C895" s="182">
        <f t="shared" si="53"/>
        <v>455</v>
      </c>
      <c r="D895" s="179">
        <f t="shared" si="54"/>
        <v>12</v>
      </c>
      <c r="E895" s="179" t="str">
        <f t="shared" si="55"/>
        <v>R455.12</v>
      </c>
      <c r="F895" s="9" t="s">
        <v>1926</v>
      </c>
    </row>
    <row r="896" spans="1:6">
      <c r="A896" s="179" t="str">
        <f t="shared" si="52"/>
        <v>37E</v>
      </c>
      <c r="B896" s="179">
        <v>894</v>
      </c>
      <c r="C896" s="182">
        <f t="shared" si="53"/>
        <v>455</v>
      </c>
      <c r="D896" s="179">
        <f t="shared" si="54"/>
        <v>13</v>
      </c>
      <c r="E896" s="179" t="str">
        <f t="shared" si="55"/>
        <v>R455.13</v>
      </c>
      <c r="F896" s="9" t="s">
        <v>1927</v>
      </c>
    </row>
    <row r="897" spans="1:6">
      <c r="A897" s="179" t="str">
        <f t="shared" si="52"/>
        <v>37F</v>
      </c>
      <c r="B897" s="179">
        <v>895</v>
      </c>
      <c r="C897" s="182">
        <f t="shared" si="53"/>
        <v>455</v>
      </c>
      <c r="D897" s="179">
        <f t="shared" si="54"/>
        <v>14</v>
      </c>
      <c r="E897" s="179" t="str">
        <f t="shared" si="55"/>
        <v>R455.14</v>
      </c>
      <c r="F897" s="9" t="s">
        <v>1928</v>
      </c>
    </row>
    <row r="898" spans="1:6">
      <c r="A898" s="179" t="str">
        <f t="shared" si="52"/>
        <v>380</v>
      </c>
      <c r="B898" s="179">
        <v>896</v>
      </c>
      <c r="C898" s="182">
        <f t="shared" si="53"/>
        <v>455</v>
      </c>
      <c r="D898" s="179">
        <f t="shared" si="54"/>
        <v>15</v>
      </c>
      <c r="E898" s="179" t="str">
        <f t="shared" si="55"/>
        <v>R455.15</v>
      </c>
      <c r="F898" s="9" t="s">
        <v>1929</v>
      </c>
    </row>
    <row r="899" spans="1:6">
      <c r="A899" s="179" t="str">
        <f t="shared" si="52"/>
        <v>381</v>
      </c>
      <c r="B899" s="179">
        <v>897</v>
      </c>
      <c r="C899" s="182">
        <f t="shared" si="53"/>
        <v>456</v>
      </c>
      <c r="D899" s="179">
        <f t="shared" si="54"/>
        <v>0</v>
      </c>
      <c r="E899" s="179" t="str">
        <f t="shared" si="55"/>
        <v>R456.0</v>
      </c>
      <c r="F899" s="9" t="s">
        <v>1930</v>
      </c>
    </row>
    <row r="900" spans="1:6">
      <c r="A900" s="179" t="str">
        <f t="shared" ref="A900:A963" si="56">DEC2HEX(B900)</f>
        <v>382</v>
      </c>
      <c r="B900" s="179">
        <v>898</v>
      </c>
      <c r="C900" s="182">
        <f t="shared" si="53"/>
        <v>456</v>
      </c>
      <c r="D900" s="179">
        <f t="shared" si="54"/>
        <v>1</v>
      </c>
      <c r="E900" s="179" t="str">
        <f t="shared" si="55"/>
        <v>R456.1</v>
      </c>
      <c r="F900" s="9" t="s">
        <v>1931</v>
      </c>
    </row>
    <row r="901" spans="1:6">
      <c r="A901" s="179" t="str">
        <f t="shared" si="56"/>
        <v>383</v>
      </c>
      <c r="B901" s="179">
        <v>899</v>
      </c>
      <c r="C901" s="182">
        <f t="shared" si="53"/>
        <v>456</v>
      </c>
      <c r="D901" s="179">
        <f t="shared" si="54"/>
        <v>2</v>
      </c>
      <c r="E901" s="179" t="str">
        <f t="shared" si="55"/>
        <v>R456.2</v>
      </c>
      <c r="F901" s="9" t="s">
        <v>1914</v>
      </c>
    </row>
    <row r="902" spans="1:6">
      <c r="A902" s="179" t="str">
        <f t="shared" si="56"/>
        <v>384</v>
      </c>
      <c r="B902" s="179">
        <v>900</v>
      </c>
      <c r="C902" s="182">
        <f t="shared" si="53"/>
        <v>456</v>
      </c>
      <c r="D902" s="179">
        <f t="shared" si="54"/>
        <v>3</v>
      </c>
      <c r="E902" s="179" t="str">
        <f t="shared" si="55"/>
        <v>R456.3</v>
      </c>
      <c r="F902" s="9" t="s">
        <v>1932</v>
      </c>
    </row>
    <row r="903" spans="1:6">
      <c r="A903" s="179" t="str">
        <f t="shared" si="56"/>
        <v>385</v>
      </c>
      <c r="B903" s="179">
        <v>901</v>
      </c>
      <c r="C903" s="182">
        <f t="shared" si="53"/>
        <v>456</v>
      </c>
      <c r="D903" s="179">
        <f t="shared" si="54"/>
        <v>4</v>
      </c>
      <c r="E903" s="179" t="str">
        <f t="shared" si="55"/>
        <v>R456.4</v>
      </c>
      <c r="F903" s="9" t="s">
        <v>1933</v>
      </c>
    </row>
    <row r="904" spans="1:6">
      <c r="A904" s="179" t="str">
        <f t="shared" si="56"/>
        <v>386</v>
      </c>
      <c r="B904" s="179">
        <v>902</v>
      </c>
      <c r="C904" s="182">
        <f t="shared" ref="C904:C967" si="57">IF(D903&lt;&gt;15,C903,C903+1)</f>
        <v>456</v>
      </c>
      <c r="D904" s="179">
        <f t="shared" si="54"/>
        <v>5</v>
      </c>
      <c r="E904" s="179" t="str">
        <f t="shared" si="55"/>
        <v>R456.5</v>
      </c>
      <c r="F904" s="9" t="s">
        <v>1934</v>
      </c>
    </row>
    <row r="905" spans="1:6">
      <c r="A905" s="179" t="str">
        <f t="shared" si="56"/>
        <v>387</v>
      </c>
      <c r="B905" s="179">
        <v>903</v>
      </c>
      <c r="C905" s="182">
        <f t="shared" si="57"/>
        <v>456</v>
      </c>
      <c r="D905" s="179">
        <f t="shared" si="54"/>
        <v>6</v>
      </c>
      <c r="E905" s="179" t="str">
        <f t="shared" si="55"/>
        <v>R456.6</v>
      </c>
      <c r="F905" s="9" t="s">
        <v>1935</v>
      </c>
    </row>
    <row r="906" spans="1:6">
      <c r="A906" s="179" t="str">
        <f t="shared" si="56"/>
        <v>388</v>
      </c>
      <c r="B906" s="179">
        <v>904</v>
      </c>
      <c r="C906" s="182">
        <f t="shared" si="57"/>
        <v>456</v>
      </c>
      <c r="D906" s="179">
        <f t="shared" si="54"/>
        <v>7</v>
      </c>
      <c r="E906" s="179" t="str">
        <f t="shared" si="55"/>
        <v>R456.7</v>
      </c>
      <c r="F906" s="9" t="s">
        <v>1936</v>
      </c>
    </row>
    <row r="907" spans="1:6">
      <c r="A907" s="179" t="str">
        <f t="shared" si="56"/>
        <v>389</v>
      </c>
      <c r="B907" s="179">
        <v>905</v>
      </c>
      <c r="C907" s="182">
        <f t="shared" si="57"/>
        <v>456</v>
      </c>
      <c r="D907" s="179">
        <f t="shared" si="54"/>
        <v>8</v>
      </c>
      <c r="E907" s="179" t="str">
        <f t="shared" si="55"/>
        <v>R456.8</v>
      </c>
      <c r="F907" s="9" t="s">
        <v>1937</v>
      </c>
    </row>
    <row r="908" spans="1:6">
      <c r="A908" s="179" t="str">
        <f t="shared" si="56"/>
        <v>38A</v>
      </c>
      <c r="B908" s="179">
        <v>906</v>
      </c>
      <c r="C908" s="182">
        <f t="shared" si="57"/>
        <v>456</v>
      </c>
      <c r="D908" s="179">
        <f t="shared" si="54"/>
        <v>9</v>
      </c>
      <c r="E908" s="179" t="str">
        <f t="shared" si="55"/>
        <v>R456.9</v>
      </c>
      <c r="F908" s="9" t="s">
        <v>1938</v>
      </c>
    </row>
    <row r="909" spans="1:6">
      <c r="A909" s="179" t="str">
        <f t="shared" si="56"/>
        <v>38B</v>
      </c>
      <c r="B909" s="179">
        <v>907</v>
      </c>
      <c r="C909" s="182">
        <f t="shared" si="57"/>
        <v>456</v>
      </c>
      <c r="D909" s="179">
        <f t="shared" ref="D909:D972" si="58">IF(D908&lt;&gt;15,D908+1,0)</f>
        <v>10</v>
      </c>
      <c r="E909" s="179" t="str">
        <f t="shared" si="55"/>
        <v>R456.10</v>
      </c>
      <c r="F909" s="9" t="s">
        <v>1939</v>
      </c>
    </row>
    <row r="910" spans="1:6">
      <c r="A910" s="179" t="str">
        <f t="shared" si="56"/>
        <v>38C</v>
      </c>
      <c r="B910" s="179">
        <v>908</v>
      </c>
      <c r="C910" s="182">
        <f t="shared" si="57"/>
        <v>456</v>
      </c>
      <c r="D910" s="179">
        <f t="shared" si="58"/>
        <v>11</v>
      </c>
      <c r="E910" s="179" t="str">
        <f t="shared" ref="E910:E973" si="59">B$2&amp;C910&amp;"."&amp;D910</f>
        <v>R456.11</v>
      </c>
      <c r="F910" s="9" t="s">
        <v>1940</v>
      </c>
    </row>
    <row r="911" spans="1:6">
      <c r="A911" s="179" t="str">
        <f t="shared" si="56"/>
        <v>38D</v>
      </c>
      <c r="B911" s="179">
        <v>909</v>
      </c>
      <c r="C911" s="182">
        <f t="shared" si="57"/>
        <v>456</v>
      </c>
      <c r="D911" s="179">
        <f t="shared" si="58"/>
        <v>12</v>
      </c>
      <c r="E911" s="179" t="str">
        <f t="shared" si="59"/>
        <v>R456.12</v>
      </c>
      <c r="F911" s="9" t="s">
        <v>1941</v>
      </c>
    </row>
    <row r="912" spans="1:6">
      <c r="A912" s="179" t="str">
        <f t="shared" si="56"/>
        <v>38E</v>
      </c>
      <c r="B912" s="179">
        <v>910</v>
      </c>
      <c r="C912" s="182">
        <f t="shared" si="57"/>
        <v>456</v>
      </c>
      <c r="D912" s="179">
        <f t="shared" si="58"/>
        <v>13</v>
      </c>
      <c r="E912" s="179" t="str">
        <f t="shared" si="59"/>
        <v>R456.13</v>
      </c>
      <c r="F912" s="9" t="s">
        <v>1914</v>
      </c>
    </row>
    <row r="913" spans="1:6">
      <c r="A913" s="179" t="str">
        <f t="shared" si="56"/>
        <v>38F</v>
      </c>
      <c r="B913" s="179">
        <v>911</v>
      </c>
      <c r="C913" s="182">
        <f t="shared" si="57"/>
        <v>456</v>
      </c>
      <c r="D913" s="179">
        <f t="shared" si="58"/>
        <v>14</v>
      </c>
      <c r="E913" s="179" t="str">
        <f t="shared" si="59"/>
        <v>R456.14</v>
      </c>
      <c r="F913" s="9" t="s">
        <v>1942</v>
      </c>
    </row>
    <row r="914" spans="1:6">
      <c r="A914" s="179" t="str">
        <f t="shared" si="56"/>
        <v>390</v>
      </c>
      <c r="B914" s="179">
        <v>912</v>
      </c>
      <c r="C914" s="182">
        <f t="shared" si="57"/>
        <v>456</v>
      </c>
      <c r="D914" s="179">
        <f t="shared" si="58"/>
        <v>15</v>
      </c>
      <c r="E914" s="179" t="str">
        <f t="shared" si="59"/>
        <v>R456.15</v>
      </c>
      <c r="F914" s="9" t="s">
        <v>1943</v>
      </c>
    </row>
    <row r="915" spans="1:6">
      <c r="A915" s="179" t="str">
        <f t="shared" si="56"/>
        <v>391</v>
      </c>
      <c r="B915" s="179">
        <v>913</v>
      </c>
      <c r="C915" s="182">
        <f t="shared" si="57"/>
        <v>457</v>
      </c>
      <c r="D915" s="179">
        <f t="shared" si="58"/>
        <v>0</v>
      </c>
      <c r="E915" s="179" t="str">
        <f t="shared" si="59"/>
        <v>R457.0</v>
      </c>
      <c r="F915" s="9" t="s">
        <v>1944</v>
      </c>
    </row>
    <row r="916" spans="1:6">
      <c r="A916" s="179" t="str">
        <f t="shared" si="56"/>
        <v>392</v>
      </c>
      <c r="B916" s="179">
        <v>914</v>
      </c>
      <c r="C916" s="182">
        <f t="shared" si="57"/>
        <v>457</v>
      </c>
      <c r="D916" s="179">
        <f t="shared" si="58"/>
        <v>1</v>
      </c>
      <c r="E916" s="179" t="str">
        <f t="shared" si="59"/>
        <v>R457.1</v>
      </c>
      <c r="F916" s="9" t="s">
        <v>1945</v>
      </c>
    </row>
    <row r="917" spans="1:6">
      <c r="A917" s="179" t="str">
        <f t="shared" si="56"/>
        <v>393</v>
      </c>
      <c r="B917" s="179">
        <v>915</v>
      </c>
      <c r="C917" s="182">
        <f t="shared" si="57"/>
        <v>457</v>
      </c>
      <c r="D917" s="179">
        <f t="shared" si="58"/>
        <v>2</v>
      </c>
      <c r="E917" s="179" t="str">
        <f t="shared" si="59"/>
        <v>R457.2</v>
      </c>
      <c r="F917" s="9" t="s">
        <v>1946</v>
      </c>
    </row>
    <row r="918" spans="1:6">
      <c r="A918" s="179" t="str">
        <f t="shared" si="56"/>
        <v>394</v>
      </c>
      <c r="B918" s="179">
        <v>916</v>
      </c>
      <c r="C918" s="182">
        <f t="shared" si="57"/>
        <v>457</v>
      </c>
      <c r="D918" s="179">
        <f t="shared" si="58"/>
        <v>3</v>
      </c>
      <c r="E918" s="179" t="str">
        <f t="shared" si="59"/>
        <v>R457.3</v>
      </c>
      <c r="F918" s="9" t="s">
        <v>1914</v>
      </c>
    </row>
    <row r="919" spans="1:6">
      <c r="A919" s="179" t="str">
        <f t="shared" si="56"/>
        <v>395</v>
      </c>
      <c r="B919" s="179">
        <v>917</v>
      </c>
      <c r="C919" s="182">
        <f t="shared" si="57"/>
        <v>457</v>
      </c>
      <c r="D919" s="179">
        <f t="shared" si="58"/>
        <v>4</v>
      </c>
      <c r="E919" s="179" t="str">
        <f t="shared" si="59"/>
        <v>R457.4</v>
      </c>
      <c r="F919" s="9" t="s">
        <v>1947</v>
      </c>
    </row>
    <row r="920" spans="1:6">
      <c r="A920" s="179" t="str">
        <f t="shared" si="56"/>
        <v>396</v>
      </c>
      <c r="B920" s="179">
        <v>918</v>
      </c>
      <c r="C920" s="182">
        <f t="shared" si="57"/>
        <v>457</v>
      </c>
      <c r="D920" s="179">
        <f t="shared" si="58"/>
        <v>5</v>
      </c>
      <c r="E920" s="179" t="str">
        <f t="shared" si="59"/>
        <v>R457.5</v>
      </c>
      <c r="F920" s="9" t="s">
        <v>1948</v>
      </c>
    </row>
    <row r="921" spans="1:6">
      <c r="A921" s="179" t="str">
        <f t="shared" si="56"/>
        <v>397</v>
      </c>
      <c r="B921" s="179">
        <v>919</v>
      </c>
      <c r="C921" s="182">
        <f t="shared" si="57"/>
        <v>457</v>
      </c>
      <c r="D921" s="179">
        <f t="shared" si="58"/>
        <v>6</v>
      </c>
      <c r="E921" s="179" t="str">
        <f t="shared" si="59"/>
        <v>R457.6</v>
      </c>
      <c r="F921" s="9" t="s">
        <v>1949</v>
      </c>
    </row>
    <row r="922" spans="1:6">
      <c r="A922" s="179" t="str">
        <f t="shared" si="56"/>
        <v>398</v>
      </c>
      <c r="B922" s="179">
        <v>920</v>
      </c>
      <c r="C922" s="182">
        <f t="shared" si="57"/>
        <v>457</v>
      </c>
      <c r="D922" s="179">
        <f t="shared" si="58"/>
        <v>7</v>
      </c>
      <c r="E922" s="179" t="str">
        <f t="shared" si="59"/>
        <v>R457.7</v>
      </c>
      <c r="F922" s="9" t="s">
        <v>1950</v>
      </c>
    </row>
    <row r="923" spans="1:6">
      <c r="A923" s="179" t="str">
        <f t="shared" si="56"/>
        <v>399</v>
      </c>
      <c r="B923" s="179">
        <v>921</v>
      </c>
      <c r="C923" s="182">
        <f t="shared" si="57"/>
        <v>457</v>
      </c>
      <c r="D923" s="179">
        <f t="shared" si="58"/>
        <v>8</v>
      </c>
      <c r="E923" s="179" t="str">
        <f t="shared" si="59"/>
        <v>R457.8</v>
      </c>
      <c r="F923" s="9" t="s">
        <v>1914</v>
      </c>
    </row>
    <row r="924" spans="1:6">
      <c r="A924" s="179" t="str">
        <f t="shared" si="56"/>
        <v>39A</v>
      </c>
      <c r="B924" s="179">
        <v>922</v>
      </c>
      <c r="C924" s="182">
        <f t="shared" si="57"/>
        <v>457</v>
      </c>
      <c r="D924" s="179">
        <f t="shared" si="58"/>
        <v>9</v>
      </c>
      <c r="E924" s="179" t="str">
        <f t="shared" si="59"/>
        <v>R457.9</v>
      </c>
      <c r="F924" s="9" t="s">
        <v>1914</v>
      </c>
    </row>
    <row r="925" spans="1:6">
      <c r="A925" s="179" t="str">
        <f t="shared" si="56"/>
        <v>39B</v>
      </c>
      <c r="B925" s="179">
        <v>923</v>
      </c>
      <c r="C925" s="182">
        <f t="shared" si="57"/>
        <v>457</v>
      </c>
      <c r="D925" s="179">
        <f t="shared" si="58"/>
        <v>10</v>
      </c>
      <c r="E925" s="179" t="str">
        <f t="shared" si="59"/>
        <v>R457.10</v>
      </c>
      <c r="F925" s="9" t="s">
        <v>1951</v>
      </c>
    </row>
    <row r="926" spans="1:6">
      <c r="A926" s="179" t="str">
        <f t="shared" si="56"/>
        <v>39C</v>
      </c>
      <c r="B926" s="179">
        <v>924</v>
      </c>
      <c r="C926" s="182">
        <f t="shared" si="57"/>
        <v>457</v>
      </c>
      <c r="D926" s="179">
        <f t="shared" si="58"/>
        <v>11</v>
      </c>
      <c r="E926" s="179" t="str">
        <f t="shared" si="59"/>
        <v>R457.11</v>
      </c>
      <c r="F926" s="9" t="s">
        <v>1952</v>
      </c>
    </row>
    <row r="927" spans="1:6">
      <c r="A927" s="179" t="str">
        <f t="shared" si="56"/>
        <v>39D</v>
      </c>
      <c r="B927" s="179">
        <v>925</v>
      </c>
      <c r="C927" s="182">
        <f t="shared" si="57"/>
        <v>457</v>
      </c>
      <c r="D927" s="179">
        <f t="shared" si="58"/>
        <v>12</v>
      </c>
      <c r="E927" s="179" t="str">
        <f t="shared" si="59"/>
        <v>R457.12</v>
      </c>
      <c r="F927" s="9" t="s">
        <v>1953</v>
      </c>
    </row>
    <row r="928" spans="1:6">
      <c r="A928" s="179" t="str">
        <f t="shared" si="56"/>
        <v>39E</v>
      </c>
      <c r="B928" s="179">
        <v>926</v>
      </c>
      <c r="C928" s="182">
        <f t="shared" si="57"/>
        <v>457</v>
      </c>
      <c r="D928" s="179">
        <f t="shared" si="58"/>
        <v>13</v>
      </c>
      <c r="E928" s="179" t="str">
        <f t="shared" si="59"/>
        <v>R457.13</v>
      </c>
      <c r="F928" s="9" t="s">
        <v>1954</v>
      </c>
    </row>
    <row r="929" spans="1:6">
      <c r="A929" s="179" t="str">
        <f t="shared" si="56"/>
        <v>39F</v>
      </c>
      <c r="B929" s="179">
        <v>927</v>
      </c>
      <c r="C929" s="182">
        <f t="shared" si="57"/>
        <v>457</v>
      </c>
      <c r="D929" s="179">
        <f t="shared" si="58"/>
        <v>14</v>
      </c>
      <c r="E929" s="179" t="str">
        <f t="shared" si="59"/>
        <v>R457.14</v>
      </c>
      <c r="F929" s="9" t="s">
        <v>1955</v>
      </c>
    </row>
    <row r="930" spans="1:6">
      <c r="A930" s="179" t="str">
        <f t="shared" si="56"/>
        <v>3A0</v>
      </c>
      <c r="B930" s="179">
        <v>928</v>
      </c>
      <c r="C930" s="182">
        <f t="shared" si="57"/>
        <v>457</v>
      </c>
      <c r="D930" s="179">
        <f t="shared" si="58"/>
        <v>15</v>
      </c>
      <c r="E930" s="179" t="str">
        <f t="shared" si="59"/>
        <v>R457.15</v>
      </c>
      <c r="F930" s="9" t="s">
        <v>1956</v>
      </c>
    </row>
    <row r="931" spans="1:6">
      <c r="A931" s="179" t="str">
        <f t="shared" si="56"/>
        <v>3A1</v>
      </c>
      <c r="B931" s="179">
        <v>929</v>
      </c>
      <c r="C931" s="182">
        <f t="shared" si="57"/>
        <v>458</v>
      </c>
      <c r="D931" s="179">
        <f t="shared" si="58"/>
        <v>0</v>
      </c>
      <c r="E931" s="179" t="str">
        <f t="shared" si="59"/>
        <v>R458.0</v>
      </c>
      <c r="F931" s="9" t="s">
        <v>1957</v>
      </c>
    </row>
    <row r="932" spans="1:6">
      <c r="A932" s="179" t="str">
        <f t="shared" si="56"/>
        <v>3A2</v>
      </c>
      <c r="B932" s="179">
        <v>930</v>
      </c>
      <c r="C932" s="182">
        <f t="shared" si="57"/>
        <v>458</v>
      </c>
      <c r="D932" s="179">
        <f t="shared" si="58"/>
        <v>1</v>
      </c>
      <c r="E932" s="179" t="str">
        <f t="shared" si="59"/>
        <v>R458.1</v>
      </c>
      <c r="F932" s="9" t="s">
        <v>1958</v>
      </c>
    </row>
    <row r="933" spans="1:6">
      <c r="A933" s="179" t="str">
        <f t="shared" si="56"/>
        <v>3A3</v>
      </c>
      <c r="B933" s="179">
        <v>931</v>
      </c>
      <c r="C933" s="182">
        <f t="shared" si="57"/>
        <v>458</v>
      </c>
      <c r="D933" s="179">
        <f t="shared" si="58"/>
        <v>2</v>
      </c>
      <c r="E933" s="179" t="str">
        <f t="shared" si="59"/>
        <v>R458.2</v>
      </c>
      <c r="F933" s="9" t="s">
        <v>1959</v>
      </c>
    </row>
    <row r="934" spans="1:6">
      <c r="A934" s="179" t="str">
        <f t="shared" si="56"/>
        <v>3A4</v>
      </c>
      <c r="B934" s="179">
        <v>932</v>
      </c>
      <c r="C934" s="182">
        <f t="shared" si="57"/>
        <v>458</v>
      </c>
      <c r="D934" s="179">
        <f t="shared" si="58"/>
        <v>3</v>
      </c>
      <c r="E934" s="179" t="str">
        <f t="shared" si="59"/>
        <v>R458.3</v>
      </c>
      <c r="F934" s="9" t="s">
        <v>1960</v>
      </c>
    </row>
    <row r="935" spans="1:6">
      <c r="A935" s="179" t="str">
        <f t="shared" si="56"/>
        <v>3A5</v>
      </c>
      <c r="B935" s="179">
        <v>933</v>
      </c>
      <c r="C935" s="182">
        <f t="shared" si="57"/>
        <v>458</v>
      </c>
      <c r="D935" s="179">
        <f t="shared" si="58"/>
        <v>4</v>
      </c>
      <c r="E935" s="179" t="str">
        <f t="shared" si="59"/>
        <v>R458.4</v>
      </c>
      <c r="F935" s="9" t="s">
        <v>1961</v>
      </c>
    </row>
    <row r="936" spans="1:6">
      <c r="A936" s="179" t="str">
        <f t="shared" si="56"/>
        <v>3A6</v>
      </c>
      <c r="B936" s="179">
        <v>934</v>
      </c>
      <c r="C936" s="182">
        <f t="shared" si="57"/>
        <v>458</v>
      </c>
      <c r="D936" s="179">
        <f t="shared" si="58"/>
        <v>5</v>
      </c>
      <c r="E936" s="179" t="str">
        <f t="shared" si="59"/>
        <v>R458.5</v>
      </c>
      <c r="F936" s="9" t="s">
        <v>1962</v>
      </c>
    </row>
    <row r="937" spans="1:6">
      <c r="A937" s="179" t="str">
        <f t="shared" si="56"/>
        <v>3A7</v>
      </c>
      <c r="B937" s="179">
        <v>935</v>
      </c>
      <c r="C937" s="182">
        <f t="shared" si="57"/>
        <v>458</v>
      </c>
      <c r="D937" s="179">
        <f t="shared" si="58"/>
        <v>6</v>
      </c>
      <c r="E937" s="179" t="str">
        <f t="shared" si="59"/>
        <v>R458.6</v>
      </c>
      <c r="F937" s="9" t="s">
        <v>1963</v>
      </c>
    </row>
    <row r="938" spans="1:6">
      <c r="A938" s="179" t="str">
        <f t="shared" si="56"/>
        <v>3A8</v>
      </c>
      <c r="B938" s="179">
        <v>936</v>
      </c>
      <c r="C938" s="182">
        <f t="shared" si="57"/>
        <v>458</v>
      </c>
      <c r="D938" s="179">
        <f t="shared" si="58"/>
        <v>7</v>
      </c>
      <c r="E938" s="179" t="str">
        <f t="shared" si="59"/>
        <v>R458.7</v>
      </c>
      <c r="F938" s="9" t="s">
        <v>1964</v>
      </c>
    </row>
    <row r="939" spans="1:6">
      <c r="A939" s="179" t="str">
        <f t="shared" si="56"/>
        <v>3A9</v>
      </c>
      <c r="B939" s="179">
        <v>937</v>
      </c>
      <c r="C939" s="182">
        <f t="shared" si="57"/>
        <v>458</v>
      </c>
      <c r="D939" s="179">
        <f t="shared" si="58"/>
        <v>8</v>
      </c>
      <c r="E939" s="179" t="str">
        <f t="shared" si="59"/>
        <v>R458.8</v>
      </c>
      <c r="F939" s="9" t="s">
        <v>1965</v>
      </c>
    </row>
    <row r="940" spans="1:6">
      <c r="A940" s="179" t="str">
        <f t="shared" si="56"/>
        <v>3AA</v>
      </c>
      <c r="B940" s="179">
        <v>938</v>
      </c>
      <c r="C940" s="182">
        <f t="shared" si="57"/>
        <v>458</v>
      </c>
      <c r="D940" s="179">
        <f t="shared" si="58"/>
        <v>9</v>
      </c>
      <c r="E940" s="179" t="str">
        <f t="shared" si="59"/>
        <v>R458.9</v>
      </c>
      <c r="F940" s="9" t="s">
        <v>1966</v>
      </c>
    </row>
    <row r="941" spans="1:6">
      <c r="A941" s="179" t="str">
        <f t="shared" si="56"/>
        <v>3AB</v>
      </c>
      <c r="B941" s="179">
        <v>939</v>
      </c>
      <c r="C941" s="182">
        <f t="shared" si="57"/>
        <v>458</v>
      </c>
      <c r="D941" s="179">
        <f t="shared" si="58"/>
        <v>10</v>
      </c>
      <c r="E941" s="179" t="str">
        <f t="shared" si="59"/>
        <v>R458.10</v>
      </c>
      <c r="F941" s="9" t="s">
        <v>1967</v>
      </c>
    </row>
    <row r="942" spans="1:6">
      <c r="A942" s="179" t="str">
        <f t="shared" si="56"/>
        <v>3AC</v>
      </c>
      <c r="B942" s="179">
        <v>940</v>
      </c>
      <c r="C942" s="182">
        <f t="shared" si="57"/>
        <v>458</v>
      </c>
      <c r="D942" s="179">
        <f t="shared" si="58"/>
        <v>11</v>
      </c>
      <c r="E942" s="179" t="str">
        <f t="shared" si="59"/>
        <v>R458.11</v>
      </c>
      <c r="F942" s="9" t="s">
        <v>1968</v>
      </c>
    </row>
    <row r="943" spans="1:6">
      <c r="A943" s="179" t="str">
        <f t="shared" si="56"/>
        <v>3AD</v>
      </c>
      <c r="B943" s="179">
        <v>941</v>
      </c>
      <c r="C943" s="182">
        <f t="shared" si="57"/>
        <v>458</v>
      </c>
      <c r="D943" s="179">
        <f t="shared" si="58"/>
        <v>12</v>
      </c>
      <c r="E943" s="179" t="str">
        <f t="shared" si="59"/>
        <v>R458.12</v>
      </c>
      <c r="F943" s="9" t="s">
        <v>1969</v>
      </c>
    </row>
    <row r="944" spans="1:6">
      <c r="A944" s="179" t="str">
        <f t="shared" si="56"/>
        <v>3AE</v>
      </c>
      <c r="B944" s="179">
        <v>942</v>
      </c>
      <c r="C944" s="182">
        <f t="shared" si="57"/>
        <v>458</v>
      </c>
      <c r="D944" s="179">
        <f t="shared" si="58"/>
        <v>13</v>
      </c>
      <c r="E944" s="179" t="str">
        <f t="shared" si="59"/>
        <v>R458.13</v>
      </c>
      <c r="F944" s="9" t="s">
        <v>1969</v>
      </c>
    </row>
    <row r="945" spans="1:6">
      <c r="A945" s="179" t="str">
        <f t="shared" si="56"/>
        <v>3AF</v>
      </c>
      <c r="B945" s="179">
        <v>943</v>
      </c>
      <c r="C945" s="182">
        <f t="shared" si="57"/>
        <v>458</v>
      </c>
      <c r="D945" s="179">
        <f t="shared" si="58"/>
        <v>14</v>
      </c>
      <c r="E945" s="179" t="str">
        <f t="shared" si="59"/>
        <v>R458.14</v>
      </c>
      <c r="F945" s="9" t="s">
        <v>1969</v>
      </c>
    </row>
    <row r="946" spans="1:6">
      <c r="A946" s="179" t="str">
        <f t="shared" si="56"/>
        <v>3B0</v>
      </c>
      <c r="B946" s="179">
        <v>944</v>
      </c>
      <c r="C946" s="182">
        <f t="shared" si="57"/>
        <v>458</v>
      </c>
      <c r="D946" s="179">
        <f t="shared" si="58"/>
        <v>15</v>
      </c>
      <c r="E946" s="179" t="str">
        <f t="shared" si="59"/>
        <v>R458.15</v>
      </c>
      <c r="F946" s="9" t="s">
        <v>1969</v>
      </c>
    </row>
    <row r="947" spans="1:6">
      <c r="A947" s="179" t="str">
        <f t="shared" si="56"/>
        <v>3B1</v>
      </c>
      <c r="B947" s="179">
        <v>945</v>
      </c>
      <c r="C947" s="182">
        <f t="shared" si="57"/>
        <v>459</v>
      </c>
      <c r="D947" s="179">
        <f t="shared" si="58"/>
        <v>0</v>
      </c>
      <c r="E947" s="179" t="str">
        <f t="shared" si="59"/>
        <v>R459.0</v>
      </c>
      <c r="F947" s="9" t="s">
        <v>1970</v>
      </c>
    </row>
    <row r="948" spans="1:6">
      <c r="A948" s="179" t="str">
        <f t="shared" si="56"/>
        <v>3B2</v>
      </c>
      <c r="B948" s="179">
        <v>946</v>
      </c>
      <c r="C948" s="182">
        <f t="shared" si="57"/>
        <v>459</v>
      </c>
      <c r="D948" s="179">
        <f t="shared" si="58"/>
        <v>1</v>
      </c>
      <c r="E948" s="179" t="str">
        <f t="shared" si="59"/>
        <v>R459.1</v>
      </c>
      <c r="F948" s="9" t="s">
        <v>1969</v>
      </c>
    </row>
    <row r="949" spans="1:6">
      <c r="A949" s="179" t="str">
        <f t="shared" si="56"/>
        <v>3B3</v>
      </c>
      <c r="B949" s="179">
        <v>947</v>
      </c>
      <c r="C949" s="182">
        <f t="shared" si="57"/>
        <v>459</v>
      </c>
      <c r="D949" s="179">
        <f t="shared" si="58"/>
        <v>2</v>
      </c>
      <c r="E949" s="179" t="str">
        <f t="shared" si="59"/>
        <v>R459.2</v>
      </c>
      <c r="F949" s="9" t="s">
        <v>1971</v>
      </c>
    </row>
    <row r="950" spans="1:6">
      <c r="A950" s="179" t="str">
        <f t="shared" si="56"/>
        <v>3B4</v>
      </c>
      <c r="B950" s="179">
        <v>948</v>
      </c>
      <c r="C950" s="182">
        <f t="shared" si="57"/>
        <v>459</v>
      </c>
      <c r="D950" s="179">
        <f t="shared" si="58"/>
        <v>3</v>
      </c>
      <c r="E950" s="179" t="str">
        <f t="shared" si="59"/>
        <v>R459.3</v>
      </c>
      <c r="F950" s="9" t="s">
        <v>1972</v>
      </c>
    </row>
    <row r="951" spans="1:6">
      <c r="A951" s="179" t="str">
        <f t="shared" si="56"/>
        <v>3B5</v>
      </c>
      <c r="B951" s="179">
        <v>949</v>
      </c>
      <c r="C951" s="182">
        <f t="shared" si="57"/>
        <v>459</v>
      </c>
      <c r="D951" s="179">
        <f t="shared" si="58"/>
        <v>4</v>
      </c>
      <c r="E951" s="179" t="str">
        <f t="shared" si="59"/>
        <v>R459.4</v>
      </c>
      <c r="F951" s="9" t="s">
        <v>1973</v>
      </c>
    </row>
    <row r="952" spans="1:6">
      <c r="A952" s="179" t="str">
        <f t="shared" si="56"/>
        <v>3B6</v>
      </c>
      <c r="B952" s="179">
        <v>950</v>
      </c>
      <c r="C952" s="182">
        <f t="shared" si="57"/>
        <v>459</v>
      </c>
      <c r="D952" s="179">
        <f t="shared" si="58"/>
        <v>5</v>
      </c>
      <c r="E952" s="179" t="str">
        <f t="shared" si="59"/>
        <v>R459.5</v>
      </c>
      <c r="F952" s="9" t="s">
        <v>1974</v>
      </c>
    </row>
    <row r="953" spans="1:6">
      <c r="A953" s="179" t="str">
        <f t="shared" si="56"/>
        <v>3B7</v>
      </c>
      <c r="B953" s="179">
        <v>951</v>
      </c>
      <c r="C953" s="182">
        <f t="shared" si="57"/>
        <v>459</v>
      </c>
      <c r="D953" s="179">
        <f t="shared" si="58"/>
        <v>6</v>
      </c>
      <c r="E953" s="179" t="str">
        <f t="shared" si="59"/>
        <v>R459.6</v>
      </c>
      <c r="F953" s="9" t="s">
        <v>1975</v>
      </c>
    </row>
    <row r="954" spans="1:6">
      <c r="A954" s="179" t="str">
        <f t="shared" si="56"/>
        <v>3B8</v>
      </c>
      <c r="B954" s="179">
        <v>952</v>
      </c>
      <c r="C954" s="182">
        <f t="shared" si="57"/>
        <v>459</v>
      </c>
      <c r="D954" s="179">
        <f t="shared" si="58"/>
        <v>7</v>
      </c>
      <c r="E954" s="179" t="str">
        <f t="shared" si="59"/>
        <v>R459.7</v>
      </c>
      <c r="F954" s="9" t="s">
        <v>1976</v>
      </c>
    </row>
    <row r="955" spans="1:6">
      <c r="A955" s="179" t="str">
        <f t="shared" si="56"/>
        <v>3B9</v>
      </c>
      <c r="B955" s="179">
        <v>953</v>
      </c>
      <c r="C955" s="182">
        <f t="shared" si="57"/>
        <v>459</v>
      </c>
      <c r="D955" s="179">
        <f t="shared" si="58"/>
        <v>8</v>
      </c>
      <c r="E955" s="179" t="str">
        <f t="shared" si="59"/>
        <v>R459.8</v>
      </c>
      <c r="F955" s="9" t="s">
        <v>1977</v>
      </c>
    </row>
    <row r="956" spans="1:6">
      <c r="A956" s="179" t="str">
        <f t="shared" si="56"/>
        <v>3BA</v>
      </c>
      <c r="B956" s="179">
        <v>954</v>
      </c>
      <c r="C956" s="182">
        <f t="shared" si="57"/>
        <v>459</v>
      </c>
      <c r="D956" s="179">
        <f t="shared" si="58"/>
        <v>9</v>
      </c>
      <c r="E956" s="179" t="str">
        <f t="shared" si="59"/>
        <v>R459.9</v>
      </c>
      <c r="F956" s="9" t="s">
        <v>1978</v>
      </c>
    </row>
    <row r="957" spans="1:6">
      <c r="A957" s="179" t="str">
        <f t="shared" si="56"/>
        <v>3BB</v>
      </c>
      <c r="B957" s="179">
        <v>955</v>
      </c>
      <c r="C957" s="182">
        <f t="shared" si="57"/>
        <v>459</v>
      </c>
      <c r="D957" s="179">
        <f t="shared" si="58"/>
        <v>10</v>
      </c>
      <c r="E957" s="179" t="str">
        <f t="shared" si="59"/>
        <v>R459.10</v>
      </c>
      <c r="F957" s="9" t="s">
        <v>1979</v>
      </c>
    </row>
    <row r="958" spans="1:6">
      <c r="A958" s="179" t="str">
        <f t="shared" si="56"/>
        <v>3BC</v>
      </c>
      <c r="B958" s="179">
        <v>956</v>
      </c>
      <c r="C958" s="182">
        <f t="shared" si="57"/>
        <v>459</v>
      </c>
      <c r="D958" s="179">
        <f t="shared" si="58"/>
        <v>11</v>
      </c>
      <c r="E958" s="179" t="str">
        <f t="shared" si="59"/>
        <v>R459.11</v>
      </c>
      <c r="F958" s="9" t="s">
        <v>1980</v>
      </c>
    </row>
    <row r="959" spans="1:6">
      <c r="A959" s="179" t="str">
        <f t="shared" si="56"/>
        <v>3BD</v>
      </c>
      <c r="B959" s="179">
        <v>957</v>
      </c>
      <c r="C959" s="182">
        <f t="shared" si="57"/>
        <v>459</v>
      </c>
      <c r="D959" s="179">
        <f t="shared" si="58"/>
        <v>12</v>
      </c>
      <c r="E959" s="179" t="str">
        <f t="shared" si="59"/>
        <v>R459.12</v>
      </c>
      <c r="F959" s="9" t="s">
        <v>1981</v>
      </c>
    </row>
    <row r="960" spans="1:6">
      <c r="A960" s="179" t="str">
        <f t="shared" si="56"/>
        <v>3BE</v>
      </c>
      <c r="B960" s="179">
        <v>958</v>
      </c>
      <c r="C960" s="182">
        <f t="shared" si="57"/>
        <v>459</v>
      </c>
      <c r="D960" s="179">
        <f t="shared" si="58"/>
        <v>13</v>
      </c>
      <c r="E960" s="179" t="str">
        <f t="shared" si="59"/>
        <v>R459.13</v>
      </c>
      <c r="F960" s="9" t="s">
        <v>1982</v>
      </c>
    </row>
    <row r="961" spans="1:6">
      <c r="A961" s="179" t="str">
        <f t="shared" si="56"/>
        <v>3BF</v>
      </c>
      <c r="B961" s="179">
        <v>959</v>
      </c>
      <c r="C961" s="182">
        <f t="shared" si="57"/>
        <v>459</v>
      </c>
      <c r="D961" s="179">
        <f t="shared" si="58"/>
        <v>14</v>
      </c>
      <c r="E961" s="179" t="str">
        <f t="shared" si="59"/>
        <v>R459.14</v>
      </c>
      <c r="F961" s="9" t="s">
        <v>1983</v>
      </c>
    </row>
    <row r="962" spans="1:6">
      <c r="A962" s="179" t="str">
        <f t="shared" si="56"/>
        <v>3C0</v>
      </c>
      <c r="B962" s="179">
        <v>960</v>
      </c>
      <c r="C962" s="182">
        <f t="shared" si="57"/>
        <v>459</v>
      </c>
      <c r="D962" s="179">
        <f t="shared" si="58"/>
        <v>15</v>
      </c>
      <c r="E962" s="179" t="str">
        <f t="shared" si="59"/>
        <v>R459.15</v>
      </c>
      <c r="F962" s="9" t="s">
        <v>1984</v>
      </c>
    </row>
    <row r="963" spans="1:6">
      <c r="A963" s="179" t="str">
        <f t="shared" si="56"/>
        <v>3C1</v>
      </c>
      <c r="B963" s="179">
        <v>961</v>
      </c>
      <c r="C963" s="182">
        <f t="shared" si="57"/>
        <v>460</v>
      </c>
      <c r="D963" s="179">
        <f t="shared" si="58"/>
        <v>0</v>
      </c>
      <c r="E963" s="179" t="str">
        <f t="shared" si="59"/>
        <v>R460.0</v>
      </c>
      <c r="F963" s="9" t="s">
        <v>1985</v>
      </c>
    </row>
    <row r="964" spans="1:6">
      <c r="A964" s="179" t="str">
        <f t="shared" ref="A964:A1027" si="60">DEC2HEX(B964)</f>
        <v>3C2</v>
      </c>
      <c r="B964" s="179">
        <v>962</v>
      </c>
      <c r="C964" s="182">
        <f t="shared" si="57"/>
        <v>460</v>
      </c>
      <c r="D964" s="179">
        <f t="shared" si="58"/>
        <v>1</v>
      </c>
      <c r="E964" s="179" t="str">
        <f t="shared" si="59"/>
        <v>R460.1</v>
      </c>
      <c r="F964" s="9" t="s">
        <v>1986</v>
      </c>
    </row>
    <row r="965" spans="1:6">
      <c r="A965" s="179" t="str">
        <f t="shared" si="60"/>
        <v>3C3</v>
      </c>
      <c r="B965" s="179">
        <v>963</v>
      </c>
      <c r="C965" s="182">
        <f t="shared" si="57"/>
        <v>460</v>
      </c>
      <c r="D965" s="179">
        <f t="shared" si="58"/>
        <v>2</v>
      </c>
      <c r="E965" s="179" t="str">
        <f t="shared" si="59"/>
        <v>R460.2</v>
      </c>
      <c r="F965" s="9" t="s">
        <v>1969</v>
      </c>
    </row>
    <row r="966" spans="1:6">
      <c r="A966" s="179" t="str">
        <f t="shared" si="60"/>
        <v>3C4</v>
      </c>
      <c r="B966" s="179">
        <v>964</v>
      </c>
      <c r="C966" s="182">
        <f t="shared" si="57"/>
        <v>460</v>
      </c>
      <c r="D966" s="179">
        <f t="shared" si="58"/>
        <v>3</v>
      </c>
      <c r="E966" s="179" t="str">
        <f t="shared" si="59"/>
        <v>R460.3</v>
      </c>
      <c r="F966" s="9" t="s">
        <v>1987</v>
      </c>
    </row>
    <row r="967" spans="1:6">
      <c r="A967" s="179" t="str">
        <f t="shared" si="60"/>
        <v>3C5</v>
      </c>
      <c r="B967" s="179">
        <v>965</v>
      </c>
      <c r="C967" s="182">
        <f t="shared" si="57"/>
        <v>460</v>
      </c>
      <c r="D967" s="179">
        <f t="shared" si="58"/>
        <v>4</v>
      </c>
      <c r="E967" s="179" t="str">
        <f t="shared" si="59"/>
        <v>R460.4</v>
      </c>
      <c r="F967" s="9" t="s">
        <v>1988</v>
      </c>
    </row>
    <row r="968" spans="1:6">
      <c r="A968" s="179" t="str">
        <f t="shared" si="60"/>
        <v>3C6</v>
      </c>
      <c r="B968" s="179">
        <v>966</v>
      </c>
      <c r="C968" s="182">
        <f t="shared" ref="C968:C1031" si="61">IF(D967&lt;&gt;15,C967,C967+1)</f>
        <v>460</v>
      </c>
      <c r="D968" s="179">
        <f t="shared" si="58"/>
        <v>5</v>
      </c>
      <c r="E968" s="179" t="str">
        <f t="shared" si="59"/>
        <v>R460.5</v>
      </c>
      <c r="F968" s="9" t="s">
        <v>1989</v>
      </c>
    </row>
    <row r="969" spans="1:6">
      <c r="A969" s="179" t="str">
        <f t="shared" si="60"/>
        <v>3C7</v>
      </c>
      <c r="B969" s="179">
        <v>967</v>
      </c>
      <c r="C969" s="182">
        <f t="shared" si="61"/>
        <v>460</v>
      </c>
      <c r="D969" s="179">
        <f t="shared" si="58"/>
        <v>6</v>
      </c>
      <c r="E969" s="179" t="str">
        <f t="shared" si="59"/>
        <v>R460.6</v>
      </c>
      <c r="F969" s="9" t="s">
        <v>1990</v>
      </c>
    </row>
    <row r="970" spans="1:6">
      <c r="A970" s="179" t="str">
        <f t="shared" si="60"/>
        <v>3C8</v>
      </c>
      <c r="B970" s="179">
        <v>968</v>
      </c>
      <c r="C970" s="182">
        <f t="shared" si="61"/>
        <v>460</v>
      </c>
      <c r="D970" s="179">
        <f t="shared" si="58"/>
        <v>7</v>
      </c>
      <c r="E970" s="179" t="str">
        <f t="shared" si="59"/>
        <v>R460.7</v>
      </c>
      <c r="F970" s="9" t="s">
        <v>1991</v>
      </c>
    </row>
    <row r="971" spans="1:6">
      <c r="A971" s="179" t="str">
        <f t="shared" si="60"/>
        <v>3C9</v>
      </c>
      <c r="B971" s="179">
        <v>969</v>
      </c>
      <c r="C971" s="182">
        <f t="shared" si="61"/>
        <v>460</v>
      </c>
      <c r="D971" s="179">
        <f t="shared" si="58"/>
        <v>8</v>
      </c>
      <c r="E971" s="179" t="str">
        <f t="shared" si="59"/>
        <v>R460.8</v>
      </c>
      <c r="F971" s="9" t="s">
        <v>1992</v>
      </c>
    </row>
    <row r="972" spans="1:6">
      <c r="A972" s="179" t="str">
        <f t="shared" si="60"/>
        <v>3CA</v>
      </c>
      <c r="B972" s="179">
        <v>970</v>
      </c>
      <c r="C972" s="182">
        <f t="shared" si="61"/>
        <v>460</v>
      </c>
      <c r="D972" s="179">
        <f t="shared" si="58"/>
        <v>9</v>
      </c>
      <c r="E972" s="179" t="str">
        <f t="shared" si="59"/>
        <v>R460.9</v>
      </c>
      <c r="F972" s="9" t="s">
        <v>1993</v>
      </c>
    </row>
    <row r="973" spans="1:6">
      <c r="A973" s="179" t="str">
        <f t="shared" si="60"/>
        <v>3CB</v>
      </c>
      <c r="B973" s="179">
        <v>971</v>
      </c>
      <c r="C973" s="182">
        <f t="shared" si="61"/>
        <v>460</v>
      </c>
      <c r="D973" s="179">
        <f t="shared" ref="D973:D1036" si="62">IF(D972&lt;&gt;15,D972+1,0)</f>
        <v>10</v>
      </c>
      <c r="E973" s="179" t="str">
        <f t="shared" si="59"/>
        <v>R460.10</v>
      </c>
      <c r="F973" s="9" t="s">
        <v>1994</v>
      </c>
    </row>
    <row r="974" spans="1:6">
      <c r="A974" s="179" t="str">
        <f t="shared" si="60"/>
        <v>3CC</v>
      </c>
      <c r="B974" s="179">
        <v>972</v>
      </c>
      <c r="C974" s="182">
        <f t="shared" si="61"/>
        <v>460</v>
      </c>
      <c r="D974" s="179">
        <f t="shared" si="62"/>
        <v>11</v>
      </c>
      <c r="E974" s="179" t="str">
        <f t="shared" ref="E974:E1037" si="63">B$2&amp;C974&amp;"."&amp;D974</f>
        <v>R460.11</v>
      </c>
      <c r="F974" s="9" t="s">
        <v>1995</v>
      </c>
    </row>
    <row r="975" spans="1:6">
      <c r="A975" s="179" t="str">
        <f t="shared" si="60"/>
        <v>3CD</v>
      </c>
      <c r="B975" s="179">
        <v>973</v>
      </c>
      <c r="C975" s="182">
        <f t="shared" si="61"/>
        <v>460</v>
      </c>
      <c r="D975" s="179">
        <f t="shared" si="62"/>
        <v>12</v>
      </c>
      <c r="E975" s="179" t="str">
        <f t="shared" si="63"/>
        <v>R460.12</v>
      </c>
      <c r="F975" s="9" t="s">
        <v>1996</v>
      </c>
    </row>
    <row r="976" spans="1:6">
      <c r="A976" s="179" t="str">
        <f t="shared" si="60"/>
        <v>3CE</v>
      </c>
      <c r="B976" s="179">
        <v>974</v>
      </c>
      <c r="C976" s="182">
        <f t="shared" si="61"/>
        <v>460</v>
      </c>
      <c r="D976" s="179">
        <f t="shared" si="62"/>
        <v>13</v>
      </c>
      <c r="E976" s="179" t="str">
        <f t="shared" si="63"/>
        <v>R460.13</v>
      </c>
      <c r="F976" s="9" t="s">
        <v>1969</v>
      </c>
    </row>
    <row r="977" spans="1:6">
      <c r="A977" s="179" t="str">
        <f t="shared" si="60"/>
        <v>3CF</v>
      </c>
      <c r="B977" s="179">
        <v>975</v>
      </c>
      <c r="C977" s="182">
        <f t="shared" si="61"/>
        <v>460</v>
      </c>
      <c r="D977" s="179">
        <f t="shared" si="62"/>
        <v>14</v>
      </c>
      <c r="E977" s="179" t="str">
        <f t="shared" si="63"/>
        <v>R460.14</v>
      </c>
      <c r="F977" s="9" t="s">
        <v>1997</v>
      </c>
    </row>
    <row r="978" spans="1:6">
      <c r="A978" s="179" t="str">
        <f t="shared" si="60"/>
        <v>3D0</v>
      </c>
      <c r="B978" s="179">
        <v>976</v>
      </c>
      <c r="C978" s="182">
        <f t="shared" si="61"/>
        <v>460</v>
      </c>
      <c r="D978" s="179">
        <f t="shared" si="62"/>
        <v>15</v>
      </c>
      <c r="E978" s="179" t="str">
        <f t="shared" si="63"/>
        <v>R460.15</v>
      </c>
      <c r="F978" s="9" t="s">
        <v>1998</v>
      </c>
    </row>
    <row r="979" spans="1:6">
      <c r="A979" s="179" t="str">
        <f t="shared" si="60"/>
        <v>3D1</v>
      </c>
      <c r="B979" s="179">
        <v>977</v>
      </c>
      <c r="C979" s="182">
        <f t="shared" si="61"/>
        <v>461</v>
      </c>
      <c r="D979" s="179">
        <f t="shared" si="62"/>
        <v>0</v>
      </c>
      <c r="E979" s="179" t="str">
        <f t="shared" si="63"/>
        <v>R461.0</v>
      </c>
      <c r="F979" s="9" t="s">
        <v>1999</v>
      </c>
    </row>
    <row r="980" spans="1:6">
      <c r="A980" s="179" t="str">
        <f t="shared" si="60"/>
        <v>3D2</v>
      </c>
      <c r="B980" s="179">
        <v>978</v>
      </c>
      <c r="C980" s="182">
        <f t="shared" si="61"/>
        <v>461</v>
      </c>
      <c r="D980" s="179">
        <f t="shared" si="62"/>
        <v>1</v>
      </c>
      <c r="E980" s="179" t="str">
        <f t="shared" si="63"/>
        <v>R461.1</v>
      </c>
      <c r="F980" s="9" t="s">
        <v>2000</v>
      </c>
    </row>
    <row r="981" spans="1:6">
      <c r="A981" s="179" t="str">
        <f t="shared" si="60"/>
        <v>3D3</v>
      </c>
      <c r="B981" s="179">
        <v>979</v>
      </c>
      <c r="C981" s="182">
        <f t="shared" si="61"/>
        <v>461</v>
      </c>
      <c r="D981" s="179">
        <f t="shared" si="62"/>
        <v>2</v>
      </c>
      <c r="E981" s="179" t="str">
        <f t="shared" si="63"/>
        <v>R461.2</v>
      </c>
      <c r="F981" s="9" t="s">
        <v>2001</v>
      </c>
    </row>
    <row r="982" spans="1:6">
      <c r="A982" s="179" t="str">
        <f t="shared" si="60"/>
        <v>3D4</v>
      </c>
      <c r="B982" s="179">
        <v>980</v>
      </c>
      <c r="C982" s="182">
        <f t="shared" si="61"/>
        <v>461</v>
      </c>
      <c r="D982" s="179">
        <f t="shared" si="62"/>
        <v>3</v>
      </c>
      <c r="E982" s="179" t="str">
        <f t="shared" si="63"/>
        <v>R461.3</v>
      </c>
      <c r="F982" s="9" t="s">
        <v>1969</v>
      </c>
    </row>
    <row r="983" spans="1:6">
      <c r="A983" s="179" t="str">
        <f t="shared" si="60"/>
        <v>3D5</v>
      </c>
      <c r="B983" s="179">
        <v>981</v>
      </c>
      <c r="C983" s="182">
        <f t="shared" si="61"/>
        <v>461</v>
      </c>
      <c r="D983" s="179">
        <f t="shared" si="62"/>
        <v>4</v>
      </c>
      <c r="E983" s="179" t="str">
        <f t="shared" si="63"/>
        <v>R461.4</v>
      </c>
      <c r="F983" s="9" t="s">
        <v>2002</v>
      </c>
    </row>
    <row r="984" spans="1:6">
      <c r="A984" s="179" t="str">
        <f t="shared" si="60"/>
        <v>3D6</v>
      </c>
      <c r="B984" s="179">
        <v>982</v>
      </c>
      <c r="C984" s="182">
        <f t="shared" si="61"/>
        <v>461</v>
      </c>
      <c r="D984" s="179">
        <f t="shared" si="62"/>
        <v>5</v>
      </c>
      <c r="E984" s="179" t="str">
        <f t="shared" si="63"/>
        <v>R461.5</v>
      </c>
      <c r="F984" s="9" t="s">
        <v>2003</v>
      </c>
    </row>
    <row r="985" spans="1:6">
      <c r="A985" s="179" t="str">
        <f t="shared" si="60"/>
        <v>3D7</v>
      </c>
      <c r="B985" s="179">
        <v>983</v>
      </c>
      <c r="C985" s="182">
        <f t="shared" si="61"/>
        <v>461</v>
      </c>
      <c r="D985" s="179">
        <f t="shared" si="62"/>
        <v>6</v>
      </c>
      <c r="E985" s="179" t="str">
        <f t="shared" si="63"/>
        <v>R461.6</v>
      </c>
      <c r="F985" s="9" t="s">
        <v>2004</v>
      </c>
    </row>
    <row r="986" spans="1:6">
      <c r="A986" s="179" t="str">
        <f t="shared" si="60"/>
        <v>3D8</v>
      </c>
      <c r="B986" s="179">
        <v>984</v>
      </c>
      <c r="C986" s="182">
        <f t="shared" si="61"/>
        <v>461</v>
      </c>
      <c r="D986" s="179">
        <f t="shared" si="62"/>
        <v>7</v>
      </c>
      <c r="E986" s="179" t="str">
        <f t="shared" si="63"/>
        <v>R461.7</v>
      </c>
      <c r="F986" s="9" t="s">
        <v>2005</v>
      </c>
    </row>
    <row r="987" spans="1:6">
      <c r="A987" s="179" t="str">
        <f t="shared" si="60"/>
        <v>3D9</v>
      </c>
      <c r="B987" s="179">
        <v>985</v>
      </c>
      <c r="C987" s="182">
        <f t="shared" si="61"/>
        <v>461</v>
      </c>
      <c r="D987" s="179">
        <f t="shared" si="62"/>
        <v>8</v>
      </c>
      <c r="E987" s="179" t="str">
        <f t="shared" si="63"/>
        <v>R461.8</v>
      </c>
      <c r="F987" s="9" t="s">
        <v>1969</v>
      </c>
    </row>
    <row r="988" spans="1:6">
      <c r="A988" s="179" t="str">
        <f t="shared" si="60"/>
        <v>3DA</v>
      </c>
      <c r="B988" s="179">
        <v>986</v>
      </c>
      <c r="C988" s="182">
        <f t="shared" si="61"/>
        <v>461</v>
      </c>
      <c r="D988" s="179">
        <f t="shared" si="62"/>
        <v>9</v>
      </c>
      <c r="E988" s="179" t="str">
        <f t="shared" si="63"/>
        <v>R461.9</v>
      </c>
      <c r="F988" s="9" t="s">
        <v>1969</v>
      </c>
    </row>
    <row r="989" spans="1:6">
      <c r="A989" s="179" t="str">
        <f t="shared" si="60"/>
        <v>3DB</v>
      </c>
      <c r="B989" s="179">
        <v>987</v>
      </c>
      <c r="C989" s="182">
        <f t="shared" si="61"/>
        <v>461</v>
      </c>
      <c r="D989" s="179">
        <f t="shared" si="62"/>
        <v>10</v>
      </c>
      <c r="E989" s="179" t="str">
        <f t="shared" si="63"/>
        <v>R461.10</v>
      </c>
      <c r="F989" s="9" t="s">
        <v>2006</v>
      </c>
    </row>
    <row r="990" spans="1:6">
      <c r="A990" s="179" t="str">
        <f t="shared" si="60"/>
        <v>3DC</v>
      </c>
      <c r="B990" s="179">
        <v>988</v>
      </c>
      <c r="C990" s="182">
        <f t="shared" si="61"/>
        <v>461</v>
      </c>
      <c r="D990" s="179">
        <f t="shared" si="62"/>
        <v>11</v>
      </c>
      <c r="E990" s="179" t="str">
        <f t="shared" si="63"/>
        <v>R461.11</v>
      </c>
      <c r="F990" s="9" t="s">
        <v>2007</v>
      </c>
    </row>
    <row r="991" spans="1:6">
      <c r="A991" s="179" t="str">
        <f t="shared" si="60"/>
        <v>3DD</v>
      </c>
      <c r="B991" s="179">
        <v>989</v>
      </c>
      <c r="C991" s="182">
        <f t="shared" si="61"/>
        <v>461</v>
      </c>
      <c r="D991" s="179">
        <f t="shared" si="62"/>
        <v>12</v>
      </c>
      <c r="E991" s="179" t="str">
        <f t="shared" si="63"/>
        <v>R461.12</v>
      </c>
      <c r="F991" s="9" t="s">
        <v>2008</v>
      </c>
    </row>
    <row r="992" spans="1:6">
      <c r="A992" s="179" t="str">
        <f t="shared" si="60"/>
        <v>3DE</v>
      </c>
      <c r="B992" s="179">
        <v>990</v>
      </c>
      <c r="C992" s="182">
        <f t="shared" si="61"/>
        <v>461</v>
      </c>
      <c r="D992" s="179">
        <f t="shared" si="62"/>
        <v>13</v>
      </c>
      <c r="E992" s="179" t="str">
        <f t="shared" si="63"/>
        <v>R461.13</v>
      </c>
      <c r="F992" s="9" t="s">
        <v>2009</v>
      </c>
    </row>
    <row r="993" spans="1:6">
      <c r="A993" s="179" t="str">
        <f t="shared" si="60"/>
        <v>3DF</v>
      </c>
      <c r="B993" s="179">
        <v>991</v>
      </c>
      <c r="C993" s="182">
        <f t="shared" si="61"/>
        <v>461</v>
      </c>
      <c r="D993" s="179">
        <f t="shared" si="62"/>
        <v>14</v>
      </c>
      <c r="E993" s="179" t="str">
        <f t="shared" si="63"/>
        <v>R461.14</v>
      </c>
      <c r="F993" s="9" t="s">
        <v>2010</v>
      </c>
    </row>
    <row r="994" spans="1:6">
      <c r="A994" s="179" t="str">
        <f t="shared" si="60"/>
        <v>3E0</v>
      </c>
      <c r="B994" s="179">
        <v>992</v>
      </c>
      <c r="C994" s="182">
        <f t="shared" si="61"/>
        <v>461</v>
      </c>
      <c r="D994" s="179">
        <f t="shared" si="62"/>
        <v>15</v>
      </c>
      <c r="E994" s="179" t="str">
        <f t="shared" si="63"/>
        <v>R461.15</v>
      </c>
      <c r="F994" s="9" t="s">
        <v>2011</v>
      </c>
    </row>
    <row r="995" spans="1:6">
      <c r="A995" s="179" t="str">
        <f t="shared" si="60"/>
        <v>3E1</v>
      </c>
      <c r="B995" s="179">
        <v>993</v>
      </c>
      <c r="C995" s="182">
        <f t="shared" si="61"/>
        <v>462</v>
      </c>
      <c r="D995" s="179">
        <f t="shared" si="62"/>
        <v>0</v>
      </c>
      <c r="E995" s="179" t="str">
        <f t="shared" si="63"/>
        <v>R462.0</v>
      </c>
      <c r="F995" s="9" t="s">
        <v>2012</v>
      </c>
    </row>
    <row r="996" spans="1:6">
      <c r="A996" s="179" t="str">
        <f t="shared" si="60"/>
        <v>3E2</v>
      </c>
      <c r="B996" s="179">
        <v>994</v>
      </c>
      <c r="C996" s="182">
        <f t="shared" si="61"/>
        <v>462</v>
      </c>
      <c r="D996" s="179">
        <f t="shared" si="62"/>
        <v>1</v>
      </c>
      <c r="E996" s="179" t="str">
        <f t="shared" si="63"/>
        <v>R462.1</v>
      </c>
      <c r="F996" s="9" t="s">
        <v>2013</v>
      </c>
    </row>
    <row r="997" spans="1:6">
      <c r="A997" s="179" t="str">
        <f t="shared" si="60"/>
        <v>3E3</v>
      </c>
      <c r="B997" s="179">
        <v>995</v>
      </c>
      <c r="C997" s="182">
        <f t="shared" si="61"/>
        <v>462</v>
      </c>
      <c r="D997" s="179">
        <f t="shared" si="62"/>
        <v>2</v>
      </c>
      <c r="E997" s="179" t="str">
        <f t="shared" si="63"/>
        <v>R462.2</v>
      </c>
      <c r="F997" s="9" t="s">
        <v>2014</v>
      </c>
    </row>
    <row r="998" spans="1:6">
      <c r="A998" s="179" t="str">
        <f t="shared" si="60"/>
        <v>3E4</v>
      </c>
      <c r="B998" s="179">
        <v>996</v>
      </c>
      <c r="C998" s="182">
        <f t="shared" si="61"/>
        <v>462</v>
      </c>
      <c r="D998" s="179">
        <f t="shared" si="62"/>
        <v>3</v>
      </c>
      <c r="E998" s="179" t="str">
        <f t="shared" si="63"/>
        <v>R462.3</v>
      </c>
      <c r="F998" s="9" t="s">
        <v>2015</v>
      </c>
    </row>
    <row r="999" spans="1:6">
      <c r="A999" s="179" t="str">
        <f t="shared" si="60"/>
        <v>3E5</v>
      </c>
      <c r="B999" s="179">
        <v>997</v>
      </c>
      <c r="C999" s="182">
        <f t="shared" si="61"/>
        <v>462</v>
      </c>
      <c r="D999" s="179">
        <f t="shared" si="62"/>
        <v>4</v>
      </c>
      <c r="E999" s="179" t="str">
        <f t="shared" si="63"/>
        <v>R462.4</v>
      </c>
      <c r="F999" s="9" t="s">
        <v>2016</v>
      </c>
    </row>
    <row r="1000" spans="1:6">
      <c r="A1000" s="179" t="str">
        <f t="shared" si="60"/>
        <v>3E6</v>
      </c>
      <c r="B1000" s="179">
        <v>998</v>
      </c>
      <c r="C1000" s="182">
        <f t="shared" si="61"/>
        <v>462</v>
      </c>
      <c r="D1000" s="179">
        <f t="shared" si="62"/>
        <v>5</v>
      </c>
      <c r="E1000" s="179" t="str">
        <f t="shared" si="63"/>
        <v>R462.5</v>
      </c>
      <c r="F1000" s="9" t="s">
        <v>2017</v>
      </c>
    </row>
    <row r="1001" spans="1:6">
      <c r="A1001" s="179" t="str">
        <f t="shared" si="60"/>
        <v>3E7</v>
      </c>
      <c r="B1001" s="179">
        <v>999</v>
      </c>
      <c r="C1001" s="182">
        <f t="shared" si="61"/>
        <v>462</v>
      </c>
      <c r="D1001" s="179">
        <f t="shared" si="62"/>
        <v>6</v>
      </c>
      <c r="E1001" s="179" t="str">
        <f t="shared" si="63"/>
        <v>R462.6</v>
      </c>
      <c r="F1001" s="9" t="s">
        <v>2018</v>
      </c>
    </row>
    <row r="1002" spans="1:6">
      <c r="A1002" s="179" t="str">
        <f t="shared" si="60"/>
        <v>3E8</v>
      </c>
      <c r="B1002" s="179">
        <v>1000</v>
      </c>
      <c r="C1002" s="182">
        <f t="shared" si="61"/>
        <v>462</v>
      </c>
      <c r="D1002" s="179">
        <f t="shared" si="62"/>
        <v>7</v>
      </c>
      <c r="E1002" s="179" t="str">
        <f t="shared" si="63"/>
        <v>R462.7</v>
      </c>
      <c r="F1002" s="9" t="s">
        <v>2019</v>
      </c>
    </row>
    <row r="1003" spans="1:6">
      <c r="A1003" s="179" t="str">
        <f t="shared" si="60"/>
        <v>3E9</v>
      </c>
      <c r="B1003" s="179">
        <v>1001</v>
      </c>
      <c r="C1003" s="182">
        <f t="shared" si="61"/>
        <v>462</v>
      </c>
      <c r="D1003" s="179">
        <f t="shared" si="62"/>
        <v>8</v>
      </c>
      <c r="E1003" s="179" t="str">
        <f t="shared" si="63"/>
        <v>R462.8</v>
      </c>
      <c r="F1003" s="9" t="s">
        <v>2020</v>
      </c>
    </row>
    <row r="1004" spans="1:6">
      <c r="A1004" s="179" t="str">
        <f t="shared" si="60"/>
        <v>3EA</v>
      </c>
      <c r="B1004" s="179">
        <v>1002</v>
      </c>
      <c r="C1004" s="182">
        <f t="shared" si="61"/>
        <v>462</v>
      </c>
      <c r="D1004" s="179">
        <f t="shared" si="62"/>
        <v>9</v>
      </c>
      <c r="E1004" s="179" t="str">
        <f t="shared" si="63"/>
        <v>R462.9</v>
      </c>
      <c r="F1004" s="9" t="s">
        <v>2021</v>
      </c>
    </row>
    <row r="1005" spans="1:6">
      <c r="A1005" s="179" t="str">
        <f t="shared" si="60"/>
        <v>3EB</v>
      </c>
      <c r="B1005" s="179">
        <v>1003</v>
      </c>
      <c r="C1005" s="182">
        <f t="shared" si="61"/>
        <v>462</v>
      </c>
      <c r="D1005" s="179">
        <f t="shared" si="62"/>
        <v>10</v>
      </c>
      <c r="E1005" s="179" t="str">
        <f t="shared" si="63"/>
        <v>R462.10</v>
      </c>
      <c r="F1005" s="9" t="s">
        <v>2022</v>
      </c>
    </row>
    <row r="1006" spans="1:6">
      <c r="A1006" s="179" t="str">
        <f t="shared" si="60"/>
        <v>3EC</v>
      </c>
      <c r="B1006" s="179">
        <v>1004</v>
      </c>
      <c r="C1006" s="182">
        <f t="shared" si="61"/>
        <v>462</v>
      </c>
      <c r="D1006" s="179">
        <f t="shared" si="62"/>
        <v>11</v>
      </c>
      <c r="E1006" s="179" t="str">
        <f t="shared" si="63"/>
        <v>R462.11</v>
      </c>
      <c r="F1006" s="9" t="s">
        <v>2023</v>
      </c>
    </row>
    <row r="1007" spans="1:6">
      <c r="A1007" s="179" t="str">
        <f t="shared" si="60"/>
        <v>3ED</v>
      </c>
      <c r="B1007" s="179">
        <v>1005</v>
      </c>
      <c r="C1007" s="182">
        <f t="shared" si="61"/>
        <v>462</v>
      </c>
      <c r="D1007" s="179">
        <f t="shared" si="62"/>
        <v>12</v>
      </c>
      <c r="E1007" s="179" t="str">
        <f t="shared" si="63"/>
        <v>R462.12</v>
      </c>
      <c r="F1007" s="9" t="s">
        <v>2024</v>
      </c>
    </row>
    <row r="1008" spans="1:6">
      <c r="A1008" s="179" t="str">
        <f t="shared" si="60"/>
        <v>3EE</v>
      </c>
      <c r="B1008" s="179">
        <v>1006</v>
      </c>
      <c r="C1008" s="182">
        <f t="shared" si="61"/>
        <v>462</v>
      </c>
      <c r="D1008" s="179">
        <f t="shared" si="62"/>
        <v>13</v>
      </c>
      <c r="E1008" s="179" t="str">
        <f t="shared" si="63"/>
        <v>R462.13</v>
      </c>
      <c r="F1008" s="9" t="s">
        <v>2024</v>
      </c>
    </row>
    <row r="1009" spans="1:6">
      <c r="A1009" s="179" t="str">
        <f t="shared" si="60"/>
        <v>3EF</v>
      </c>
      <c r="B1009" s="179">
        <v>1007</v>
      </c>
      <c r="C1009" s="182">
        <f t="shared" si="61"/>
        <v>462</v>
      </c>
      <c r="D1009" s="179">
        <f t="shared" si="62"/>
        <v>14</v>
      </c>
      <c r="E1009" s="179" t="str">
        <f t="shared" si="63"/>
        <v>R462.14</v>
      </c>
      <c r="F1009" s="9" t="s">
        <v>2024</v>
      </c>
    </row>
    <row r="1010" spans="1:6">
      <c r="A1010" s="179" t="str">
        <f t="shared" si="60"/>
        <v>3F0</v>
      </c>
      <c r="B1010" s="179">
        <v>1008</v>
      </c>
      <c r="C1010" s="182">
        <f t="shared" si="61"/>
        <v>462</v>
      </c>
      <c r="D1010" s="179">
        <f t="shared" si="62"/>
        <v>15</v>
      </c>
      <c r="E1010" s="179" t="str">
        <f t="shared" si="63"/>
        <v>R462.15</v>
      </c>
      <c r="F1010" s="9" t="s">
        <v>2024</v>
      </c>
    </row>
    <row r="1011" spans="1:6">
      <c r="A1011" s="179" t="str">
        <f t="shared" si="60"/>
        <v>3F1</v>
      </c>
      <c r="B1011" s="179">
        <v>1009</v>
      </c>
      <c r="C1011" s="182">
        <f t="shared" si="61"/>
        <v>463</v>
      </c>
      <c r="D1011" s="179">
        <f t="shared" si="62"/>
        <v>0</v>
      </c>
      <c r="E1011" s="179" t="str">
        <f t="shared" si="63"/>
        <v>R463.0</v>
      </c>
      <c r="F1011" s="9" t="s">
        <v>2025</v>
      </c>
    </row>
    <row r="1012" spans="1:6">
      <c r="A1012" s="179" t="str">
        <f t="shared" si="60"/>
        <v>3F2</v>
      </c>
      <c r="B1012" s="179">
        <v>1010</v>
      </c>
      <c r="C1012" s="182">
        <f t="shared" si="61"/>
        <v>463</v>
      </c>
      <c r="D1012" s="179">
        <f t="shared" si="62"/>
        <v>1</v>
      </c>
      <c r="E1012" s="179" t="str">
        <f t="shared" si="63"/>
        <v>R463.1</v>
      </c>
      <c r="F1012" s="9" t="s">
        <v>2024</v>
      </c>
    </row>
    <row r="1013" spans="1:6">
      <c r="A1013" s="179" t="str">
        <f t="shared" si="60"/>
        <v>3F3</v>
      </c>
      <c r="B1013" s="179">
        <v>1011</v>
      </c>
      <c r="C1013" s="182">
        <f t="shared" si="61"/>
        <v>463</v>
      </c>
      <c r="D1013" s="179">
        <f t="shared" si="62"/>
        <v>2</v>
      </c>
      <c r="E1013" s="179" t="str">
        <f t="shared" si="63"/>
        <v>R463.2</v>
      </c>
      <c r="F1013" s="9" t="s">
        <v>2026</v>
      </c>
    </row>
    <row r="1014" spans="1:6">
      <c r="A1014" s="179" t="str">
        <f t="shared" si="60"/>
        <v>3F4</v>
      </c>
      <c r="B1014" s="179">
        <v>1012</v>
      </c>
      <c r="C1014" s="182">
        <f t="shared" si="61"/>
        <v>463</v>
      </c>
      <c r="D1014" s="179">
        <f t="shared" si="62"/>
        <v>3</v>
      </c>
      <c r="E1014" s="179" t="str">
        <f t="shared" si="63"/>
        <v>R463.3</v>
      </c>
      <c r="F1014" s="9" t="s">
        <v>2027</v>
      </c>
    </row>
    <row r="1015" spans="1:6">
      <c r="A1015" s="179" t="str">
        <f t="shared" si="60"/>
        <v>3F5</v>
      </c>
      <c r="B1015" s="179">
        <v>1013</v>
      </c>
      <c r="C1015" s="182">
        <f t="shared" si="61"/>
        <v>463</v>
      </c>
      <c r="D1015" s="179">
        <f t="shared" si="62"/>
        <v>4</v>
      </c>
      <c r="E1015" s="179" t="str">
        <f t="shared" si="63"/>
        <v>R463.4</v>
      </c>
      <c r="F1015" s="9" t="s">
        <v>2028</v>
      </c>
    </row>
    <row r="1016" spans="1:6">
      <c r="A1016" s="179" t="str">
        <f t="shared" si="60"/>
        <v>3F6</v>
      </c>
      <c r="B1016" s="179">
        <v>1014</v>
      </c>
      <c r="C1016" s="182">
        <f t="shared" si="61"/>
        <v>463</v>
      </c>
      <c r="D1016" s="179">
        <f t="shared" si="62"/>
        <v>5</v>
      </c>
      <c r="E1016" s="179" t="str">
        <f t="shared" si="63"/>
        <v>R463.5</v>
      </c>
      <c r="F1016" s="9" t="s">
        <v>2029</v>
      </c>
    </row>
    <row r="1017" spans="1:6">
      <c r="A1017" s="179" t="str">
        <f t="shared" si="60"/>
        <v>3F7</v>
      </c>
      <c r="B1017" s="179">
        <v>1015</v>
      </c>
      <c r="C1017" s="182">
        <f t="shared" si="61"/>
        <v>463</v>
      </c>
      <c r="D1017" s="179">
        <f t="shared" si="62"/>
        <v>6</v>
      </c>
      <c r="E1017" s="179" t="str">
        <f t="shared" si="63"/>
        <v>R463.6</v>
      </c>
      <c r="F1017" s="9" t="s">
        <v>2030</v>
      </c>
    </row>
    <row r="1018" spans="1:6">
      <c r="A1018" s="179" t="str">
        <f t="shared" si="60"/>
        <v>3F8</v>
      </c>
      <c r="B1018" s="179">
        <v>1016</v>
      </c>
      <c r="C1018" s="182">
        <f t="shared" si="61"/>
        <v>463</v>
      </c>
      <c r="D1018" s="179">
        <f t="shared" si="62"/>
        <v>7</v>
      </c>
      <c r="E1018" s="179" t="str">
        <f t="shared" si="63"/>
        <v>R463.7</v>
      </c>
      <c r="F1018" s="9" t="s">
        <v>2031</v>
      </c>
    </row>
    <row r="1019" spans="1:6">
      <c r="A1019" s="179" t="str">
        <f t="shared" si="60"/>
        <v>3F9</v>
      </c>
      <c r="B1019" s="179">
        <v>1017</v>
      </c>
      <c r="C1019" s="182">
        <f t="shared" si="61"/>
        <v>463</v>
      </c>
      <c r="D1019" s="179">
        <f t="shared" si="62"/>
        <v>8</v>
      </c>
      <c r="E1019" s="179" t="str">
        <f t="shared" si="63"/>
        <v>R463.8</v>
      </c>
      <c r="F1019" s="9" t="s">
        <v>2032</v>
      </c>
    </row>
    <row r="1020" spans="1:6">
      <c r="A1020" s="179" t="str">
        <f t="shared" si="60"/>
        <v>3FA</v>
      </c>
      <c r="B1020" s="179">
        <v>1018</v>
      </c>
      <c r="C1020" s="182">
        <f t="shared" si="61"/>
        <v>463</v>
      </c>
      <c r="D1020" s="179">
        <f t="shared" si="62"/>
        <v>9</v>
      </c>
      <c r="E1020" s="179" t="str">
        <f t="shared" si="63"/>
        <v>R463.9</v>
      </c>
      <c r="F1020" s="9" t="s">
        <v>2033</v>
      </c>
    </row>
    <row r="1021" spans="1:6">
      <c r="A1021" s="179" t="str">
        <f t="shared" si="60"/>
        <v>3FB</v>
      </c>
      <c r="B1021" s="179">
        <v>1019</v>
      </c>
      <c r="C1021" s="182">
        <f t="shared" si="61"/>
        <v>463</v>
      </c>
      <c r="D1021" s="179">
        <f t="shared" si="62"/>
        <v>10</v>
      </c>
      <c r="E1021" s="179" t="str">
        <f t="shared" si="63"/>
        <v>R463.10</v>
      </c>
      <c r="F1021" s="9" t="s">
        <v>2034</v>
      </c>
    </row>
    <row r="1022" spans="1:6">
      <c r="A1022" s="179" t="str">
        <f t="shared" si="60"/>
        <v>3FC</v>
      </c>
      <c r="B1022" s="179">
        <v>1020</v>
      </c>
      <c r="C1022" s="182">
        <f t="shared" si="61"/>
        <v>463</v>
      </c>
      <c r="D1022" s="179">
        <f t="shared" si="62"/>
        <v>11</v>
      </c>
      <c r="E1022" s="179" t="str">
        <f t="shared" si="63"/>
        <v>R463.11</v>
      </c>
      <c r="F1022" s="9" t="s">
        <v>2035</v>
      </c>
    </row>
    <row r="1023" spans="1:6">
      <c r="A1023" s="179" t="str">
        <f t="shared" si="60"/>
        <v>3FD</v>
      </c>
      <c r="B1023" s="179">
        <v>1021</v>
      </c>
      <c r="C1023" s="182">
        <f t="shared" si="61"/>
        <v>463</v>
      </c>
      <c r="D1023" s="179">
        <f t="shared" si="62"/>
        <v>12</v>
      </c>
      <c r="E1023" s="179" t="str">
        <f t="shared" si="63"/>
        <v>R463.12</v>
      </c>
      <c r="F1023" s="9" t="s">
        <v>2036</v>
      </c>
    </row>
    <row r="1024" spans="1:6">
      <c r="A1024" s="179" t="str">
        <f t="shared" si="60"/>
        <v>3FE</v>
      </c>
      <c r="B1024" s="179">
        <v>1022</v>
      </c>
      <c r="C1024" s="182">
        <f t="shared" si="61"/>
        <v>463</v>
      </c>
      <c r="D1024" s="179">
        <f t="shared" si="62"/>
        <v>13</v>
      </c>
      <c r="E1024" s="179" t="str">
        <f t="shared" si="63"/>
        <v>R463.13</v>
      </c>
      <c r="F1024" s="9" t="s">
        <v>2037</v>
      </c>
    </row>
    <row r="1025" spans="1:6">
      <c r="A1025" s="179" t="str">
        <f t="shared" si="60"/>
        <v>3FF</v>
      </c>
      <c r="B1025" s="179">
        <v>1023</v>
      </c>
      <c r="C1025" s="182">
        <f t="shared" si="61"/>
        <v>463</v>
      </c>
      <c r="D1025" s="179">
        <f t="shared" si="62"/>
        <v>14</v>
      </c>
      <c r="E1025" s="179" t="str">
        <f t="shared" si="63"/>
        <v>R463.14</v>
      </c>
      <c r="F1025" s="9" t="s">
        <v>2038</v>
      </c>
    </row>
    <row r="1026" spans="1:6">
      <c r="A1026" s="179" t="str">
        <f t="shared" si="60"/>
        <v>400</v>
      </c>
      <c r="B1026" s="179">
        <v>1024</v>
      </c>
      <c r="C1026" s="182">
        <f t="shared" si="61"/>
        <v>463</v>
      </c>
      <c r="D1026" s="179">
        <f t="shared" si="62"/>
        <v>15</v>
      </c>
      <c r="E1026" s="179" t="str">
        <f t="shared" si="63"/>
        <v>R463.15</v>
      </c>
      <c r="F1026" s="9" t="s">
        <v>2039</v>
      </c>
    </row>
    <row r="1027" spans="1:6">
      <c r="A1027" s="179" t="str">
        <f t="shared" si="60"/>
        <v>401</v>
      </c>
      <c r="B1027" s="179">
        <v>1025</v>
      </c>
      <c r="C1027" s="182">
        <f t="shared" si="61"/>
        <v>464</v>
      </c>
      <c r="D1027" s="179">
        <f t="shared" si="62"/>
        <v>0</v>
      </c>
      <c r="E1027" s="179" t="str">
        <f t="shared" si="63"/>
        <v>R464.0</v>
      </c>
      <c r="F1027" s="9" t="s">
        <v>2040</v>
      </c>
    </row>
    <row r="1028" spans="1:6">
      <c r="A1028" s="179" t="str">
        <f t="shared" ref="A1028:A1091" si="64">DEC2HEX(B1028)</f>
        <v>402</v>
      </c>
      <c r="B1028" s="179">
        <v>1026</v>
      </c>
      <c r="C1028" s="182">
        <f t="shared" si="61"/>
        <v>464</v>
      </c>
      <c r="D1028" s="179">
        <f t="shared" si="62"/>
        <v>1</v>
      </c>
      <c r="E1028" s="179" t="str">
        <f t="shared" si="63"/>
        <v>R464.1</v>
      </c>
      <c r="F1028" s="9" t="s">
        <v>2041</v>
      </c>
    </row>
    <row r="1029" spans="1:6">
      <c r="A1029" s="179" t="str">
        <f t="shared" si="64"/>
        <v>403</v>
      </c>
      <c r="B1029" s="179">
        <v>1027</v>
      </c>
      <c r="C1029" s="182">
        <f t="shared" si="61"/>
        <v>464</v>
      </c>
      <c r="D1029" s="179">
        <f t="shared" si="62"/>
        <v>2</v>
      </c>
      <c r="E1029" s="179" t="str">
        <f t="shared" si="63"/>
        <v>R464.2</v>
      </c>
      <c r="F1029" s="9" t="s">
        <v>2024</v>
      </c>
    </row>
    <row r="1030" spans="1:6">
      <c r="A1030" s="179" t="str">
        <f t="shared" si="64"/>
        <v>404</v>
      </c>
      <c r="B1030" s="179">
        <v>1028</v>
      </c>
      <c r="C1030" s="182">
        <f t="shared" si="61"/>
        <v>464</v>
      </c>
      <c r="D1030" s="179">
        <f t="shared" si="62"/>
        <v>3</v>
      </c>
      <c r="E1030" s="179" t="str">
        <f t="shared" si="63"/>
        <v>R464.3</v>
      </c>
      <c r="F1030" s="9" t="s">
        <v>2042</v>
      </c>
    </row>
    <row r="1031" spans="1:6">
      <c r="A1031" s="179" t="str">
        <f t="shared" si="64"/>
        <v>405</v>
      </c>
      <c r="B1031" s="179">
        <v>1029</v>
      </c>
      <c r="C1031" s="182">
        <f t="shared" si="61"/>
        <v>464</v>
      </c>
      <c r="D1031" s="179">
        <f t="shared" si="62"/>
        <v>4</v>
      </c>
      <c r="E1031" s="179" t="str">
        <f t="shared" si="63"/>
        <v>R464.4</v>
      </c>
      <c r="F1031" s="9" t="s">
        <v>2043</v>
      </c>
    </row>
    <row r="1032" spans="1:6">
      <c r="A1032" s="179" t="str">
        <f t="shared" si="64"/>
        <v>406</v>
      </c>
      <c r="B1032" s="179">
        <v>1030</v>
      </c>
      <c r="C1032" s="182">
        <f t="shared" ref="C1032:C1095" si="65">IF(D1031&lt;&gt;15,C1031,C1031+1)</f>
        <v>464</v>
      </c>
      <c r="D1032" s="179">
        <f t="shared" si="62"/>
        <v>5</v>
      </c>
      <c r="E1032" s="179" t="str">
        <f t="shared" si="63"/>
        <v>R464.5</v>
      </c>
      <c r="F1032" s="9" t="s">
        <v>2044</v>
      </c>
    </row>
    <row r="1033" spans="1:6">
      <c r="A1033" s="179" t="str">
        <f t="shared" si="64"/>
        <v>407</v>
      </c>
      <c r="B1033" s="179">
        <v>1031</v>
      </c>
      <c r="C1033" s="182">
        <f t="shared" si="65"/>
        <v>464</v>
      </c>
      <c r="D1033" s="179">
        <f t="shared" si="62"/>
        <v>6</v>
      </c>
      <c r="E1033" s="179" t="str">
        <f t="shared" si="63"/>
        <v>R464.6</v>
      </c>
      <c r="F1033" s="9" t="s">
        <v>2045</v>
      </c>
    </row>
    <row r="1034" spans="1:6">
      <c r="A1034" s="179" t="str">
        <f t="shared" si="64"/>
        <v>408</v>
      </c>
      <c r="B1034" s="179">
        <v>1032</v>
      </c>
      <c r="C1034" s="182">
        <f t="shared" si="65"/>
        <v>464</v>
      </c>
      <c r="D1034" s="179">
        <f t="shared" si="62"/>
        <v>7</v>
      </c>
      <c r="E1034" s="179" t="str">
        <f t="shared" si="63"/>
        <v>R464.7</v>
      </c>
      <c r="F1034" s="9" t="s">
        <v>2046</v>
      </c>
    </row>
    <row r="1035" spans="1:6">
      <c r="A1035" s="179" t="str">
        <f t="shared" si="64"/>
        <v>409</v>
      </c>
      <c r="B1035" s="179">
        <v>1033</v>
      </c>
      <c r="C1035" s="182">
        <f t="shared" si="65"/>
        <v>464</v>
      </c>
      <c r="D1035" s="179">
        <f t="shared" si="62"/>
        <v>8</v>
      </c>
      <c r="E1035" s="179" t="str">
        <f t="shared" si="63"/>
        <v>R464.8</v>
      </c>
      <c r="F1035" s="9" t="s">
        <v>2047</v>
      </c>
    </row>
    <row r="1036" spans="1:6">
      <c r="A1036" s="179" t="str">
        <f t="shared" si="64"/>
        <v>40A</v>
      </c>
      <c r="B1036" s="179">
        <v>1034</v>
      </c>
      <c r="C1036" s="182">
        <f t="shared" si="65"/>
        <v>464</v>
      </c>
      <c r="D1036" s="179">
        <f t="shared" si="62"/>
        <v>9</v>
      </c>
      <c r="E1036" s="179" t="str">
        <f t="shared" si="63"/>
        <v>R464.9</v>
      </c>
      <c r="F1036" s="9" t="s">
        <v>2048</v>
      </c>
    </row>
    <row r="1037" spans="1:6">
      <c r="A1037" s="179" t="str">
        <f t="shared" si="64"/>
        <v>40B</v>
      </c>
      <c r="B1037" s="179">
        <v>1035</v>
      </c>
      <c r="C1037" s="182">
        <f t="shared" si="65"/>
        <v>464</v>
      </c>
      <c r="D1037" s="179">
        <f t="shared" ref="D1037:D1100" si="66">IF(D1036&lt;&gt;15,D1036+1,0)</f>
        <v>10</v>
      </c>
      <c r="E1037" s="179" t="str">
        <f t="shared" si="63"/>
        <v>R464.10</v>
      </c>
      <c r="F1037" s="9" t="s">
        <v>2049</v>
      </c>
    </row>
    <row r="1038" spans="1:6">
      <c r="A1038" s="179" t="str">
        <f t="shared" si="64"/>
        <v>40C</v>
      </c>
      <c r="B1038" s="179">
        <v>1036</v>
      </c>
      <c r="C1038" s="182">
        <f t="shared" si="65"/>
        <v>464</v>
      </c>
      <c r="D1038" s="179">
        <f t="shared" si="66"/>
        <v>11</v>
      </c>
      <c r="E1038" s="179" t="str">
        <f t="shared" ref="E1038:E1101" si="67">B$2&amp;C1038&amp;"."&amp;D1038</f>
        <v>R464.11</v>
      </c>
      <c r="F1038" s="9" t="s">
        <v>2050</v>
      </c>
    </row>
    <row r="1039" spans="1:6">
      <c r="A1039" s="179" t="str">
        <f t="shared" si="64"/>
        <v>40D</v>
      </c>
      <c r="B1039" s="179">
        <v>1037</v>
      </c>
      <c r="C1039" s="182">
        <f t="shared" si="65"/>
        <v>464</v>
      </c>
      <c r="D1039" s="179">
        <f t="shared" si="66"/>
        <v>12</v>
      </c>
      <c r="E1039" s="179" t="str">
        <f t="shared" si="67"/>
        <v>R464.12</v>
      </c>
      <c r="F1039" s="9" t="s">
        <v>2051</v>
      </c>
    </row>
    <row r="1040" spans="1:6">
      <c r="A1040" s="179" t="str">
        <f t="shared" si="64"/>
        <v>40E</v>
      </c>
      <c r="B1040" s="179">
        <v>1038</v>
      </c>
      <c r="C1040" s="182">
        <f t="shared" si="65"/>
        <v>464</v>
      </c>
      <c r="D1040" s="179">
        <f t="shared" si="66"/>
        <v>13</v>
      </c>
      <c r="E1040" s="179" t="str">
        <f t="shared" si="67"/>
        <v>R464.13</v>
      </c>
      <c r="F1040" s="9" t="s">
        <v>2024</v>
      </c>
    </row>
    <row r="1041" spans="1:6">
      <c r="A1041" s="179" t="str">
        <f t="shared" si="64"/>
        <v>40F</v>
      </c>
      <c r="B1041" s="179">
        <v>1039</v>
      </c>
      <c r="C1041" s="182">
        <f t="shared" si="65"/>
        <v>464</v>
      </c>
      <c r="D1041" s="179">
        <f t="shared" si="66"/>
        <v>14</v>
      </c>
      <c r="E1041" s="179" t="str">
        <f t="shared" si="67"/>
        <v>R464.14</v>
      </c>
      <c r="F1041" s="9" t="s">
        <v>2052</v>
      </c>
    </row>
    <row r="1042" spans="1:6">
      <c r="A1042" s="179" t="str">
        <f t="shared" si="64"/>
        <v>410</v>
      </c>
      <c r="B1042" s="179">
        <v>1040</v>
      </c>
      <c r="C1042" s="182">
        <f t="shared" si="65"/>
        <v>464</v>
      </c>
      <c r="D1042" s="179">
        <f t="shared" si="66"/>
        <v>15</v>
      </c>
      <c r="E1042" s="179" t="str">
        <f t="shared" si="67"/>
        <v>R464.15</v>
      </c>
      <c r="F1042" s="9" t="s">
        <v>2053</v>
      </c>
    </row>
    <row r="1043" spans="1:6">
      <c r="A1043" s="179" t="str">
        <f t="shared" si="64"/>
        <v>411</v>
      </c>
      <c r="B1043" s="179">
        <v>1041</v>
      </c>
      <c r="C1043" s="182">
        <f t="shared" si="65"/>
        <v>465</v>
      </c>
      <c r="D1043" s="179">
        <f t="shared" si="66"/>
        <v>0</v>
      </c>
      <c r="E1043" s="179" t="str">
        <f t="shared" si="67"/>
        <v>R465.0</v>
      </c>
      <c r="F1043" s="9" t="s">
        <v>2054</v>
      </c>
    </row>
    <row r="1044" spans="1:6">
      <c r="A1044" s="179" t="str">
        <f t="shared" si="64"/>
        <v>412</v>
      </c>
      <c r="B1044" s="179">
        <v>1042</v>
      </c>
      <c r="C1044" s="182">
        <f t="shared" si="65"/>
        <v>465</v>
      </c>
      <c r="D1044" s="179">
        <f t="shared" si="66"/>
        <v>1</v>
      </c>
      <c r="E1044" s="179" t="str">
        <f t="shared" si="67"/>
        <v>R465.1</v>
      </c>
      <c r="F1044" s="9" t="s">
        <v>2055</v>
      </c>
    </row>
    <row r="1045" spans="1:6">
      <c r="A1045" s="179" t="str">
        <f t="shared" si="64"/>
        <v>413</v>
      </c>
      <c r="B1045" s="179">
        <v>1043</v>
      </c>
      <c r="C1045" s="182">
        <f t="shared" si="65"/>
        <v>465</v>
      </c>
      <c r="D1045" s="179">
        <f t="shared" si="66"/>
        <v>2</v>
      </c>
      <c r="E1045" s="179" t="str">
        <f t="shared" si="67"/>
        <v>R465.2</v>
      </c>
      <c r="F1045" s="9" t="s">
        <v>2056</v>
      </c>
    </row>
    <row r="1046" spans="1:6">
      <c r="A1046" s="179" t="str">
        <f t="shared" si="64"/>
        <v>414</v>
      </c>
      <c r="B1046" s="179">
        <v>1044</v>
      </c>
      <c r="C1046" s="182">
        <f t="shared" si="65"/>
        <v>465</v>
      </c>
      <c r="D1046" s="179">
        <f t="shared" si="66"/>
        <v>3</v>
      </c>
      <c r="E1046" s="179" t="str">
        <f t="shared" si="67"/>
        <v>R465.3</v>
      </c>
      <c r="F1046" s="9" t="s">
        <v>2024</v>
      </c>
    </row>
    <row r="1047" spans="1:6">
      <c r="A1047" s="179" t="str">
        <f t="shared" si="64"/>
        <v>415</v>
      </c>
      <c r="B1047" s="179">
        <v>1045</v>
      </c>
      <c r="C1047" s="182">
        <f t="shared" si="65"/>
        <v>465</v>
      </c>
      <c r="D1047" s="179">
        <f t="shared" si="66"/>
        <v>4</v>
      </c>
      <c r="E1047" s="179" t="str">
        <f t="shared" si="67"/>
        <v>R465.4</v>
      </c>
      <c r="F1047" s="9" t="s">
        <v>2057</v>
      </c>
    </row>
    <row r="1048" spans="1:6">
      <c r="A1048" s="179" t="str">
        <f t="shared" si="64"/>
        <v>416</v>
      </c>
      <c r="B1048" s="179">
        <v>1046</v>
      </c>
      <c r="C1048" s="182">
        <f t="shared" si="65"/>
        <v>465</v>
      </c>
      <c r="D1048" s="179">
        <f t="shared" si="66"/>
        <v>5</v>
      </c>
      <c r="E1048" s="179" t="str">
        <f t="shared" si="67"/>
        <v>R465.5</v>
      </c>
      <c r="F1048" s="9" t="s">
        <v>2058</v>
      </c>
    </row>
    <row r="1049" spans="1:6">
      <c r="A1049" s="179" t="str">
        <f t="shared" si="64"/>
        <v>417</v>
      </c>
      <c r="B1049" s="179">
        <v>1047</v>
      </c>
      <c r="C1049" s="182">
        <f t="shared" si="65"/>
        <v>465</v>
      </c>
      <c r="D1049" s="179">
        <f t="shared" si="66"/>
        <v>6</v>
      </c>
      <c r="E1049" s="179" t="str">
        <f t="shared" si="67"/>
        <v>R465.6</v>
      </c>
      <c r="F1049" s="9" t="s">
        <v>2059</v>
      </c>
    </row>
    <row r="1050" spans="1:6">
      <c r="A1050" s="179" t="str">
        <f t="shared" si="64"/>
        <v>418</v>
      </c>
      <c r="B1050" s="179">
        <v>1048</v>
      </c>
      <c r="C1050" s="182">
        <f t="shared" si="65"/>
        <v>465</v>
      </c>
      <c r="D1050" s="179">
        <f t="shared" si="66"/>
        <v>7</v>
      </c>
      <c r="E1050" s="179" t="str">
        <f t="shared" si="67"/>
        <v>R465.7</v>
      </c>
      <c r="F1050" s="9" t="s">
        <v>2060</v>
      </c>
    </row>
    <row r="1051" spans="1:6">
      <c r="A1051" s="179" t="str">
        <f t="shared" si="64"/>
        <v>419</v>
      </c>
      <c r="B1051" s="179">
        <v>1049</v>
      </c>
      <c r="C1051" s="182">
        <f t="shared" si="65"/>
        <v>465</v>
      </c>
      <c r="D1051" s="179">
        <f t="shared" si="66"/>
        <v>8</v>
      </c>
      <c r="E1051" s="179" t="str">
        <f t="shared" si="67"/>
        <v>R465.8</v>
      </c>
      <c r="F1051" s="9" t="s">
        <v>2024</v>
      </c>
    </row>
    <row r="1052" spans="1:6">
      <c r="A1052" s="179" t="str">
        <f t="shared" si="64"/>
        <v>41A</v>
      </c>
      <c r="B1052" s="179">
        <v>1050</v>
      </c>
      <c r="C1052" s="182">
        <f t="shared" si="65"/>
        <v>465</v>
      </c>
      <c r="D1052" s="179">
        <f t="shared" si="66"/>
        <v>9</v>
      </c>
      <c r="E1052" s="179" t="str">
        <f t="shared" si="67"/>
        <v>R465.9</v>
      </c>
      <c r="F1052" s="9" t="s">
        <v>2024</v>
      </c>
    </row>
    <row r="1053" spans="1:6">
      <c r="A1053" s="179" t="str">
        <f t="shared" si="64"/>
        <v>41B</v>
      </c>
      <c r="B1053" s="179">
        <v>1051</v>
      </c>
      <c r="C1053" s="182">
        <f t="shared" si="65"/>
        <v>465</v>
      </c>
      <c r="D1053" s="179">
        <f t="shared" si="66"/>
        <v>10</v>
      </c>
      <c r="E1053" s="179" t="str">
        <f t="shared" si="67"/>
        <v>R465.10</v>
      </c>
      <c r="F1053" s="9" t="s">
        <v>2061</v>
      </c>
    </row>
    <row r="1054" spans="1:6">
      <c r="A1054" s="179" t="str">
        <f t="shared" si="64"/>
        <v>41C</v>
      </c>
      <c r="B1054" s="179">
        <v>1052</v>
      </c>
      <c r="C1054" s="182">
        <f t="shared" si="65"/>
        <v>465</v>
      </c>
      <c r="D1054" s="179">
        <f t="shared" si="66"/>
        <v>11</v>
      </c>
      <c r="E1054" s="179" t="str">
        <f t="shared" si="67"/>
        <v>R465.11</v>
      </c>
      <c r="F1054" s="9" t="s">
        <v>2062</v>
      </c>
    </row>
    <row r="1055" spans="1:6">
      <c r="A1055" s="179" t="str">
        <f t="shared" si="64"/>
        <v>41D</v>
      </c>
      <c r="B1055" s="179">
        <v>1053</v>
      </c>
      <c r="C1055" s="182">
        <f t="shared" si="65"/>
        <v>465</v>
      </c>
      <c r="D1055" s="179">
        <f t="shared" si="66"/>
        <v>12</v>
      </c>
      <c r="E1055" s="179" t="str">
        <f t="shared" si="67"/>
        <v>R465.12</v>
      </c>
      <c r="F1055" s="9" t="s">
        <v>2063</v>
      </c>
    </row>
    <row r="1056" spans="1:6">
      <c r="A1056" s="179" t="str">
        <f t="shared" si="64"/>
        <v>41E</v>
      </c>
      <c r="B1056" s="179">
        <v>1054</v>
      </c>
      <c r="C1056" s="182">
        <f t="shared" si="65"/>
        <v>465</v>
      </c>
      <c r="D1056" s="179">
        <f t="shared" si="66"/>
        <v>13</v>
      </c>
      <c r="E1056" s="179" t="str">
        <f t="shared" si="67"/>
        <v>R465.13</v>
      </c>
      <c r="F1056" s="9" t="s">
        <v>2064</v>
      </c>
    </row>
    <row r="1057" spans="1:6">
      <c r="A1057" s="179" t="str">
        <f t="shared" si="64"/>
        <v>41F</v>
      </c>
      <c r="B1057" s="179">
        <v>1055</v>
      </c>
      <c r="C1057" s="182">
        <f t="shared" si="65"/>
        <v>465</v>
      </c>
      <c r="D1057" s="179">
        <f t="shared" si="66"/>
        <v>14</v>
      </c>
      <c r="E1057" s="179" t="str">
        <f t="shared" si="67"/>
        <v>R465.14</v>
      </c>
      <c r="F1057" s="9" t="s">
        <v>2065</v>
      </c>
    </row>
    <row r="1058" spans="1:6">
      <c r="A1058" s="179" t="str">
        <f t="shared" si="64"/>
        <v>420</v>
      </c>
      <c r="B1058" s="179">
        <v>1056</v>
      </c>
      <c r="C1058" s="182">
        <f t="shared" si="65"/>
        <v>465</v>
      </c>
      <c r="D1058" s="179">
        <f t="shared" si="66"/>
        <v>15</v>
      </c>
      <c r="E1058" s="179" t="str">
        <f t="shared" si="67"/>
        <v>R465.15</v>
      </c>
      <c r="F1058" s="9" t="s">
        <v>2066</v>
      </c>
    </row>
    <row r="1059" spans="1:6">
      <c r="A1059" s="179" t="str">
        <f t="shared" si="64"/>
        <v>421</v>
      </c>
      <c r="B1059" s="179">
        <v>1057</v>
      </c>
      <c r="C1059" s="182">
        <f t="shared" si="65"/>
        <v>466</v>
      </c>
      <c r="D1059" s="179">
        <f t="shared" si="66"/>
        <v>0</v>
      </c>
      <c r="E1059" s="183" t="str">
        <f t="shared" si="67"/>
        <v>R466.0</v>
      </c>
      <c r="F1059" s="184" t="s">
        <v>2067</v>
      </c>
    </row>
    <row r="1060" spans="1:6">
      <c r="A1060" s="179" t="str">
        <f t="shared" si="64"/>
        <v>422</v>
      </c>
      <c r="B1060" s="179">
        <v>1058</v>
      </c>
      <c r="C1060" s="182">
        <f t="shared" si="65"/>
        <v>466</v>
      </c>
      <c r="D1060" s="179">
        <f t="shared" si="66"/>
        <v>1</v>
      </c>
      <c r="E1060" s="179" t="str">
        <f t="shared" si="67"/>
        <v>R466.1</v>
      </c>
      <c r="F1060" s="9" t="s">
        <v>2068</v>
      </c>
    </row>
    <row r="1061" spans="1:6">
      <c r="A1061" s="179" t="str">
        <f t="shared" si="64"/>
        <v>423</v>
      </c>
      <c r="B1061" s="179">
        <v>1059</v>
      </c>
      <c r="C1061" s="182">
        <f t="shared" si="65"/>
        <v>466</v>
      </c>
      <c r="D1061" s="179">
        <f t="shared" si="66"/>
        <v>2</v>
      </c>
      <c r="E1061" s="179" t="str">
        <f t="shared" si="67"/>
        <v>R466.2</v>
      </c>
      <c r="F1061" s="9" t="s">
        <v>2069</v>
      </c>
    </row>
    <row r="1062" spans="1:6">
      <c r="A1062" s="179" t="str">
        <f t="shared" si="64"/>
        <v>424</v>
      </c>
      <c r="B1062" s="179">
        <v>1060</v>
      </c>
      <c r="C1062" s="182">
        <f t="shared" si="65"/>
        <v>466</v>
      </c>
      <c r="D1062" s="179">
        <f t="shared" si="66"/>
        <v>3</v>
      </c>
      <c r="E1062" s="179" t="str">
        <f t="shared" si="67"/>
        <v>R466.3</v>
      </c>
      <c r="F1062" s="9" t="s">
        <v>2070</v>
      </c>
    </row>
    <row r="1063" spans="1:6">
      <c r="A1063" s="179" t="str">
        <f t="shared" si="64"/>
        <v>425</v>
      </c>
      <c r="B1063" s="179">
        <v>1061</v>
      </c>
      <c r="C1063" s="182">
        <f t="shared" si="65"/>
        <v>466</v>
      </c>
      <c r="D1063" s="179">
        <f t="shared" si="66"/>
        <v>4</v>
      </c>
      <c r="E1063" s="179" t="str">
        <f t="shared" si="67"/>
        <v>R466.4</v>
      </c>
      <c r="F1063" s="9" t="s">
        <v>2071</v>
      </c>
    </row>
    <row r="1064" spans="1:6">
      <c r="A1064" s="179" t="str">
        <f t="shared" si="64"/>
        <v>426</v>
      </c>
      <c r="B1064" s="179">
        <v>1062</v>
      </c>
      <c r="C1064" s="182">
        <f t="shared" si="65"/>
        <v>466</v>
      </c>
      <c r="D1064" s="179">
        <f t="shared" si="66"/>
        <v>5</v>
      </c>
      <c r="E1064" s="179" t="str">
        <f t="shared" si="67"/>
        <v>R466.5</v>
      </c>
      <c r="F1064" s="9" t="s">
        <v>2072</v>
      </c>
    </row>
    <row r="1065" spans="1:6">
      <c r="A1065" s="179" t="str">
        <f t="shared" si="64"/>
        <v>427</v>
      </c>
      <c r="B1065" s="179">
        <v>1063</v>
      </c>
      <c r="C1065" s="182">
        <f t="shared" si="65"/>
        <v>466</v>
      </c>
      <c r="D1065" s="179">
        <f t="shared" si="66"/>
        <v>6</v>
      </c>
      <c r="E1065" s="179" t="str">
        <f t="shared" si="67"/>
        <v>R466.6</v>
      </c>
      <c r="F1065" s="9" t="s">
        <v>2073</v>
      </c>
    </row>
    <row r="1066" spans="1:6">
      <c r="A1066" s="179" t="str">
        <f t="shared" si="64"/>
        <v>428</v>
      </c>
      <c r="B1066" s="179">
        <v>1064</v>
      </c>
      <c r="C1066" s="182">
        <f t="shared" si="65"/>
        <v>466</v>
      </c>
      <c r="D1066" s="179">
        <f t="shared" si="66"/>
        <v>7</v>
      </c>
      <c r="E1066" s="179" t="str">
        <f t="shared" si="67"/>
        <v>R466.7</v>
      </c>
      <c r="F1066" s="9" t="s">
        <v>2074</v>
      </c>
    </row>
    <row r="1067" spans="1:6">
      <c r="A1067" s="179" t="str">
        <f t="shared" si="64"/>
        <v>429</v>
      </c>
      <c r="B1067" s="179">
        <v>1065</v>
      </c>
      <c r="C1067" s="182">
        <f t="shared" si="65"/>
        <v>466</v>
      </c>
      <c r="D1067" s="179">
        <f t="shared" si="66"/>
        <v>8</v>
      </c>
      <c r="E1067" s="179" t="str">
        <f t="shared" si="67"/>
        <v>R466.8</v>
      </c>
      <c r="F1067" s="9" t="s">
        <v>2075</v>
      </c>
    </row>
    <row r="1068" spans="1:6">
      <c r="A1068" s="179" t="str">
        <f t="shared" si="64"/>
        <v>42A</v>
      </c>
      <c r="B1068" s="179">
        <v>1066</v>
      </c>
      <c r="C1068" s="182">
        <f t="shared" si="65"/>
        <v>466</v>
      </c>
      <c r="D1068" s="179">
        <f t="shared" si="66"/>
        <v>9</v>
      </c>
      <c r="E1068" s="179" t="str">
        <f t="shared" si="67"/>
        <v>R466.9</v>
      </c>
      <c r="F1068" s="9" t="s">
        <v>2069</v>
      </c>
    </row>
    <row r="1069" spans="1:6">
      <c r="A1069" s="179" t="str">
        <f t="shared" si="64"/>
        <v>42B</v>
      </c>
      <c r="B1069" s="179">
        <v>1067</v>
      </c>
      <c r="C1069" s="182">
        <f t="shared" si="65"/>
        <v>466</v>
      </c>
      <c r="D1069" s="179">
        <f t="shared" si="66"/>
        <v>10</v>
      </c>
      <c r="E1069" s="179" t="str">
        <f t="shared" si="67"/>
        <v>R466.10</v>
      </c>
      <c r="F1069" s="9" t="s">
        <v>2069</v>
      </c>
    </row>
    <row r="1070" spans="1:6">
      <c r="A1070" s="179" t="str">
        <f t="shared" si="64"/>
        <v>42C</v>
      </c>
      <c r="B1070" s="179">
        <v>1068</v>
      </c>
      <c r="C1070" s="182">
        <f t="shared" si="65"/>
        <v>466</v>
      </c>
      <c r="D1070" s="179">
        <f t="shared" si="66"/>
        <v>11</v>
      </c>
      <c r="E1070" s="179" t="str">
        <f t="shared" si="67"/>
        <v>R466.11</v>
      </c>
      <c r="F1070" s="9" t="s">
        <v>2076</v>
      </c>
    </row>
    <row r="1071" spans="1:6">
      <c r="A1071" s="179" t="str">
        <f t="shared" si="64"/>
        <v>42D</v>
      </c>
      <c r="B1071" s="179">
        <v>1069</v>
      </c>
      <c r="C1071" s="182">
        <f t="shared" si="65"/>
        <v>466</v>
      </c>
      <c r="D1071" s="179">
        <f t="shared" si="66"/>
        <v>12</v>
      </c>
      <c r="E1071" s="179" t="str">
        <f t="shared" si="67"/>
        <v>R466.12</v>
      </c>
      <c r="F1071" s="9" t="s">
        <v>2077</v>
      </c>
    </row>
    <row r="1072" spans="1:6">
      <c r="A1072" s="179" t="str">
        <f t="shared" si="64"/>
        <v>42E</v>
      </c>
      <c r="B1072" s="179">
        <v>1070</v>
      </c>
      <c r="C1072" s="182">
        <f t="shared" si="65"/>
        <v>466</v>
      </c>
      <c r="D1072" s="179">
        <f t="shared" si="66"/>
        <v>13</v>
      </c>
      <c r="E1072" s="179" t="str">
        <f t="shared" si="67"/>
        <v>R466.13</v>
      </c>
      <c r="F1072" s="9" t="s">
        <v>2078</v>
      </c>
    </row>
    <row r="1073" spans="1:6">
      <c r="A1073" s="179" t="str">
        <f t="shared" si="64"/>
        <v>42F</v>
      </c>
      <c r="B1073" s="179">
        <v>1071</v>
      </c>
      <c r="C1073" s="182">
        <f t="shared" si="65"/>
        <v>466</v>
      </c>
      <c r="D1073" s="179">
        <f t="shared" si="66"/>
        <v>14</v>
      </c>
      <c r="E1073" s="179" t="str">
        <f t="shared" si="67"/>
        <v>R466.14</v>
      </c>
      <c r="F1073" s="9" t="s">
        <v>2079</v>
      </c>
    </row>
    <row r="1074" spans="1:6">
      <c r="A1074" s="179" t="str">
        <f t="shared" si="64"/>
        <v>430</v>
      </c>
      <c r="B1074" s="179">
        <v>1072</v>
      </c>
      <c r="C1074" s="182">
        <f t="shared" si="65"/>
        <v>466</v>
      </c>
      <c r="D1074" s="179">
        <f t="shared" si="66"/>
        <v>15</v>
      </c>
      <c r="E1074" s="179" t="str">
        <f t="shared" si="67"/>
        <v>R466.15</v>
      </c>
      <c r="F1074" s="9" t="s">
        <v>2069</v>
      </c>
    </row>
    <row r="1075" spans="1:6">
      <c r="A1075" s="179" t="str">
        <f t="shared" si="64"/>
        <v>431</v>
      </c>
      <c r="B1075" s="179">
        <v>1073</v>
      </c>
      <c r="C1075" s="182">
        <f t="shared" si="65"/>
        <v>467</v>
      </c>
      <c r="D1075" s="179">
        <f t="shared" si="66"/>
        <v>0</v>
      </c>
      <c r="E1075" s="179" t="str">
        <f t="shared" si="67"/>
        <v>R467.0</v>
      </c>
      <c r="F1075" s="9" t="s">
        <v>2069</v>
      </c>
    </row>
    <row r="1076" spans="1:6">
      <c r="A1076" s="179" t="str">
        <f t="shared" si="64"/>
        <v>432</v>
      </c>
      <c r="B1076" s="179">
        <v>1074</v>
      </c>
      <c r="C1076" s="182">
        <f t="shared" si="65"/>
        <v>467</v>
      </c>
      <c r="D1076" s="179">
        <f t="shared" si="66"/>
        <v>1</v>
      </c>
      <c r="E1076" s="179" t="str">
        <f t="shared" si="67"/>
        <v>R467.1</v>
      </c>
      <c r="F1076" s="9" t="s">
        <v>2069</v>
      </c>
    </row>
    <row r="1077" spans="1:6">
      <c r="A1077" s="179" t="str">
        <f t="shared" si="64"/>
        <v>433</v>
      </c>
      <c r="B1077" s="179">
        <v>1075</v>
      </c>
      <c r="C1077" s="182">
        <f t="shared" si="65"/>
        <v>467</v>
      </c>
      <c r="D1077" s="179">
        <f t="shared" si="66"/>
        <v>2</v>
      </c>
      <c r="E1077" s="179" t="str">
        <f t="shared" si="67"/>
        <v>R467.2</v>
      </c>
      <c r="F1077" s="9" t="s">
        <v>2069</v>
      </c>
    </row>
    <row r="1078" spans="1:6">
      <c r="A1078" s="179" t="str">
        <f t="shared" si="64"/>
        <v>434</v>
      </c>
      <c r="B1078" s="179">
        <v>1076</v>
      </c>
      <c r="C1078" s="182">
        <f t="shared" si="65"/>
        <v>467</v>
      </c>
      <c r="D1078" s="179">
        <f t="shared" si="66"/>
        <v>3</v>
      </c>
      <c r="E1078" s="179" t="str">
        <f t="shared" si="67"/>
        <v>R467.3</v>
      </c>
      <c r="F1078" s="9" t="s">
        <v>2069</v>
      </c>
    </row>
    <row r="1079" spans="1:6">
      <c r="A1079" s="179" t="str">
        <f t="shared" si="64"/>
        <v>435</v>
      </c>
      <c r="B1079" s="179">
        <v>1077</v>
      </c>
      <c r="C1079" s="182">
        <f t="shared" si="65"/>
        <v>467</v>
      </c>
      <c r="D1079" s="179">
        <f t="shared" si="66"/>
        <v>4</v>
      </c>
      <c r="E1079" s="179" t="str">
        <f t="shared" si="67"/>
        <v>R467.4</v>
      </c>
      <c r="F1079" s="9" t="s">
        <v>2069</v>
      </c>
    </row>
    <row r="1080" spans="1:6">
      <c r="A1080" s="179" t="str">
        <f t="shared" si="64"/>
        <v>436</v>
      </c>
      <c r="B1080" s="179">
        <v>1078</v>
      </c>
      <c r="C1080" s="182">
        <f t="shared" si="65"/>
        <v>467</v>
      </c>
      <c r="D1080" s="179">
        <f t="shared" si="66"/>
        <v>5</v>
      </c>
      <c r="E1080" s="179" t="str">
        <f t="shared" si="67"/>
        <v>R467.5</v>
      </c>
      <c r="F1080" s="9" t="s">
        <v>2069</v>
      </c>
    </row>
    <row r="1081" spans="1:6">
      <c r="A1081" s="179" t="str">
        <f t="shared" si="64"/>
        <v>437</v>
      </c>
      <c r="B1081" s="179">
        <v>1079</v>
      </c>
      <c r="C1081" s="182">
        <f t="shared" si="65"/>
        <v>467</v>
      </c>
      <c r="D1081" s="179">
        <f t="shared" si="66"/>
        <v>6</v>
      </c>
      <c r="E1081" s="179" t="str">
        <f t="shared" si="67"/>
        <v>R467.6</v>
      </c>
      <c r="F1081" s="9" t="s">
        <v>2069</v>
      </c>
    </row>
    <row r="1082" spans="1:6">
      <c r="A1082" s="179" t="str">
        <f t="shared" si="64"/>
        <v>438</v>
      </c>
      <c r="B1082" s="179">
        <v>1080</v>
      </c>
      <c r="C1082" s="182">
        <f t="shared" si="65"/>
        <v>467</v>
      </c>
      <c r="D1082" s="179">
        <f t="shared" si="66"/>
        <v>7</v>
      </c>
      <c r="E1082" s="179" t="str">
        <f t="shared" si="67"/>
        <v>R467.7</v>
      </c>
      <c r="F1082" s="9" t="s">
        <v>2069</v>
      </c>
    </row>
    <row r="1083" spans="1:6">
      <c r="A1083" s="179" t="str">
        <f t="shared" si="64"/>
        <v>439</v>
      </c>
      <c r="B1083" s="179">
        <v>1081</v>
      </c>
      <c r="C1083" s="182">
        <f t="shared" si="65"/>
        <v>467</v>
      </c>
      <c r="D1083" s="179">
        <f t="shared" si="66"/>
        <v>8</v>
      </c>
      <c r="E1083" s="179" t="str">
        <f t="shared" si="67"/>
        <v>R467.8</v>
      </c>
      <c r="F1083" s="9" t="s">
        <v>2069</v>
      </c>
    </row>
    <row r="1084" spans="1:6">
      <c r="A1084" s="179" t="str">
        <f t="shared" si="64"/>
        <v>43A</v>
      </c>
      <c r="B1084" s="179">
        <v>1082</v>
      </c>
      <c r="C1084" s="182">
        <f t="shared" si="65"/>
        <v>467</v>
      </c>
      <c r="D1084" s="179">
        <f t="shared" si="66"/>
        <v>9</v>
      </c>
      <c r="E1084" s="179" t="str">
        <f t="shared" si="67"/>
        <v>R467.9</v>
      </c>
      <c r="F1084" s="9" t="s">
        <v>2069</v>
      </c>
    </row>
    <row r="1085" spans="1:6">
      <c r="A1085" s="179" t="str">
        <f t="shared" si="64"/>
        <v>43B</v>
      </c>
      <c r="B1085" s="179">
        <v>1083</v>
      </c>
      <c r="C1085" s="182">
        <f t="shared" si="65"/>
        <v>467</v>
      </c>
      <c r="D1085" s="179">
        <f t="shared" si="66"/>
        <v>10</v>
      </c>
      <c r="E1085" s="179" t="str">
        <f t="shared" si="67"/>
        <v>R467.10</v>
      </c>
      <c r="F1085" s="9" t="s">
        <v>2069</v>
      </c>
    </row>
    <row r="1086" spans="1:6">
      <c r="A1086" s="179" t="str">
        <f t="shared" si="64"/>
        <v>43C</v>
      </c>
      <c r="B1086" s="179">
        <v>1084</v>
      </c>
      <c r="C1086" s="182">
        <f t="shared" si="65"/>
        <v>467</v>
      </c>
      <c r="D1086" s="179">
        <f t="shared" si="66"/>
        <v>11</v>
      </c>
      <c r="E1086" s="179" t="str">
        <f t="shared" si="67"/>
        <v>R467.11</v>
      </c>
      <c r="F1086" s="9" t="s">
        <v>2069</v>
      </c>
    </row>
    <row r="1087" spans="1:6">
      <c r="A1087" s="179" t="str">
        <f t="shared" si="64"/>
        <v>43D</v>
      </c>
      <c r="B1087" s="179">
        <v>1085</v>
      </c>
      <c r="C1087" s="182">
        <f t="shared" si="65"/>
        <v>467</v>
      </c>
      <c r="D1087" s="179">
        <f t="shared" si="66"/>
        <v>12</v>
      </c>
      <c r="E1087" s="179" t="str">
        <f t="shared" si="67"/>
        <v>R467.12</v>
      </c>
      <c r="F1087" s="9" t="s">
        <v>2069</v>
      </c>
    </row>
    <row r="1088" spans="1:6">
      <c r="A1088" s="179" t="str">
        <f t="shared" si="64"/>
        <v>43E</v>
      </c>
      <c r="B1088" s="179">
        <v>1086</v>
      </c>
      <c r="C1088" s="182">
        <f t="shared" si="65"/>
        <v>467</v>
      </c>
      <c r="D1088" s="179">
        <f t="shared" si="66"/>
        <v>13</v>
      </c>
      <c r="E1088" s="179" t="str">
        <f t="shared" si="67"/>
        <v>R467.13</v>
      </c>
      <c r="F1088" s="9" t="s">
        <v>2069</v>
      </c>
    </row>
    <row r="1089" spans="1:6">
      <c r="A1089" s="179" t="str">
        <f t="shared" si="64"/>
        <v>43F</v>
      </c>
      <c r="B1089" s="179">
        <v>1087</v>
      </c>
      <c r="C1089" s="182">
        <f t="shared" si="65"/>
        <v>467</v>
      </c>
      <c r="D1089" s="179">
        <f t="shared" si="66"/>
        <v>14</v>
      </c>
      <c r="E1089" s="179" t="str">
        <f t="shared" si="67"/>
        <v>R467.14</v>
      </c>
      <c r="F1089" s="9" t="s">
        <v>2069</v>
      </c>
    </row>
    <row r="1090" spans="1:6">
      <c r="A1090" s="179" t="str">
        <f t="shared" si="64"/>
        <v>440</v>
      </c>
      <c r="B1090" s="179">
        <v>1088</v>
      </c>
      <c r="C1090" s="182">
        <f t="shared" si="65"/>
        <v>467</v>
      </c>
      <c r="D1090" s="179">
        <f t="shared" si="66"/>
        <v>15</v>
      </c>
      <c r="E1090" s="179" t="str">
        <f t="shared" si="67"/>
        <v>R467.15</v>
      </c>
      <c r="F1090" s="9" t="s">
        <v>2069</v>
      </c>
    </row>
    <row r="1091" spans="1:6">
      <c r="A1091" s="179" t="str">
        <f t="shared" si="64"/>
        <v>441</v>
      </c>
      <c r="B1091" s="179">
        <v>1089</v>
      </c>
      <c r="C1091" s="182">
        <f t="shared" si="65"/>
        <v>468</v>
      </c>
      <c r="D1091" s="179">
        <f t="shared" si="66"/>
        <v>0</v>
      </c>
      <c r="E1091" s="179" t="str">
        <f t="shared" si="67"/>
        <v>R468.0</v>
      </c>
      <c r="F1091" s="9" t="s">
        <v>2080</v>
      </c>
    </row>
    <row r="1092" spans="1:6">
      <c r="A1092" s="179" t="str">
        <f t="shared" ref="A1092:A1155" si="68">DEC2HEX(B1092)</f>
        <v>442</v>
      </c>
      <c r="B1092" s="179">
        <v>1090</v>
      </c>
      <c r="C1092" s="182">
        <f t="shared" si="65"/>
        <v>468</v>
      </c>
      <c r="D1092" s="179">
        <f t="shared" si="66"/>
        <v>1</v>
      </c>
      <c r="E1092" s="179" t="str">
        <f t="shared" si="67"/>
        <v>R468.1</v>
      </c>
      <c r="F1092" s="9" t="s">
        <v>2081</v>
      </c>
    </row>
    <row r="1093" spans="1:6">
      <c r="A1093" s="179" t="str">
        <f t="shared" si="68"/>
        <v>443</v>
      </c>
      <c r="B1093" s="179">
        <v>1091</v>
      </c>
      <c r="C1093" s="182">
        <f t="shared" si="65"/>
        <v>468</v>
      </c>
      <c r="D1093" s="179">
        <f t="shared" si="66"/>
        <v>2</v>
      </c>
      <c r="E1093" s="179" t="str">
        <f t="shared" si="67"/>
        <v>R468.2</v>
      </c>
      <c r="F1093" s="9" t="s">
        <v>2082</v>
      </c>
    </row>
    <row r="1094" spans="1:6">
      <c r="A1094" s="179" t="str">
        <f t="shared" si="68"/>
        <v>444</v>
      </c>
      <c r="B1094" s="179">
        <v>1092</v>
      </c>
      <c r="C1094" s="182">
        <f t="shared" si="65"/>
        <v>468</v>
      </c>
      <c r="D1094" s="179">
        <f t="shared" si="66"/>
        <v>3</v>
      </c>
      <c r="E1094" s="179" t="str">
        <f t="shared" si="67"/>
        <v>R468.3</v>
      </c>
      <c r="F1094" s="9" t="s">
        <v>2083</v>
      </c>
    </row>
    <row r="1095" spans="1:6">
      <c r="A1095" s="179" t="str">
        <f t="shared" si="68"/>
        <v>445</v>
      </c>
      <c r="B1095" s="179">
        <v>1093</v>
      </c>
      <c r="C1095" s="182">
        <f t="shared" si="65"/>
        <v>468</v>
      </c>
      <c r="D1095" s="179">
        <f t="shared" si="66"/>
        <v>4</v>
      </c>
      <c r="E1095" s="179" t="str">
        <f t="shared" si="67"/>
        <v>R468.4</v>
      </c>
      <c r="F1095" s="9" t="s">
        <v>2084</v>
      </c>
    </row>
    <row r="1096" spans="1:6">
      <c r="A1096" s="179" t="str">
        <f t="shared" si="68"/>
        <v>446</v>
      </c>
      <c r="B1096" s="179">
        <v>1094</v>
      </c>
      <c r="C1096" s="182">
        <f t="shared" ref="C1096:C1159" si="69">IF(D1095&lt;&gt;15,C1095,C1095+1)</f>
        <v>468</v>
      </c>
      <c r="D1096" s="179">
        <f t="shared" si="66"/>
        <v>5</v>
      </c>
      <c r="E1096" s="179" t="str">
        <f t="shared" si="67"/>
        <v>R468.5</v>
      </c>
      <c r="F1096" s="9" t="s">
        <v>2085</v>
      </c>
    </row>
    <row r="1097" spans="1:6">
      <c r="A1097" s="179" t="str">
        <f t="shared" si="68"/>
        <v>447</v>
      </c>
      <c r="B1097" s="179">
        <v>1095</v>
      </c>
      <c r="C1097" s="182">
        <f t="shared" si="69"/>
        <v>468</v>
      </c>
      <c r="D1097" s="179">
        <f t="shared" si="66"/>
        <v>6</v>
      </c>
      <c r="E1097" s="179" t="str">
        <f t="shared" si="67"/>
        <v>R468.6</v>
      </c>
      <c r="F1097" s="9" t="s">
        <v>2086</v>
      </c>
    </row>
    <row r="1098" spans="1:6">
      <c r="A1098" s="179" t="str">
        <f t="shared" si="68"/>
        <v>448</v>
      </c>
      <c r="B1098" s="179">
        <v>1096</v>
      </c>
      <c r="C1098" s="182">
        <f t="shared" si="69"/>
        <v>468</v>
      </c>
      <c r="D1098" s="179">
        <f t="shared" si="66"/>
        <v>7</v>
      </c>
      <c r="E1098" s="179" t="str">
        <f t="shared" si="67"/>
        <v>R468.7</v>
      </c>
      <c r="F1098" s="9" t="s">
        <v>2087</v>
      </c>
    </row>
    <row r="1099" spans="1:6">
      <c r="A1099" s="179" t="str">
        <f t="shared" si="68"/>
        <v>449</v>
      </c>
      <c r="B1099" s="179">
        <v>1097</v>
      </c>
      <c r="C1099" s="182">
        <f t="shared" si="69"/>
        <v>468</v>
      </c>
      <c r="D1099" s="179">
        <f t="shared" si="66"/>
        <v>8</v>
      </c>
      <c r="E1099" s="179" t="str">
        <f t="shared" si="67"/>
        <v>R468.8</v>
      </c>
      <c r="F1099" s="9" t="s">
        <v>2088</v>
      </c>
    </row>
    <row r="1100" spans="1:6">
      <c r="A1100" s="179" t="str">
        <f t="shared" si="68"/>
        <v>44A</v>
      </c>
      <c r="B1100" s="179">
        <v>1098</v>
      </c>
      <c r="C1100" s="182">
        <f t="shared" si="69"/>
        <v>468</v>
      </c>
      <c r="D1100" s="179">
        <f t="shared" si="66"/>
        <v>9</v>
      </c>
      <c r="E1100" s="179" t="str">
        <f t="shared" si="67"/>
        <v>R468.9</v>
      </c>
      <c r="F1100" s="9" t="s">
        <v>2089</v>
      </c>
    </row>
    <row r="1101" spans="1:6">
      <c r="A1101" s="179" t="str">
        <f t="shared" si="68"/>
        <v>44B</v>
      </c>
      <c r="B1101" s="179">
        <v>1099</v>
      </c>
      <c r="C1101" s="182">
        <f t="shared" si="69"/>
        <v>468</v>
      </c>
      <c r="D1101" s="179">
        <f t="shared" ref="D1101:D1164" si="70">IF(D1100&lt;&gt;15,D1100+1,0)</f>
        <v>10</v>
      </c>
      <c r="E1101" s="179" t="str">
        <f t="shared" si="67"/>
        <v>R468.10</v>
      </c>
      <c r="F1101" s="9" t="s">
        <v>2090</v>
      </c>
    </row>
    <row r="1102" spans="1:6">
      <c r="A1102" s="179" t="str">
        <f t="shared" si="68"/>
        <v>44C</v>
      </c>
      <c r="B1102" s="179">
        <v>1100</v>
      </c>
      <c r="C1102" s="182">
        <f t="shared" si="69"/>
        <v>468</v>
      </c>
      <c r="D1102" s="179">
        <f t="shared" si="70"/>
        <v>11</v>
      </c>
      <c r="E1102" s="179" t="str">
        <f t="shared" ref="E1102:E1165" si="71">B$2&amp;C1102&amp;"."&amp;D1102</f>
        <v>R468.11</v>
      </c>
      <c r="F1102" s="9" t="s">
        <v>2091</v>
      </c>
    </row>
    <row r="1103" spans="1:6">
      <c r="A1103" s="179" t="str">
        <f t="shared" si="68"/>
        <v>44D</v>
      </c>
      <c r="B1103" s="179">
        <v>1101</v>
      </c>
      <c r="C1103" s="182">
        <f t="shared" si="69"/>
        <v>468</v>
      </c>
      <c r="D1103" s="179">
        <f t="shared" si="70"/>
        <v>12</v>
      </c>
      <c r="E1103" s="179" t="str">
        <f t="shared" si="71"/>
        <v>R468.12</v>
      </c>
      <c r="F1103" s="9" t="s">
        <v>2091</v>
      </c>
    </row>
    <row r="1104" spans="1:6">
      <c r="A1104" s="179" t="str">
        <f t="shared" si="68"/>
        <v>44E</v>
      </c>
      <c r="B1104" s="179">
        <v>1102</v>
      </c>
      <c r="C1104" s="182">
        <f t="shared" si="69"/>
        <v>468</v>
      </c>
      <c r="D1104" s="179">
        <f t="shared" si="70"/>
        <v>13</v>
      </c>
      <c r="E1104" s="179" t="str">
        <f t="shared" si="71"/>
        <v>R468.13</v>
      </c>
      <c r="F1104" s="9" t="s">
        <v>2091</v>
      </c>
    </row>
    <row r="1105" spans="1:6">
      <c r="A1105" s="179" t="str">
        <f t="shared" si="68"/>
        <v>44F</v>
      </c>
      <c r="B1105" s="179">
        <v>1103</v>
      </c>
      <c r="C1105" s="182">
        <f t="shared" si="69"/>
        <v>468</v>
      </c>
      <c r="D1105" s="179">
        <f t="shared" si="70"/>
        <v>14</v>
      </c>
      <c r="E1105" s="179" t="str">
        <f t="shared" si="71"/>
        <v>R468.14</v>
      </c>
      <c r="F1105" s="9" t="s">
        <v>2091</v>
      </c>
    </row>
    <row r="1106" spans="1:6">
      <c r="A1106" s="179" t="str">
        <f t="shared" si="68"/>
        <v>450</v>
      </c>
      <c r="B1106" s="179">
        <v>1104</v>
      </c>
      <c r="C1106" s="182">
        <f t="shared" si="69"/>
        <v>468</v>
      </c>
      <c r="D1106" s="179">
        <f t="shared" si="70"/>
        <v>15</v>
      </c>
      <c r="E1106" s="179" t="str">
        <f t="shared" si="71"/>
        <v>R468.15</v>
      </c>
      <c r="F1106" s="9" t="s">
        <v>2091</v>
      </c>
    </row>
    <row r="1107" spans="1:6">
      <c r="A1107" s="179" t="str">
        <f t="shared" si="68"/>
        <v>451</v>
      </c>
      <c r="B1107" s="179">
        <v>1105</v>
      </c>
      <c r="C1107" s="182">
        <f t="shared" si="69"/>
        <v>469</v>
      </c>
      <c r="D1107" s="179">
        <f t="shared" si="70"/>
        <v>0</v>
      </c>
      <c r="E1107" s="183" t="str">
        <f t="shared" si="71"/>
        <v>R469.0</v>
      </c>
      <c r="F1107" s="184" t="s">
        <v>2092</v>
      </c>
    </row>
    <row r="1108" spans="1:6">
      <c r="A1108" s="179" t="str">
        <f t="shared" si="68"/>
        <v>452</v>
      </c>
      <c r="B1108" s="179">
        <v>1106</v>
      </c>
      <c r="C1108" s="182">
        <f t="shared" si="69"/>
        <v>469</v>
      </c>
      <c r="D1108" s="179">
        <f t="shared" si="70"/>
        <v>1</v>
      </c>
      <c r="E1108" s="179" t="str">
        <f t="shared" si="71"/>
        <v>R469.1</v>
      </c>
      <c r="F1108" s="9" t="s">
        <v>2093</v>
      </c>
    </row>
    <row r="1109" spans="1:6">
      <c r="A1109" s="179" t="str">
        <f t="shared" si="68"/>
        <v>453</v>
      </c>
      <c r="B1109" s="179">
        <v>1107</v>
      </c>
      <c r="C1109" s="182">
        <f t="shared" si="69"/>
        <v>469</v>
      </c>
      <c r="D1109" s="179">
        <f t="shared" si="70"/>
        <v>2</v>
      </c>
      <c r="E1109" s="179" t="str">
        <f t="shared" si="71"/>
        <v>R469.2</v>
      </c>
      <c r="F1109" s="9" t="s">
        <v>2094</v>
      </c>
    </row>
    <row r="1110" spans="1:6">
      <c r="A1110" s="179" t="str">
        <f t="shared" si="68"/>
        <v>454</v>
      </c>
      <c r="B1110" s="179">
        <v>1108</v>
      </c>
      <c r="C1110" s="182">
        <f t="shared" si="69"/>
        <v>469</v>
      </c>
      <c r="D1110" s="179">
        <f t="shared" si="70"/>
        <v>3</v>
      </c>
      <c r="E1110" s="179" t="str">
        <f t="shared" si="71"/>
        <v>R469.3</v>
      </c>
      <c r="F1110" s="9" t="s">
        <v>2095</v>
      </c>
    </row>
    <row r="1111" spans="1:6">
      <c r="A1111" s="179" t="str">
        <f t="shared" si="68"/>
        <v>455</v>
      </c>
      <c r="B1111" s="179">
        <v>1109</v>
      </c>
      <c r="C1111" s="182">
        <f t="shared" si="69"/>
        <v>469</v>
      </c>
      <c r="D1111" s="179">
        <f t="shared" si="70"/>
        <v>4</v>
      </c>
      <c r="E1111" s="179" t="str">
        <f t="shared" si="71"/>
        <v>R469.4</v>
      </c>
      <c r="F1111" s="9" t="s">
        <v>2096</v>
      </c>
    </row>
    <row r="1112" spans="1:6">
      <c r="A1112" s="179" t="str">
        <f t="shared" si="68"/>
        <v>456</v>
      </c>
      <c r="B1112" s="179">
        <v>1110</v>
      </c>
      <c r="C1112" s="182">
        <f t="shared" si="69"/>
        <v>469</v>
      </c>
      <c r="D1112" s="179">
        <f t="shared" si="70"/>
        <v>5</v>
      </c>
      <c r="E1112" s="179" t="str">
        <f t="shared" si="71"/>
        <v>R469.5</v>
      </c>
      <c r="F1112" s="9" t="s">
        <v>2097</v>
      </c>
    </row>
    <row r="1113" spans="1:6">
      <c r="A1113" s="179" t="str">
        <f t="shared" si="68"/>
        <v>457</v>
      </c>
      <c r="B1113" s="179">
        <v>1111</v>
      </c>
      <c r="C1113" s="182">
        <f t="shared" si="69"/>
        <v>469</v>
      </c>
      <c r="D1113" s="179">
        <f t="shared" si="70"/>
        <v>6</v>
      </c>
      <c r="E1113" s="179" t="str">
        <f t="shared" si="71"/>
        <v>R469.6</v>
      </c>
      <c r="F1113" s="9" t="s">
        <v>2098</v>
      </c>
    </row>
    <row r="1114" spans="1:6">
      <c r="A1114" s="179" t="str">
        <f t="shared" si="68"/>
        <v>458</v>
      </c>
      <c r="B1114" s="179">
        <v>1112</v>
      </c>
      <c r="C1114" s="182">
        <f t="shared" si="69"/>
        <v>469</v>
      </c>
      <c r="D1114" s="179">
        <f t="shared" si="70"/>
        <v>7</v>
      </c>
      <c r="E1114" s="179" t="str">
        <f t="shared" si="71"/>
        <v>R469.7</v>
      </c>
      <c r="F1114" s="9" t="s">
        <v>2099</v>
      </c>
    </row>
    <row r="1115" spans="1:6">
      <c r="A1115" s="179" t="str">
        <f t="shared" si="68"/>
        <v>459</v>
      </c>
      <c r="B1115" s="179">
        <v>1113</v>
      </c>
      <c r="C1115" s="182">
        <f t="shared" si="69"/>
        <v>469</v>
      </c>
      <c r="D1115" s="179">
        <f t="shared" si="70"/>
        <v>8</v>
      </c>
      <c r="E1115" s="179" t="str">
        <f t="shared" si="71"/>
        <v>R469.8</v>
      </c>
      <c r="F1115" s="9" t="s">
        <v>2100</v>
      </c>
    </row>
    <row r="1116" spans="1:6">
      <c r="A1116" s="179" t="str">
        <f t="shared" si="68"/>
        <v>45A</v>
      </c>
      <c r="B1116" s="179">
        <v>1114</v>
      </c>
      <c r="C1116" s="182">
        <f t="shared" si="69"/>
        <v>469</v>
      </c>
      <c r="D1116" s="179">
        <f t="shared" si="70"/>
        <v>9</v>
      </c>
      <c r="E1116" s="179" t="str">
        <f t="shared" si="71"/>
        <v>R469.9</v>
      </c>
      <c r="F1116" s="9" t="s">
        <v>2101</v>
      </c>
    </row>
    <row r="1117" spans="1:6">
      <c r="A1117" s="179" t="str">
        <f t="shared" si="68"/>
        <v>45B</v>
      </c>
      <c r="B1117" s="179">
        <v>1115</v>
      </c>
      <c r="C1117" s="182">
        <f t="shared" si="69"/>
        <v>469</v>
      </c>
      <c r="D1117" s="179">
        <f t="shared" si="70"/>
        <v>10</v>
      </c>
      <c r="E1117" s="179" t="str">
        <f t="shared" si="71"/>
        <v>R469.10</v>
      </c>
      <c r="F1117" s="9" t="s">
        <v>2102</v>
      </c>
    </row>
    <row r="1118" spans="1:6">
      <c r="A1118" s="179" t="str">
        <f t="shared" si="68"/>
        <v>45C</v>
      </c>
      <c r="B1118" s="179">
        <v>1116</v>
      </c>
      <c r="C1118" s="182">
        <f t="shared" si="69"/>
        <v>469</v>
      </c>
      <c r="D1118" s="179">
        <f t="shared" si="70"/>
        <v>11</v>
      </c>
      <c r="E1118" s="179" t="str">
        <f t="shared" si="71"/>
        <v>R469.11</v>
      </c>
      <c r="F1118" s="9" t="s">
        <v>2103</v>
      </c>
    </row>
    <row r="1119" spans="1:6">
      <c r="A1119" s="179" t="str">
        <f t="shared" si="68"/>
        <v>45D</v>
      </c>
      <c r="B1119" s="179">
        <v>1117</v>
      </c>
      <c r="C1119" s="182">
        <f t="shared" si="69"/>
        <v>469</v>
      </c>
      <c r="D1119" s="179">
        <f t="shared" si="70"/>
        <v>12</v>
      </c>
      <c r="E1119" s="179" t="str">
        <f t="shared" si="71"/>
        <v>R469.12</v>
      </c>
      <c r="F1119" s="9" t="s">
        <v>2104</v>
      </c>
    </row>
    <row r="1120" spans="1:6">
      <c r="A1120" s="179" t="str">
        <f t="shared" si="68"/>
        <v>45E</v>
      </c>
      <c r="B1120" s="179">
        <v>1118</v>
      </c>
      <c r="C1120" s="182">
        <f t="shared" si="69"/>
        <v>469</v>
      </c>
      <c r="D1120" s="179">
        <f t="shared" si="70"/>
        <v>13</v>
      </c>
      <c r="E1120" s="179" t="str">
        <f t="shared" si="71"/>
        <v>R469.13</v>
      </c>
      <c r="F1120" s="9" t="s">
        <v>2105</v>
      </c>
    </row>
    <row r="1121" spans="1:6">
      <c r="A1121" s="179" t="str">
        <f t="shared" si="68"/>
        <v>45F</v>
      </c>
      <c r="B1121" s="179">
        <v>1119</v>
      </c>
      <c r="C1121" s="182">
        <f t="shared" si="69"/>
        <v>469</v>
      </c>
      <c r="D1121" s="179">
        <f t="shared" si="70"/>
        <v>14</v>
      </c>
      <c r="E1121" s="179" t="str">
        <f t="shared" si="71"/>
        <v>R469.14</v>
      </c>
      <c r="F1121" s="9" t="s">
        <v>2091</v>
      </c>
    </row>
    <row r="1122" spans="1:6">
      <c r="A1122" s="179" t="str">
        <f t="shared" si="68"/>
        <v>460</v>
      </c>
      <c r="B1122" s="179">
        <v>1120</v>
      </c>
      <c r="C1122" s="182">
        <f t="shared" si="69"/>
        <v>469</v>
      </c>
      <c r="D1122" s="179">
        <f t="shared" si="70"/>
        <v>15</v>
      </c>
      <c r="E1122" s="179" t="str">
        <f t="shared" si="71"/>
        <v>R469.15</v>
      </c>
      <c r="F1122" s="9" t="s">
        <v>2091</v>
      </c>
    </row>
    <row r="1123" spans="1:6">
      <c r="A1123" s="179" t="str">
        <f t="shared" si="68"/>
        <v>461</v>
      </c>
      <c r="B1123" s="179">
        <v>1121</v>
      </c>
      <c r="C1123" s="182">
        <f t="shared" si="69"/>
        <v>470</v>
      </c>
      <c r="D1123" s="179">
        <f t="shared" si="70"/>
        <v>0</v>
      </c>
      <c r="E1123" s="179" t="str">
        <f t="shared" si="71"/>
        <v>R470.0</v>
      </c>
      <c r="F1123" s="9" t="s">
        <v>2106</v>
      </c>
    </row>
    <row r="1124" spans="1:6">
      <c r="A1124" s="179" t="str">
        <f t="shared" si="68"/>
        <v>462</v>
      </c>
      <c r="B1124" s="179">
        <v>1122</v>
      </c>
      <c r="C1124" s="182">
        <f t="shared" si="69"/>
        <v>470</v>
      </c>
      <c r="D1124" s="179">
        <f t="shared" si="70"/>
        <v>1</v>
      </c>
      <c r="E1124" s="179" t="str">
        <f t="shared" si="71"/>
        <v>R470.1</v>
      </c>
      <c r="F1124" s="9" t="s">
        <v>2107</v>
      </c>
    </row>
    <row r="1125" spans="1:6">
      <c r="A1125" s="179" t="str">
        <f t="shared" si="68"/>
        <v>463</v>
      </c>
      <c r="B1125" s="179">
        <v>1123</v>
      </c>
      <c r="C1125" s="182">
        <f t="shared" si="69"/>
        <v>470</v>
      </c>
      <c r="D1125" s="179">
        <f t="shared" si="70"/>
        <v>2</v>
      </c>
      <c r="E1125" s="179" t="str">
        <f t="shared" si="71"/>
        <v>R470.2</v>
      </c>
      <c r="F1125" s="9" t="s">
        <v>2108</v>
      </c>
    </row>
    <row r="1126" spans="1:6">
      <c r="A1126" s="179" t="str">
        <f t="shared" si="68"/>
        <v>464</v>
      </c>
      <c r="B1126" s="179">
        <v>1124</v>
      </c>
      <c r="C1126" s="182">
        <f t="shared" si="69"/>
        <v>470</v>
      </c>
      <c r="D1126" s="179">
        <f t="shared" si="70"/>
        <v>3</v>
      </c>
      <c r="E1126" s="179" t="str">
        <f t="shared" si="71"/>
        <v>R470.3</v>
      </c>
      <c r="F1126" s="9" t="s">
        <v>2109</v>
      </c>
    </row>
    <row r="1127" spans="1:6">
      <c r="A1127" s="179" t="str">
        <f t="shared" si="68"/>
        <v>465</v>
      </c>
      <c r="B1127" s="179">
        <v>1125</v>
      </c>
      <c r="C1127" s="182">
        <f t="shared" si="69"/>
        <v>470</v>
      </c>
      <c r="D1127" s="179">
        <f t="shared" si="70"/>
        <v>4</v>
      </c>
      <c r="E1127" s="179" t="str">
        <f t="shared" si="71"/>
        <v>R470.4</v>
      </c>
      <c r="F1127" s="9" t="s">
        <v>2110</v>
      </c>
    </row>
    <row r="1128" spans="1:6">
      <c r="A1128" s="179" t="str">
        <f t="shared" si="68"/>
        <v>466</v>
      </c>
      <c r="B1128" s="179">
        <v>1126</v>
      </c>
      <c r="C1128" s="182">
        <f t="shared" si="69"/>
        <v>470</v>
      </c>
      <c r="D1128" s="179">
        <f t="shared" si="70"/>
        <v>5</v>
      </c>
      <c r="E1128" s="179" t="str">
        <f t="shared" si="71"/>
        <v>R470.5</v>
      </c>
      <c r="F1128" s="9" t="s">
        <v>2111</v>
      </c>
    </row>
    <row r="1129" spans="1:6">
      <c r="A1129" s="179" t="str">
        <f t="shared" si="68"/>
        <v>467</v>
      </c>
      <c r="B1129" s="179">
        <v>1127</v>
      </c>
      <c r="C1129" s="182">
        <f t="shared" si="69"/>
        <v>470</v>
      </c>
      <c r="D1129" s="179">
        <f t="shared" si="70"/>
        <v>6</v>
      </c>
      <c r="E1129" s="179" t="str">
        <f t="shared" si="71"/>
        <v>R470.6</v>
      </c>
      <c r="F1129" s="9" t="s">
        <v>2091</v>
      </c>
    </row>
    <row r="1130" spans="1:6">
      <c r="A1130" s="179" t="str">
        <f t="shared" si="68"/>
        <v>468</v>
      </c>
      <c r="B1130" s="179">
        <v>1128</v>
      </c>
      <c r="C1130" s="182">
        <f t="shared" si="69"/>
        <v>470</v>
      </c>
      <c r="D1130" s="179">
        <f t="shared" si="70"/>
        <v>7</v>
      </c>
      <c r="E1130" s="179" t="str">
        <f t="shared" si="71"/>
        <v>R470.7</v>
      </c>
      <c r="F1130" s="9" t="s">
        <v>2091</v>
      </c>
    </row>
    <row r="1131" spans="1:6">
      <c r="A1131" s="179" t="str">
        <f t="shared" si="68"/>
        <v>469</v>
      </c>
      <c r="B1131" s="179">
        <v>1129</v>
      </c>
      <c r="C1131" s="182">
        <f t="shared" si="69"/>
        <v>470</v>
      </c>
      <c r="D1131" s="179">
        <f t="shared" si="70"/>
        <v>8</v>
      </c>
      <c r="E1131" s="179" t="str">
        <f t="shared" si="71"/>
        <v>R470.8</v>
      </c>
      <c r="F1131" s="9" t="s">
        <v>2112</v>
      </c>
    </row>
    <row r="1132" spans="1:6">
      <c r="A1132" s="179" t="str">
        <f t="shared" si="68"/>
        <v>46A</v>
      </c>
      <c r="B1132" s="179">
        <v>1130</v>
      </c>
      <c r="C1132" s="182">
        <f t="shared" si="69"/>
        <v>470</v>
      </c>
      <c r="D1132" s="179">
        <f t="shared" si="70"/>
        <v>9</v>
      </c>
      <c r="E1132" s="179" t="str">
        <f t="shared" si="71"/>
        <v>R470.9</v>
      </c>
      <c r="F1132" s="9" t="s">
        <v>2113</v>
      </c>
    </row>
    <row r="1133" spans="1:6">
      <c r="A1133" s="179" t="str">
        <f t="shared" si="68"/>
        <v>46B</v>
      </c>
      <c r="B1133" s="179">
        <v>1131</v>
      </c>
      <c r="C1133" s="182">
        <f t="shared" si="69"/>
        <v>470</v>
      </c>
      <c r="D1133" s="179">
        <f t="shared" si="70"/>
        <v>10</v>
      </c>
      <c r="E1133" s="179" t="str">
        <f t="shared" si="71"/>
        <v>R470.10</v>
      </c>
      <c r="F1133" s="9" t="s">
        <v>2114</v>
      </c>
    </row>
    <row r="1134" spans="1:6">
      <c r="A1134" s="179" t="str">
        <f t="shared" si="68"/>
        <v>46C</v>
      </c>
      <c r="B1134" s="179">
        <v>1132</v>
      </c>
      <c r="C1134" s="182">
        <f t="shared" si="69"/>
        <v>470</v>
      </c>
      <c r="D1134" s="179">
        <f t="shared" si="70"/>
        <v>11</v>
      </c>
      <c r="E1134" s="179" t="str">
        <f t="shared" si="71"/>
        <v>R470.11</v>
      </c>
      <c r="F1134" s="9" t="s">
        <v>2091</v>
      </c>
    </row>
    <row r="1135" spans="1:6">
      <c r="A1135" s="179" t="str">
        <f t="shared" si="68"/>
        <v>46D</v>
      </c>
      <c r="B1135" s="179">
        <v>1133</v>
      </c>
      <c r="C1135" s="182">
        <f t="shared" si="69"/>
        <v>470</v>
      </c>
      <c r="D1135" s="179">
        <f t="shared" si="70"/>
        <v>12</v>
      </c>
      <c r="E1135" s="179" t="str">
        <f t="shared" si="71"/>
        <v>R470.12</v>
      </c>
      <c r="F1135" s="9" t="s">
        <v>2091</v>
      </c>
    </row>
    <row r="1136" spans="1:6">
      <c r="A1136" s="179" t="str">
        <f t="shared" si="68"/>
        <v>46E</v>
      </c>
      <c r="B1136" s="179">
        <v>1134</v>
      </c>
      <c r="C1136" s="182">
        <f t="shared" si="69"/>
        <v>470</v>
      </c>
      <c r="D1136" s="179">
        <f t="shared" si="70"/>
        <v>13</v>
      </c>
      <c r="E1136" s="179" t="str">
        <f t="shared" si="71"/>
        <v>R470.13</v>
      </c>
      <c r="F1136" s="9" t="s">
        <v>2115</v>
      </c>
    </row>
    <row r="1137" spans="1:6">
      <c r="A1137" s="179" t="str">
        <f t="shared" si="68"/>
        <v>46F</v>
      </c>
      <c r="B1137" s="179">
        <v>1135</v>
      </c>
      <c r="C1137" s="182">
        <f t="shared" si="69"/>
        <v>470</v>
      </c>
      <c r="D1137" s="179">
        <f t="shared" si="70"/>
        <v>14</v>
      </c>
      <c r="E1137" s="179" t="str">
        <f t="shared" si="71"/>
        <v>R470.14</v>
      </c>
      <c r="F1137" s="9" t="s">
        <v>2116</v>
      </c>
    </row>
    <row r="1138" spans="1:6">
      <c r="A1138" s="179" t="str">
        <f t="shared" si="68"/>
        <v>470</v>
      </c>
      <c r="B1138" s="179">
        <v>1136</v>
      </c>
      <c r="C1138" s="182">
        <f t="shared" si="69"/>
        <v>470</v>
      </c>
      <c r="D1138" s="179">
        <f t="shared" si="70"/>
        <v>15</v>
      </c>
      <c r="E1138" s="179" t="str">
        <f t="shared" si="71"/>
        <v>R470.15</v>
      </c>
      <c r="F1138" s="55" t="s">
        <v>2117</v>
      </c>
    </row>
    <row r="1139" spans="1:6">
      <c r="A1139" s="179" t="str">
        <f t="shared" si="68"/>
        <v>471</v>
      </c>
      <c r="B1139" s="179">
        <v>1137</v>
      </c>
      <c r="C1139" s="182">
        <f t="shared" si="69"/>
        <v>471</v>
      </c>
      <c r="D1139" s="179">
        <f t="shared" si="70"/>
        <v>0</v>
      </c>
      <c r="E1139" s="179" t="str">
        <f t="shared" si="71"/>
        <v>R471.0</v>
      </c>
      <c r="F1139" s="9" t="s">
        <v>2091</v>
      </c>
    </row>
    <row r="1140" spans="1:6">
      <c r="A1140" s="179" t="str">
        <f t="shared" si="68"/>
        <v>472</v>
      </c>
      <c r="B1140" s="179">
        <v>1138</v>
      </c>
      <c r="C1140" s="182">
        <f t="shared" si="69"/>
        <v>471</v>
      </c>
      <c r="D1140" s="179">
        <f t="shared" si="70"/>
        <v>1</v>
      </c>
      <c r="E1140" s="179" t="str">
        <f t="shared" si="71"/>
        <v>R471.1</v>
      </c>
      <c r="F1140" s="9" t="s">
        <v>2118</v>
      </c>
    </row>
    <row r="1141" spans="1:6">
      <c r="A1141" s="179" t="str">
        <f t="shared" si="68"/>
        <v>473</v>
      </c>
      <c r="B1141" s="179">
        <v>1139</v>
      </c>
      <c r="C1141" s="182">
        <f t="shared" si="69"/>
        <v>471</v>
      </c>
      <c r="D1141" s="179">
        <f t="shared" si="70"/>
        <v>2</v>
      </c>
      <c r="E1141" s="179" t="str">
        <f t="shared" si="71"/>
        <v>R471.2</v>
      </c>
      <c r="F1141" s="9" t="s">
        <v>2091</v>
      </c>
    </row>
    <row r="1142" spans="1:6">
      <c r="A1142" s="179" t="str">
        <f t="shared" si="68"/>
        <v>474</v>
      </c>
      <c r="B1142" s="179">
        <v>1140</v>
      </c>
      <c r="C1142" s="182">
        <f t="shared" si="69"/>
        <v>471</v>
      </c>
      <c r="D1142" s="179">
        <f t="shared" si="70"/>
        <v>3</v>
      </c>
      <c r="E1142" s="179" t="str">
        <f t="shared" si="71"/>
        <v>R471.3</v>
      </c>
      <c r="F1142" s="9" t="s">
        <v>2119</v>
      </c>
    </row>
    <row r="1143" spans="1:6">
      <c r="A1143" s="179" t="str">
        <f t="shared" si="68"/>
        <v>475</v>
      </c>
      <c r="B1143" s="179">
        <v>1141</v>
      </c>
      <c r="C1143" s="182">
        <f t="shared" si="69"/>
        <v>471</v>
      </c>
      <c r="D1143" s="179">
        <f t="shared" si="70"/>
        <v>4</v>
      </c>
      <c r="E1143" s="179" t="str">
        <f t="shared" si="71"/>
        <v>R471.4</v>
      </c>
      <c r="F1143" s="9" t="s">
        <v>2120</v>
      </c>
    </row>
    <row r="1144" spans="1:6">
      <c r="A1144" s="179" t="str">
        <f t="shared" si="68"/>
        <v>476</v>
      </c>
      <c r="B1144" s="179">
        <v>1142</v>
      </c>
      <c r="C1144" s="182">
        <f t="shared" si="69"/>
        <v>471</v>
      </c>
      <c r="D1144" s="179">
        <f t="shared" si="70"/>
        <v>5</v>
      </c>
      <c r="E1144" s="179" t="str">
        <f t="shared" si="71"/>
        <v>R471.5</v>
      </c>
      <c r="F1144" s="9" t="s">
        <v>2121</v>
      </c>
    </row>
    <row r="1145" spans="1:6">
      <c r="A1145" s="179" t="str">
        <f t="shared" si="68"/>
        <v>477</v>
      </c>
      <c r="B1145" s="179">
        <v>1143</v>
      </c>
      <c r="C1145" s="182">
        <f t="shared" si="69"/>
        <v>471</v>
      </c>
      <c r="D1145" s="179">
        <f t="shared" si="70"/>
        <v>6</v>
      </c>
      <c r="E1145" s="179" t="str">
        <f t="shared" si="71"/>
        <v>R471.6</v>
      </c>
      <c r="F1145" s="9" t="s">
        <v>2122</v>
      </c>
    </row>
    <row r="1146" spans="1:6">
      <c r="A1146" s="179" t="str">
        <f t="shared" si="68"/>
        <v>478</v>
      </c>
      <c r="B1146" s="179">
        <v>1144</v>
      </c>
      <c r="C1146" s="182">
        <f t="shared" si="69"/>
        <v>471</v>
      </c>
      <c r="D1146" s="179">
        <f t="shared" si="70"/>
        <v>7</v>
      </c>
      <c r="E1146" s="179" t="str">
        <f t="shared" si="71"/>
        <v>R471.7</v>
      </c>
      <c r="F1146" s="9" t="s">
        <v>2123</v>
      </c>
    </row>
    <row r="1147" spans="1:6">
      <c r="A1147" s="179" t="str">
        <f t="shared" si="68"/>
        <v>479</v>
      </c>
      <c r="B1147" s="179">
        <v>1145</v>
      </c>
      <c r="C1147" s="182">
        <f t="shared" si="69"/>
        <v>471</v>
      </c>
      <c r="D1147" s="179">
        <f t="shared" si="70"/>
        <v>8</v>
      </c>
      <c r="E1147" s="179" t="str">
        <f t="shared" si="71"/>
        <v>R471.8</v>
      </c>
      <c r="F1147" s="9" t="s">
        <v>2124</v>
      </c>
    </row>
    <row r="1148" spans="1:6">
      <c r="A1148" s="179" t="str">
        <f t="shared" si="68"/>
        <v>47A</v>
      </c>
      <c r="B1148" s="179">
        <v>1146</v>
      </c>
      <c r="C1148" s="182">
        <f t="shared" si="69"/>
        <v>471</v>
      </c>
      <c r="D1148" s="179">
        <f t="shared" si="70"/>
        <v>9</v>
      </c>
      <c r="E1148" s="179" t="str">
        <f t="shared" si="71"/>
        <v>R471.9</v>
      </c>
      <c r="F1148" s="9" t="s">
        <v>2125</v>
      </c>
    </row>
    <row r="1149" spans="1:6">
      <c r="A1149" s="179" t="str">
        <f t="shared" si="68"/>
        <v>47B</v>
      </c>
      <c r="B1149" s="179">
        <v>1147</v>
      </c>
      <c r="C1149" s="182">
        <f t="shared" si="69"/>
        <v>471</v>
      </c>
      <c r="D1149" s="179">
        <f t="shared" si="70"/>
        <v>10</v>
      </c>
      <c r="E1149" s="179" t="str">
        <f t="shared" si="71"/>
        <v>R471.10</v>
      </c>
      <c r="F1149" s="9" t="s">
        <v>2126</v>
      </c>
    </row>
    <row r="1150" spans="1:6">
      <c r="A1150" s="179" t="str">
        <f t="shared" si="68"/>
        <v>47C</v>
      </c>
      <c r="B1150" s="179">
        <v>1148</v>
      </c>
      <c r="C1150" s="182">
        <f t="shared" si="69"/>
        <v>471</v>
      </c>
      <c r="D1150" s="179">
        <f t="shared" si="70"/>
        <v>11</v>
      </c>
      <c r="E1150" s="179" t="str">
        <f t="shared" si="71"/>
        <v>R471.11</v>
      </c>
      <c r="F1150" s="9" t="s">
        <v>2127</v>
      </c>
    </row>
    <row r="1151" spans="1:6">
      <c r="A1151" s="179" t="str">
        <f t="shared" si="68"/>
        <v>47D</v>
      </c>
      <c r="B1151" s="179">
        <v>1149</v>
      </c>
      <c r="C1151" s="182">
        <f t="shared" si="69"/>
        <v>471</v>
      </c>
      <c r="D1151" s="179">
        <f t="shared" si="70"/>
        <v>12</v>
      </c>
      <c r="E1151" s="179" t="str">
        <f t="shared" si="71"/>
        <v>R471.12</v>
      </c>
      <c r="F1151" s="9" t="s">
        <v>2128</v>
      </c>
    </row>
    <row r="1152" spans="1:6">
      <c r="A1152" s="179" t="str">
        <f t="shared" si="68"/>
        <v>47E</v>
      </c>
      <c r="B1152" s="179">
        <v>1150</v>
      </c>
      <c r="C1152" s="182">
        <f t="shared" si="69"/>
        <v>471</v>
      </c>
      <c r="D1152" s="179">
        <f t="shared" si="70"/>
        <v>13</v>
      </c>
      <c r="E1152" s="179" t="str">
        <f t="shared" si="71"/>
        <v>R471.13</v>
      </c>
      <c r="F1152" s="9" t="s">
        <v>2129</v>
      </c>
    </row>
    <row r="1153" spans="1:6">
      <c r="A1153" s="179" t="str">
        <f t="shared" si="68"/>
        <v>47F</v>
      </c>
      <c r="B1153" s="179">
        <v>1151</v>
      </c>
      <c r="C1153" s="182">
        <f t="shared" si="69"/>
        <v>471</v>
      </c>
      <c r="D1153" s="179">
        <f t="shared" si="70"/>
        <v>14</v>
      </c>
      <c r="E1153" s="179" t="str">
        <f t="shared" si="71"/>
        <v>R471.14</v>
      </c>
      <c r="F1153" s="9" t="s">
        <v>2130</v>
      </c>
    </row>
    <row r="1154" spans="1:6">
      <c r="A1154" s="179" t="str">
        <f t="shared" si="68"/>
        <v>480</v>
      </c>
      <c r="B1154" s="179">
        <v>1152</v>
      </c>
      <c r="C1154" s="182">
        <f t="shared" si="69"/>
        <v>471</v>
      </c>
      <c r="D1154" s="179">
        <f t="shared" si="70"/>
        <v>15</v>
      </c>
      <c r="E1154" s="179" t="str">
        <f t="shared" si="71"/>
        <v>R471.15</v>
      </c>
      <c r="F1154" s="9" t="s">
        <v>2131</v>
      </c>
    </row>
    <row r="1155" spans="1:6">
      <c r="A1155" s="179" t="str">
        <f t="shared" si="68"/>
        <v>481</v>
      </c>
      <c r="B1155" s="179">
        <v>1153</v>
      </c>
      <c r="C1155" s="182">
        <f t="shared" si="69"/>
        <v>472</v>
      </c>
      <c r="D1155" s="179">
        <f t="shared" si="70"/>
        <v>0</v>
      </c>
      <c r="E1155" s="179" t="str">
        <f t="shared" si="71"/>
        <v>R472.0</v>
      </c>
      <c r="F1155" s="9" t="s">
        <v>2132</v>
      </c>
    </row>
    <row r="1156" spans="1:6">
      <c r="A1156" s="179" t="str">
        <f t="shared" ref="A1156:A1219" si="72">DEC2HEX(B1156)</f>
        <v>482</v>
      </c>
      <c r="B1156" s="179">
        <v>1154</v>
      </c>
      <c r="C1156" s="182">
        <f t="shared" si="69"/>
        <v>472</v>
      </c>
      <c r="D1156" s="179">
        <f t="shared" si="70"/>
        <v>1</v>
      </c>
      <c r="E1156" s="179" t="str">
        <f t="shared" si="71"/>
        <v>R472.1</v>
      </c>
      <c r="F1156" s="9" t="s">
        <v>2133</v>
      </c>
    </row>
    <row r="1157" spans="1:6">
      <c r="A1157" s="179" t="str">
        <f t="shared" si="72"/>
        <v>483</v>
      </c>
      <c r="B1157" s="179">
        <v>1155</v>
      </c>
      <c r="C1157" s="182">
        <f t="shared" si="69"/>
        <v>472</v>
      </c>
      <c r="D1157" s="179">
        <f t="shared" si="70"/>
        <v>2</v>
      </c>
      <c r="E1157" s="179" t="str">
        <f t="shared" si="71"/>
        <v>R472.2</v>
      </c>
      <c r="F1157" s="9" t="s">
        <v>2134</v>
      </c>
    </row>
    <row r="1158" spans="1:6">
      <c r="A1158" s="179" t="str">
        <f t="shared" si="72"/>
        <v>484</v>
      </c>
      <c r="B1158" s="179">
        <v>1156</v>
      </c>
      <c r="C1158" s="182">
        <f t="shared" si="69"/>
        <v>472</v>
      </c>
      <c r="D1158" s="179">
        <f t="shared" si="70"/>
        <v>3</v>
      </c>
      <c r="E1158" s="179" t="str">
        <f t="shared" si="71"/>
        <v>R472.3</v>
      </c>
      <c r="F1158" s="9" t="s">
        <v>2135</v>
      </c>
    </row>
    <row r="1159" spans="1:6">
      <c r="A1159" s="179" t="str">
        <f t="shared" si="72"/>
        <v>485</v>
      </c>
      <c r="B1159" s="179">
        <v>1157</v>
      </c>
      <c r="C1159" s="182">
        <f t="shared" si="69"/>
        <v>472</v>
      </c>
      <c r="D1159" s="179">
        <f t="shared" si="70"/>
        <v>4</v>
      </c>
      <c r="E1159" s="179" t="str">
        <f t="shared" si="71"/>
        <v>R472.4</v>
      </c>
      <c r="F1159" s="9" t="s">
        <v>2136</v>
      </c>
    </row>
    <row r="1160" spans="1:6">
      <c r="A1160" s="179" t="str">
        <f t="shared" si="72"/>
        <v>486</v>
      </c>
      <c r="B1160" s="179">
        <v>1158</v>
      </c>
      <c r="C1160" s="182">
        <f t="shared" ref="C1160:C1223" si="73">IF(D1159&lt;&gt;15,C1159,C1159+1)</f>
        <v>472</v>
      </c>
      <c r="D1160" s="179">
        <f t="shared" si="70"/>
        <v>5</v>
      </c>
      <c r="E1160" s="179" t="str">
        <f t="shared" si="71"/>
        <v>R472.5</v>
      </c>
      <c r="F1160" s="9" t="s">
        <v>2137</v>
      </c>
    </row>
    <row r="1161" spans="1:6">
      <c r="A1161" s="179" t="str">
        <f t="shared" si="72"/>
        <v>487</v>
      </c>
      <c r="B1161" s="179">
        <v>1159</v>
      </c>
      <c r="C1161" s="182">
        <f t="shared" si="73"/>
        <v>472</v>
      </c>
      <c r="D1161" s="179">
        <f t="shared" si="70"/>
        <v>6</v>
      </c>
      <c r="E1161" s="179" t="str">
        <f t="shared" si="71"/>
        <v>R472.6</v>
      </c>
      <c r="F1161" s="9" t="s">
        <v>2138</v>
      </c>
    </row>
    <row r="1162" spans="1:6">
      <c r="A1162" s="179" t="str">
        <f t="shared" si="72"/>
        <v>488</v>
      </c>
      <c r="B1162" s="179">
        <v>1160</v>
      </c>
      <c r="C1162" s="182">
        <f t="shared" si="73"/>
        <v>472</v>
      </c>
      <c r="D1162" s="179">
        <f t="shared" si="70"/>
        <v>7</v>
      </c>
      <c r="E1162" s="179" t="str">
        <f t="shared" si="71"/>
        <v>R472.7</v>
      </c>
      <c r="F1162" s="9" t="s">
        <v>2139</v>
      </c>
    </row>
    <row r="1163" spans="1:6">
      <c r="A1163" s="179" t="str">
        <f t="shared" si="72"/>
        <v>489</v>
      </c>
      <c r="B1163" s="179">
        <v>1161</v>
      </c>
      <c r="C1163" s="182">
        <f t="shared" si="73"/>
        <v>472</v>
      </c>
      <c r="D1163" s="179">
        <f t="shared" si="70"/>
        <v>8</v>
      </c>
      <c r="E1163" s="179" t="str">
        <f t="shared" si="71"/>
        <v>R472.8</v>
      </c>
      <c r="F1163" s="9" t="s">
        <v>2140</v>
      </c>
    </row>
    <row r="1164" spans="1:6">
      <c r="A1164" s="179" t="str">
        <f t="shared" si="72"/>
        <v>48A</v>
      </c>
      <c r="B1164" s="179">
        <v>1162</v>
      </c>
      <c r="C1164" s="182">
        <f t="shared" si="73"/>
        <v>472</v>
      </c>
      <c r="D1164" s="179">
        <f t="shared" si="70"/>
        <v>9</v>
      </c>
      <c r="E1164" s="179" t="str">
        <f t="shared" si="71"/>
        <v>R472.9</v>
      </c>
      <c r="F1164" s="9" t="s">
        <v>2141</v>
      </c>
    </row>
    <row r="1165" spans="1:6">
      <c r="A1165" s="179" t="str">
        <f t="shared" si="72"/>
        <v>48B</v>
      </c>
      <c r="B1165" s="179">
        <v>1163</v>
      </c>
      <c r="C1165" s="182">
        <f t="shared" si="73"/>
        <v>472</v>
      </c>
      <c r="D1165" s="179">
        <f t="shared" ref="D1165:D1228" si="74">IF(D1164&lt;&gt;15,D1164+1,0)</f>
        <v>10</v>
      </c>
      <c r="E1165" s="179" t="str">
        <f t="shared" si="71"/>
        <v>R472.10</v>
      </c>
      <c r="F1165" s="9" t="s">
        <v>2142</v>
      </c>
    </row>
    <row r="1166" spans="1:6">
      <c r="A1166" s="179" t="str">
        <f t="shared" si="72"/>
        <v>48C</v>
      </c>
      <c r="B1166" s="179">
        <v>1164</v>
      </c>
      <c r="C1166" s="182">
        <f t="shared" si="73"/>
        <v>472</v>
      </c>
      <c r="D1166" s="179">
        <f t="shared" si="74"/>
        <v>11</v>
      </c>
      <c r="E1166" s="179" t="str">
        <f t="shared" ref="E1166:E1229" si="75">B$2&amp;C1166&amp;"."&amp;D1166</f>
        <v>R472.11</v>
      </c>
      <c r="F1166" s="9" t="s">
        <v>2143</v>
      </c>
    </row>
    <row r="1167" spans="1:6">
      <c r="A1167" s="179" t="str">
        <f t="shared" si="72"/>
        <v>48D</v>
      </c>
      <c r="B1167" s="179">
        <v>1165</v>
      </c>
      <c r="C1167" s="182">
        <f t="shared" si="73"/>
        <v>472</v>
      </c>
      <c r="D1167" s="179">
        <f t="shared" si="74"/>
        <v>12</v>
      </c>
      <c r="E1167" s="179" t="str">
        <f t="shared" si="75"/>
        <v>R472.12</v>
      </c>
      <c r="F1167" s="9" t="s">
        <v>2143</v>
      </c>
    </row>
    <row r="1168" spans="1:6">
      <c r="A1168" s="179" t="str">
        <f t="shared" si="72"/>
        <v>48E</v>
      </c>
      <c r="B1168" s="179">
        <v>1166</v>
      </c>
      <c r="C1168" s="182">
        <f t="shared" si="73"/>
        <v>472</v>
      </c>
      <c r="D1168" s="179">
        <f t="shared" si="74"/>
        <v>13</v>
      </c>
      <c r="E1168" s="179" t="str">
        <f t="shared" si="75"/>
        <v>R472.13</v>
      </c>
      <c r="F1168" s="9" t="s">
        <v>2143</v>
      </c>
    </row>
    <row r="1169" spans="1:6">
      <c r="A1169" s="179" t="str">
        <f t="shared" si="72"/>
        <v>48F</v>
      </c>
      <c r="B1169" s="179">
        <v>1167</v>
      </c>
      <c r="C1169" s="182">
        <f t="shared" si="73"/>
        <v>472</v>
      </c>
      <c r="D1169" s="179">
        <f t="shared" si="74"/>
        <v>14</v>
      </c>
      <c r="E1169" s="179" t="str">
        <f t="shared" si="75"/>
        <v>R472.14</v>
      </c>
      <c r="F1169" s="9" t="s">
        <v>2143</v>
      </c>
    </row>
    <row r="1170" spans="1:6">
      <c r="A1170" s="179" t="str">
        <f t="shared" si="72"/>
        <v>490</v>
      </c>
      <c r="B1170" s="179">
        <v>1168</v>
      </c>
      <c r="C1170" s="182">
        <f t="shared" si="73"/>
        <v>472</v>
      </c>
      <c r="D1170" s="179">
        <f t="shared" si="74"/>
        <v>15</v>
      </c>
      <c r="E1170" s="179" t="str">
        <f t="shared" si="75"/>
        <v>R472.15</v>
      </c>
      <c r="F1170" s="9" t="s">
        <v>2143</v>
      </c>
    </row>
    <row r="1171" spans="1:6">
      <c r="A1171" s="179" t="str">
        <f t="shared" si="72"/>
        <v>491</v>
      </c>
      <c r="B1171" s="179">
        <v>1169</v>
      </c>
      <c r="C1171" s="182">
        <f t="shared" si="73"/>
        <v>473</v>
      </c>
      <c r="D1171" s="179">
        <f t="shared" si="74"/>
        <v>0</v>
      </c>
      <c r="E1171" s="179" t="str">
        <f t="shared" si="75"/>
        <v>R473.0</v>
      </c>
      <c r="F1171" s="9" t="s">
        <v>2144</v>
      </c>
    </row>
    <row r="1172" spans="1:6">
      <c r="A1172" s="179" t="str">
        <f t="shared" si="72"/>
        <v>492</v>
      </c>
      <c r="B1172" s="179">
        <v>1170</v>
      </c>
      <c r="C1172" s="182">
        <f t="shared" si="73"/>
        <v>473</v>
      </c>
      <c r="D1172" s="179">
        <f t="shared" si="74"/>
        <v>1</v>
      </c>
      <c r="E1172" s="179" t="str">
        <f t="shared" si="75"/>
        <v>R473.1</v>
      </c>
      <c r="F1172" s="9" t="s">
        <v>2145</v>
      </c>
    </row>
    <row r="1173" spans="1:6">
      <c r="A1173" s="179" t="str">
        <f t="shared" si="72"/>
        <v>493</v>
      </c>
      <c r="B1173" s="179">
        <v>1171</v>
      </c>
      <c r="C1173" s="182">
        <f t="shared" si="73"/>
        <v>473</v>
      </c>
      <c r="D1173" s="179">
        <f t="shared" si="74"/>
        <v>2</v>
      </c>
      <c r="E1173" s="179" t="str">
        <f t="shared" si="75"/>
        <v>R473.2</v>
      </c>
      <c r="F1173" s="9" t="s">
        <v>2146</v>
      </c>
    </row>
    <row r="1174" spans="1:6">
      <c r="A1174" s="179" t="str">
        <f t="shared" si="72"/>
        <v>494</v>
      </c>
      <c r="B1174" s="179">
        <v>1172</v>
      </c>
      <c r="C1174" s="182">
        <f t="shared" si="73"/>
        <v>473</v>
      </c>
      <c r="D1174" s="179">
        <f t="shared" si="74"/>
        <v>3</v>
      </c>
      <c r="E1174" s="179" t="str">
        <f t="shared" si="75"/>
        <v>R473.3</v>
      </c>
      <c r="F1174" s="9" t="s">
        <v>2147</v>
      </c>
    </row>
    <row r="1175" spans="1:6">
      <c r="A1175" s="179" t="str">
        <f t="shared" si="72"/>
        <v>495</v>
      </c>
      <c r="B1175" s="179">
        <v>1173</v>
      </c>
      <c r="C1175" s="182">
        <f t="shared" si="73"/>
        <v>473</v>
      </c>
      <c r="D1175" s="179">
        <f t="shared" si="74"/>
        <v>4</v>
      </c>
      <c r="E1175" s="179" t="str">
        <f t="shared" si="75"/>
        <v>R473.4</v>
      </c>
      <c r="F1175" s="9" t="s">
        <v>2148</v>
      </c>
    </row>
    <row r="1176" spans="1:6">
      <c r="A1176" s="179" t="str">
        <f t="shared" si="72"/>
        <v>496</v>
      </c>
      <c r="B1176" s="179">
        <v>1174</v>
      </c>
      <c r="C1176" s="182">
        <f t="shared" si="73"/>
        <v>473</v>
      </c>
      <c r="D1176" s="179">
        <f t="shared" si="74"/>
        <v>5</v>
      </c>
      <c r="E1176" s="179" t="str">
        <f t="shared" si="75"/>
        <v>R473.5</v>
      </c>
      <c r="F1176" s="9" t="s">
        <v>2149</v>
      </c>
    </row>
    <row r="1177" spans="1:6">
      <c r="A1177" s="179" t="str">
        <f t="shared" si="72"/>
        <v>497</v>
      </c>
      <c r="B1177" s="179">
        <v>1175</v>
      </c>
      <c r="C1177" s="182">
        <f t="shared" si="73"/>
        <v>473</v>
      </c>
      <c r="D1177" s="179">
        <f t="shared" si="74"/>
        <v>6</v>
      </c>
      <c r="E1177" s="179" t="str">
        <f t="shared" si="75"/>
        <v>R473.6</v>
      </c>
      <c r="F1177" s="9" t="s">
        <v>2150</v>
      </c>
    </row>
    <row r="1178" spans="1:6">
      <c r="A1178" s="179" t="str">
        <f t="shared" si="72"/>
        <v>498</v>
      </c>
      <c r="B1178" s="179">
        <v>1176</v>
      </c>
      <c r="C1178" s="182">
        <f t="shared" si="73"/>
        <v>473</v>
      </c>
      <c r="D1178" s="179">
        <f t="shared" si="74"/>
        <v>7</v>
      </c>
      <c r="E1178" s="179" t="str">
        <f t="shared" si="75"/>
        <v>R473.7</v>
      </c>
      <c r="F1178" s="9" t="s">
        <v>2151</v>
      </c>
    </row>
    <row r="1179" spans="1:6">
      <c r="A1179" s="179" t="str">
        <f t="shared" si="72"/>
        <v>499</v>
      </c>
      <c r="B1179" s="179">
        <v>1177</v>
      </c>
      <c r="C1179" s="182">
        <f t="shared" si="73"/>
        <v>473</v>
      </c>
      <c r="D1179" s="179">
        <f t="shared" si="74"/>
        <v>8</v>
      </c>
      <c r="E1179" s="179" t="str">
        <f t="shared" si="75"/>
        <v>R473.8</v>
      </c>
      <c r="F1179" s="9" t="s">
        <v>2152</v>
      </c>
    </row>
    <row r="1180" spans="1:6">
      <c r="A1180" s="179" t="str">
        <f t="shared" si="72"/>
        <v>49A</v>
      </c>
      <c r="B1180" s="179">
        <v>1178</v>
      </c>
      <c r="C1180" s="182">
        <f t="shared" si="73"/>
        <v>473</v>
      </c>
      <c r="D1180" s="179">
        <f t="shared" si="74"/>
        <v>9</v>
      </c>
      <c r="E1180" s="179" t="str">
        <f t="shared" si="75"/>
        <v>R473.9</v>
      </c>
      <c r="F1180" s="9" t="s">
        <v>2153</v>
      </c>
    </row>
    <row r="1181" spans="1:6">
      <c r="A1181" s="179" t="str">
        <f t="shared" si="72"/>
        <v>49B</v>
      </c>
      <c r="B1181" s="179">
        <v>1179</v>
      </c>
      <c r="C1181" s="182">
        <f t="shared" si="73"/>
        <v>473</v>
      </c>
      <c r="D1181" s="179">
        <f t="shared" si="74"/>
        <v>10</v>
      </c>
      <c r="E1181" s="179" t="str">
        <f t="shared" si="75"/>
        <v>R473.10</v>
      </c>
      <c r="F1181" s="9" t="s">
        <v>2154</v>
      </c>
    </row>
    <row r="1182" spans="1:6">
      <c r="A1182" s="179" t="str">
        <f t="shared" si="72"/>
        <v>49C</v>
      </c>
      <c r="B1182" s="179">
        <v>1180</v>
      </c>
      <c r="C1182" s="182">
        <f t="shared" si="73"/>
        <v>473</v>
      </c>
      <c r="D1182" s="179">
        <f t="shared" si="74"/>
        <v>11</v>
      </c>
      <c r="E1182" s="179" t="str">
        <f t="shared" si="75"/>
        <v>R473.11</v>
      </c>
      <c r="F1182" s="9" t="s">
        <v>2155</v>
      </c>
    </row>
    <row r="1183" spans="1:6">
      <c r="A1183" s="179" t="str">
        <f t="shared" si="72"/>
        <v>49D</v>
      </c>
      <c r="B1183" s="179">
        <v>1181</v>
      </c>
      <c r="C1183" s="182">
        <f t="shared" si="73"/>
        <v>473</v>
      </c>
      <c r="D1183" s="179">
        <f t="shared" si="74"/>
        <v>12</v>
      </c>
      <c r="E1183" s="179" t="str">
        <f t="shared" si="75"/>
        <v>R473.12</v>
      </c>
      <c r="F1183" s="9" t="s">
        <v>2156</v>
      </c>
    </row>
    <row r="1184" spans="1:6">
      <c r="A1184" s="179" t="str">
        <f t="shared" si="72"/>
        <v>49E</v>
      </c>
      <c r="B1184" s="179">
        <v>1182</v>
      </c>
      <c r="C1184" s="182">
        <f t="shared" si="73"/>
        <v>473</v>
      </c>
      <c r="D1184" s="179">
        <f t="shared" si="74"/>
        <v>13</v>
      </c>
      <c r="E1184" s="179" t="str">
        <f t="shared" si="75"/>
        <v>R473.13</v>
      </c>
      <c r="F1184" s="9" t="s">
        <v>2157</v>
      </c>
    </row>
    <row r="1185" spans="1:6">
      <c r="A1185" s="179" t="str">
        <f t="shared" si="72"/>
        <v>49F</v>
      </c>
      <c r="B1185" s="179">
        <v>1183</v>
      </c>
      <c r="C1185" s="182">
        <f t="shared" si="73"/>
        <v>473</v>
      </c>
      <c r="D1185" s="179">
        <f t="shared" si="74"/>
        <v>14</v>
      </c>
      <c r="E1185" s="179" t="str">
        <f t="shared" si="75"/>
        <v>R473.14</v>
      </c>
      <c r="F1185" s="9" t="s">
        <v>2143</v>
      </c>
    </row>
    <row r="1186" spans="1:6">
      <c r="A1186" s="179" t="str">
        <f t="shared" si="72"/>
        <v>4A0</v>
      </c>
      <c r="B1186" s="179">
        <v>1184</v>
      </c>
      <c r="C1186" s="182">
        <f t="shared" si="73"/>
        <v>473</v>
      </c>
      <c r="D1186" s="179">
        <f t="shared" si="74"/>
        <v>15</v>
      </c>
      <c r="E1186" s="179" t="str">
        <f t="shared" si="75"/>
        <v>R473.15</v>
      </c>
      <c r="F1186" s="9" t="s">
        <v>2143</v>
      </c>
    </row>
    <row r="1187" spans="1:6">
      <c r="A1187" s="179" t="str">
        <f t="shared" si="72"/>
        <v>4A1</v>
      </c>
      <c r="B1187" s="179">
        <v>1185</v>
      </c>
      <c r="C1187" s="182">
        <f t="shared" si="73"/>
        <v>474</v>
      </c>
      <c r="D1187" s="179">
        <f t="shared" si="74"/>
        <v>0</v>
      </c>
      <c r="E1187" s="179" t="str">
        <f t="shared" si="75"/>
        <v>R474.0</v>
      </c>
      <c r="F1187" s="9" t="s">
        <v>2158</v>
      </c>
    </row>
    <row r="1188" spans="1:6">
      <c r="A1188" s="179" t="str">
        <f t="shared" si="72"/>
        <v>4A2</v>
      </c>
      <c r="B1188" s="179">
        <v>1186</v>
      </c>
      <c r="C1188" s="182">
        <f t="shared" si="73"/>
        <v>474</v>
      </c>
      <c r="D1188" s="179">
        <f t="shared" si="74"/>
        <v>1</v>
      </c>
      <c r="E1188" s="179" t="str">
        <f t="shared" si="75"/>
        <v>R474.1</v>
      </c>
      <c r="F1188" s="9" t="s">
        <v>2159</v>
      </c>
    </row>
    <row r="1189" spans="1:6">
      <c r="A1189" s="179" t="str">
        <f t="shared" si="72"/>
        <v>4A3</v>
      </c>
      <c r="B1189" s="179">
        <v>1187</v>
      </c>
      <c r="C1189" s="182">
        <f t="shared" si="73"/>
        <v>474</v>
      </c>
      <c r="D1189" s="179">
        <f t="shared" si="74"/>
        <v>2</v>
      </c>
      <c r="E1189" s="179" t="str">
        <f t="shared" si="75"/>
        <v>R474.2</v>
      </c>
      <c r="F1189" s="9" t="s">
        <v>2160</v>
      </c>
    </row>
    <row r="1190" spans="1:6">
      <c r="A1190" s="179" t="str">
        <f t="shared" si="72"/>
        <v>4A4</v>
      </c>
      <c r="B1190" s="179">
        <v>1188</v>
      </c>
      <c r="C1190" s="182">
        <f t="shared" si="73"/>
        <v>474</v>
      </c>
      <c r="D1190" s="179">
        <f t="shared" si="74"/>
        <v>3</v>
      </c>
      <c r="E1190" s="179" t="str">
        <f t="shared" si="75"/>
        <v>R474.3</v>
      </c>
      <c r="F1190" s="9" t="s">
        <v>2161</v>
      </c>
    </row>
    <row r="1191" spans="1:6">
      <c r="A1191" s="179" t="str">
        <f t="shared" si="72"/>
        <v>4A5</v>
      </c>
      <c r="B1191" s="179">
        <v>1189</v>
      </c>
      <c r="C1191" s="182">
        <f t="shared" si="73"/>
        <v>474</v>
      </c>
      <c r="D1191" s="179">
        <f t="shared" si="74"/>
        <v>4</v>
      </c>
      <c r="E1191" s="179" t="str">
        <f t="shared" si="75"/>
        <v>R474.4</v>
      </c>
      <c r="F1191" s="9" t="s">
        <v>2162</v>
      </c>
    </row>
    <row r="1192" spans="1:6">
      <c r="A1192" s="179" t="str">
        <f t="shared" si="72"/>
        <v>4A6</v>
      </c>
      <c r="B1192" s="179">
        <v>1190</v>
      </c>
      <c r="C1192" s="182">
        <f t="shared" si="73"/>
        <v>474</v>
      </c>
      <c r="D1192" s="179">
        <f t="shared" si="74"/>
        <v>5</v>
      </c>
      <c r="E1192" s="179" t="str">
        <f t="shared" si="75"/>
        <v>R474.5</v>
      </c>
      <c r="F1192" s="9" t="s">
        <v>2163</v>
      </c>
    </row>
    <row r="1193" spans="1:6">
      <c r="A1193" s="179" t="str">
        <f t="shared" si="72"/>
        <v>4A7</v>
      </c>
      <c r="B1193" s="179">
        <v>1191</v>
      </c>
      <c r="C1193" s="182">
        <f t="shared" si="73"/>
        <v>474</v>
      </c>
      <c r="D1193" s="179">
        <f t="shared" si="74"/>
        <v>6</v>
      </c>
      <c r="E1193" s="179" t="str">
        <f t="shared" si="75"/>
        <v>R474.6</v>
      </c>
      <c r="F1193" s="9" t="s">
        <v>2143</v>
      </c>
    </row>
    <row r="1194" spans="1:6">
      <c r="A1194" s="179" t="str">
        <f t="shared" si="72"/>
        <v>4A8</v>
      </c>
      <c r="B1194" s="179">
        <v>1192</v>
      </c>
      <c r="C1194" s="182">
        <f t="shared" si="73"/>
        <v>474</v>
      </c>
      <c r="D1194" s="179">
        <f t="shared" si="74"/>
        <v>7</v>
      </c>
      <c r="E1194" s="179" t="str">
        <f t="shared" si="75"/>
        <v>R474.7</v>
      </c>
      <c r="F1194" s="9" t="s">
        <v>2143</v>
      </c>
    </row>
    <row r="1195" spans="1:6">
      <c r="A1195" s="179" t="str">
        <f t="shared" si="72"/>
        <v>4A9</v>
      </c>
      <c r="B1195" s="179">
        <v>1193</v>
      </c>
      <c r="C1195" s="182">
        <f t="shared" si="73"/>
        <v>474</v>
      </c>
      <c r="D1195" s="179">
        <f t="shared" si="74"/>
        <v>8</v>
      </c>
      <c r="E1195" s="179" t="str">
        <f t="shared" si="75"/>
        <v>R474.8</v>
      </c>
      <c r="F1195" s="9" t="s">
        <v>2164</v>
      </c>
    </row>
    <row r="1196" spans="1:6">
      <c r="A1196" s="179" t="str">
        <f t="shared" si="72"/>
        <v>4AA</v>
      </c>
      <c r="B1196" s="179">
        <v>1194</v>
      </c>
      <c r="C1196" s="182">
        <f t="shared" si="73"/>
        <v>474</v>
      </c>
      <c r="D1196" s="179">
        <f t="shared" si="74"/>
        <v>9</v>
      </c>
      <c r="E1196" s="179" t="str">
        <f t="shared" si="75"/>
        <v>R474.9</v>
      </c>
      <c r="F1196" s="9" t="s">
        <v>2165</v>
      </c>
    </row>
    <row r="1197" spans="1:6">
      <c r="A1197" s="179" t="str">
        <f t="shared" si="72"/>
        <v>4AB</v>
      </c>
      <c r="B1197" s="179">
        <v>1195</v>
      </c>
      <c r="C1197" s="182">
        <f t="shared" si="73"/>
        <v>474</v>
      </c>
      <c r="D1197" s="179">
        <f t="shared" si="74"/>
        <v>10</v>
      </c>
      <c r="E1197" s="179" t="str">
        <f t="shared" si="75"/>
        <v>R474.10</v>
      </c>
      <c r="F1197" s="9" t="s">
        <v>2166</v>
      </c>
    </row>
    <row r="1198" spans="1:6">
      <c r="A1198" s="179" t="str">
        <f t="shared" si="72"/>
        <v>4AC</v>
      </c>
      <c r="B1198" s="179">
        <v>1196</v>
      </c>
      <c r="C1198" s="182">
        <f t="shared" si="73"/>
        <v>474</v>
      </c>
      <c r="D1198" s="179">
        <f t="shared" si="74"/>
        <v>11</v>
      </c>
      <c r="E1198" s="179" t="str">
        <f t="shared" si="75"/>
        <v>R474.11</v>
      </c>
      <c r="F1198" s="9" t="s">
        <v>2143</v>
      </c>
    </row>
    <row r="1199" spans="1:6">
      <c r="A1199" s="179" t="str">
        <f t="shared" si="72"/>
        <v>4AD</v>
      </c>
      <c r="B1199" s="179">
        <v>1197</v>
      </c>
      <c r="C1199" s="182">
        <f t="shared" si="73"/>
        <v>474</v>
      </c>
      <c r="D1199" s="179">
        <f t="shared" si="74"/>
        <v>12</v>
      </c>
      <c r="E1199" s="179" t="str">
        <f t="shared" si="75"/>
        <v>R474.12</v>
      </c>
      <c r="F1199" s="9" t="s">
        <v>2143</v>
      </c>
    </row>
    <row r="1200" spans="1:6">
      <c r="A1200" s="179" t="str">
        <f t="shared" si="72"/>
        <v>4AE</v>
      </c>
      <c r="B1200" s="179">
        <v>1198</v>
      </c>
      <c r="C1200" s="182">
        <f t="shared" si="73"/>
        <v>474</v>
      </c>
      <c r="D1200" s="179">
        <f t="shared" si="74"/>
        <v>13</v>
      </c>
      <c r="E1200" s="179" t="str">
        <f t="shared" si="75"/>
        <v>R474.13</v>
      </c>
      <c r="F1200" s="9" t="s">
        <v>2167</v>
      </c>
    </row>
    <row r="1201" spans="1:6">
      <c r="A1201" s="179" t="str">
        <f t="shared" si="72"/>
        <v>4AF</v>
      </c>
      <c r="B1201" s="179">
        <v>1199</v>
      </c>
      <c r="C1201" s="182">
        <f t="shared" si="73"/>
        <v>474</v>
      </c>
      <c r="D1201" s="179">
        <f t="shared" si="74"/>
        <v>14</v>
      </c>
      <c r="E1201" s="179" t="str">
        <f t="shared" si="75"/>
        <v>R474.14</v>
      </c>
      <c r="F1201" s="9" t="s">
        <v>2168</v>
      </c>
    </row>
    <row r="1202" spans="1:6">
      <c r="A1202" s="179" t="str">
        <f t="shared" si="72"/>
        <v>4B0</v>
      </c>
      <c r="B1202" s="179">
        <v>1200</v>
      </c>
      <c r="C1202" s="182">
        <f t="shared" si="73"/>
        <v>474</v>
      </c>
      <c r="D1202" s="179">
        <f t="shared" si="74"/>
        <v>15</v>
      </c>
      <c r="E1202" s="179" t="str">
        <f t="shared" si="75"/>
        <v>R474.15</v>
      </c>
      <c r="F1202" s="55" t="s">
        <v>2169</v>
      </c>
    </row>
    <row r="1203" spans="1:6">
      <c r="A1203" s="179" t="str">
        <f t="shared" si="72"/>
        <v>4B1</v>
      </c>
      <c r="B1203" s="179">
        <v>1201</v>
      </c>
      <c r="C1203" s="182">
        <f t="shared" si="73"/>
        <v>475</v>
      </c>
      <c r="D1203" s="179">
        <f t="shared" si="74"/>
        <v>0</v>
      </c>
      <c r="E1203" s="179" t="str">
        <f t="shared" si="75"/>
        <v>R475.0</v>
      </c>
      <c r="F1203" s="9" t="s">
        <v>2143</v>
      </c>
    </row>
    <row r="1204" spans="1:6">
      <c r="A1204" s="179" t="str">
        <f t="shared" si="72"/>
        <v>4B2</v>
      </c>
      <c r="B1204" s="179">
        <v>1202</v>
      </c>
      <c r="C1204" s="182">
        <f t="shared" si="73"/>
        <v>475</v>
      </c>
      <c r="D1204" s="179">
        <f t="shared" si="74"/>
        <v>1</v>
      </c>
      <c r="E1204" s="179" t="str">
        <f t="shared" si="75"/>
        <v>R475.1</v>
      </c>
      <c r="F1204" s="9" t="s">
        <v>2170</v>
      </c>
    </row>
    <row r="1205" spans="1:6">
      <c r="A1205" s="179" t="str">
        <f t="shared" si="72"/>
        <v>4B3</v>
      </c>
      <c r="B1205" s="179">
        <v>1203</v>
      </c>
      <c r="C1205" s="182">
        <f t="shared" si="73"/>
        <v>475</v>
      </c>
      <c r="D1205" s="179">
        <f t="shared" si="74"/>
        <v>2</v>
      </c>
      <c r="E1205" s="179" t="str">
        <f t="shared" si="75"/>
        <v>R475.2</v>
      </c>
      <c r="F1205" s="9" t="s">
        <v>2143</v>
      </c>
    </row>
    <row r="1206" spans="1:6">
      <c r="A1206" s="179" t="str">
        <f t="shared" si="72"/>
        <v>4B4</v>
      </c>
      <c r="B1206" s="179">
        <v>1204</v>
      </c>
      <c r="C1206" s="182">
        <f t="shared" si="73"/>
        <v>475</v>
      </c>
      <c r="D1206" s="179">
        <f t="shared" si="74"/>
        <v>3</v>
      </c>
      <c r="E1206" s="179" t="str">
        <f t="shared" si="75"/>
        <v>R475.3</v>
      </c>
      <c r="F1206" s="9" t="s">
        <v>2171</v>
      </c>
    </row>
    <row r="1207" spans="1:6">
      <c r="A1207" s="179" t="str">
        <f t="shared" si="72"/>
        <v>4B5</v>
      </c>
      <c r="B1207" s="179">
        <v>1205</v>
      </c>
      <c r="C1207" s="182">
        <f t="shared" si="73"/>
        <v>475</v>
      </c>
      <c r="D1207" s="179">
        <f t="shared" si="74"/>
        <v>4</v>
      </c>
      <c r="E1207" s="179" t="str">
        <f t="shared" si="75"/>
        <v>R475.4</v>
      </c>
      <c r="F1207" s="9" t="s">
        <v>2172</v>
      </c>
    </row>
    <row r="1208" spans="1:6">
      <c r="A1208" s="179" t="str">
        <f t="shared" si="72"/>
        <v>4B6</v>
      </c>
      <c r="B1208" s="179">
        <v>1206</v>
      </c>
      <c r="C1208" s="182">
        <f t="shared" si="73"/>
        <v>475</v>
      </c>
      <c r="D1208" s="179">
        <f t="shared" si="74"/>
        <v>5</v>
      </c>
      <c r="E1208" s="179" t="str">
        <f t="shared" si="75"/>
        <v>R475.5</v>
      </c>
      <c r="F1208" s="9" t="s">
        <v>2173</v>
      </c>
    </row>
    <row r="1209" spans="1:6">
      <c r="A1209" s="179" t="str">
        <f t="shared" si="72"/>
        <v>4B7</v>
      </c>
      <c r="B1209" s="179">
        <v>1207</v>
      </c>
      <c r="C1209" s="182">
        <f t="shared" si="73"/>
        <v>475</v>
      </c>
      <c r="D1209" s="179">
        <f t="shared" si="74"/>
        <v>6</v>
      </c>
      <c r="E1209" s="179" t="str">
        <f t="shared" si="75"/>
        <v>R475.6</v>
      </c>
      <c r="F1209" s="9" t="s">
        <v>2174</v>
      </c>
    </row>
    <row r="1210" spans="1:6">
      <c r="A1210" s="179" t="str">
        <f t="shared" si="72"/>
        <v>4B8</v>
      </c>
      <c r="B1210" s="179">
        <v>1208</v>
      </c>
      <c r="C1210" s="182">
        <f t="shared" si="73"/>
        <v>475</v>
      </c>
      <c r="D1210" s="179">
        <f t="shared" si="74"/>
        <v>7</v>
      </c>
      <c r="E1210" s="179" t="str">
        <f t="shared" si="75"/>
        <v>R475.7</v>
      </c>
      <c r="F1210" s="9" t="s">
        <v>2175</v>
      </c>
    </row>
    <row r="1211" spans="1:6">
      <c r="A1211" s="179" t="str">
        <f t="shared" si="72"/>
        <v>4B9</v>
      </c>
      <c r="B1211" s="179">
        <v>1209</v>
      </c>
      <c r="C1211" s="182">
        <f t="shared" si="73"/>
        <v>475</v>
      </c>
      <c r="D1211" s="179">
        <f t="shared" si="74"/>
        <v>8</v>
      </c>
      <c r="E1211" s="179" t="str">
        <f t="shared" si="75"/>
        <v>R475.8</v>
      </c>
      <c r="F1211" s="9" t="s">
        <v>2176</v>
      </c>
    </row>
    <row r="1212" spans="1:6">
      <c r="A1212" s="179" t="str">
        <f t="shared" si="72"/>
        <v>4BA</v>
      </c>
      <c r="B1212" s="179">
        <v>1210</v>
      </c>
      <c r="C1212" s="182">
        <f t="shared" si="73"/>
        <v>475</v>
      </c>
      <c r="D1212" s="179">
        <f t="shared" si="74"/>
        <v>9</v>
      </c>
      <c r="E1212" s="179" t="str">
        <f t="shared" si="75"/>
        <v>R475.9</v>
      </c>
      <c r="F1212" s="9" t="s">
        <v>2177</v>
      </c>
    </row>
    <row r="1213" spans="1:6">
      <c r="A1213" s="179" t="str">
        <f t="shared" si="72"/>
        <v>4BB</v>
      </c>
      <c r="B1213" s="179">
        <v>1211</v>
      </c>
      <c r="C1213" s="182">
        <f t="shared" si="73"/>
        <v>475</v>
      </c>
      <c r="D1213" s="179">
        <f t="shared" si="74"/>
        <v>10</v>
      </c>
      <c r="E1213" s="179" t="str">
        <f t="shared" si="75"/>
        <v>R475.10</v>
      </c>
      <c r="F1213" s="9" t="s">
        <v>2178</v>
      </c>
    </row>
    <row r="1214" spans="1:6">
      <c r="A1214" s="179" t="str">
        <f t="shared" si="72"/>
        <v>4BC</v>
      </c>
      <c r="B1214" s="179">
        <v>1212</v>
      </c>
      <c r="C1214" s="182">
        <f t="shared" si="73"/>
        <v>475</v>
      </c>
      <c r="D1214" s="179">
        <f t="shared" si="74"/>
        <v>11</v>
      </c>
      <c r="E1214" s="179" t="str">
        <f t="shared" si="75"/>
        <v>R475.11</v>
      </c>
      <c r="F1214" s="9" t="s">
        <v>2179</v>
      </c>
    </row>
    <row r="1215" spans="1:6">
      <c r="A1215" s="179" t="str">
        <f t="shared" si="72"/>
        <v>4BD</v>
      </c>
      <c r="B1215" s="179">
        <v>1213</v>
      </c>
      <c r="C1215" s="182">
        <f t="shared" si="73"/>
        <v>475</v>
      </c>
      <c r="D1215" s="179">
        <f t="shared" si="74"/>
        <v>12</v>
      </c>
      <c r="E1215" s="179" t="str">
        <f t="shared" si="75"/>
        <v>R475.12</v>
      </c>
      <c r="F1215" s="9" t="s">
        <v>2180</v>
      </c>
    </row>
    <row r="1216" spans="1:6">
      <c r="A1216" s="179" t="str">
        <f t="shared" si="72"/>
        <v>4BE</v>
      </c>
      <c r="B1216" s="179">
        <v>1214</v>
      </c>
      <c r="C1216" s="182">
        <f t="shared" si="73"/>
        <v>475</v>
      </c>
      <c r="D1216" s="179">
        <f t="shared" si="74"/>
        <v>13</v>
      </c>
      <c r="E1216" s="179" t="str">
        <f t="shared" si="75"/>
        <v>R475.13</v>
      </c>
      <c r="F1216" s="9" t="s">
        <v>2181</v>
      </c>
    </row>
    <row r="1217" spans="1:6">
      <c r="A1217" s="179" t="str">
        <f t="shared" si="72"/>
        <v>4BF</v>
      </c>
      <c r="B1217" s="179">
        <v>1215</v>
      </c>
      <c r="C1217" s="182">
        <f t="shared" si="73"/>
        <v>475</v>
      </c>
      <c r="D1217" s="179">
        <f t="shared" si="74"/>
        <v>14</v>
      </c>
      <c r="E1217" s="179" t="str">
        <f t="shared" si="75"/>
        <v>R475.14</v>
      </c>
      <c r="F1217" s="9" t="s">
        <v>2182</v>
      </c>
    </row>
    <row r="1218" spans="1:6">
      <c r="A1218" s="179" t="str">
        <f t="shared" si="72"/>
        <v>4C0</v>
      </c>
      <c r="B1218" s="179">
        <v>1216</v>
      </c>
      <c r="C1218" s="182">
        <f t="shared" si="73"/>
        <v>475</v>
      </c>
      <c r="D1218" s="179">
        <f t="shared" si="74"/>
        <v>15</v>
      </c>
      <c r="E1218" s="179" t="str">
        <f t="shared" si="75"/>
        <v>R475.15</v>
      </c>
      <c r="F1218" s="9" t="s">
        <v>2183</v>
      </c>
    </row>
    <row r="1219" spans="1:6">
      <c r="A1219" s="179" t="str">
        <f t="shared" si="72"/>
        <v>4C1</v>
      </c>
      <c r="B1219" s="179">
        <v>1217</v>
      </c>
      <c r="C1219" s="182">
        <f t="shared" si="73"/>
        <v>476</v>
      </c>
      <c r="D1219" s="179">
        <f t="shared" si="74"/>
        <v>0</v>
      </c>
      <c r="E1219" s="179" t="str">
        <f t="shared" si="75"/>
        <v>R476.0</v>
      </c>
      <c r="F1219" s="9" t="s">
        <v>2184</v>
      </c>
    </row>
    <row r="1220" spans="1:6">
      <c r="A1220" s="179" t="str">
        <f t="shared" ref="A1220:A1283" si="76">DEC2HEX(B1220)</f>
        <v>4C2</v>
      </c>
      <c r="B1220" s="179">
        <v>1218</v>
      </c>
      <c r="C1220" s="182">
        <f t="shared" si="73"/>
        <v>476</v>
      </c>
      <c r="D1220" s="179">
        <f t="shared" si="74"/>
        <v>1</v>
      </c>
      <c r="E1220" s="179" t="str">
        <f t="shared" si="75"/>
        <v>R476.1</v>
      </c>
      <c r="F1220" s="9" t="s">
        <v>2185</v>
      </c>
    </row>
    <row r="1221" spans="1:6">
      <c r="A1221" s="179" t="str">
        <f t="shared" si="76"/>
        <v>4C3</v>
      </c>
      <c r="B1221" s="179">
        <v>1219</v>
      </c>
      <c r="C1221" s="182">
        <f t="shared" si="73"/>
        <v>476</v>
      </c>
      <c r="D1221" s="179">
        <f t="shared" si="74"/>
        <v>2</v>
      </c>
      <c r="E1221" s="179" t="str">
        <f t="shared" si="75"/>
        <v>R476.2</v>
      </c>
      <c r="F1221" s="9" t="s">
        <v>2186</v>
      </c>
    </row>
    <row r="1222" spans="1:6">
      <c r="A1222" s="179" t="str">
        <f t="shared" si="76"/>
        <v>4C4</v>
      </c>
      <c r="B1222" s="179">
        <v>1220</v>
      </c>
      <c r="C1222" s="182">
        <f t="shared" si="73"/>
        <v>476</v>
      </c>
      <c r="D1222" s="179">
        <f t="shared" si="74"/>
        <v>3</v>
      </c>
      <c r="E1222" s="179" t="str">
        <f t="shared" si="75"/>
        <v>R476.3</v>
      </c>
      <c r="F1222" s="9" t="s">
        <v>2187</v>
      </c>
    </row>
    <row r="1223" spans="1:6">
      <c r="A1223" s="179" t="str">
        <f t="shared" si="76"/>
        <v>4C5</v>
      </c>
      <c r="B1223" s="179">
        <v>1221</v>
      </c>
      <c r="C1223" s="182">
        <f t="shared" si="73"/>
        <v>476</v>
      </c>
      <c r="D1223" s="179">
        <f t="shared" si="74"/>
        <v>4</v>
      </c>
      <c r="E1223" s="179" t="str">
        <f t="shared" si="75"/>
        <v>R476.4</v>
      </c>
      <c r="F1223" s="9" t="s">
        <v>2188</v>
      </c>
    </row>
    <row r="1224" spans="1:6">
      <c r="A1224" s="179" t="str">
        <f t="shared" si="76"/>
        <v>4C6</v>
      </c>
      <c r="B1224" s="179">
        <v>1222</v>
      </c>
      <c r="C1224" s="182">
        <f t="shared" ref="C1224:C1287" si="77">IF(D1223&lt;&gt;15,C1223,C1223+1)</f>
        <v>476</v>
      </c>
      <c r="D1224" s="179">
        <f t="shared" si="74"/>
        <v>5</v>
      </c>
      <c r="E1224" s="179" t="str">
        <f t="shared" si="75"/>
        <v>R476.5</v>
      </c>
      <c r="F1224" s="9" t="s">
        <v>2189</v>
      </c>
    </row>
    <row r="1225" spans="1:6">
      <c r="A1225" s="179" t="str">
        <f t="shared" si="76"/>
        <v>4C7</v>
      </c>
      <c r="B1225" s="179">
        <v>1223</v>
      </c>
      <c r="C1225" s="182">
        <f t="shared" si="77"/>
        <v>476</v>
      </c>
      <c r="D1225" s="179">
        <f t="shared" si="74"/>
        <v>6</v>
      </c>
      <c r="E1225" s="179" t="str">
        <f t="shared" si="75"/>
        <v>R476.6</v>
      </c>
      <c r="F1225" s="9" t="s">
        <v>2190</v>
      </c>
    </row>
    <row r="1226" spans="1:6">
      <c r="A1226" s="179" t="str">
        <f t="shared" si="76"/>
        <v>4C8</v>
      </c>
      <c r="B1226" s="179">
        <v>1224</v>
      </c>
      <c r="C1226" s="182">
        <f t="shared" si="77"/>
        <v>476</v>
      </c>
      <c r="D1226" s="179">
        <f t="shared" si="74"/>
        <v>7</v>
      </c>
      <c r="E1226" s="179" t="str">
        <f t="shared" si="75"/>
        <v>R476.7</v>
      </c>
      <c r="F1226" s="9" t="s">
        <v>2191</v>
      </c>
    </row>
    <row r="1227" spans="1:6">
      <c r="A1227" s="179" t="str">
        <f t="shared" si="76"/>
        <v>4C9</v>
      </c>
      <c r="B1227" s="179">
        <v>1225</v>
      </c>
      <c r="C1227" s="182">
        <f t="shared" si="77"/>
        <v>476</v>
      </c>
      <c r="D1227" s="179">
        <f t="shared" si="74"/>
        <v>8</v>
      </c>
      <c r="E1227" s="179" t="str">
        <f t="shared" si="75"/>
        <v>R476.8</v>
      </c>
      <c r="F1227" s="9" t="s">
        <v>2192</v>
      </c>
    </row>
    <row r="1228" spans="1:6">
      <c r="A1228" s="179" t="str">
        <f t="shared" si="76"/>
        <v>4CA</v>
      </c>
      <c r="B1228" s="179">
        <v>1226</v>
      </c>
      <c r="C1228" s="182">
        <f t="shared" si="77"/>
        <v>476</v>
      </c>
      <c r="D1228" s="179">
        <f t="shared" si="74"/>
        <v>9</v>
      </c>
      <c r="E1228" s="179" t="str">
        <f t="shared" si="75"/>
        <v>R476.9</v>
      </c>
      <c r="F1228" s="9" t="s">
        <v>2193</v>
      </c>
    </row>
    <row r="1229" spans="1:6">
      <c r="A1229" s="179" t="str">
        <f t="shared" si="76"/>
        <v>4CB</v>
      </c>
      <c r="B1229" s="179">
        <v>1227</v>
      </c>
      <c r="C1229" s="182">
        <f t="shared" si="77"/>
        <v>476</v>
      </c>
      <c r="D1229" s="179">
        <f t="shared" ref="D1229:D1292" si="78">IF(D1228&lt;&gt;15,D1228+1,0)</f>
        <v>10</v>
      </c>
      <c r="E1229" s="179" t="str">
        <f t="shared" si="75"/>
        <v>R476.10</v>
      </c>
      <c r="F1229" s="9" t="s">
        <v>2194</v>
      </c>
    </row>
    <row r="1230" spans="1:6">
      <c r="A1230" s="179" t="str">
        <f t="shared" si="76"/>
        <v>4CC</v>
      </c>
      <c r="B1230" s="179">
        <v>1228</v>
      </c>
      <c r="C1230" s="182">
        <f t="shared" si="77"/>
        <v>476</v>
      </c>
      <c r="D1230" s="179">
        <f t="shared" si="78"/>
        <v>11</v>
      </c>
      <c r="E1230" s="179" t="str">
        <f t="shared" ref="E1230:E1293" si="79">B$2&amp;C1230&amp;"."&amp;D1230</f>
        <v>R476.11</v>
      </c>
      <c r="F1230" s="9" t="s">
        <v>2195</v>
      </c>
    </row>
    <row r="1231" spans="1:6">
      <c r="A1231" s="179" t="str">
        <f t="shared" si="76"/>
        <v>4CD</v>
      </c>
      <c r="B1231" s="179">
        <v>1229</v>
      </c>
      <c r="C1231" s="182">
        <f t="shared" si="77"/>
        <v>476</v>
      </c>
      <c r="D1231" s="179">
        <f t="shared" si="78"/>
        <v>12</v>
      </c>
      <c r="E1231" s="179" t="str">
        <f t="shared" si="79"/>
        <v>R476.12</v>
      </c>
      <c r="F1231" s="9" t="s">
        <v>2195</v>
      </c>
    </row>
    <row r="1232" spans="1:6">
      <c r="A1232" s="179" t="str">
        <f t="shared" si="76"/>
        <v>4CE</v>
      </c>
      <c r="B1232" s="179">
        <v>1230</v>
      </c>
      <c r="C1232" s="182">
        <f t="shared" si="77"/>
        <v>476</v>
      </c>
      <c r="D1232" s="179">
        <f t="shared" si="78"/>
        <v>13</v>
      </c>
      <c r="E1232" s="179" t="str">
        <f t="shared" si="79"/>
        <v>R476.13</v>
      </c>
      <c r="F1232" s="9" t="s">
        <v>2195</v>
      </c>
    </row>
    <row r="1233" spans="1:6">
      <c r="A1233" s="179" t="str">
        <f t="shared" si="76"/>
        <v>4CF</v>
      </c>
      <c r="B1233" s="179">
        <v>1231</v>
      </c>
      <c r="C1233" s="182">
        <f t="shared" si="77"/>
        <v>476</v>
      </c>
      <c r="D1233" s="179">
        <f t="shared" si="78"/>
        <v>14</v>
      </c>
      <c r="E1233" s="179" t="str">
        <f t="shared" si="79"/>
        <v>R476.14</v>
      </c>
      <c r="F1233" s="9" t="s">
        <v>2195</v>
      </c>
    </row>
    <row r="1234" spans="1:6">
      <c r="A1234" s="179" t="str">
        <f t="shared" si="76"/>
        <v>4D0</v>
      </c>
      <c r="B1234" s="179">
        <v>1232</v>
      </c>
      <c r="C1234" s="182">
        <f t="shared" si="77"/>
        <v>476</v>
      </c>
      <c r="D1234" s="179">
        <f t="shared" si="78"/>
        <v>15</v>
      </c>
      <c r="E1234" s="179" t="str">
        <f t="shared" si="79"/>
        <v>R476.15</v>
      </c>
      <c r="F1234" s="9" t="s">
        <v>2195</v>
      </c>
    </row>
    <row r="1235" spans="1:6">
      <c r="A1235" s="179" t="str">
        <f t="shared" si="76"/>
        <v>4D1</v>
      </c>
      <c r="B1235" s="179">
        <v>1233</v>
      </c>
      <c r="C1235" s="182">
        <f t="shared" si="77"/>
        <v>477</v>
      </c>
      <c r="D1235" s="179">
        <f t="shared" si="78"/>
        <v>0</v>
      </c>
      <c r="E1235" s="179" t="str">
        <f t="shared" si="79"/>
        <v>R477.0</v>
      </c>
      <c r="F1235" s="9" t="s">
        <v>2196</v>
      </c>
    </row>
    <row r="1236" spans="1:6">
      <c r="A1236" s="179" t="str">
        <f t="shared" si="76"/>
        <v>4D2</v>
      </c>
      <c r="B1236" s="179">
        <v>1234</v>
      </c>
      <c r="C1236" s="182">
        <f t="shared" si="77"/>
        <v>477</v>
      </c>
      <c r="D1236" s="179">
        <f t="shared" si="78"/>
        <v>1</v>
      </c>
      <c r="E1236" s="179" t="str">
        <f t="shared" si="79"/>
        <v>R477.1</v>
      </c>
      <c r="F1236" s="9" t="s">
        <v>2197</v>
      </c>
    </row>
    <row r="1237" spans="1:6">
      <c r="A1237" s="179" t="str">
        <f t="shared" si="76"/>
        <v>4D3</v>
      </c>
      <c r="B1237" s="179">
        <v>1235</v>
      </c>
      <c r="C1237" s="182">
        <f t="shared" si="77"/>
        <v>477</v>
      </c>
      <c r="D1237" s="179">
        <f t="shared" si="78"/>
        <v>2</v>
      </c>
      <c r="E1237" s="179" t="str">
        <f t="shared" si="79"/>
        <v>R477.2</v>
      </c>
      <c r="F1237" s="9" t="s">
        <v>2198</v>
      </c>
    </row>
    <row r="1238" spans="1:6">
      <c r="A1238" s="179" t="str">
        <f t="shared" si="76"/>
        <v>4D4</v>
      </c>
      <c r="B1238" s="179">
        <v>1236</v>
      </c>
      <c r="C1238" s="182">
        <f t="shared" si="77"/>
        <v>477</v>
      </c>
      <c r="D1238" s="179">
        <f t="shared" si="78"/>
        <v>3</v>
      </c>
      <c r="E1238" s="179" t="str">
        <f t="shared" si="79"/>
        <v>R477.3</v>
      </c>
      <c r="F1238" s="9" t="s">
        <v>2199</v>
      </c>
    </row>
    <row r="1239" spans="1:6">
      <c r="A1239" s="179" t="str">
        <f t="shared" si="76"/>
        <v>4D5</v>
      </c>
      <c r="B1239" s="179">
        <v>1237</v>
      </c>
      <c r="C1239" s="182">
        <f t="shared" si="77"/>
        <v>477</v>
      </c>
      <c r="D1239" s="179">
        <f t="shared" si="78"/>
        <v>4</v>
      </c>
      <c r="E1239" s="179" t="str">
        <f t="shared" si="79"/>
        <v>R477.4</v>
      </c>
      <c r="F1239" s="9" t="s">
        <v>2200</v>
      </c>
    </row>
    <row r="1240" spans="1:6">
      <c r="A1240" s="179" t="str">
        <f t="shared" si="76"/>
        <v>4D6</v>
      </c>
      <c r="B1240" s="179">
        <v>1238</v>
      </c>
      <c r="C1240" s="182">
        <f t="shared" si="77"/>
        <v>477</v>
      </c>
      <c r="D1240" s="179">
        <f t="shared" si="78"/>
        <v>5</v>
      </c>
      <c r="E1240" s="179" t="str">
        <f t="shared" si="79"/>
        <v>R477.5</v>
      </c>
      <c r="F1240" s="9" t="s">
        <v>2201</v>
      </c>
    </row>
    <row r="1241" spans="1:6">
      <c r="A1241" s="179" t="str">
        <f t="shared" si="76"/>
        <v>4D7</v>
      </c>
      <c r="B1241" s="179">
        <v>1239</v>
      </c>
      <c r="C1241" s="182">
        <f t="shared" si="77"/>
        <v>477</v>
      </c>
      <c r="D1241" s="179">
        <f t="shared" si="78"/>
        <v>6</v>
      </c>
      <c r="E1241" s="179" t="str">
        <f t="shared" si="79"/>
        <v>R477.6</v>
      </c>
      <c r="F1241" s="9" t="s">
        <v>2202</v>
      </c>
    </row>
    <row r="1242" spans="1:6">
      <c r="A1242" s="179" t="str">
        <f t="shared" si="76"/>
        <v>4D8</v>
      </c>
      <c r="B1242" s="179">
        <v>1240</v>
      </c>
      <c r="C1242" s="182">
        <f t="shared" si="77"/>
        <v>477</v>
      </c>
      <c r="D1242" s="179">
        <f t="shared" si="78"/>
        <v>7</v>
      </c>
      <c r="E1242" s="179" t="str">
        <f t="shared" si="79"/>
        <v>R477.7</v>
      </c>
      <c r="F1242" s="9" t="s">
        <v>2203</v>
      </c>
    </row>
    <row r="1243" spans="1:6">
      <c r="A1243" s="179" t="str">
        <f t="shared" si="76"/>
        <v>4D9</v>
      </c>
      <c r="B1243" s="179">
        <v>1241</v>
      </c>
      <c r="C1243" s="182">
        <f t="shared" si="77"/>
        <v>477</v>
      </c>
      <c r="D1243" s="179">
        <f t="shared" si="78"/>
        <v>8</v>
      </c>
      <c r="E1243" s="179" t="str">
        <f t="shared" si="79"/>
        <v>R477.8</v>
      </c>
      <c r="F1243" s="9" t="s">
        <v>2204</v>
      </c>
    </row>
    <row r="1244" spans="1:6">
      <c r="A1244" s="179" t="str">
        <f t="shared" si="76"/>
        <v>4DA</v>
      </c>
      <c r="B1244" s="179">
        <v>1242</v>
      </c>
      <c r="C1244" s="182">
        <f t="shared" si="77"/>
        <v>477</v>
      </c>
      <c r="D1244" s="179">
        <f t="shared" si="78"/>
        <v>9</v>
      </c>
      <c r="E1244" s="179" t="str">
        <f t="shared" si="79"/>
        <v>R477.9</v>
      </c>
      <c r="F1244" s="9" t="s">
        <v>2205</v>
      </c>
    </row>
    <row r="1245" spans="1:6">
      <c r="A1245" s="179" t="str">
        <f t="shared" si="76"/>
        <v>4DB</v>
      </c>
      <c r="B1245" s="179">
        <v>1243</v>
      </c>
      <c r="C1245" s="182">
        <f t="shared" si="77"/>
        <v>477</v>
      </c>
      <c r="D1245" s="179">
        <f t="shared" si="78"/>
        <v>10</v>
      </c>
      <c r="E1245" s="179" t="str">
        <f t="shared" si="79"/>
        <v>R477.10</v>
      </c>
      <c r="F1245" s="9" t="s">
        <v>2206</v>
      </c>
    </row>
    <row r="1246" spans="1:6">
      <c r="A1246" s="179" t="str">
        <f t="shared" si="76"/>
        <v>4DC</v>
      </c>
      <c r="B1246" s="179">
        <v>1244</v>
      </c>
      <c r="C1246" s="182">
        <f t="shared" si="77"/>
        <v>477</v>
      </c>
      <c r="D1246" s="179">
        <f t="shared" si="78"/>
        <v>11</v>
      </c>
      <c r="E1246" s="179" t="str">
        <f t="shared" si="79"/>
        <v>R477.11</v>
      </c>
      <c r="F1246" s="9" t="s">
        <v>2207</v>
      </c>
    </row>
    <row r="1247" spans="1:6">
      <c r="A1247" s="179" t="str">
        <f t="shared" si="76"/>
        <v>4DD</v>
      </c>
      <c r="B1247" s="179">
        <v>1245</v>
      </c>
      <c r="C1247" s="182">
        <f t="shared" si="77"/>
        <v>477</v>
      </c>
      <c r="D1247" s="179">
        <f t="shared" si="78"/>
        <v>12</v>
      </c>
      <c r="E1247" s="179" t="str">
        <f t="shared" si="79"/>
        <v>R477.12</v>
      </c>
      <c r="F1247" s="9" t="s">
        <v>2208</v>
      </c>
    </row>
    <row r="1248" spans="1:6">
      <c r="A1248" s="179" t="str">
        <f t="shared" si="76"/>
        <v>4DE</v>
      </c>
      <c r="B1248" s="179">
        <v>1246</v>
      </c>
      <c r="C1248" s="182">
        <f t="shared" si="77"/>
        <v>477</v>
      </c>
      <c r="D1248" s="179">
        <f t="shared" si="78"/>
        <v>13</v>
      </c>
      <c r="E1248" s="179" t="str">
        <f t="shared" si="79"/>
        <v>R477.13</v>
      </c>
      <c r="F1248" s="9" t="s">
        <v>2209</v>
      </c>
    </row>
    <row r="1249" spans="1:6">
      <c r="A1249" s="179" t="str">
        <f t="shared" si="76"/>
        <v>4DF</v>
      </c>
      <c r="B1249" s="179">
        <v>1247</v>
      </c>
      <c r="C1249" s="182">
        <f t="shared" si="77"/>
        <v>477</v>
      </c>
      <c r="D1249" s="179">
        <f t="shared" si="78"/>
        <v>14</v>
      </c>
      <c r="E1249" s="179" t="str">
        <f t="shared" si="79"/>
        <v>R477.14</v>
      </c>
      <c r="F1249" s="9" t="s">
        <v>2195</v>
      </c>
    </row>
    <row r="1250" spans="1:6">
      <c r="A1250" s="179" t="str">
        <f t="shared" si="76"/>
        <v>4E0</v>
      </c>
      <c r="B1250" s="179">
        <v>1248</v>
      </c>
      <c r="C1250" s="182">
        <f t="shared" si="77"/>
        <v>477</v>
      </c>
      <c r="D1250" s="179">
        <f t="shared" si="78"/>
        <v>15</v>
      </c>
      <c r="E1250" s="179" t="str">
        <f t="shared" si="79"/>
        <v>R477.15</v>
      </c>
      <c r="F1250" s="9" t="s">
        <v>2195</v>
      </c>
    </row>
    <row r="1251" spans="1:6">
      <c r="A1251" s="179" t="str">
        <f t="shared" si="76"/>
        <v>4E1</v>
      </c>
      <c r="B1251" s="179">
        <v>1249</v>
      </c>
      <c r="C1251" s="182">
        <f t="shared" si="77"/>
        <v>478</v>
      </c>
      <c r="D1251" s="179">
        <f t="shared" si="78"/>
        <v>0</v>
      </c>
      <c r="E1251" s="179" t="str">
        <f t="shared" si="79"/>
        <v>R478.0</v>
      </c>
      <c r="F1251" s="9" t="s">
        <v>2210</v>
      </c>
    </row>
    <row r="1252" spans="1:6">
      <c r="A1252" s="179" t="str">
        <f t="shared" si="76"/>
        <v>4E2</v>
      </c>
      <c r="B1252" s="179">
        <v>1250</v>
      </c>
      <c r="C1252" s="182">
        <f t="shared" si="77"/>
        <v>478</v>
      </c>
      <c r="D1252" s="179">
        <f t="shared" si="78"/>
        <v>1</v>
      </c>
      <c r="E1252" s="179" t="str">
        <f t="shared" si="79"/>
        <v>R478.1</v>
      </c>
      <c r="F1252" s="9" t="s">
        <v>2211</v>
      </c>
    </row>
    <row r="1253" spans="1:6">
      <c r="A1253" s="179" t="str">
        <f t="shared" si="76"/>
        <v>4E3</v>
      </c>
      <c r="B1253" s="179">
        <v>1251</v>
      </c>
      <c r="C1253" s="182">
        <f t="shared" si="77"/>
        <v>478</v>
      </c>
      <c r="D1253" s="179">
        <f t="shared" si="78"/>
        <v>2</v>
      </c>
      <c r="E1253" s="179" t="str">
        <f t="shared" si="79"/>
        <v>R478.2</v>
      </c>
      <c r="F1253" s="9" t="s">
        <v>2212</v>
      </c>
    </row>
    <row r="1254" spans="1:6">
      <c r="A1254" s="179" t="str">
        <f t="shared" si="76"/>
        <v>4E4</v>
      </c>
      <c r="B1254" s="179">
        <v>1252</v>
      </c>
      <c r="C1254" s="182">
        <f t="shared" si="77"/>
        <v>478</v>
      </c>
      <c r="D1254" s="179">
        <f t="shared" si="78"/>
        <v>3</v>
      </c>
      <c r="E1254" s="179" t="str">
        <f t="shared" si="79"/>
        <v>R478.3</v>
      </c>
      <c r="F1254" s="9" t="s">
        <v>2213</v>
      </c>
    </row>
    <row r="1255" spans="1:6">
      <c r="A1255" s="179" t="str">
        <f t="shared" si="76"/>
        <v>4E5</v>
      </c>
      <c r="B1255" s="179">
        <v>1253</v>
      </c>
      <c r="C1255" s="182">
        <f t="shared" si="77"/>
        <v>478</v>
      </c>
      <c r="D1255" s="179">
        <f t="shared" si="78"/>
        <v>4</v>
      </c>
      <c r="E1255" s="179" t="str">
        <f t="shared" si="79"/>
        <v>R478.4</v>
      </c>
      <c r="F1255" s="9" t="s">
        <v>2214</v>
      </c>
    </row>
    <row r="1256" spans="1:6">
      <c r="A1256" s="179" t="str">
        <f t="shared" si="76"/>
        <v>4E6</v>
      </c>
      <c r="B1256" s="179">
        <v>1254</v>
      </c>
      <c r="C1256" s="182">
        <f t="shared" si="77"/>
        <v>478</v>
      </c>
      <c r="D1256" s="179">
        <f t="shared" si="78"/>
        <v>5</v>
      </c>
      <c r="E1256" s="179" t="str">
        <f t="shared" si="79"/>
        <v>R478.5</v>
      </c>
      <c r="F1256" s="9" t="s">
        <v>2215</v>
      </c>
    </row>
    <row r="1257" spans="1:6">
      <c r="A1257" s="179" t="str">
        <f t="shared" si="76"/>
        <v>4E7</v>
      </c>
      <c r="B1257" s="179">
        <v>1255</v>
      </c>
      <c r="C1257" s="182">
        <f t="shared" si="77"/>
        <v>478</v>
      </c>
      <c r="D1257" s="179">
        <f t="shared" si="78"/>
        <v>6</v>
      </c>
      <c r="E1257" s="179" t="str">
        <f t="shared" si="79"/>
        <v>R478.6</v>
      </c>
      <c r="F1257" s="9" t="s">
        <v>2195</v>
      </c>
    </row>
    <row r="1258" spans="1:6">
      <c r="A1258" s="179" t="str">
        <f t="shared" si="76"/>
        <v>4E8</v>
      </c>
      <c r="B1258" s="179">
        <v>1256</v>
      </c>
      <c r="C1258" s="182">
        <f t="shared" si="77"/>
        <v>478</v>
      </c>
      <c r="D1258" s="179">
        <f t="shared" si="78"/>
        <v>7</v>
      </c>
      <c r="E1258" s="179" t="str">
        <f t="shared" si="79"/>
        <v>R478.7</v>
      </c>
      <c r="F1258" s="9" t="s">
        <v>2195</v>
      </c>
    </row>
    <row r="1259" spans="1:6">
      <c r="A1259" s="179" t="str">
        <f t="shared" si="76"/>
        <v>4E9</v>
      </c>
      <c r="B1259" s="179">
        <v>1257</v>
      </c>
      <c r="C1259" s="182">
        <f t="shared" si="77"/>
        <v>478</v>
      </c>
      <c r="D1259" s="179">
        <f t="shared" si="78"/>
        <v>8</v>
      </c>
      <c r="E1259" s="179" t="str">
        <f t="shared" si="79"/>
        <v>R478.8</v>
      </c>
      <c r="F1259" s="9" t="s">
        <v>2216</v>
      </c>
    </row>
    <row r="1260" spans="1:6">
      <c r="A1260" s="179" t="str">
        <f t="shared" si="76"/>
        <v>4EA</v>
      </c>
      <c r="B1260" s="179">
        <v>1258</v>
      </c>
      <c r="C1260" s="182">
        <f t="shared" si="77"/>
        <v>478</v>
      </c>
      <c r="D1260" s="179">
        <f t="shared" si="78"/>
        <v>9</v>
      </c>
      <c r="E1260" s="179" t="str">
        <f t="shared" si="79"/>
        <v>R478.9</v>
      </c>
      <c r="F1260" s="9" t="s">
        <v>2217</v>
      </c>
    </row>
    <row r="1261" spans="1:6">
      <c r="A1261" s="179" t="str">
        <f t="shared" si="76"/>
        <v>4EB</v>
      </c>
      <c r="B1261" s="179">
        <v>1259</v>
      </c>
      <c r="C1261" s="182">
        <f t="shared" si="77"/>
        <v>478</v>
      </c>
      <c r="D1261" s="179">
        <f t="shared" si="78"/>
        <v>10</v>
      </c>
      <c r="E1261" s="179" t="str">
        <f t="shared" si="79"/>
        <v>R478.10</v>
      </c>
      <c r="F1261" s="9" t="s">
        <v>2218</v>
      </c>
    </row>
    <row r="1262" spans="1:6">
      <c r="A1262" s="179" t="str">
        <f t="shared" si="76"/>
        <v>4EC</v>
      </c>
      <c r="B1262" s="179">
        <v>1260</v>
      </c>
      <c r="C1262" s="182">
        <f t="shared" si="77"/>
        <v>478</v>
      </c>
      <c r="D1262" s="179">
        <f t="shared" si="78"/>
        <v>11</v>
      </c>
      <c r="E1262" s="179" t="str">
        <f t="shared" si="79"/>
        <v>R478.11</v>
      </c>
      <c r="F1262" s="9" t="s">
        <v>2195</v>
      </c>
    </row>
    <row r="1263" spans="1:6">
      <c r="A1263" s="179" t="str">
        <f t="shared" si="76"/>
        <v>4ED</v>
      </c>
      <c r="B1263" s="179">
        <v>1261</v>
      </c>
      <c r="C1263" s="182">
        <f t="shared" si="77"/>
        <v>478</v>
      </c>
      <c r="D1263" s="179">
        <f t="shared" si="78"/>
        <v>12</v>
      </c>
      <c r="E1263" s="179" t="str">
        <f t="shared" si="79"/>
        <v>R478.12</v>
      </c>
      <c r="F1263" s="9" t="s">
        <v>2195</v>
      </c>
    </row>
    <row r="1264" spans="1:6">
      <c r="A1264" s="179" t="str">
        <f t="shared" si="76"/>
        <v>4EE</v>
      </c>
      <c r="B1264" s="179">
        <v>1262</v>
      </c>
      <c r="C1264" s="182">
        <f t="shared" si="77"/>
        <v>478</v>
      </c>
      <c r="D1264" s="179">
        <f t="shared" si="78"/>
        <v>13</v>
      </c>
      <c r="E1264" s="179" t="str">
        <f t="shared" si="79"/>
        <v>R478.13</v>
      </c>
      <c r="F1264" s="9" t="s">
        <v>2219</v>
      </c>
    </row>
    <row r="1265" spans="1:6">
      <c r="A1265" s="179" t="str">
        <f t="shared" si="76"/>
        <v>4EF</v>
      </c>
      <c r="B1265" s="179">
        <v>1263</v>
      </c>
      <c r="C1265" s="182">
        <f t="shared" si="77"/>
        <v>478</v>
      </c>
      <c r="D1265" s="179">
        <f t="shared" si="78"/>
        <v>14</v>
      </c>
      <c r="E1265" s="179" t="str">
        <f t="shared" si="79"/>
        <v>R478.14</v>
      </c>
      <c r="F1265" s="9" t="s">
        <v>2220</v>
      </c>
    </row>
    <row r="1266" spans="1:6">
      <c r="A1266" s="179" t="str">
        <f t="shared" si="76"/>
        <v>4F0</v>
      </c>
      <c r="B1266" s="179">
        <v>1264</v>
      </c>
      <c r="C1266" s="182">
        <f t="shared" si="77"/>
        <v>478</v>
      </c>
      <c r="D1266" s="179">
        <f t="shared" si="78"/>
        <v>15</v>
      </c>
      <c r="E1266" s="179" t="str">
        <f t="shared" si="79"/>
        <v>R478.15</v>
      </c>
      <c r="F1266" s="55" t="s">
        <v>2221</v>
      </c>
    </row>
    <row r="1267" spans="1:6">
      <c r="A1267" s="179" t="str">
        <f t="shared" si="76"/>
        <v>4F1</v>
      </c>
      <c r="B1267" s="179">
        <v>1265</v>
      </c>
      <c r="C1267" s="182">
        <f t="shared" si="77"/>
        <v>479</v>
      </c>
      <c r="D1267" s="179">
        <f t="shared" si="78"/>
        <v>0</v>
      </c>
      <c r="E1267" s="179" t="str">
        <f t="shared" si="79"/>
        <v>R479.0</v>
      </c>
      <c r="F1267" s="9" t="s">
        <v>2195</v>
      </c>
    </row>
    <row r="1268" spans="1:6">
      <c r="A1268" s="179" t="str">
        <f t="shared" si="76"/>
        <v>4F2</v>
      </c>
      <c r="B1268" s="179">
        <v>1266</v>
      </c>
      <c r="C1268" s="182">
        <f t="shared" si="77"/>
        <v>479</v>
      </c>
      <c r="D1268" s="179">
        <f t="shared" si="78"/>
        <v>1</v>
      </c>
      <c r="E1268" s="179" t="str">
        <f t="shared" si="79"/>
        <v>R479.1</v>
      </c>
      <c r="F1268" s="9" t="s">
        <v>2222</v>
      </c>
    </row>
    <row r="1269" spans="1:6">
      <c r="A1269" s="179" t="str">
        <f t="shared" si="76"/>
        <v>4F3</v>
      </c>
      <c r="B1269" s="179">
        <v>1267</v>
      </c>
      <c r="C1269" s="182">
        <f t="shared" si="77"/>
        <v>479</v>
      </c>
      <c r="D1269" s="179">
        <f t="shared" si="78"/>
        <v>2</v>
      </c>
      <c r="E1269" s="179" t="str">
        <f t="shared" si="79"/>
        <v>R479.2</v>
      </c>
      <c r="F1269" s="9" t="s">
        <v>2195</v>
      </c>
    </row>
    <row r="1270" spans="1:6">
      <c r="A1270" s="179" t="str">
        <f t="shared" si="76"/>
        <v>4F4</v>
      </c>
      <c r="B1270" s="179">
        <v>1268</v>
      </c>
      <c r="C1270" s="182">
        <f t="shared" si="77"/>
        <v>479</v>
      </c>
      <c r="D1270" s="179">
        <f t="shared" si="78"/>
        <v>3</v>
      </c>
      <c r="E1270" s="179" t="str">
        <f t="shared" si="79"/>
        <v>R479.3</v>
      </c>
      <c r="F1270" s="9" t="s">
        <v>2223</v>
      </c>
    </row>
    <row r="1271" spans="1:6">
      <c r="A1271" s="179" t="str">
        <f t="shared" si="76"/>
        <v>4F5</v>
      </c>
      <c r="B1271" s="179">
        <v>1269</v>
      </c>
      <c r="C1271" s="182">
        <f t="shared" si="77"/>
        <v>479</v>
      </c>
      <c r="D1271" s="179">
        <f t="shared" si="78"/>
        <v>4</v>
      </c>
      <c r="E1271" s="179" t="str">
        <f t="shared" si="79"/>
        <v>R479.4</v>
      </c>
      <c r="F1271" s="9" t="s">
        <v>2224</v>
      </c>
    </row>
    <row r="1272" spans="1:6">
      <c r="A1272" s="179" t="str">
        <f t="shared" si="76"/>
        <v>4F6</v>
      </c>
      <c r="B1272" s="179">
        <v>1270</v>
      </c>
      <c r="C1272" s="182">
        <f t="shared" si="77"/>
        <v>479</v>
      </c>
      <c r="D1272" s="179">
        <f t="shared" si="78"/>
        <v>5</v>
      </c>
      <c r="E1272" s="179" t="str">
        <f t="shared" si="79"/>
        <v>R479.5</v>
      </c>
      <c r="F1272" s="9" t="s">
        <v>2225</v>
      </c>
    </row>
    <row r="1273" spans="1:6">
      <c r="A1273" s="179" t="str">
        <f t="shared" si="76"/>
        <v>4F7</v>
      </c>
      <c r="B1273" s="179">
        <v>1271</v>
      </c>
      <c r="C1273" s="182">
        <f t="shared" si="77"/>
        <v>479</v>
      </c>
      <c r="D1273" s="179">
        <f t="shared" si="78"/>
        <v>6</v>
      </c>
      <c r="E1273" s="179" t="str">
        <f t="shared" si="79"/>
        <v>R479.6</v>
      </c>
      <c r="F1273" s="9" t="s">
        <v>2226</v>
      </c>
    </row>
    <row r="1274" spans="1:6">
      <c r="A1274" s="179" t="str">
        <f t="shared" si="76"/>
        <v>4F8</v>
      </c>
      <c r="B1274" s="179">
        <v>1272</v>
      </c>
      <c r="C1274" s="182">
        <f t="shared" si="77"/>
        <v>479</v>
      </c>
      <c r="D1274" s="179">
        <f t="shared" si="78"/>
        <v>7</v>
      </c>
      <c r="E1274" s="179" t="str">
        <f t="shared" si="79"/>
        <v>R479.7</v>
      </c>
      <c r="F1274" s="9" t="s">
        <v>2227</v>
      </c>
    </row>
    <row r="1275" spans="1:6">
      <c r="A1275" s="179" t="str">
        <f t="shared" si="76"/>
        <v>4F9</v>
      </c>
      <c r="B1275" s="179">
        <v>1273</v>
      </c>
      <c r="C1275" s="182">
        <f t="shared" si="77"/>
        <v>479</v>
      </c>
      <c r="D1275" s="179">
        <f t="shared" si="78"/>
        <v>8</v>
      </c>
      <c r="E1275" s="179" t="str">
        <f t="shared" si="79"/>
        <v>R479.8</v>
      </c>
      <c r="F1275" s="9" t="s">
        <v>2228</v>
      </c>
    </row>
    <row r="1276" spans="1:6">
      <c r="A1276" s="179" t="str">
        <f t="shared" si="76"/>
        <v>4FA</v>
      </c>
      <c r="B1276" s="179">
        <v>1274</v>
      </c>
      <c r="C1276" s="182">
        <f t="shared" si="77"/>
        <v>479</v>
      </c>
      <c r="D1276" s="179">
        <f t="shared" si="78"/>
        <v>9</v>
      </c>
      <c r="E1276" s="179" t="str">
        <f t="shared" si="79"/>
        <v>R479.9</v>
      </c>
      <c r="F1276" s="9" t="s">
        <v>2229</v>
      </c>
    </row>
    <row r="1277" spans="1:6">
      <c r="A1277" s="179" t="str">
        <f t="shared" si="76"/>
        <v>4FB</v>
      </c>
      <c r="B1277" s="179">
        <v>1275</v>
      </c>
      <c r="C1277" s="182">
        <f t="shared" si="77"/>
        <v>479</v>
      </c>
      <c r="D1277" s="179">
        <f t="shared" si="78"/>
        <v>10</v>
      </c>
      <c r="E1277" s="179" t="str">
        <f t="shared" si="79"/>
        <v>R479.10</v>
      </c>
      <c r="F1277" s="9" t="s">
        <v>2230</v>
      </c>
    </row>
    <row r="1278" spans="1:6">
      <c r="A1278" s="179" t="str">
        <f t="shared" si="76"/>
        <v>4FC</v>
      </c>
      <c r="B1278" s="179">
        <v>1276</v>
      </c>
      <c r="C1278" s="182">
        <f t="shared" si="77"/>
        <v>479</v>
      </c>
      <c r="D1278" s="179">
        <f t="shared" si="78"/>
        <v>11</v>
      </c>
      <c r="E1278" s="179" t="str">
        <f t="shared" si="79"/>
        <v>R479.11</v>
      </c>
      <c r="F1278" s="9" t="s">
        <v>2231</v>
      </c>
    </row>
    <row r="1279" spans="1:6">
      <c r="A1279" s="179" t="str">
        <f t="shared" si="76"/>
        <v>4FD</v>
      </c>
      <c r="B1279" s="179">
        <v>1277</v>
      </c>
      <c r="C1279" s="182">
        <f t="shared" si="77"/>
        <v>479</v>
      </c>
      <c r="D1279" s="179">
        <f t="shared" si="78"/>
        <v>12</v>
      </c>
      <c r="E1279" s="179" t="str">
        <f t="shared" si="79"/>
        <v>R479.12</v>
      </c>
      <c r="F1279" s="9" t="s">
        <v>2232</v>
      </c>
    </row>
    <row r="1280" spans="1:6">
      <c r="A1280" s="179" t="str">
        <f t="shared" si="76"/>
        <v>4FE</v>
      </c>
      <c r="B1280" s="179">
        <v>1278</v>
      </c>
      <c r="C1280" s="182">
        <f t="shared" si="77"/>
        <v>479</v>
      </c>
      <c r="D1280" s="179">
        <f t="shared" si="78"/>
        <v>13</v>
      </c>
      <c r="E1280" s="179" t="str">
        <f t="shared" si="79"/>
        <v>R479.13</v>
      </c>
      <c r="F1280" s="9" t="s">
        <v>2233</v>
      </c>
    </row>
    <row r="1281" spans="1:6">
      <c r="A1281" s="179" t="str">
        <f t="shared" si="76"/>
        <v>4FF</v>
      </c>
      <c r="B1281" s="179">
        <v>1279</v>
      </c>
      <c r="C1281" s="182">
        <f t="shared" si="77"/>
        <v>479</v>
      </c>
      <c r="D1281" s="179">
        <f t="shared" si="78"/>
        <v>14</v>
      </c>
      <c r="E1281" s="179" t="str">
        <f t="shared" si="79"/>
        <v>R479.14</v>
      </c>
      <c r="F1281" s="9" t="s">
        <v>2234</v>
      </c>
    </row>
    <row r="1282" spans="1:6">
      <c r="A1282" s="179" t="str">
        <f t="shared" si="76"/>
        <v>500</v>
      </c>
      <c r="B1282" s="179">
        <v>1280</v>
      </c>
      <c r="C1282" s="182">
        <f t="shared" si="77"/>
        <v>479</v>
      </c>
      <c r="D1282" s="179">
        <f t="shared" si="78"/>
        <v>15</v>
      </c>
      <c r="E1282" s="179" t="str">
        <f t="shared" si="79"/>
        <v>R479.15</v>
      </c>
      <c r="F1282" s="9" t="s">
        <v>2235</v>
      </c>
    </row>
    <row r="1283" spans="1:6">
      <c r="A1283" s="179" t="str">
        <f t="shared" si="76"/>
        <v>501</v>
      </c>
      <c r="B1283" s="179">
        <v>1281</v>
      </c>
      <c r="C1283" s="182">
        <f t="shared" si="77"/>
        <v>480</v>
      </c>
      <c r="D1283" s="179">
        <f t="shared" si="78"/>
        <v>0</v>
      </c>
      <c r="E1283" s="179" t="str">
        <f t="shared" si="79"/>
        <v>R480.0</v>
      </c>
      <c r="F1283" s="9" t="s">
        <v>2236</v>
      </c>
    </row>
    <row r="1284" spans="1:6">
      <c r="A1284" s="179" t="str">
        <f t="shared" ref="A1284:A1347" si="80">DEC2HEX(B1284)</f>
        <v>502</v>
      </c>
      <c r="B1284" s="179">
        <v>1282</v>
      </c>
      <c r="C1284" s="182">
        <f t="shared" si="77"/>
        <v>480</v>
      </c>
      <c r="D1284" s="179">
        <f t="shared" si="78"/>
        <v>1</v>
      </c>
      <c r="E1284" s="179" t="str">
        <f t="shared" si="79"/>
        <v>R480.1</v>
      </c>
      <c r="F1284" s="9" t="s">
        <v>2237</v>
      </c>
    </row>
    <row r="1285" spans="1:6">
      <c r="A1285" s="179" t="str">
        <f t="shared" si="80"/>
        <v>503</v>
      </c>
      <c r="B1285" s="179">
        <v>1283</v>
      </c>
      <c r="C1285" s="182">
        <f t="shared" si="77"/>
        <v>480</v>
      </c>
      <c r="D1285" s="179">
        <f t="shared" si="78"/>
        <v>2</v>
      </c>
      <c r="E1285" s="179" t="str">
        <f t="shared" si="79"/>
        <v>R480.2</v>
      </c>
      <c r="F1285" s="9" t="s">
        <v>2238</v>
      </c>
    </row>
    <row r="1286" spans="1:6">
      <c r="A1286" s="179" t="str">
        <f t="shared" si="80"/>
        <v>504</v>
      </c>
      <c r="B1286" s="179">
        <v>1284</v>
      </c>
      <c r="C1286" s="182">
        <f t="shared" si="77"/>
        <v>480</v>
      </c>
      <c r="D1286" s="179">
        <f t="shared" si="78"/>
        <v>3</v>
      </c>
      <c r="E1286" s="179" t="str">
        <f t="shared" si="79"/>
        <v>R480.3</v>
      </c>
      <c r="F1286" s="9" t="s">
        <v>2239</v>
      </c>
    </row>
    <row r="1287" spans="1:6">
      <c r="A1287" s="179" t="str">
        <f t="shared" si="80"/>
        <v>505</v>
      </c>
      <c r="B1287" s="179">
        <v>1285</v>
      </c>
      <c r="C1287" s="182">
        <f t="shared" si="77"/>
        <v>480</v>
      </c>
      <c r="D1287" s="179">
        <f t="shared" si="78"/>
        <v>4</v>
      </c>
      <c r="E1287" s="179" t="str">
        <f t="shared" si="79"/>
        <v>R480.4</v>
      </c>
      <c r="F1287" s="9" t="s">
        <v>2240</v>
      </c>
    </row>
    <row r="1288" spans="1:6">
      <c r="A1288" s="179" t="str">
        <f t="shared" si="80"/>
        <v>506</v>
      </c>
      <c r="B1288" s="179">
        <v>1286</v>
      </c>
      <c r="C1288" s="182">
        <f t="shared" ref="C1288:C1351" si="81">IF(D1287&lt;&gt;15,C1287,C1287+1)</f>
        <v>480</v>
      </c>
      <c r="D1288" s="179">
        <f t="shared" si="78"/>
        <v>5</v>
      </c>
      <c r="E1288" s="179" t="str">
        <f t="shared" si="79"/>
        <v>R480.5</v>
      </c>
      <c r="F1288" s="9" t="s">
        <v>2241</v>
      </c>
    </row>
    <row r="1289" spans="1:6">
      <c r="A1289" s="179" t="str">
        <f t="shared" si="80"/>
        <v>507</v>
      </c>
      <c r="B1289" s="179">
        <v>1287</v>
      </c>
      <c r="C1289" s="182">
        <f t="shared" si="81"/>
        <v>480</v>
      </c>
      <c r="D1289" s="179">
        <f t="shared" si="78"/>
        <v>6</v>
      </c>
      <c r="E1289" s="179" t="str">
        <f t="shared" si="79"/>
        <v>R480.6</v>
      </c>
      <c r="F1289" s="9" t="s">
        <v>2242</v>
      </c>
    </row>
    <row r="1290" spans="1:6">
      <c r="A1290" s="179" t="str">
        <f t="shared" si="80"/>
        <v>508</v>
      </c>
      <c r="B1290" s="179">
        <v>1288</v>
      </c>
      <c r="C1290" s="182">
        <f t="shared" si="81"/>
        <v>480</v>
      </c>
      <c r="D1290" s="179">
        <f t="shared" si="78"/>
        <v>7</v>
      </c>
      <c r="E1290" s="179" t="str">
        <f t="shared" si="79"/>
        <v>R480.7</v>
      </c>
      <c r="F1290" s="9" t="s">
        <v>2243</v>
      </c>
    </row>
    <row r="1291" spans="1:6">
      <c r="A1291" s="179" t="str">
        <f t="shared" si="80"/>
        <v>509</v>
      </c>
      <c r="B1291" s="179">
        <v>1289</v>
      </c>
      <c r="C1291" s="182">
        <f t="shared" si="81"/>
        <v>480</v>
      </c>
      <c r="D1291" s="179">
        <f t="shared" si="78"/>
        <v>8</v>
      </c>
      <c r="E1291" s="179" t="str">
        <f t="shared" si="79"/>
        <v>R480.8</v>
      </c>
      <c r="F1291" s="9" t="s">
        <v>2244</v>
      </c>
    </row>
    <row r="1292" spans="1:6">
      <c r="A1292" s="179" t="str">
        <f t="shared" si="80"/>
        <v>50A</v>
      </c>
      <c r="B1292" s="179">
        <v>1290</v>
      </c>
      <c r="C1292" s="182">
        <f t="shared" si="81"/>
        <v>480</v>
      </c>
      <c r="D1292" s="179">
        <f t="shared" si="78"/>
        <v>9</v>
      </c>
      <c r="E1292" s="179" t="str">
        <f t="shared" si="79"/>
        <v>R480.9</v>
      </c>
      <c r="F1292" s="9" t="s">
        <v>2245</v>
      </c>
    </row>
    <row r="1293" spans="1:6">
      <c r="A1293" s="179" t="str">
        <f t="shared" si="80"/>
        <v>50B</v>
      </c>
      <c r="B1293" s="179">
        <v>1291</v>
      </c>
      <c r="C1293" s="182">
        <f t="shared" si="81"/>
        <v>480</v>
      </c>
      <c r="D1293" s="179">
        <f t="shared" ref="D1293:D1356" si="82">IF(D1292&lt;&gt;15,D1292+1,0)</f>
        <v>10</v>
      </c>
      <c r="E1293" s="179" t="str">
        <f t="shared" si="79"/>
        <v>R480.10</v>
      </c>
      <c r="F1293" s="9" t="s">
        <v>2246</v>
      </c>
    </row>
    <row r="1294" spans="1:6">
      <c r="A1294" s="179" t="str">
        <f t="shared" si="80"/>
        <v>50C</v>
      </c>
      <c r="B1294" s="179">
        <v>1292</v>
      </c>
      <c r="C1294" s="182">
        <f t="shared" si="81"/>
        <v>480</v>
      </c>
      <c r="D1294" s="179">
        <f t="shared" si="82"/>
        <v>11</v>
      </c>
      <c r="E1294" s="179" t="str">
        <f t="shared" ref="E1294:E1357" si="83">B$2&amp;C1294&amp;"."&amp;D1294</f>
        <v>R480.11</v>
      </c>
      <c r="F1294" s="9" t="s">
        <v>2247</v>
      </c>
    </row>
    <row r="1295" spans="1:6">
      <c r="A1295" s="179" t="str">
        <f t="shared" si="80"/>
        <v>50D</v>
      </c>
      <c r="B1295" s="179">
        <v>1293</v>
      </c>
      <c r="C1295" s="182">
        <f t="shared" si="81"/>
        <v>480</v>
      </c>
      <c r="D1295" s="179">
        <f t="shared" si="82"/>
        <v>12</v>
      </c>
      <c r="E1295" s="179" t="str">
        <f t="shared" si="83"/>
        <v>R480.12</v>
      </c>
      <c r="F1295" s="9" t="s">
        <v>2247</v>
      </c>
    </row>
    <row r="1296" spans="1:6">
      <c r="A1296" s="179" t="str">
        <f t="shared" si="80"/>
        <v>50E</v>
      </c>
      <c r="B1296" s="179">
        <v>1294</v>
      </c>
      <c r="C1296" s="182">
        <f t="shared" si="81"/>
        <v>480</v>
      </c>
      <c r="D1296" s="179">
        <f t="shared" si="82"/>
        <v>13</v>
      </c>
      <c r="E1296" s="179" t="str">
        <f t="shared" si="83"/>
        <v>R480.13</v>
      </c>
      <c r="F1296" s="9" t="s">
        <v>2247</v>
      </c>
    </row>
    <row r="1297" spans="1:6">
      <c r="A1297" s="179" t="str">
        <f t="shared" si="80"/>
        <v>50F</v>
      </c>
      <c r="B1297" s="179">
        <v>1295</v>
      </c>
      <c r="C1297" s="182">
        <f t="shared" si="81"/>
        <v>480</v>
      </c>
      <c r="D1297" s="179">
        <f t="shared" si="82"/>
        <v>14</v>
      </c>
      <c r="E1297" s="179" t="str">
        <f t="shared" si="83"/>
        <v>R480.14</v>
      </c>
      <c r="F1297" s="9" t="s">
        <v>2247</v>
      </c>
    </row>
    <row r="1298" spans="1:6">
      <c r="A1298" s="179" t="str">
        <f t="shared" si="80"/>
        <v>510</v>
      </c>
      <c r="B1298" s="179">
        <v>1296</v>
      </c>
      <c r="C1298" s="182">
        <f t="shared" si="81"/>
        <v>480</v>
      </c>
      <c r="D1298" s="179">
        <f t="shared" si="82"/>
        <v>15</v>
      </c>
      <c r="E1298" s="179" t="str">
        <f t="shared" si="83"/>
        <v>R480.15</v>
      </c>
      <c r="F1298" s="9" t="s">
        <v>2247</v>
      </c>
    </row>
    <row r="1299" spans="1:6">
      <c r="A1299" s="179" t="str">
        <f t="shared" si="80"/>
        <v>511</v>
      </c>
      <c r="B1299" s="179">
        <v>1297</v>
      </c>
      <c r="C1299" s="182">
        <f t="shared" si="81"/>
        <v>481</v>
      </c>
      <c r="D1299" s="179">
        <f t="shared" si="82"/>
        <v>0</v>
      </c>
      <c r="E1299" s="179" t="str">
        <f t="shared" si="83"/>
        <v>R481.0</v>
      </c>
      <c r="F1299" s="9" t="s">
        <v>2248</v>
      </c>
    </row>
    <row r="1300" spans="1:6">
      <c r="A1300" s="179" t="str">
        <f t="shared" si="80"/>
        <v>512</v>
      </c>
      <c r="B1300" s="179">
        <v>1298</v>
      </c>
      <c r="C1300" s="182">
        <f t="shared" si="81"/>
        <v>481</v>
      </c>
      <c r="D1300" s="179">
        <f t="shared" si="82"/>
        <v>1</v>
      </c>
      <c r="E1300" s="179" t="str">
        <f t="shared" si="83"/>
        <v>R481.1</v>
      </c>
      <c r="F1300" s="9" t="s">
        <v>2249</v>
      </c>
    </row>
    <row r="1301" spans="1:6">
      <c r="A1301" s="179" t="str">
        <f t="shared" si="80"/>
        <v>513</v>
      </c>
      <c r="B1301" s="179">
        <v>1299</v>
      </c>
      <c r="C1301" s="182">
        <f t="shared" si="81"/>
        <v>481</v>
      </c>
      <c r="D1301" s="179">
        <f t="shared" si="82"/>
        <v>2</v>
      </c>
      <c r="E1301" s="179" t="str">
        <f t="shared" si="83"/>
        <v>R481.2</v>
      </c>
      <c r="F1301" s="9" t="s">
        <v>2250</v>
      </c>
    </row>
    <row r="1302" spans="1:6">
      <c r="A1302" s="179" t="str">
        <f t="shared" si="80"/>
        <v>514</v>
      </c>
      <c r="B1302" s="179">
        <v>1300</v>
      </c>
      <c r="C1302" s="182">
        <f t="shared" si="81"/>
        <v>481</v>
      </c>
      <c r="D1302" s="179">
        <f t="shared" si="82"/>
        <v>3</v>
      </c>
      <c r="E1302" s="179" t="str">
        <f t="shared" si="83"/>
        <v>R481.3</v>
      </c>
      <c r="F1302" s="9" t="s">
        <v>2251</v>
      </c>
    </row>
    <row r="1303" spans="1:6">
      <c r="A1303" s="179" t="str">
        <f t="shared" si="80"/>
        <v>515</v>
      </c>
      <c r="B1303" s="179">
        <v>1301</v>
      </c>
      <c r="C1303" s="182">
        <f t="shared" si="81"/>
        <v>481</v>
      </c>
      <c r="D1303" s="179">
        <f t="shared" si="82"/>
        <v>4</v>
      </c>
      <c r="E1303" s="179" t="str">
        <f t="shared" si="83"/>
        <v>R481.4</v>
      </c>
      <c r="F1303" s="9" t="s">
        <v>2252</v>
      </c>
    </row>
    <row r="1304" spans="1:6">
      <c r="A1304" s="179" t="str">
        <f t="shared" si="80"/>
        <v>516</v>
      </c>
      <c r="B1304" s="179">
        <v>1302</v>
      </c>
      <c r="C1304" s="182">
        <f t="shared" si="81"/>
        <v>481</v>
      </c>
      <c r="D1304" s="179">
        <f t="shared" si="82"/>
        <v>5</v>
      </c>
      <c r="E1304" s="179" t="str">
        <f t="shared" si="83"/>
        <v>R481.5</v>
      </c>
      <c r="F1304" s="9" t="s">
        <v>2253</v>
      </c>
    </row>
    <row r="1305" spans="1:6">
      <c r="A1305" s="179" t="str">
        <f t="shared" si="80"/>
        <v>517</v>
      </c>
      <c r="B1305" s="179">
        <v>1303</v>
      </c>
      <c r="C1305" s="182">
        <f t="shared" si="81"/>
        <v>481</v>
      </c>
      <c r="D1305" s="179">
        <f t="shared" si="82"/>
        <v>6</v>
      </c>
      <c r="E1305" s="179" t="str">
        <f t="shared" si="83"/>
        <v>R481.6</v>
      </c>
      <c r="F1305" s="9" t="s">
        <v>2254</v>
      </c>
    </row>
    <row r="1306" spans="1:6">
      <c r="A1306" s="179" t="str">
        <f t="shared" si="80"/>
        <v>518</v>
      </c>
      <c r="B1306" s="179">
        <v>1304</v>
      </c>
      <c r="C1306" s="182">
        <f t="shared" si="81"/>
        <v>481</v>
      </c>
      <c r="D1306" s="179">
        <f t="shared" si="82"/>
        <v>7</v>
      </c>
      <c r="E1306" s="179" t="str">
        <f t="shared" si="83"/>
        <v>R481.7</v>
      </c>
      <c r="F1306" s="9" t="s">
        <v>2255</v>
      </c>
    </row>
    <row r="1307" spans="1:6">
      <c r="A1307" s="179" t="str">
        <f t="shared" si="80"/>
        <v>519</v>
      </c>
      <c r="B1307" s="179">
        <v>1305</v>
      </c>
      <c r="C1307" s="182">
        <f t="shared" si="81"/>
        <v>481</v>
      </c>
      <c r="D1307" s="179">
        <f t="shared" si="82"/>
        <v>8</v>
      </c>
      <c r="E1307" s="179" t="str">
        <f t="shared" si="83"/>
        <v>R481.8</v>
      </c>
      <c r="F1307" s="9" t="s">
        <v>2256</v>
      </c>
    </row>
    <row r="1308" spans="1:6">
      <c r="A1308" s="179" t="str">
        <f t="shared" si="80"/>
        <v>51A</v>
      </c>
      <c r="B1308" s="179">
        <v>1306</v>
      </c>
      <c r="C1308" s="182">
        <f t="shared" si="81"/>
        <v>481</v>
      </c>
      <c r="D1308" s="179">
        <f t="shared" si="82"/>
        <v>9</v>
      </c>
      <c r="E1308" s="179" t="str">
        <f t="shared" si="83"/>
        <v>R481.9</v>
      </c>
      <c r="F1308" s="9" t="s">
        <v>2257</v>
      </c>
    </row>
    <row r="1309" spans="1:6">
      <c r="A1309" s="179" t="str">
        <f t="shared" si="80"/>
        <v>51B</v>
      </c>
      <c r="B1309" s="179">
        <v>1307</v>
      </c>
      <c r="C1309" s="182">
        <f t="shared" si="81"/>
        <v>481</v>
      </c>
      <c r="D1309" s="179">
        <f t="shared" si="82"/>
        <v>10</v>
      </c>
      <c r="E1309" s="179" t="str">
        <f t="shared" si="83"/>
        <v>R481.10</v>
      </c>
      <c r="F1309" s="9" t="s">
        <v>2258</v>
      </c>
    </row>
    <row r="1310" spans="1:6">
      <c r="A1310" s="179" t="str">
        <f t="shared" si="80"/>
        <v>51C</v>
      </c>
      <c r="B1310" s="179">
        <v>1308</v>
      </c>
      <c r="C1310" s="182">
        <f t="shared" si="81"/>
        <v>481</v>
      </c>
      <c r="D1310" s="179">
        <f t="shared" si="82"/>
        <v>11</v>
      </c>
      <c r="E1310" s="179" t="str">
        <f t="shared" si="83"/>
        <v>R481.11</v>
      </c>
      <c r="F1310" s="9" t="s">
        <v>2259</v>
      </c>
    </row>
    <row r="1311" spans="1:6">
      <c r="A1311" s="179" t="str">
        <f t="shared" si="80"/>
        <v>51D</v>
      </c>
      <c r="B1311" s="179">
        <v>1309</v>
      </c>
      <c r="C1311" s="182">
        <f t="shared" si="81"/>
        <v>481</v>
      </c>
      <c r="D1311" s="179">
        <f t="shared" si="82"/>
        <v>12</v>
      </c>
      <c r="E1311" s="179" t="str">
        <f t="shared" si="83"/>
        <v>R481.12</v>
      </c>
      <c r="F1311" s="9" t="s">
        <v>2260</v>
      </c>
    </row>
    <row r="1312" spans="1:6">
      <c r="A1312" s="179" t="str">
        <f t="shared" si="80"/>
        <v>51E</v>
      </c>
      <c r="B1312" s="179">
        <v>1310</v>
      </c>
      <c r="C1312" s="182">
        <f t="shared" si="81"/>
        <v>481</v>
      </c>
      <c r="D1312" s="179">
        <f t="shared" si="82"/>
        <v>13</v>
      </c>
      <c r="E1312" s="179" t="str">
        <f t="shared" si="83"/>
        <v>R481.13</v>
      </c>
      <c r="F1312" s="9" t="s">
        <v>2261</v>
      </c>
    </row>
    <row r="1313" spans="1:6">
      <c r="A1313" s="179" t="str">
        <f t="shared" si="80"/>
        <v>51F</v>
      </c>
      <c r="B1313" s="179">
        <v>1311</v>
      </c>
      <c r="C1313" s="182">
        <f t="shared" si="81"/>
        <v>481</v>
      </c>
      <c r="D1313" s="179">
        <f t="shared" si="82"/>
        <v>14</v>
      </c>
      <c r="E1313" s="179" t="str">
        <f t="shared" si="83"/>
        <v>R481.14</v>
      </c>
      <c r="F1313" s="9" t="s">
        <v>2247</v>
      </c>
    </row>
    <row r="1314" spans="1:6">
      <c r="A1314" s="179" t="str">
        <f t="shared" si="80"/>
        <v>520</v>
      </c>
      <c r="B1314" s="179">
        <v>1312</v>
      </c>
      <c r="C1314" s="182">
        <f t="shared" si="81"/>
        <v>481</v>
      </c>
      <c r="D1314" s="179">
        <f t="shared" si="82"/>
        <v>15</v>
      </c>
      <c r="E1314" s="179" t="str">
        <f t="shared" si="83"/>
        <v>R481.15</v>
      </c>
      <c r="F1314" s="9" t="s">
        <v>2247</v>
      </c>
    </row>
    <row r="1315" spans="1:6">
      <c r="A1315" s="179" t="str">
        <f t="shared" si="80"/>
        <v>521</v>
      </c>
      <c r="B1315" s="179">
        <v>1313</v>
      </c>
      <c r="C1315" s="182">
        <f t="shared" si="81"/>
        <v>482</v>
      </c>
      <c r="D1315" s="179">
        <f t="shared" si="82"/>
        <v>0</v>
      </c>
      <c r="E1315" s="179" t="str">
        <f t="shared" si="83"/>
        <v>R482.0</v>
      </c>
      <c r="F1315" s="9" t="s">
        <v>2262</v>
      </c>
    </row>
    <row r="1316" spans="1:6">
      <c r="A1316" s="179" t="str">
        <f t="shared" si="80"/>
        <v>522</v>
      </c>
      <c r="B1316" s="179">
        <v>1314</v>
      </c>
      <c r="C1316" s="182">
        <f t="shared" si="81"/>
        <v>482</v>
      </c>
      <c r="D1316" s="179">
        <f t="shared" si="82"/>
        <v>1</v>
      </c>
      <c r="E1316" s="179" t="str">
        <f t="shared" si="83"/>
        <v>R482.1</v>
      </c>
      <c r="F1316" s="9" t="s">
        <v>2263</v>
      </c>
    </row>
    <row r="1317" spans="1:6">
      <c r="A1317" s="179" t="str">
        <f t="shared" si="80"/>
        <v>523</v>
      </c>
      <c r="B1317" s="179">
        <v>1315</v>
      </c>
      <c r="C1317" s="182">
        <f t="shared" si="81"/>
        <v>482</v>
      </c>
      <c r="D1317" s="179">
        <f t="shared" si="82"/>
        <v>2</v>
      </c>
      <c r="E1317" s="179" t="str">
        <f t="shared" si="83"/>
        <v>R482.2</v>
      </c>
      <c r="F1317" s="9" t="s">
        <v>2264</v>
      </c>
    </row>
    <row r="1318" spans="1:6">
      <c r="A1318" s="179" t="str">
        <f t="shared" si="80"/>
        <v>524</v>
      </c>
      <c r="B1318" s="179">
        <v>1316</v>
      </c>
      <c r="C1318" s="182">
        <f t="shared" si="81"/>
        <v>482</v>
      </c>
      <c r="D1318" s="179">
        <f t="shared" si="82"/>
        <v>3</v>
      </c>
      <c r="E1318" s="179" t="str">
        <f t="shared" si="83"/>
        <v>R482.3</v>
      </c>
      <c r="F1318" s="9" t="s">
        <v>2265</v>
      </c>
    </row>
    <row r="1319" spans="1:6">
      <c r="A1319" s="179" t="str">
        <f t="shared" si="80"/>
        <v>525</v>
      </c>
      <c r="B1319" s="179">
        <v>1317</v>
      </c>
      <c r="C1319" s="182">
        <f t="shared" si="81"/>
        <v>482</v>
      </c>
      <c r="D1319" s="179">
        <f t="shared" si="82"/>
        <v>4</v>
      </c>
      <c r="E1319" s="179" t="str">
        <f t="shared" si="83"/>
        <v>R482.4</v>
      </c>
      <c r="F1319" s="9" t="s">
        <v>2266</v>
      </c>
    </row>
    <row r="1320" spans="1:6">
      <c r="A1320" s="179" t="str">
        <f t="shared" si="80"/>
        <v>526</v>
      </c>
      <c r="B1320" s="179">
        <v>1318</v>
      </c>
      <c r="C1320" s="182">
        <f t="shared" si="81"/>
        <v>482</v>
      </c>
      <c r="D1320" s="179">
        <f t="shared" si="82"/>
        <v>5</v>
      </c>
      <c r="E1320" s="179" t="str">
        <f t="shared" si="83"/>
        <v>R482.5</v>
      </c>
      <c r="F1320" s="9" t="s">
        <v>2267</v>
      </c>
    </row>
    <row r="1321" spans="1:6">
      <c r="A1321" s="179" t="str">
        <f t="shared" si="80"/>
        <v>527</v>
      </c>
      <c r="B1321" s="179">
        <v>1319</v>
      </c>
      <c r="C1321" s="182">
        <f t="shared" si="81"/>
        <v>482</v>
      </c>
      <c r="D1321" s="179">
        <f t="shared" si="82"/>
        <v>6</v>
      </c>
      <c r="E1321" s="179" t="str">
        <f t="shared" si="83"/>
        <v>R482.6</v>
      </c>
      <c r="F1321" s="9" t="s">
        <v>2247</v>
      </c>
    </row>
    <row r="1322" spans="1:6">
      <c r="A1322" s="179" t="str">
        <f t="shared" si="80"/>
        <v>528</v>
      </c>
      <c r="B1322" s="179">
        <v>1320</v>
      </c>
      <c r="C1322" s="182">
        <f t="shared" si="81"/>
        <v>482</v>
      </c>
      <c r="D1322" s="179">
        <f t="shared" si="82"/>
        <v>7</v>
      </c>
      <c r="E1322" s="179" t="str">
        <f t="shared" si="83"/>
        <v>R482.7</v>
      </c>
      <c r="F1322" s="9" t="s">
        <v>2247</v>
      </c>
    </row>
    <row r="1323" spans="1:6">
      <c r="A1323" s="179" t="str">
        <f t="shared" si="80"/>
        <v>529</v>
      </c>
      <c r="B1323" s="179">
        <v>1321</v>
      </c>
      <c r="C1323" s="182">
        <f t="shared" si="81"/>
        <v>482</v>
      </c>
      <c r="D1323" s="179">
        <f t="shared" si="82"/>
        <v>8</v>
      </c>
      <c r="E1323" s="179" t="str">
        <f t="shared" si="83"/>
        <v>R482.8</v>
      </c>
      <c r="F1323" s="9" t="s">
        <v>2268</v>
      </c>
    </row>
    <row r="1324" spans="1:6">
      <c r="A1324" s="179" t="str">
        <f t="shared" si="80"/>
        <v>52A</v>
      </c>
      <c r="B1324" s="179">
        <v>1322</v>
      </c>
      <c r="C1324" s="182">
        <f t="shared" si="81"/>
        <v>482</v>
      </c>
      <c r="D1324" s="179">
        <f t="shared" si="82"/>
        <v>9</v>
      </c>
      <c r="E1324" s="179" t="str">
        <f t="shared" si="83"/>
        <v>R482.9</v>
      </c>
      <c r="F1324" s="9" t="s">
        <v>2269</v>
      </c>
    </row>
    <row r="1325" spans="1:6">
      <c r="A1325" s="179" t="str">
        <f t="shared" si="80"/>
        <v>52B</v>
      </c>
      <c r="B1325" s="179">
        <v>1323</v>
      </c>
      <c r="C1325" s="182">
        <f t="shared" si="81"/>
        <v>482</v>
      </c>
      <c r="D1325" s="179">
        <f t="shared" si="82"/>
        <v>10</v>
      </c>
      <c r="E1325" s="179" t="str">
        <f t="shared" si="83"/>
        <v>R482.10</v>
      </c>
      <c r="F1325" s="9" t="s">
        <v>2270</v>
      </c>
    </row>
    <row r="1326" spans="1:6">
      <c r="A1326" s="179" t="str">
        <f t="shared" si="80"/>
        <v>52C</v>
      </c>
      <c r="B1326" s="179">
        <v>1324</v>
      </c>
      <c r="C1326" s="182">
        <f t="shared" si="81"/>
        <v>482</v>
      </c>
      <c r="D1326" s="179">
        <f t="shared" si="82"/>
        <v>11</v>
      </c>
      <c r="E1326" s="179" t="str">
        <f t="shared" si="83"/>
        <v>R482.11</v>
      </c>
      <c r="F1326" s="9" t="s">
        <v>2247</v>
      </c>
    </row>
    <row r="1327" spans="1:6">
      <c r="A1327" s="179" t="str">
        <f t="shared" si="80"/>
        <v>52D</v>
      </c>
      <c r="B1327" s="179">
        <v>1325</v>
      </c>
      <c r="C1327" s="182">
        <f t="shared" si="81"/>
        <v>482</v>
      </c>
      <c r="D1327" s="179">
        <f t="shared" si="82"/>
        <v>12</v>
      </c>
      <c r="E1327" s="179" t="str">
        <f t="shared" si="83"/>
        <v>R482.12</v>
      </c>
      <c r="F1327" s="9" t="s">
        <v>2247</v>
      </c>
    </row>
    <row r="1328" spans="1:6">
      <c r="A1328" s="179" t="str">
        <f t="shared" si="80"/>
        <v>52E</v>
      </c>
      <c r="B1328" s="179">
        <v>1326</v>
      </c>
      <c r="C1328" s="182">
        <f t="shared" si="81"/>
        <v>482</v>
      </c>
      <c r="D1328" s="179">
        <f t="shared" si="82"/>
        <v>13</v>
      </c>
      <c r="E1328" s="179" t="str">
        <f t="shared" si="83"/>
        <v>R482.13</v>
      </c>
      <c r="F1328" s="9" t="s">
        <v>2271</v>
      </c>
    </row>
    <row r="1329" spans="1:6">
      <c r="A1329" s="179" t="str">
        <f t="shared" si="80"/>
        <v>52F</v>
      </c>
      <c r="B1329" s="179">
        <v>1327</v>
      </c>
      <c r="C1329" s="182">
        <f t="shared" si="81"/>
        <v>482</v>
      </c>
      <c r="D1329" s="179">
        <f t="shared" si="82"/>
        <v>14</v>
      </c>
      <c r="E1329" s="179" t="str">
        <f t="shared" si="83"/>
        <v>R482.14</v>
      </c>
      <c r="F1329" s="9" t="s">
        <v>2272</v>
      </c>
    </row>
    <row r="1330" spans="1:6">
      <c r="A1330" s="179" t="str">
        <f t="shared" si="80"/>
        <v>530</v>
      </c>
      <c r="B1330" s="179">
        <v>1328</v>
      </c>
      <c r="C1330" s="182">
        <f t="shared" si="81"/>
        <v>482</v>
      </c>
      <c r="D1330" s="179">
        <f t="shared" si="82"/>
        <v>15</v>
      </c>
      <c r="E1330" s="179" t="str">
        <f t="shared" si="83"/>
        <v>R482.15</v>
      </c>
      <c r="F1330" s="55" t="s">
        <v>2273</v>
      </c>
    </row>
    <row r="1331" spans="1:6">
      <c r="A1331" s="179" t="str">
        <f t="shared" si="80"/>
        <v>531</v>
      </c>
      <c r="B1331" s="179">
        <v>1329</v>
      </c>
      <c r="C1331" s="182">
        <f t="shared" si="81"/>
        <v>483</v>
      </c>
      <c r="D1331" s="179">
        <f t="shared" si="82"/>
        <v>0</v>
      </c>
      <c r="E1331" s="179" t="str">
        <f t="shared" si="83"/>
        <v>R483.0</v>
      </c>
      <c r="F1331" s="9" t="s">
        <v>2247</v>
      </c>
    </row>
    <row r="1332" spans="1:6">
      <c r="A1332" s="179" t="str">
        <f t="shared" si="80"/>
        <v>532</v>
      </c>
      <c r="B1332" s="179">
        <v>1330</v>
      </c>
      <c r="C1332" s="182">
        <f t="shared" si="81"/>
        <v>483</v>
      </c>
      <c r="D1332" s="179">
        <f t="shared" si="82"/>
        <v>1</v>
      </c>
      <c r="E1332" s="179" t="str">
        <f t="shared" si="83"/>
        <v>R483.1</v>
      </c>
      <c r="F1332" s="9" t="s">
        <v>2274</v>
      </c>
    </row>
    <row r="1333" spans="1:6">
      <c r="A1333" s="179" t="str">
        <f t="shared" si="80"/>
        <v>533</v>
      </c>
      <c r="B1333" s="179">
        <v>1331</v>
      </c>
      <c r="C1333" s="182">
        <f t="shared" si="81"/>
        <v>483</v>
      </c>
      <c r="D1333" s="179">
        <f t="shared" si="82"/>
        <v>2</v>
      </c>
      <c r="E1333" s="179" t="str">
        <f t="shared" si="83"/>
        <v>R483.2</v>
      </c>
      <c r="F1333" s="9" t="s">
        <v>2247</v>
      </c>
    </row>
    <row r="1334" spans="1:6">
      <c r="A1334" s="179" t="str">
        <f t="shared" si="80"/>
        <v>534</v>
      </c>
      <c r="B1334" s="179">
        <v>1332</v>
      </c>
      <c r="C1334" s="182">
        <f t="shared" si="81"/>
        <v>483</v>
      </c>
      <c r="D1334" s="179">
        <f t="shared" si="82"/>
        <v>3</v>
      </c>
      <c r="E1334" s="179" t="str">
        <f t="shared" si="83"/>
        <v>R483.3</v>
      </c>
      <c r="F1334" s="9" t="s">
        <v>2275</v>
      </c>
    </row>
    <row r="1335" spans="1:6">
      <c r="A1335" s="179" t="str">
        <f t="shared" si="80"/>
        <v>535</v>
      </c>
      <c r="B1335" s="179">
        <v>1333</v>
      </c>
      <c r="C1335" s="182">
        <f t="shared" si="81"/>
        <v>483</v>
      </c>
      <c r="D1335" s="179">
        <f t="shared" si="82"/>
        <v>4</v>
      </c>
      <c r="E1335" s="179" t="str">
        <f t="shared" si="83"/>
        <v>R483.4</v>
      </c>
      <c r="F1335" s="9" t="s">
        <v>2276</v>
      </c>
    </row>
    <row r="1336" spans="1:6">
      <c r="A1336" s="179" t="str">
        <f t="shared" si="80"/>
        <v>536</v>
      </c>
      <c r="B1336" s="179">
        <v>1334</v>
      </c>
      <c r="C1336" s="182">
        <f t="shared" si="81"/>
        <v>483</v>
      </c>
      <c r="D1336" s="179">
        <f t="shared" si="82"/>
        <v>5</v>
      </c>
      <c r="E1336" s="179" t="str">
        <f t="shared" si="83"/>
        <v>R483.5</v>
      </c>
      <c r="F1336" s="9" t="s">
        <v>2277</v>
      </c>
    </row>
    <row r="1337" spans="1:6">
      <c r="A1337" s="179" t="str">
        <f t="shared" si="80"/>
        <v>537</v>
      </c>
      <c r="B1337" s="179">
        <v>1335</v>
      </c>
      <c r="C1337" s="182">
        <f t="shared" si="81"/>
        <v>483</v>
      </c>
      <c r="D1337" s="179">
        <f t="shared" si="82"/>
        <v>6</v>
      </c>
      <c r="E1337" s="179" t="str">
        <f t="shared" si="83"/>
        <v>R483.6</v>
      </c>
      <c r="F1337" s="9" t="s">
        <v>2278</v>
      </c>
    </row>
    <row r="1338" spans="1:6">
      <c r="A1338" s="179" t="str">
        <f t="shared" si="80"/>
        <v>538</v>
      </c>
      <c r="B1338" s="179">
        <v>1336</v>
      </c>
      <c r="C1338" s="182">
        <f t="shared" si="81"/>
        <v>483</v>
      </c>
      <c r="D1338" s="179">
        <f t="shared" si="82"/>
        <v>7</v>
      </c>
      <c r="E1338" s="179" t="str">
        <f t="shared" si="83"/>
        <v>R483.7</v>
      </c>
      <c r="F1338" s="9" t="s">
        <v>2279</v>
      </c>
    </row>
    <row r="1339" spans="1:6">
      <c r="A1339" s="179" t="str">
        <f t="shared" si="80"/>
        <v>539</v>
      </c>
      <c r="B1339" s="179">
        <v>1337</v>
      </c>
      <c r="C1339" s="182">
        <f t="shared" si="81"/>
        <v>483</v>
      </c>
      <c r="D1339" s="179">
        <f t="shared" si="82"/>
        <v>8</v>
      </c>
      <c r="E1339" s="179" t="str">
        <f t="shared" si="83"/>
        <v>R483.8</v>
      </c>
      <c r="F1339" s="9" t="s">
        <v>2280</v>
      </c>
    </row>
    <row r="1340" spans="1:6">
      <c r="A1340" s="179" t="str">
        <f t="shared" si="80"/>
        <v>53A</v>
      </c>
      <c r="B1340" s="179">
        <v>1338</v>
      </c>
      <c r="C1340" s="182">
        <f t="shared" si="81"/>
        <v>483</v>
      </c>
      <c r="D1340" s="179">
        <f t="shared" si="82"/>
        <v>9</v>
      </c>
      <c r="E1340" s="179" t="str">
        <f t="shared" si="83"/>
        <v>R483.9</v>
      </c>
      <c r="F1340" s="9" t="s">
        <v>2281</v>
      </c>
    </row>
    <row r="1341" spans="1:6">
      <c r="A1341" s="179" t="str">
        <f t="shared" si="80"/>
        <v>53B</v>
      </c>
      <c r="B1341" s="179">
        <v>1339</v>
      </c>
      <c r="C1341" s="182">
        <f t="shared" si="81"/>
        <v>483</v>
      </c>
      <c r="D1341" s="179">
        <f t="shared" si="82"/>
        <v>10</v>
      </c>
      <c r="E1341" s="179" t="str">
        <f t="shared" si="83"/>
        <v>R483.10</v>
      </c>
      <c r="F1341" s="9" t="s">
        <v>2282</v>
      </c>
    </row>
    <row r="1342" spans="1:6">
      <c r="A1342" s="179" t="str">
        <f t="shared" si="80"/>
        <v>53C</v>
      </c>
      <c r="B1342" s="179">
        <v>1340</v>
      </c>
      <c r="C1342" s="182">
        <f t="shared" si="81"/>
        <v>483</v>
      </c>
      <c r="D1342" s="179">
        <f t="shared" si="82"/>
        <v>11</v>
      </c>
      <c r="E1342" s="179" t="str">
        <f t="shared" si="83"/>
        <v>R483.11</v>
      </c>
      <c r="F1342" s="9" t="s">
        <v>2283</v>
      </c>
    </row>
    <row r="1343" spans="1:6">
      <c r="A1343" s="179" t="str">
        <f t="shared" si="80"/>
        <v>53D</v>
      </c>
      <c r="B1343" s="179">
        <v>1341</v>
      </c>
      <c r="C1343" s="182">
        <f t="shared" si="81"/>
        <v>483</v>
      </c>
      <c r="D1343" s="179">
        <f t="shared" si="82"/>
        <v>12</v>
      </c>
      <c r="E1343" s="179" t="str">
        <f t="shared" si="83"/>
        <v>R483.12</v>
      </c>
      <c r="F1343" s="9" t="s">
        <v>2284</v>
      </c>
    </row>
    <row r="1344" spans="1:6">
      <c r="A1344" s="179" t="str">
        <f t="shared" si="80"/>
        <v>53E</v>
      </c>
      <c r="B1344" s="179">
        <v>1342</v>
      </c>
      <c r="C1344" s="182">
        <f t="shared" si="81"/>
        <v>483</v>
      </c>
      <c r="D1344" s="179">
        <f t="shared" si="82"/>
        <v>13</v>
      </c>
      <c r="E1344" s="179" t="str">
        <f t="shared" si="83"/>
        <v>R483.13</v>
      </c>
      <c r="F1344" s="9" t="s">
        <v>2285</v>
      </c>
    </row>
    <row r="1345" spans="1:6">
      <c r="A1345" s="179" t="str">
        <f t="shared" si="80"/>
        <v>53F</v>
      </c>
      <c r="B1345" s="179">
        <v>1343</v>
      </c>
      <c r="C1345" s="182">
        <f t="shared" si="81"/>
        <v>483</v>
      </c>
      <c r="D1345" s="179">
        <f t="shared" si="82"/>
        <v>14</v>
      </c>
      <c r="E1345" s="179" t="str">
        <f t="shared" si="83"/>
        <v>R483.14</v>
      </c>
      <c r="F1345" s="9" t="s">
        <v>2286</v>
      </c>
    </row>
    <row r="1346" spans="1:6">
      <c r="A1346" s="179" t="str">
        <f t="shared" si="80"/>
        <v>540</v>
      </c>
      <c r="B1346" s="179">
        <v>1344</v>
      </c>
      <c r="C1346" s="182">
        <f t="shared" si="81"/>
        <v>483</v>
      </c>
      <c r="D1346" s="179">
        <f t="shared" si="82"/>
        <v>15</v>
      </c>
      <c r="E1346" s="179" t="str">
        <f t="shared" si="83"/>
        <v>R483.15</v>
      </c>
      <c r="F1346" s="9" t="s">
        <v>2287</v>
      </c>
    </row>
    <row r="1347" spans="1:6">
      <c r="A1347" s="179" t="str">
        <f t="shared" si="80"/>
        <v>541</v>
      </c>
      <c r="B1347" s="179">
        <v>1345</v>
      </c>
      <c r="C1347" s="182">
        <f t="shared" si="81"/>
        <v>484</v>
      </c>
      <c r="D1347" s="179">
        <f t="shared" si="82"/>
        <v>0</v>
      </c>
      <c r="E1347" s="179" t="str">
        <f t="shared" si="83"/>
        <v>R484.0</v>
      </c>
      <c r="F1347" s="9" t="s">
        <v>2288</v>
      </c>
    </row>
    <row r="1348" spans="1:6">
      <c r="A1348" s="179" t="str">
        <f t="shared" ref="A1348:A1411" si="84">DEC2HEX(B1348)</f>
        <v>542</v>
      </c>
      <c r="B1348" s="179">
        <v>1346</v>
      </c>
      <c r="C1348" s="182">
        <f t="shared" si="81"/>
        <v>484</v>
      </c>
      <c r="D1348" s="179">
        <f t="shared" si="82"/>
        <v>1</v>
      </c>
      <c r="E1348" s="179" t="str">
        <f t="shared" si="83"/>
        <v>R484.1</v>
      </c>
      <c r="F1348" s="9" t="s">
        <v>2289</v>
      </c>
    </row>
    <row r="1349" spans="1:6">
      <c r="A1349" s="179" t="str">
        <f t="shared" si="84"/>
        <v>543</v>
      </c>
      <c r="B1349" s="179">
        <v>1347</v>
      </c>
      <c r="C1349" s="182">
        <f t="shared" si="81"/>
        <v>484</v>
      </c>
      <c r="D1349" s="179">
        <f t="shared" si="82"/>
        <v>2</v>
      </c>
      <c r="E1349" s="179" t="str">
        <f t="shared" si="83"/>
        <v>R484.2</v>
      </c>
      <c r="F1349" s="9" t="s">
        <v>2290</v>
      </c>
    </row>
    <row r="1350" spans="1:6">
      <c r="A1350" s="179" t="str">
        <f t="shared" si="84"/>
        <v>544</v>
      </c>
      <c r="B1350" s="179">
        <v>1348</v>
      </c>
      <c r="C1350" s="182">
        <f t="shared" si="81"/>
        <v>484</v>
      </c>
      <c r="D1350" s="179">
        <f t="shared" si="82"/>
        <v>3</v>
      </c>
      <c r="E1350" s="179" t="str">
        <f t="shared" si="83"/>
        <v>R484.3</v>
      </c>
      <c r="F1350" s="9" t="s">
        <v>2291</v>
      </c>
    </row>
    <row r="1351" spans="1:6">
      <c r="A1351" s="179" t="str">
        <f t="shared" si="84"/>
        <v>545</v>
      </c>
      <c r="B1351" s="179">
        <v>1349</v>
      </c>
      <c r="C1351" s="182">
        <f t="shared" si="81"/>
        <v>484</v>
      </c>
      <c r="D1351" s="179">
        <f t="shared" si="82"/>
        <v>4</v>
      </c>
      <c r="E1351" s="179" t="str">
        <f t="shared" si="83"/>
        <v>R484.4</v>
      </c>
      <c r="F1351" s="9" t="s">
        <v>2292</v>
      </c>
    </row>
    <row r="1352" spans="1:6">
      <c r="A1352" s="179" t="str">
        <f t="shared" si="84"/>
        <v>546</v>
      </c>
      <c r="B1352" s="179">
        <v>1350</v>
      </c>
      <c r="C1352" s="182">
        <f t="shared" ref="C1352:C1415" si="85">IF(D1351&lt;&gt;15,C1351,C1351+1)</f>
        <v>484</v>
      </c>
      <c r="D1352" s="179">
        <f t="shared" si="82"/>
        <v>5</v>
      </c>
      <c r="E1352" s="179" t="str">
        <f t="shared" si="83"/>
        <v>R484.5</v>
      </c>
      <c r="F1352" s="9" t="s">
        <v>2293</v>
      </c>
    </row>
    <row r="1353" spans="1:6">
      <c r="A1353" s="179" t="str">
        <f t="shared" si="84"/>
        <v>547</v>
      </c>
      <c r="B1353" s="179">
        <v>1351</v>
      </c>
      <c r="C1353" s="182">
        <f t="shared" si="85"/>
        <v>484</v>
      </c>
      <c r="D1353" s="179">
        <f t="shared" si="82"/>
        <v>6</v>
      </c>
      <c r="E1353" s="179" t="str">
        <f t="shared" si="83"/>
        <v>R484.6</v>
      </c>
      <c r="F1353" s="9" t="s">
        <v>2294</v>
      </c>
    </row>
    <row r="1354" spans="1:6">
      <c r="A1354" s="179" t="str">
        <f t="shared" si="84"/>
        <v>548</v>
      </c>
      <c r="B1354" s="179">
        <v>1352</v>
      </c>
      <c r="C1354" s="182">
        <f t="shared" si="85"/>
        <v>484</v>
      </c>
      <c r="D1354" s="179">
        <f t="shared" si="82"/>
        <v>7</v>
      </c>
      <c r="E1354" s="179" t="str">
        <f t="shared" si="83"/>
        <v>R484.7</v>
      </c>
      <c r="F1354" s="9" t="s">
        <v>2295</v>
      </c>
    </row>
    <row r="1355" spans="1:6">
      <c r="A1355" s="179" t="str">
        <f t="shared" si="84"/>
        <v>549</v>
      </c>
      <c r="B1355" s="179">
        <v>1353</v>
      </c>
      <c r="C1355" s="182">
        <f t="shared" si="85"/>
        <v>484</v>
      </c>
      <c r="D1355" s="179">
        <f t="shared" si="82"/>
        <v>8</v>
      </c>
      <c r="E1355" s="179" t="str">
        <f t="shared" si="83"/>
        <v>R484.8</v>
      </c>
      <c r="F1355" s="9" t="s">
        <v>2296</v>
      </c>
    </row>
    <row r="1356" spans="1:6">
      <c r="A1356" s="179" t="str">
        <f t="shared" si="84"/>
        <v>54A</v>
      </c>
      <c r="B1356" s="179">
        <v>1354</v>
      </c>
      <c r="C1356" s="182">
        <f t="shared" si="85"/>
        <v>484</v>
      </c>
      <c r="D1356" s="179">
        <f t="shared" si="82"/>
        <v>9</v>
      </c>
      <c r="E1356" s="179" t="str">
        <f t="shared" si="83"/>
        <v>R484.9</v>
      </c>
      <c r="F1356" s="9" t="s">
        <v>2297</v>
      </c>
    </row>
    <row r="1357" spans="1:6">
      <c r="A1357" s="179" t="str">
        <f t="shared" si="84"/>
        <v>54B</v>
      </c>
      <c r="B1357" s="179">
        <v>1355</v>
      </c>
      <c r="C1357" s="182">
        <f t="shared" si="85"/>
        <v>484</v>
      </c>
      <c r="D1357" s="179">
        <f t="shared" ref="D1357:D1420" si="86">IF(D1356&lt;&gt;15,D1356+1,0)</f>
        <v>10</v>
      </c>
      <c r="E1357" s="179" t="str">
        <f t="shared" si="83"/>
        <v>R484.10</v>
      </c>
      <c r="F1357" s="9" t="s">
        <v>2298</v>
      </c>
    </row>
    <row r="1358" spans="1:6">
      <c r="A1358" s="179" t="str">
        <f t="shared" si="84"/>
        <v>54C</v>
      </c>
      <c r="B1358" s="179">
        <v>1356</v>
      </c>
      <c r="C1358" s="182">
        <f t="shared" si="85"/>
        <v>484</v>
      </c>
      <c r="D1358" s="179">
        <f t="shared" si="86"/>
        <v>11</v>
      </c>
      <c r="E1358" s="179" t="str">
        <f t="shared" ref="E1358:E1421" si="87">B$2&amp;C1358&amp;"."&amp;D1358</f>
        <v>R484.11</v>
      </c>
      <c r="F1358" s="9" t="s">
        <v>2299</v>
      </c>
    </row>
    <row r="1359" spans="1:6">
      <c r="A1359" s="179" t="str">
        <f t="shared" si="84"/>
        <v>54D</v>
      </c>
      <c r="B1359" s="179">
        <v>1357</v>
      </c>
      <c r="C1359" s="182">
        <f t="shared" si="85"/>
        <v>484</v>
      </c>
      <c r="D1359" s="179">
        <f t="shared" si="86"/>
        <v>12</v>
      </c>
      <c r="E1359" s="179" t="str">
        <f t="shared" si="87"/>
        <v>R484.12</v>
      </c>
      <c r="F1359" s="9" t="s">
        <v>2299</v>
      </c>
    </row>
    <row r="1360" spans="1:6">
      <c r="A1360" s="179" t="str">
        <f t="shared" si="84"/>
        <v>54E</v>
      </c>
      <c r="B1360" s="179">
        <v>1358</v>
      </c>
      <c r="C1360" s="182">
        <f t="shared" si="85"/>
        <v>484</v>
      </c>
      <c r="D1360" s="179">
        <f t="shared" si="86"/>
        <v>13</v>
      </c>
      <c r="E1360" s="179" t="str">
        <f t="shared" si="87"/>
        <v>R484.13</v>
      </c>
      <c r="F1360" s="9" t="s">
        <v>2299</v>
      </c>
    </row>
    <row r="1361" spans="1:6">
      <c r="A1361" s="179" t="str">
        <f t="shared" si="84"/>
        <v>54F</v>
      </c>
      <c r="B1361" s="179">
        <v>1359</v>
      </c>
      <c r="C1361" s="182">
        <f t="shared" si="85"/>
        <v>484</v>
      </c>
      <c r="D1361" s="179">
        <f t="shared" si="86"/>
        <v>14</v>
      </c>
      <c r="E1361" s="179" t="str">
        <f t="shared" si="87"/>
        <v>R484.14</v>
      </c>
      <c r="F1361" s="9" t="s">
        <v>2299</v>
      </c>
    </row>
    <row r="1362" spans="1:6">
      <c r="A1362" s="179" t="str">
        <f t="shared" si="84"/>
        <v>550</v>
      </c>
      <c r="B1362" s="179">
        <v>1360</v>
      </c>
      <c r="C1362" s="182">
        <f t="shared" si="85"/>
        <v>484</v>
      </c>
      <c r="D1362" s="179">
        <f t="shared" si="86"/>
        <v>15</v>
      </c>
      <c r="E1362" s="179" t="str">
        <f t="shared" si="87"/>
        <v>R484.15</v>
      </c>
      <c r="F1362" s="9" t="s">
        <v>2299</v>
      </c>
    </row>
    <row r="1363" spans="1:6">
      <c r="A1363" s="179" t="str">
        <f t="shared" si="84"/>
        <v>551</v>
      </c>
      <c r="B1363" s="179">
        <v>1361</v>
      </c>
      <c r="C1363" s="182">
        <f t="shared" si="85"/>
        <v>485</v>
      </c>
      <c r="D1363" s="179">
        <f t="shared" si="86"/>
        <v>0</v>
      </c>
      <c r="E1363" s="179" t="str">
        <f t="shared" si="87"/>
        <v>R485.0</v>
      </c>
      <c r="F1363" s="9" t="s">
        <v>2300</v>
      </c>
    </row>
    <row r="1364" spans="1:6">
      <c r="A1364" s="179" t="str">
        <f t="shared" si="84"/>
        <v>552</v>
      </c>
      <c r="B1364" s="179">
        <v>1362</v>
      </c>
      <c r="C1364" s="182">
        <f t="shared" si="85"/>
        <v>485</v>
      </c>
      <c r="D1364" s="179">
        <f t="shared" si="86"/>
        <v>1</v>
      </c>
      <c r="E1364" s="179" t="str">
        <f t="shared" si="87"/>
        <v>R485.1</v>
      </c>
      <c r="F1364" s="9" t="s">
        <v>2301</v>
      </c>
    </row>
    <row r="1365" spans="1:6">
      <c r="A1365" s="179" t="str">
        <f t="shared" si="84"/>
        <v>553</v>
      </c>
      <c r="B1365" s="179">
        <v>1363</v>
      </c>
      <c r="C1365" s="182">
        <f t="shared" si="85"/>
        <v>485</v>
      </c>
      <c r="D1365" s="179">
        <f t="shared" si="86"/>
        <v>2</v>
      </c>
      <c r="E1365" s="179" t="str">
        <f t="shared" si="87"/>
        <v>R485.2</v>
      </c>
      <c r="F1365" s="9" t="s">
        <v>2302</v>
      </c>
    </row>
    <row r="1366" spans="1:6">
      <c r="A1366" s="179" t="str">
        <f t="shared" si="84"/>
        <v>554</v>
      </c>
      <c r="B1366" s="179">
        <v>1364</v>
      </c>
      <c r="C1366" s="182">
        <f t="shared" si="85"/>
        <v>485</v>
      </c>
      <c r="D1366" s="179">
        <f t="shared" si="86"/>
        <v>3</v>
      </c>
      <c r="E1366" s="179" t="str">
        <f t="shared" si="87"/>
        <v>R485.3</v>
      </c>
      <c r="F1366" s="9" t="s">
        <v>2303</v>
      </c>
    </row>
    <row r="1367" spans="1:6">
      <c r="A1367" s="179" t="str">
        <f t="shared" si="84"/>
        <v>555</v>
      </c>
      <c r="B1367" s="179">
        <v>1365</v>
      </c>
      <c r="C1367" s="182">
        <f t="shared" si="85"/>
        <v>485</v>
      </c>
      <c r="D1367" s="179">
        <f t="shared" si="86"/>
        <v>4</v>
      </c>
      <c r="E1367" s="179" t="str">
        <f t="shared" si="87"/>
        <v>R485.4</v>
      </c>
      <c r="F1367" s="9" t="s">
        <v>2304</v>
      </c>
    </row>
    <row r="1368" spans="1:6">
      <c r="A1368" s="179" t="str">
        <f t="shared" si="84"/>
        <v>556</v>
      </c>
      <c r="B1368" s="179">
        <v>1366</v>
      </c>
      <c r="C1368" s="182">
        <f t="shared" si="85"/>
        <v>485</v>
      </c>
      <c r="D1368" s="179">
        <f t="shared" si="86"/>
        <v>5</v>
      </c>
      <c r="E1368" s="179" t="str">
        <f t="shared" si="87"/>
        <v>R485.5</v>
      </c>
      <c r="F1368" s="9" t="s">
        <v>2305</v>
      </c>
    </row>
    <row r="1369" spans="1:6">
      <c r="A1369" s="179" t="str">
        <f t="shared" si="84"/>
        <v>557</v>
      </c>
      <c r="B1369" s="179">
        <v>1367</v>
      </c>
      <c r="C1369" s="182">
        <f t="shared" si="85"/>
        <v>485</v>
      </c>
      <c r="D1369" s="179">
        <f t="shared" si="86"/>
        <v>6</v>
      </c>
      <c r="E1369" s="179" t="str">
        <f t="shared" si="87"/>
        <v>R485.6</v>
      </c>
      <c r="F1369" s="9" t="s">
        <v>2306</v>
      </c>
    </row>
    <row r="1370" spans="1:6">
      <c r="A1370" s="179" t="str">
        <f t="shared" si="84"/>
        <v>558</v>
      </c>
      <c r="B1370" s="179">
        <v>1368</v>
      </c>
      <c r="C1370" s="182">
        <f t="shared" si="85"/>
        <v>485</v>
      </c>
      <c r="D1370" s="179">
        <f t="shared" si="86"/>
        <v>7</v>
      </c>
      <c r="E1370" s="179" t="str">
        <f t="shared" si="87"/>
        <v>R485.7</v>
      </c>
      <c r="F1370" s="9" t="s">
        <v>2307</v>
      </c>
    </row>
    <row r="1371" spans="1:6">
      <c r="A1371" s="179" t="str">
        <f t="shared" si="84"/>
        <v>559</v>
      </c>
      <c r="B1371" s="179">
        <v>1369</v>
      </c>
      <c r="C1371" s="182">
        <f t="shared" si="85"/>
        <v>485</v>
      </c>
      <c r="D1371" s="179">
        <f t="shared" si="86"/>
        <v>8</v>
      </c>
      <c r="E1371" s="179" t="str">
        <f t="shared" si="87"/>
        <v>R485.8</v>
      </c>
      <c r="F1371" s="9" t="s">
        <v>2308</v>
      </c>
    </row>
    <row r="1372" spans="1:6">
      <c r="A1372" s="179" t="str">
        <f t="shared" si="84"/>
        <v>55A</v>
      </c>
      <c r="B1372" s="179">
        <v>1370</v>
      </c>
      <c r="C1372" s="182">
        <f t="shared" si="85"/>
        <v>485</v>
      </c>
      <c r="D1372" s="179">
        <f t="shared" si="86"/>
        <v>9</v>
      </c>
      <c r="E1372" s="179" t="str">
        <f t="shared" si="87"/>
        <v>R485.9</v>
      </c>
      <c r="F1372" s="9" t="s">
        <v>2309</v>
      </c>
    </row>
    <row r="1373" spans="1:6">
      <c r="A1373" s="179" t="str">
        <f t="shared" si="84"/>
        <v>55B</v>
      </c>
      <c r="B1373" s="179">
        <v>1371</v>
      </c>
      <c r="C1373" s="182">
        <f t="shared" si="85"/>
        <v>485</v>
      </c>
      <c r="D1373" s="179">
        <f t="shared" si="86"/>
        <v>10</v>
      </c>
      <c r="E1373" s="179" t="str">
        <f t="shared" si="87"/>
        <v>R485.10</v>
      </c>
      <c r="F1373" s="9" t="s">
        <v>2310</v>
      </c>
    </row>
    <row r="1374" spans="1:6">
      <c r="A1374" s="179" t="str">
        <f t="shared" si="84"/>
        <v>55C</v>
      </c>
      <c r="B1374" s="179">
        <v>1372</v>
      </c>
      <c r="C1374" s="182">
        <f t="shared" si="85"/>
        <v>485</v>
      </c>
      <c r="D1374" s="179">
        <f t="shared" si="86"/>
        <v>11</v>
      </c>
      <c r="E1374" s="179" t="str">
        <f t="shared" si="87"/>
        <v>R485.11</v>
      </c>
      <c r="F1374" s="9" t="s">
        <v>2311</v>
      </c>
    </row>
    <row r="1375" spans="1:6">
      <c r="A1375" s="179" t="str">
        <f t="shared" si="84"/>
        <v>55D</v>
      </c>
      <c r="B1375" s="179">
        <v>1373</v>
      </c>
      <c r="C1375" s="182">
        <f t="shared" si="85"/>
        <v>485</v>
      </c>
      <c r="D1375" s="179">
        <f t="shared" si="86"/>
        <v>12</v>
      </c>
      <c r="E1375" s="179" t="str">
        <f t="shared" si="87"/>
        <v>R485.12</v>
      </c>
      <c r="F1375" s="9" t="s">
        <v>2312</v>
      </c>
    </row>
    <row r="1376" spans="1:6">
      <c r="A1376" s="179" t="str">
        <f t="shared" si="84"/>
        <v>55E</v>
      </c>
      <c r="B1376" s="179">
        <v>1374</v>
      </c>
      <c r="C1376" s="182">
        <f t="shared" si="85"/>
        <v>485</v>
      </c>
      <c r="D1376" s="179">
        <f t="shared" si="86"/>
        <v>13</v>
      </c>
      <c r="E1376" s="179" t="str">
        <f t="shared" si="87"/>
        <v>R485.13</v>
      </c>
      <c r="F1376" s="9" t="s">
        <v>2313</v>
      </c>
    </row>
    <row r="1377" spans="1:6">
      <c r="A1377" s="179" t="str">
        <f t="shared" si="84"/>
        <v>55F</v>
      </c>
      <c r="B1377" s="179">
        <v>1375</v>
      </c>
      <c r="C1377" s="182">
        <f t="shared" si="85"/>
        <v>485</v>
      </c>
      <c r="D1377" s="179">
        <f t="shared" si="86"/>
        <v>14</v>
      </c>
      <c r="E1377" s="179" t="str">
        <f t="shared" si="87"/>
        <v>R485.14</v>
      </c>
      <c r="F1377" s="9" t="s">
        <v>2299</v>
      </c>
    </row>
    <row r="1378" spans="1:6">
      <c r="A1378" s="179" t="str">
        <f t="shared" si="84"/>
        <v>560</v>
      </c>
      <c r="B1378" s="179">
        <v>1376</v>
      </c>
      <c r="C1378" s="182">
        <f t="shared" si="85"/>
        <v>485</v>
      </c>
      <c r="D1378" s="179">
        <f t="shared" si="86"/>
        <v>15</v>
      </c>
      <c r="E1378" s="179" t="str">
        <f t="shared" si="87"/>
        <v>R485.15</v>
      </c>
      <c r="F1378" s="9" t="s">
        <v>2299</v>
      </c>
    </row>
    <row r="1379" spans="1:6">
      <c r="A1379" s="179" t="str">
        <f t="shared" si="84"/>
        <v>561</v>
      </c>
      <c r="B1379" s="179">
        <v>1377</v>
      </c>
      <c r="C1379" s="182">
        <f t="shared" si="85"/>
        <v>486</v>
      </c>
      <c r="D1379" s="179">
        <f t="shared" si="86"/>
        <v>0</v>
      </c>
      <c r="E1379" s="179" t="str">
        <f t="shared" si="87"/>
        <v>R486.0</v>
      </c>
      <c r="F1379" s="9" t="s">
        <v>2314</v>
      </c>
    </row>
    <row r="1380" spans="1:6">
      <c r="A1380" s="179" t="str">
        <f t="shared" si="84"/>
        <v>562</v>
      </c>
      <c r="B1380" s="179">
        <v>1378</v>
      </c>
      <c r="C1380" s="182">
        <f t="shared" si="85"/>
        <v>486</v>
      </c>
      <c r="D1380" s="179">
        <f t="shared" si="86"/>
        <v>1</v>
      </c>
      <c r="E1380" s="179" t="str">
        <f t="shared" si="87"/>
        <v>R486.1</v>
      </c>
      <c r="F1380" s="9" t="s">
        <v>2315</v>
      </c>
    </row>
    <row r="1381" spans="1:6">
      <c r="A1381" s="179" t="str">
        <f t="shared" si="84"/>
        <v>563</v>
      </c>
      <c r="B1381" s="179">
        <v>1379</v>
      </c>
      <c r="C1381" s="182">
        <f t="shared" si="85"/>
        <v>486</v>
      </c>
      <c r="D1381" s="179">
        <f t="shared" si="86"/>
        <v>2</v>
      </c>
      <c r="E1381" s="179" t="str">
        <f t="shared" si="87"/>
        <v>R486.2</v>
      </c>
      <c r="F1381" s="9" t="s">
        <v>2316</v>
      </c>
    </row>
    <row r="1382" spans="1:6">
      <c r="A1382" s="179" t="str">
        <f t="shared" si="84"/>
        <v>564</v>
      </c>
      <c r="B1382" s="179">
        <v>1380</v>
      </c>
      <c r="C1382" s="182">
        <f t="shared" si="85"/>
        <v>486</v>
      </c>
      <c r="D1382" s="179">
        <f t="shared" si="86"/>
        <v>3</v>
      </c>
      <c r="E1382" s="179" t="str">
        <f t="shared" si="87"/>
        <v>R486.3</v>
      </c>
      <c r="F1382" s="9" t="s">
        <v>2317</v>
      </c>
    </row>
    <row r="1383" spans="1:6">
      <c r="A1383" s="179" t="str">
        <f t="shared" si="84"/>
        <v>565</v>
      </c>
      <c r="B1383" s="179">
        <v>1381</v>
      </c>
      <c r="C1383" s="182">
        <f t="shared" si="85"/>
        <v>486</v>
      </c>
      <c r="D1383" s="179">
        <f t="shared" si="86"/>
        <v>4</v>
      </c>
      <c r="E1383" s="179" t="str">
        <f t="shared" si="87"/>
        <v>R486.4</v>
      </c>
      <c r="F1383" s="9" t="s">
        <v>2318</v>
      </c>
    </row>
    <row r="1384" spans="1:6">
      <c r="A1384" s="179" t="str">
        <f t="shared" si="84"/>
        <v>566</v>
      </c>
      <c r="B1384" s="179">
        <v>1382</v>
      </c>
      <c r="C1384" s="182">
        <f t="shared" si="85"/>
        <v>486</v>
      </c>
      <c r="D1384" s="179">
        <f t="shared" si="86"/>
        <v>5</v>
      </c>
      <c r="E1384" s="179" t="str">
        <f t="shared" si="87"/>
        <v>R486.5</v>
      </c>
      <c r="F1384" s="9" t="s">
        <v>2319</v>
      </c>
    </row>
    <row r="1385" spans="1:6">
      <c r="A1385" s="179" t="str">
        <f t="shared" si="84"/>
        <v>567</v>
      </c>
      <c r="B1385" s="179">
        <v>1383</v>
      </c>
      <c r="C1385" s="182">
        <f t="shared" si="85"/>
        <v>486</v>
      </c>
      <c r="D1385" s="179">
        <f t="shared" si="86"/>
        <v>6</v>
      </c>
      <c r="E1385" s="179" t="str">
        <f t="shared" si="87"/>
        <v>R486.6</v>
      </c>
      <c r="F1385" s="9" t="s">
        <v>2299</v>
      </c>
    </row>
    <row r="1386" spans="1:6">
      <c r="A1386" s="179" t="str">
        <f t="shared" si="84"/>
        <v>568</v>
      </c>
      <c r="B1386" s="179">
        <v>1384</v>
      </c>
      <c r="C1386" s="182">
        <f t="shared" si="85"/>
        <v>486</v>
      </c>
      <c r="D1386" s="179">
        <f t="shared" si="86"/>
        <v>7</v>
      </c>
      <c r="E1386" s="179" t="str">
        <f t="shared" si="87"/>
        <v>R486.7</v>
      </c>
      <c r="F1386" s="9" t="s">
        <v>2299</v>
      </c>
    </row>
    <row r="1387" spans="1:6">
      <c r="A1387" s="179" t="str">
        <f t="shared" si="84"/>
        <v>569</v>
      </c>
      <c r="B1387" s="179">
        <v>1385</v>
      </c>
      <c r="C1387" s="182">
        <f t="shared" si="85"/>
        <v>486</v>
      </c>
      <c r="D1387" s="179">
        <f t="shared" si="86"/>
        <v>8</v>
      </c>
      <c r="E1387" s="179" t="str">
        <f t="shared" si="87"/>
        <v>R486.8</v>
      </c>
      <c r="F1387" s="9" t="s">
        <v>2320</v>
      </c>
    </row>
    <row r="1388" spans="1:6">
      <c r="A1388" s="179" t="str">
        <f t="shared" si="84"/>
        <v>56A</v>
      </c>
      <c r="B1388" s="179">
        <v>1386</v>
      </c>
      <c r="C1388" s="182">
        <f t="shared" si="85"/>
        <v>486</v>
      </c>
      <c r="D1388" s="179">
        <f t="shared" si="86"/>
        <v>9</v>
      </c>
      <c r="E1388" s="179" t="str">
        <f t="shared" si="87"/>
        <v>R486.9</v>
      </c>
      <c r="F1388" s="9" t="s">
        <v>2321</v>
      </c>
    </row>
    <row r="1389" spans="1:6">
      <c r="A1389" s="179" t="str">
        <f t="shared" si="84"/>
        <v>56B</v>
      </c>
      <c r="B1389" s="179">
        <v>1387</v>
      </c>
      <c r="C1389" s="182">
        <f t="shared" si="85"/>
        <v>486</v>
      </c>
      <c r="D1389" s="179">
        <f t="shared" si="86"/>
        <v>10</v>
      </c>
      <c r="E1389" s="179" t="str">
        <f t="shared" si="87"/>
        <v>R486.10</v>
      </c>
      <c r="F1389" s="9" t="s">
        <v>2322</v>
      </c>
    </row>
    <row r="1390" spans="1:6">
      <c r="A1390" s="179" t="str">
        <f t="shared" si="84"/>
        <v>56C</v>
      </c>
      <c r="B1390" s="179">
        <v>1388</v>
      </c>
      <c r="C1390" s="182">
        <f t="shared" si="85"/>
        <v>486</v>
      </c>
      <c r="D1390" s="179">
        <f t="shared" si="86"/>
        <v>11</v>
      </c>
      <c r="E1390" s="179" t="str">
        <f t="shared" si="87"/>
        <v>R486.11</v>
      </c>
      <c r="F1390" s="9" t="s">
        <v>2299</v>
      </c>
    </row>
    <row r="1391" spans="1:6">
      <c r="A1391" s="179" t="str">
        <f t="shared" si="84"/>
        <v>56D</v>
      </c>
      <c r="B1391" s="179">
        <v>1389</v>
      </c>
      <c r="C1391" s="182">
        <f t="shared" si="85"/>
        <v>486</v>
      </c>
      <c r="D1391" s="179">
        <f t="shared" si="86"/>
        <v>12</v>
      </c>
      <c r="E1391" s="179" t="str">
        <f t="shared" si="87"/>
        <v>R486.12</v>
      </c>
      <c r="F1391" s="9" t="s">
        <v>2299</v>
      </c>
    </row>
    <row r="1392" spans="1:6">
      <c r="A1392" s="179" t="str">
        <f t="shared" si="84"/>
        <v>56E</v>
      </c>
      <c r="B1392" s="179">
        <v>1390</v>
      </c>
      <c r="C1392" s="182">
        <f t="shared" si="85"/>
        <v>486</v>
      </c>
      <c r="D1392" s="179">
        <f t="shared" si="86"/>
        <v>13</v>
      </c>
      <c r="E1392" s="179" t="str">
        <f t="shared" si="87"/>
        <v>R486.13</v>
      </c>
      <c r="F1392" s="9" t="s">
        <v>2323</v>
      </c>
    </row>
    <row r="1393" spans="1:6">
      <c r="A1393" s="179" t="str">
        <f t="shared" si="84"/>
        <v>56F</v>
      </c>
      <c r="B1393" s="179">
        <v>1391</v>
      </c>
      <c r="C1393" s="182">
        <f t="shared" si="85"/>
        <v>486</v>
      </c>
      <c r="D1393" s="179">
        <f t="shared" si="86"/>
        <v>14</v>
      </c>
      <c r="E1393" s="179" t="str">
        <f t="shared" si="87"/>
        <v>R486.14</v>
      </c>
      <c r="F1393" s="9" t="s">
        <v>2324</v>
      </c>
    </row>
    <row r="1394" spans="1:6">
      <c r="A1394" s="179" t="str">
        <f t="shared" si="84"/>
        <v>570</v>
      </c>
      <c r="B1394" s="179">
        <v>1392</v>
      </c>
      <c r="C1394" s="182">
        <f t="shared" si="85"/>
        <v>486</v>
      </c>
      <c r="D1394" s="179">
        <f t="shared" si="86"/>
        <v>15</v>
      </c>
      <c r="E1394" s="179" t="str">
        <f t="shared" si="87"/>
        <v>R486.15</v>
      </c>
      <c r="F1394" s="55" t="s">
        <v>2325</v>
      </c>
    </row>
    <row r="1395" spans="1:6">
      <c r="A1395" s="179" t="str">
        <f t="shared" si="84"/>
        <v>571</v>
      </c>
      <c r="B1395" s="179">
        <v>1393</v>
      </c>
      <c r="C1395" s="182">
        <f t="shared" si="85"/>
        <v>487</v>
      </c>
      <c r="D1395" s="179">
        <f t="shared" si="86"/>
        <v>0</v>
      </c>
      <c r="E1395" s="179" t="str">
        <f t="shared" si="87"/>
        <v>R487.0</v>
      </c>
      <c r="F1395" s="9" t="s">
        <v>2299</v>
      </c>
    </row>
    <row r="1396" spans="1:6">
      <c r="A1396" s="179" t="str">
        <f t="shared" si="84"/>
        <v>572</v>
      </c>
      <c r="B1396" s="179">
        <v>1394</v>
      </c>
      <c r="C1396" s="182">
        <f t="shared" si="85"/>
        <v>487</v>
      </c>
      <c r="D1396" s="179">
        <f t="shared" si="86"/>
        <v>1</v>
      </c>
      <c r="E1396" s="179" t="str">
        <f t="shared" si="87"/>
        <v>R487.1</v>
      </c>
      <c r="F1396" s="9" t="s">
        <v>2326</v>
      </c>
    </row>
    <row r="1397" spans="1:6">
      <c r="A1397" s="179" t="str">
        <f t="shared" si="84"/>
        <v>573</v>
      </c>
      <c r="B1397" s="179">
        <v>1395</v>
      </c>
      <c r="C1397" s="182">
        <f t="shared" si="85"/>
        <v>487</v>
      </c>
      <c r="D1397" s="179">
        <f t="shared" si="86"/>
        <v>2</v>
      </c>
      <c r="E1397" s="179" t="str">
        <f t="shared" si="87"/>
        <v>R487.2</v>
      </c>
      <c r="F1397" s="9" t="s">
        <v>2299</v>
      </c>
    </row>
    <row r="1398" spans="1:6">
      <c r="A1398" s="179" t="str">
        <f t="shared" si="84"/>
        <v>574</v>
      </c>
      <c r="B1398" s="179">
        <v>1396</v>
      </c>
      <c r="C1398" s="182">
        <f t="shared" si="85"/>
        <v>487</v>
      </c>
      <c r="D1398" s="179">
        <f t="shared" si="86"/>
        <v>3</v>
      </c>
      <c r="E1398" s="179" t="str">
        <f t="shared" si="87"/>
        <v>R487.3</v>
      </c>
      <c r="F1398" s="9" t="s">
        <v>2327</v>
      </c>
    </row>
    <row r="1399" spans="1:6">
      <c r="A1399" s="179" t="str">
        <f t="shared" si="84"/>
        <v>575</v>
      </c>
      <c r="B1399" s="179">
        <v>1397</v>
      </c>
      <c r="C1399" s="182">
        <f t="shared" si="85"/>
        <v>487</v>
      </c>
      <c r="D1399" s="179">
        <f t="shared" si="86"/>
        <v>4</v>
      </c>
      <c r="E1399" s="179" t="str">
        <f t="shared" si="87"/>
        <v>R487.4</v>
      </c>
      <c r="F1399" s="9" t="s">
        <v>2328</v>
      </c>
    </row>
    <row r="1400" spans="1:6">
      <c r="A1400" s="179" t="str">
        <f t="shared" si="84"/>
        <v>576</v>
      </c>
      <c r="B1400" s="179">
        <v>1398</v>
      </c>
      <c r="C1400" s="182">
        <f t="shared" si="85"/>
        <v>487</v>
      </c>
      <c r="D1400" s="179">
        <f t="shared" si="86"/>
        <v>5</v>
      </c>
      <c r="E1400" s="179" t="str">
        <f t="shared" si="87"/>
        <v>R487.5</v>
      </c>
      <c r="F1400" s="9" t="s">
        <v>2329</v>
      </c>
    </row>
    <row r="1401" spans="1:6">
      <c r="A1401" s="179" t="str">
        <f t="shared" si="84"/>
        <v>577</v>
      </c>
      <c r="B1401" s="179">
        <v>1399</v>
      </c>
      <c r="C1401" s="182">
        <f t="shared" si="85"/>
        <v>487</v>
      </c>
      <c r="D1401" s="179">
        <f t="shared" si="86"/>
        <v>6</v>
      </c>
      <c r="E1401" s="179" t="str">
        <f t="shared" si="87"/>
        <v>R487.6</v>
      </c>
      <c r="F1401" s="9" t="s">
        <v>2330</v>
      </c>
    </row>
    <row r="1402" spans="1:6">
      <c r="A1402" s="179" t="str">
        <f t="shared" si="84"/>
        <v>578</v>
      </c>
      <c r="B1402" s="179">
        <v>1400</v>
      </c>
      <c r="C1402" s="182">
        <f t="shared" si="85"/>
        <v>487</v>
      </c>
      <c r="D1402" s="179">
        <f t="shared" si="86"/>
        <v>7</v>
      </c>
      <c r="E1402" s="179" t="str">
        <f t="shared" si="87"/>
        <v>R487.7</v>
      </c>
      <c r="F1402" s="9" t="s">
        <v>2331</v>
      </c>
    </row>
    <row r="1403" spans="1:6">
      <c r="A1403" s="179" t="str">
        <f t="shared" si="84"/>
        <v>579</v>
      </c>
      <c r="B1403" s="179">
        <v>1401</v>
      </c>
      <c r="C1403" s="182">
        <f t="shared" si="85"/>
        <v>487</v>
      </c>
      <c r="D1403" s="179">
        <f t="shared" si="86"/>
        <v>8</v>
      </c>
      <c r="E1403" s="179" t="str">
        <f t="shared" si="87"/>
        <v>R487.8</v>
      </c>
      <c r="F1403" s="9" t="s">
        <v>2332</v>
      </c>
    </row>
    <row r="1404" spans="1:6">
      <c r="A1404" s="179" t="str">
        <f t="shared" si="84"/>
        <v>57A</v>
      </c>
      <c r="B1404" s="179">
        <v>1402</v>
      </c>
      <c r="C1404" s="182">
        <f t="shared" si="85"/>
        <v>487</v>
      </c>
      <c r="D1404" s="179">
        <f t="shared" si="86"/>
        <v>9</v>
      </c>
      <c r="E1404" s="179" t="str">
        <f t="shared" si="87"/>
        <v>R487.9</v>
      </c>
      <c r="F1404" s="9" t="s">
        <v>2333</v>
      </c>
    </row>
    <row r="1405" spans="1:6">
      <c r="A1405" s="179" t="str">
        <f t="shared" si="84"/>
        <v>57B</v>
      </c>
      <c r="B1405" s="179">
        <v>1403</v>
      </c>
      <c r="C1405" s="182">
        <f t="shared" si="85"/>
        <v>487</v>
      </c>
      <c r="D1405" s="179">
        <f t="shared" si="86"/>
        <v>10</v>
      </c>
      <c r="E1405" s="179" t="str">
        <f t="shared" si="87"/>
        <v>R487.10</v>
      </c>
      <c r="F1405" s="9" t="s">
        <v>2334</v>
      </c>
    </row>
    <row r="1406" spans="1:6">
      <c r="A1406" s="179" t="str">
        <f t="shared" si="84"/>
        <v>57C</v>
      </c>
      <c r="B1406" s="179">
        <v>1404</v>
      </c>
      <c r="C1406" s="182">
        <f t="shared" si="85"/>
        <v>487</v>
      </c>
      <c r="D1406" s="179">
        <f t="shared" si="86"/>
        <v>11</v>
      </c>
      <c r="E1406" s="179" t="str">
        <f t="shared" si="87"/>
        <v>R487.11</v>
      </c>
      <c r="F1406" s="9" t="s">
        <v>2335</v>
      </c>
    </row>
    <row r="1407" spans="1:6">
      <c r="A1407" s="179" t="str">
        <f t="shared" si="84"/>
        <v>57D</v>
      </c>
      <c r="B1407" s="179">
        <v>1405</v>
      </c>
      <c r="C1407" s="182">
        <f t="shared" si="85"/>
        <v>487</v>
      </c>
      <c r="D1407" s="179">
        <f t="shared" si="86"/>
        <v>12</v>
      </c>
      <c r="E1407" s="179" t="str">
        <f t="shared" si="87"/>
        <v>R487.12</v>
      </c>
      <c r="F1407" s="9" t="s">
        <v>2336</v>
      </c>
    </row>
    <row r="1408" spans="1:6">
      <c r="A1408" s="179" t="str">
        <f t="shared" si="84"/>
        <v>57E</v>
      </c>
      <c r="B1408" s="179">
        <v>1406</v>
      </c>
      <c r="C1408" s="182">
        <f t="shared" si="85"/>
        <v>487</v>
      </c>
      <c r="D1408" s="179">
        <f t="shared" si="86"/>
        <v>13</v>
      </c>
      <c r="E1408" s="179" t="str">
        <f t="shared" si="87"/>
        <v>R487.13</v>
      </c>
      <c r="F1408" s="9" t="s">
        <v>2337</v>
      </c>
    </row>
    <row r="1409" spans="1:6">
      <c r="A1409" s="179" t="str">
        <f t="shared" si="84"/>
        <v>57F</v>
      </c>
      <c r="B1409" s="179">
        <v>1407</v>
      </c>
      <c r="C1409" s="182">
        <f t="shared" si="85"/>
        <v>487</v>
      </c>
      <c r="D1409" s="179">
        <f t="shared" si="86"/>
        <v>14</v>
      </c>
      <c r="E1409" s="179" t="str">
        <f t="shared" si="87"/>
        <v>R487.14</v>
      </c>
      <c r="F1409" s="9" t="s">
        <v>2338</v>
      </c>
    </row>
    <row r="1410" spans="1:6">
      <c r="A1410" s="179" t="str">
        <f t="shared" si="84"/>
        <v>580</v>
      </c>
      <c r="B1410" s="179">
        <v>1408</v>
      </c>
      <c r="C1410" s="182">
        <f t="shared" si="85"/>
        <v>487</v>
      </c>
      <c r="D1410" s="179">
        <f t="shared" si="86"/>
        <v>15</v>
      </c>
      <c r="E1410" s="179" t="str">
        <f t="shared" si="87"/>
        <v>R487.15</v>
      </c>
      <c r="F1410" s="9" t="s">
        <v>2339</v>
      </c>
    </row>
    <row r="1411" spans="1:6">
      <c r="A1411" s="179" t="str">
        <f t="shared" si="84"/>
        <v>581</v>
      </c>
      <c r="B1411" s="179">
        <v>1409</v>
      </c>
      <c r="C1411" s="182">
        <f t="shared" si="85"/>
        <v>488</v>
      </c>
      <c r="D1411" s="179">
        <f t="shared" si="86"/>
        <v>0</v>
      </c>
      <c r="E1411" s="179" t="str">
        <f t="shared" si="87"/>
        <v>R488.0</v>
      </c>
      <c r="F1411" s="9" t="s">
        <v>2340</v>
      </c>
    </row>
    <row r="1412" spans="1:6">
      <c r="A1412" s="179" t="str">
        <f t="shared" ref="A1412:A1475" si="88">DEC2HEX(B1412)</f>
        <v>582</v>
      </c>
      <c r="B1412" s="179">
        <v>1410</v>
      </c>
      <c r="C1412" s="182">
        <f t="shared" si="85"/>
        <v>488</v>
      </c>
      <c r="D1412" s="179">
        <f t="shared" si="86"/>
        <v>1</v>
      </c>
      <c r="E1412" s="179" t="str">
        <f t="shared" si="87"/>
        <v>R488.1</v>
      </c>
      <c r="F1412" s="9" t="s">
        <v>2341</v>
      </c>
    </row>
    <row r="1413" spans="1:6">
      <c r="A1413" s="179" t="str">
        <f t="shared" si="88"/>
        <v>583</v>
      </c>
      <c r="B1413" s="179">
        <v>1411</v>
      </c>
      <c r="C1413" s="182">
        <f t="shared" si="85"/>
        <v>488</v>
      </c>
      <c r="D1413" s="179">
        <f t="shared" si="86"/>
        <v>2</v>
      </c>
      <c r="E1413" s="179" t="str">
        <f t="shared" si="87"/>
        <v>R488.2</v>
      </c>
      <c r="F1413" s="9" t="s">
        <v>2342</v>
      </c>
    </row>
    <row r="1414" spans="1:6">
      <c r="A1414" s="179" t="str">
        <f t="shared" si="88"/>
        <v>584</v>
      </c>
      <c r="B1414" s="179">
        <v>1412</v>
      </c>
      <c r="C1414" s="182">
        <f t="shared" si="85"/>
        <v>488</v>
      </c>
      <c r="D1414" s="179">
        <f t="shared" si="86"/>
        <v>3</v>
      </c>
      <c r="E1414" s="179" t="str">
        <f t="shared" si="87"/>
        <v>R488.3</v>
      </c>
      <c r="F1414" s="9" t="s">
        <v>2343</v>
      </c>
    </row>
    <row r="1415" spans="1:6">
      <c r="A1415" s="179" t="str">
        <f t="shared" si="88"/>
        <v>585</v>
      </c>
      <c r="B1415" s="179">
        <v>1413</v>
      </c>
      <c r="C1415" s="182">
        <f t="shared" si="85"/>
        <v>488</v>
      </c>
      <c r="D1415" s="179">
        <f t="shared" si="86"/>
        <v>4</v>
      </c>
      <c r="E1415" s="179" t="str">
        <f t="shared" si="87"/>
        <v>R488.4</v>
      </c>
      <c r="F1415" s="9" t="s">
        <v>2344</v>
      </c>
    </row>
    <row r="1416" spans="1:6">
      <c r="A1416" s="179" t="str">
        <f t="shared" si="88"/>
        <v>586</v>
      </c>
      <c r="B1416" s="179">
        <v>1414</v>
      </c>
      <c r="C1416" s="182">
        <f t="shared" ref="C1416:C1479" si="89">IF(D1415&lt;&gt;15,C1415,C1415+1)</f>
        <v>488</v>
      </c>
      <c r="D1416" s="179">
        <f t="shared" si="86"/>
        <v>5</v>
      </c>
      <c r="E1416" s="179" t="str">
        <f t="shared" si="87"/>
        <v>R488.5</v>
      </c>
      <c r="F1416" s="9" t="s">
        <v>2345</v>
      </c>
    </row>
    <row r="1417" spans="1:6">
      <c r="A1417" s="179" t="str">
        <f t="shared" si="88"/>
        <v>587</v>
      </c>
      <c r="B1417" s="179">
        <v>1415</v>
      </c>
      <c r="C1417" s="182">
        <f t="shared" si="89"/>
        <v>488</v>
      </c>
      <c r="D1417" s="179">
        <f t="shared" si="86"/>
        <v>6</v>
      </c>
      <c r="E1417" s="179" t="str">
        <f t="shared" si="87"/>
        <v>R488.6</v>
      </c>
      <c r="F1417" s="9" t="s">
        <v>2346</v>
      </c>
    </row>
    <row r="1418" spans="1:6">
      <c r="A1418" s="179" t="str">
        <f t="shared" si="88"/>
        <v>588</v>
      </c>
      <c r="B1418" s="179">
        <v>1416</v>
      </c>
      <c r="C1418" s="182">
        <f t="shared" si="89"/>
        <v>488</v>
      </c>
      <c r="D1418" s="179">
        <f t="shared" si="86"/>
        <v>7</v>
      </c>
      <c r="E1418" s="179" t="str">
        <f t="shared" si="87"/>
        <v>R488.7</v>
      </c>
      <c r="F1418" s="9" t="s">
        <v>2347</v>
      </c>
    </row>
    <row r="1419" spans="1:6">
      <c r="A1419" s="179" t="str">
        <f t="shared" si="88"/>
        <v>589</v>
      </c>
      <c r="B1419" s="179">
        <v>1417</v>
      </c>
      <c r="C1419" s="182">
        <f t="shared" si="89"/>
        <v>488</v>
      </c>
      <c r="D1419" s="179">
        <f t="shared" si="86"/>
        <v>8</v>
      </c>
      <c r="E1419" s="179" t="str">
        <f t="shared" si="87"/>
        <v>R488.8</v>
      </c>
      <c r="F1419" s="9" t="s">
        <v>2348</v>
      </c>
    </row>
    <row r="1420" spans="1:6">
      <c r="A1420" s="179" t="str">
        <f t="shared" si="88"/>
        <v>58A</v>
      </c>
      <c r="B1420" s="179">
        <v>1418</v>
      </c>
      <c r="C1420" s="182">
        <f t="shared" si="89"/>
        <v>488</v>
      </c>
      <c r="D1420" s="179">
        <f t="shared" si="86"/>
        <v>9</v>
      </c>
      <c r="E1420" s="179" t="str">
        <f t="shared" si="87"/>
        <v>R488.9</v>
      </c>
      <c r="F1420" s="9" t="s">
        <v>2349</v>
      </c>
    </row>
    <row r="1421" spans="1:6">
      <c r="A1421" s="179" t="str">
        <f t="shared" si="88"/>
        <v>58B</v>
      </c>
      <c r="B1421" s="179">
        <v>1419</v>
      </c>
      <c r="C1421" s="182">
        <f t="shared" si="89"/>
        <v>488</v>
      </c>
      <c r="D1421" s="179">
        <f t="shared" ref="D1421:D1484" si="90">IF(D1420&lt;&gt;15,D1420+1,0)</f>
        <v>10</v>
      </c>
      <c r="E1421" s="179" t="str">
        <f t="shared" si="87"/>
        <v>R488.10</v>
      </c>
      <c r="F1421" s="9" t="s">
        <v>2350</v>
      </c>
    </row>
    <row r="1422" spans="1:6">
      <c r="A1422" s="179" t="str">
        <f t="shared" si="88"/>
        <v>58C</v>
      </c>
      <c r="B1422" s="179">
        <v>1420</v>
      </c>
      <c r="C1422" s="182">
        <f t="shared" si="89"/>
        <v>488</v>
      </c>
      <c r="D1422" s="179">
        <f t="shared" si="90"/>
        <v>11</v>
      </c>
      <c r="E1422" s="179" t="str">
        <f t="shared" ref="E1422:E1485" si="91">B$2&amp;C1422&amp;"."&amp;D1422</f>
        <v>R488.11</v>
      </c>
      <c r="F1422" s="9" t="s">
        <v>2351</v>
      </c>
    </row>
    <row r="1423" spans="1:6">
      <c r="A1423" s="179" t="str">
        <f t="shared" si="88"/>
        <v>58D</v>
      </c>
      <c r="B1423" s="179">
        <v>1421</v>
      </c>
      <c r="C1423" s="182">
        <f t="shared" si="89"/>
        <v>488</v>
      </c>
      <c r="D1423" s="179">
        <f t="shared" si="90"/>
        <v>12</v>
      </c>
      <c r="E1423" s="179" t="str">
        <f t="shared" si="91"/>
        <v>R488.12</v>
      </c>
      <c r="F1423" s="9" t="s">
        <v>2351</v>
      </c>
    </row>
    <row r="1424" spans="1:6">
      <c r="A1424" s="179" t="str">
        <f t="shared" si="88"/>
        <v>58E</v>
      </c>
      <c r="B1424" s="179">
        <v>1422</v>
      </c>
      <c r="C1424" s="182">
        <f t="shared" si="89"/>
        <v>488</v>
      </c>
      <c r="D1424" s="179">
        <f t="shared" si="90"/>
        <v>13</v>
      </c>
      <c r="E1424" s="179" t="str">
        <f t="shared" si="91"/>
        <v>R488.13</v>
      </c>
      <c r="F1424" s="9" t="s">
        <v>2351</v>
      </c>
    </row>
    <row r="1425" spans="1:6">
      <c r="A1425" s="179" t="str">
        <f t="shared" si="88"/>
        <v>58F</v>
      </c>
      <c r="B1425" s="179">
        <v>1423</v>
      </c>
      <c r="C1425" s="182">
        <f t="shared" si="89"/>
        <v>488</v>
      </c>
      <c r="D1425" s="179">
        <f t="shared" si="90"/>
        <v>14</v>
      </c>
      <c r="E1425" s="179" t="str">
        <f t="shared" si="91"/>
        <v>R488.14</v>
      </c>
      <c r="F1425" s="9" t="s">
        <v>2351</v>
      </c>
    </row>
    <row r="1426" spans="1:6">
      <c r="A1426" s="179" t="str">
        <f t="shared" si="88"/>
        <v>590</v>
      </c>
      <c r="B1426" s="179">
        <v>1424</v>
      </c>
      <c r="C1426" s="182">
        <f t="shared" si="89"/>
        <v>488</v>
      </c>
      <c r="D1426" s="179">
        <f t="shared" si="90"/>
        <v>15</v>
      </c>
      <c r="E1426" s="179" t="str">
        <f t="shared" si="91"/>
        <v>R488.15</v>
      </c>
      <c r="F1426" s="9" t="s">
        <v>2351</v>
      </c>
    </row>
    <row r="1427" spans="1:6">
      <c r="A1427" s="179" t="str">
        <f t="shared" si="88"/>
        <v>591</v>
      </c>
      <c r="B1427" s="179">
        <v>1425</v>
      </c>
      <c r="C1427" s="182">
        <f t="shared" si="89"/>
        <v>489</v>
      </c>
      <c r="D1427" s="179">
        <f t="shared" si="90"/>
        <v>0</v>
      </c>
      <c r="E1427" s="179" t="str">
        <f t="shared" si="91"/>
        <v>R489.0</v>
      </c>
      <c r="F1427" s="9" t="s">
        <v>2352</v>
      </c>
    </row>
    <row r="1428" spans="1:6">
      <c r="A1428" s="179" t="str">
        <f t="shared" si="88"/>
        <v>592</v>
      </c>
      <c r="B1428" s="179">
        <v>1426</v>
      </c>
      <c r="C1428" s="182">
        <f t="shared" si="89"/>
        <v>489</v>
      </c>
      <c r="D1428" s="179">
        <f t="shared" si="90"/>
        <v>1</v>
      </c>
      <c r="E1428" s="179" t="str">
        <f t="shared" si="91"/>
        <v>R489.1</v>
      </c>
      <c r="F1428" s="9" t="s">
        <v>2353</v>
      </c>
    </row>
    <row r="1429" spans="1:6">
      <c r="A1429" s="179" t="str">
        <f t="shared" si="88"/>
        <v>593</v>
      </c>
      <c r="B1429" s="179">
        <v>1427</v>
      </c>
      <c r="C1429" s="182">
        <f t="shared" si="89"/>
        <v>489</v>
      </c>
      <c r="D1429" s="179">
        <f t="shared" si="90"/>
        <v>2</v>
      </c>
      <c r="E1429" s="179" t="str">
        <f t="shared" si="91"/>
        <v>R489.2</v>
      </c>
      <c r="F1429" s="9" t="s">
        <v>2354</v>
      </c>
    </row>
    <row r="1430" spans="1:6">
      <c r="A1430" s="179" t="str">
        <f t="shared" si="88"/>
        <v>594</v>
      </c>
      <c r="B1430" s="179">
        <v>1428</v>
      </c>
      <c r="C1430" s="182">
        <f t="shared" si="89"/>
        <v>489</v>
      </c>
      <c r="D1430" s="179">
        <f t="shared" si="90"/>
        <v>3</v>
      </c>
      <c r="E1430" s="179" t="str">
        <f t="shared" si="91"/>
        <v>R489.3</v>
      </c>
      <c r="F1430" s="9" t="s">
        <v>2355</v>
      </c>
    </row>
    <row r="1431" spans="1:6">
      <c r="A1431" s="179" t="str">
        <f t="shared" si="88"/>
        <v>595</v>
      </c>
      <c r="B1431" s="179">
        <v>1429</v>
      </c>
      <c r="C1431" s="182">
        <f t="shared" si="89"/>
        <v>489</v>
      </c>
      <c r="D1431" s="179">
        <f t="shared" si="90"/>
        <v>4</v>
      </c>
      <c r="E1431" s="179" t="str">
        <f t="shared" si="91"/>
        <v>R489.4</v>
      </c>
      <c r="F1431" s="9" t="s">
        <v>2356</v>
      </c>
    </row>
    <row r="1432" spans="1:6">
      <c r="A1432" s="179" t="str">
        <f t="shared" si="88"/>
        <v>596</v>
      </c>
      <c r="B1432" s="179">
        <v>1430</v>
      </c>
      <c r="C1432" s="182">
        <f t="shared" si="89"/>
        <v>489</v>
      </c>
      <c r="D1432" s="179">
        <f t="shared" si="90"/>
        <v>5</v>
      </c>
      <c r="E1432" s="179" t="str">
        <f t="shared" si="91"/>
        <v>R489.5</v>
      </c>
      <c r="F1432" s="9" t="s">
        <v>2357</v>
      </c>
    </row>
    <row r="1433" spans="1:6">
      <c r="A1433" s="179" t="str">
        <f t="shared" si="88"/>
        <v>597</v>
      </c>
      <c r="B1433" s="179">
        <v>1431</v>
      </c>
      <c r="C1433" s="182">
        <f t="shared" si="89"/>
        <v>489</v>
      </c>
      <c r="D1433" s="179">
        <f t="shared" si="90"/>
        <v>6</v>
      </c>
      <c r="E1433" s="179" t="str">
        <f t="shared" si="91"/>
        <v>R489.6</v>
      </c>
      <c r="F1433" s="9" t="s">
        <v>2358</v>
      </c>
    </row>
    <row r="1434" spans="1:6">
      <c r="A1434" s="179" t="str">
        <f t="shared" si="88"/>
        <v>598</v>
      </c>
      <c r="B1434" s="179">
        <v>1432</v>
      </c>
      <c r="C1434" s="182">
        <f t="shared" si="89"/>
        <v>489</v>
      </c>
      <c r="D1434" s="179">
        <f t="shared" si="90"/>
        <v>7</v>
      </c>
      <c r="E1434" s="179" t="str">
        <f t="shared" si="91"/>
        <v>R489.7</v>
      </c>
      <c r="F1434" s="9" t="s">
        <v>2359</v>
      </c>
    </row>
    <row r="1435" spans="1:6">
      <c r="A1435" s="179" t="str">
        <f t="shared" si="88"/>
        <v>599</v>
      </c>
      <c r="B1435" s="179">
        <v>1433</v>
      </c>
      <c r="C1435" s="182">
        <f t="shared" si="89"/>
        <v>489</v>
      </c>
      <c r="D1435" s="179">
        <f t="shared" si="90"/>
        <v>8</v>
      </c>
      <c r="E1435" s="179" t="str">
        <f t="shared" si="91"/>
        <v>R489.8</v>
      </c>
      <c r="F1435" s="9" t="s">
        <v>2360</v>
      </c>
    </row>
    <row r="1436" spans="1:6">
      <c r="A1436" s="179" t="str">
        <f t="shared" si="88"/>
        <v>59A</v>
      </c>
      <c r="B1436" s="179">
        <v>1434</v>
      </c>
      <c r="C1436" s="182">
        <f t="shared" si="89"/>
        <v>489</v>
      </c>
      <c r="D1436" s="179">
        <f t="shared" si="90"/>
        <v>9</v>
      </c>
      <c r="E1436" s="179" t="str">
        <f t="shared" si="91"/>
        <v>R489.9</v>
      </c>
      <c r="F1436" s="9" t="s">
        <v>2361</v>
      </c>
    </row>
    <row r="1437" spans="1:6">
      <c r="A1437" s="179" t="str">
        <f t="shared" si="88"/>
        <v>59B</v>
      </c>
      <c r="B1437" s="179">
        <v>1435</v>
      </c>
      <c r="C1437" s="182">
        <f t="shared" si="89"/>
        <v>489</v>
      </c>
      <c r="D1437" s="179">
        <f t="shared" si="90"/>
        <v>10</v>
      </c>
      <c r="E1437" s="179" t="str">
        <f t="shared" si="91"/>
        <v>R489.10</v>
      </c>
      <c r="F1437" s="9" t="s">
        <v>2362</v>
      </c>
    </row>
    <row r="1438" spans="1:6">
      <c r="A1438" s="179" t="str">
        <f t="shared" si="88"/>
        <v>59C</v>
      </c>
      <c r="B1438" s="179">
        <v>1436</v>
      </c>
      <c r="C1438" s="182">
        <f t="shared" si="89"/>
        <v>489</v>
      </c>
      <c r="D1438" s="179">
        <f t="shared" si="90"/>
        <v>11</v>
      </c>
      <c r="E1438" s="179" t="str">
        <f t="shared" si="91"/>
        <v>R489.11</v>
      </c>
      <c r="F1438" s="9" t="s">
        <v>2363</v>
      </c>
    </row>
    <row r="1439" spans="1:6">
      <c r="A1439" s="179" t="str">
        <f t="shared" si="88"/>
        <v>59D</v>
      </c>
      <c r="B1439" s="179">
        <v>1437</v>
      </c>
      <c r="C1439" s="182">
        <f t="shared" si="89"/>
        <v>489</v>
      </c>
      <c r="D1439" s="179">
        <f t="shared" si="90"/>
        <v>12</v>
      </c>
      <c r="E1439" s="179" t="str">
        <f t="shared" si="91"/>
        <v>R489.12</v>
      </c>
      <c r="F1439" s="9" t="s">
        <v>2364</v>
      </c>
    </row>
    <row r="1440" spans="1:6">
      <c r="A1440" s="179" t="str">
        <f t="shared" si="88"/>
        <v>59E</v>
      </c>
      <c r="B1440" s="179">
        <v>1438</v>
      </c>
      <c r="C1440" s="182">
        <f t="shared" si="89"/>
        <v>489</v>
      </c>
      <c r="D1440" s="179">
        <f t="shared" si="90"/>
        <v>13</v>
      </c>
      <c r="E1440" s="179" t="str">
        <f t="shared" si="91"/>
        <v>R489.13</v>
      </c>
      <c r="F1440" s="9" t="s">
        <v>2365</v>
      </c>
    </row>
    <row r="1441" spans="1:6">
      <c r="A1441" s="179" t="str">
        <f t="shared" si="88"/>
        <v>59F</v>
      </c>
      <c r="B1441" s="179">
        <v>1439</v>
      </c>
      <c r="C1441" s="182">
        <f t="shared" si="89"/>
        <v>489</v>
      </c>
      <c r="D1441" s="179">
        <f t="shared" si="90"/>
        <v>14</v>
      </c>
      <c r="E1441" s="179" t="str">
        <f t="shared" si="91"/>
        <v>R489.14</v>
      </c>
      <c r="F1441" s="9" t="s">
        <v>2351</v>
      </c>
    </row>
    <row r="1442" spans="1:6">
      <c r="A1442" s="179" t="str">
        <f t="shared" si="88"/>
        <v>5A0</v>
      </c>
      <c r="B1442" s="179">
        <v>1440</v>
      </c>
      <c r="C1442" s="182">
        <f t="shared" si="89"/>
        <v>489</v>
      </c>
      <c r="D1442" s="179">
        <f t="shared" si="90"/>
        <v>15</v>
      </c>
      <c r="E1442" s="179" t="str">
        <f t="shared" si="91"/>
        <v>R489.15</v>
      </c>
      <c r="F1442" s="9" t="s">
        <v>2351</v>
      </c>
    </row>
    <row r="1443" spans="1:6">
      <c r="A1443" s="179" t="str">
        <f t="shared" si="88"/>
        <v>5A1</v>
      </c>
      <c r="B1443" s="179">
        <v>1441</v>
      </c>
      <c r="C1443" s="182">
        <f t="shared" si="89"/>
        <v>490</v>
      </c>
      <c r="D1443" s="179">
        <f t="shared" si="90"/>
        <v>0</v>
      </c>
      <c r="E1443" s="179" t="str">
        <f t="shared" si="91"/>
        <v>R490.0</v>
      </c>
      <c r="F1443" s="9" t="s">
        <v>2366</v>
      </c>
    </row>
    <row r="1444" spans="1:6">
      <c r="A1444" s="179" t="str">
        <f t="shared" si="88"/>
        <v>5A2</v>
      </c>
      <c r="B1444" s="179">
        <v>1442</v>
      </c>
      <c r="C1444" s="182">
        <f t="shared" si="89"/>
        <v>490</v>
      </c>
      <c r="D1444" s="179">
        <f t="shared" si="90"/>
        <v>1</v>
      </c>
      <c r="E1444" s="179" t="str">
        <f t="shared" si="91"/>
        <v>R490.1</v>
      </c>
      <c r="F1444" s="9" t="s">
        <v>2367</v>
      </c>
    </row>
    <row r="1445" spans="1:6">
      <c r="A1445" s="179" t="str">
        <f t="shared" si="88"/>
        <v>5A3</v>
      </c>
      <c r="B1445" s="179">
        <v>1443</v>
      </c>
      <c r="C1445" s="182">
        <f t="shared" si="89"/>
        <v>490</v>
      </c>
      <c r="D1445" s="179">
        <f t="shared" si="90"/>
        <v>2</v>
      </c>
      <c r="E1445" s="179" t="str">
        <f t="shared" si="91"/>
        <v>R490.2</v>
      </c>
      <c r="F1445" s="9" t="s">
        <v>2368</v>
      </c>
    </row>
    <row r="1446" spans="1:6">
      <c r="A1446" s="179" t="str">
        <f t="shared" si="88"/>
        <v>5A4</v>
      </c>
      <c r="B1446" s="179">
        <v>1444</v>
      </c>
      <c r="C1446" s="182">
        <f t="shared" si="89"/>
        <v>490</v>
      </c>
      <c r="D1446" s="179">
        <f t="shared" si="90"/>
        <v>3</v>
      </c>
      <c r="E1446" s="179" t="str">
        <f t="shared" si="91"/>
        <v>R490.3</v>
      </c>
      <c r="F1446" s="9" t="s">
        <v>2369</v>
      </c>
    </row>
    <row r="1447" spans="1:6">
      <c r="A1447" s="179" t="str">
        <f t="shared" si="88"/>
        <v>5A5</v>
      </c>
      <c r="B1447" s="179">
        <v>1445</v>
      </c>
      <c r="C1447" s="182">
        <f t="shared" si="89"/>
        <v>490</v>
      </c>
      <c r="D1447" s="179">
        <f t="shared" si="90"/>
        <v>4</v>
      </c>
      <c r="E1447" s="179" t="str">
        <f t="shared" si="91"/>
        <v>R490.4</v>
      </c>
      <c r="F1447" s="9" t="s">
        <v>2370</v>
      </c>
    </row>
    <row r="1448" spans="1:6">
      <c r="A1448" s="179" t="str">
        <f t="shared" si="88"/>
        <v>5A6</v>
      </c>
      <c r="B1448" s="179">
        <v>1446</v>
      </c>
      <c r="C1448" s="182">
        <f t="shared" si="89"/>
        <v>490</v>
      </c>
      <c r="D1448" s="179">
        <f t="shared" si="90"/>
        <v>5</v>
      </c>
      <c r="E1448" s="179" t="str">
        <f t="shared" si="91"/>
        <v>R490.5</v>
      </c>
      <c r="F1448" s="9" t="s">
        <v>2371</v>
      </c>
    </row>
    <row r="1449" spans="1:6">
      <c r="A1449" s="179" t="str">
        <f t="shared" si="88"/>
        <v>5A7</v>
      </c>
      <c r="B1449" s="179">
        <v>1447</v>
      </c>
      <c r="C1449" s="182">
        <f t="shared" si="89"/>
        <v>490</v>
      </c>
      <c r="D1449" s="179">
        <f t="shared" si="90"/>
        <v>6</v>
      </c>
      <c r="E1449" s="179" t="str">
        <f t="shared" si="91"/>
        <v>R490.6</v>
      </c>
      <c r="F1449" s="9" t="s">
        <v>2351</v>
      </c>
    </row>
    <row r="1450" spans="1:6">
      <c r="A1450" s="179" t="str">
        <f t="shared" si="88"/>
        <v>5A8</v>
      </c>
      <c r="B1450" s="179">
        <v>1448</v>
      </c>
      <c r="C1450" s="182">
        <f t="shared" si="89"/>
        <v>490</v>
      </c>
      <c r="D1450" s="179">
        <f t="shared" si="90"/>
        <v>7</v>
      </c>
      <c r="E1450" s="179" t="str">
        <f t="shared" si="91"/>
        <v>R490.7</v>
      </c>
      <c r="F1450" s="9" t="s">
        <v>2351</v>
      </c>
    </row>
    <row r="1451" spans="1:6">
      <c r="A1451" s="179" t="str">
        <f t="shared" si="88"/>
        <v>5A9</v>
      </c>
      <c r="B1451" s="179">
        <v>1449</v>
      </c>
      <c r="C1451" s="182">
        <f t="shared" si="89"/>
        <v>490</v>
      </c>
      <c r="D1451" s="179">
        <f t="shared" si="90"/>
        <v>8</v>
      </c>
      <c r="E1451" s="179" t="str">
        <f t="shared" si="91"/>
        <v>R490.8</v>
      </c>
      <c r="F1451" s="9" t="s">
        <v>2372</v>
      </c>
    </row>
    <row r="1452" spans="1:6">
      <c r="A1452" s="179" t="str">
        <f t="shared" si="88"/>
        <v>5AA</v>
      </c>
      <c r="B1452" s="179">
        <v>1450</v>
      </c>
      <c r="C1452" s="182">
        <f t="shared" si="89"/>
        <v>490</v>
      </c>
      <c r="D1452" s="179">
        <f t="shared" si="90"/>
        <v>9</v>
      </c>
      <c r="E1452" s="179" t="str">
        <f t="shared" si="91"/>
        <v>R490.9</v>
      </c>
      <c r="F1452" s="9" t="s">
        <v>2373</v>
      </c>
    </row>
    <row r="1453" spans="1:6">
      <c r="A1453" s="179" t="str">
        <f t="shared" si="88"/>
        <v>5AB</v>
      </c>
      <c r="B1453" s="179">
        <v>1451</v>
      </c>
      <c r="C1453" s="182">
        <f t="shared" si="89"/>
        <v>490</v>
      </c>
      <c r="D1453" s="179">
        <f t="shared" si="90"/>
        <v>10</v>
      </c>
      <c r="E1453" s="179" t="str">
        <f t="shared" si="91"/>
        <v>R490.10</v>
      </c>
      <c r="F1453" s="9" t="s">
        <v>2374</v>
      </c>
    </row>
    <row r="1454" spans="1:6">
      <c r="A1454" s="179" t="str">
        <f t="shared" si="88"/>
        <v>5AC</v>
      </c>
      <c r="B1454" s="179">
        <v>1452</v>
      </c>
      <c r="C1454" s="182">
        <f t="shared" si="89"/>
        <v>490</v>
      </c>
      <c r="D1454" s="179">
        <f t="shared" si="90"/>
        <v>11</v>
      </c>
      <c r="E1454" s="179" t="str">
        <f t="shared" si="91"/>
        <v>R490.11</v>
      </c>
      <c r="F1454" s="9" t="s">
        <v>2351</v>
      </c>
    </row>
    <row r="1455" spans="1:6">
      <c r="A1455" s="179" t="str">
        <f t="shared" si="88"/>
        <v>5AD</v>
      </c>
      <c r="B1455" s="179">
        <v>1453</v>
      </c>
      <c r="C1455" s="182">
        <f t="shared" si="89"/>
        <v>490</v>
      </c>
      <c r="D1455" s="179">
        <f t="shared" si="90"/>
        <v>12</v>
      </c>
      <c r="E1455" s="179" t="str">
        <f t="shared" si="91"/>
        <v>R490.12</v>
      </c>
      <c r="F1455" s="9" t="s">
        <v>2351</v>
      </c>
    </row>
    <row r="1456" spans="1:6">
      <c r="A1456" s="179" t="str">
        <f t="shared" si="88"/>
        <v>5AE</v>
      </c>
      <c r="B1456" s="179">
        <v>1454</v>
      </c>
      <c r="C1456" s="182">
        <f t="shared" si="89"/>
        <v>490</v>
      </c>
      <c r="D1456" s="179">
        <f t="shared" si="90"/>
        <v>13</v>
      </c>
      <c r="E1456" s="179" t="str">
        <f t="shared" si="91"/>
        <v>R490.13</v>
      </c>
      <c r="F1456" s="9" t="s">
        <v>2375</v>
      </c>
    </row>
    <row r="1457" spans="1:6">
      <c r="A1457" s="179" t="str">
        <f t="shared" si="88"/>
        <v>5AF</v>
      </c>
      <c r="B1457" s="179">
        <v>1455</v>
      </c>
      <c r="C1457" s="182">
        <f t="shared" si="89"/>
        <v>490</v>
      </c>
      <c r="D1457" s="179">
        <f t="shared" si="90"/>
        <v>14</v>
      </c>
      <c r="E1457" s="179" t="str">
        <f t="shared" si="91"/>
        <v>R490.14</v>
      </c>
      <c r="F1457" s="9" t="s">
        <v>2376</v>
      </c>
    </row>
    <row r="1458" spans="1:6">
      <c r="A1458" s="179" t="str">
        <f t="shared" si="88"/>
        <v>5B0</v>
      </c>
      <c r="B1458" s="179">
        <v>1456</v>
      </c>
      <c r="C1458" s="182">
        <f t="shared" si="89"/>
        <v>490</v>
      </c>
      <c r="D1458" s="179">
        <f t="shared" si="90"/>
        <v>15</v>
      </c>
      <c r="E1458" s="179" t="str">
        <f t="shared" si="91"/>
        <v>R490.15</v>
      </c>
      <c r="F1458" s="55" t="s">
        <v>2377</v>
      </c>
    </row>
    <row r="1459" spans="1:6">
      <c r="A1459" s="179" t="str">
        <f t="shared" si="88"/>
        <v>5B1</v>
      </c>
      <c r="B1459" s="179">
        <v>1457</v>
      </c>
      <c r="C1459" s="182">
        <f t="shared" si="89"/>
        <v>491</v>
      </c>
      <c r="D1459" s="179">
        <f t="shared" si="90"/>
        <v>0</v>
      </c>
      <c r="E1459" s="179" t="str">
        <f t="shared" si="91"/>
        <v>R491.0</v>
      </c>
      <c r="F1459" s="9" t="s">
        <v>2351</v>
      </c>
    </row>
    <row r="1460" spans="1:6">
      <c r="A1460" s="179" t="str">
        <f t="shared" si="88"/>
        <v>5B2</v>
      </c>
      <c r="B1460" s="179">
        <v>1458</v>
      </c>
      <c r="C1460" s="182">
        <f t="shared" si="89"/>
        <v>491</v>
      </c>
      <c r="D1460" s="179">
        <f t="shared" si="90"/>
        <v>1</v>
      </c>
      <c r="E1460" s="179" t="str">
        <f t="shared" si="91"/>
        <v>R491.1</v>
      </c>
      <c r="F1460" s="9" t="s">
        <v>2378</v>
      </c>
    </row>
    <row r="1461" spans="1:6">
      <c r="A1461" s="179" t="str">
        <f t="shared" si="88"/>
        <v>5B3</v>
      </c>
      <c r="B1461" s="179">
        <v>1459</v>
      </c>
      <c r="C1461" s="182">
        <f t="shared" si="89"/>
        <v>491</v>
      </c>
      <c r="D1461" s="179">
        <f t="shared" si="90"/>
        <v>2</v>
      </c>
      <c r="E1461" s="179" t="str">
        <f t="shared" si="91"/>
        <v>R491.2</v>
      </c>
      <c r="F1461" s="9" t="s">
        <v>2351</v>
      </c>
    </row>
    <row r="1462" spans="1:6">
      <c r="A1462" s="179" t="str">
        <f t="shared" si="88"/>
        <v>5B4</v>
      </c>
      <c r="B1462" s="179">
        <v>1460</v>
      </c>
      <c r="C1462" s="182">
        <f t="shared" si="89"/>
        <v>491</v>
      </c>
      <c r="D1462" s="179">
        <f t="shared" si="90"/>
        <v>3</v>
      </c>
      <c r="E1462" s="179" t="str">
        <f t="shared" si="91"/>
        <v>R491.3</v>
      </c>
      <c r="F1462" s="9" t="s">
        <v>2379</v>
      </c>
    </row>
    <row r="1463" spans="1:6">
      <c r="A1463" s="179" t="str">
        <f t="shared" si="88"/>
        <v>5B5</v>
      </c>
      <c r="B1463" s="179">
        <v>1461</v>
      </c>
      <c r="C1463" s="182">
        <f t="shared" si="89"/>
        <v>491</v>
      </c>
      <c r="D1463" s="179">
        <f t="shared" si="90"/>
        <v>4</v>
      </c>
      <c r="E1463" s="179" t="str">
        <f t="shared" si="91"/>
        <v>R491.4</v>
      </c>
      <c r="F1463" s="9" t="s">
        <v>2380</v>
      </c>
    </row>
    <row r="1464" spans="1:6">
      <c r="A1464" s="179" t="str">
        <f t="shared" si="88"/>
        <v>5B6</v>
      </c>
      <c r="B1464" s="179">
        <v>1462</v>
      </c>
      <c r="C1464" s="182">
        <f t="shared" si="89"/>
        <v>491</v>
      </c>
      <c r="D1464" s="179">
        <f t="shared" si="90"/>
        <v>5</v>
      </c>
      <c r="E1464" s="179" t="str">
        <f t="shared" si="91"/>
        <v>R491.5</v>
      </c>
      <c r="F1464" s="9" t="s">
        <v>2381</v>
      </c>
    </row>
    <row r="1465" spans="1:6">
      <c r="A1465" s="179" t="str">
        <f t="shared" si="88"/>
        <v>5B7</v>
      </c>
      <c r="B1465" s="179">
        <v>1463</v>
      </c>
      <c r="C1465" s="182">
        <f t="shared" si="89"/>
        <v>491</v>
      </c>
      <c r="D1465" s="179">
        <f t="shared" si="90"/>
        <v>6</v>
      </c>
      <c r="E1465" s="179" t="str">
        <f t="shared" si="91"/>
        <v>R491.6</v>
      </c>
      <c r="F1465" s="9" t="s">
        <v>2382</v>
      </c>
    </row>
    <row r="1466" spans="1:6">
      <c r="A1466" s="179" t="str">
        <f t="shared" si="88"/>
        <v>5B8</v>
      </c>
      <c r="B1466" s="179">
        <v>1464</v>
      </c>
      <c r="C1466" s="182">
        <f t="shared" si="89"/>
        <v>491</v>
      </c>
      <c r="D1466" s="179">
        <f t="shared" si="90"/>
        <v>7</v>
      </c>
      <c r="E1466" s="179" t="str">
        <f t="shared" si="91"/>
        <v>R491.7</v>
      </c>
      <c r="F1466" s="9" t="s">
        <v>2383</v>
      </c>
    </row>
    <row r="1467" spans="1:6">
      <c r="A1467" s="179" t="str">
        <f t="shared" si="88"/>
        <v>5B9</v>
      </c>
      <c r="B1467" s="179">
        <v>1465</v>
      </c>
      <c r="C1467" s="182">
        <f t="shared" si="89"/>
        <v>491</v>
      </c>
      <c r="D1467" s="179">
        <f t="shared" si="90"/>
        <v>8</v>
      </c>
      <c r="E1467" s="179" t="str">
        <f t="shared" si="91"/>
        <v>R491.8</v>
      </c>
      <c r="F1467" s="9" t="s">
        <v>2384</v>
      </c>
    </row>
    <row r="1468" spans="1:6">
      <c r="A1468" s="179" t="str">
        <f t="shared" si="88"/>
        <v>5BA</v>
      </c>
      <c r="B1468" s="179">
        <v>1466</v>
      </c>
      <c r="C1468" s="182">
        <f t="shared" si="89"/>
        <v>491</v>
      </c>
      <c r="D1468" s="179">
        <f t="shared" si="90"/>
        <v>9</v>
      </c>
      <c r="E1468" s="179" t="str">
        <f t="shared" si="91"/>
        <v>R491.9</v>
      </c>
      <c r="F1468" s="9" t="s">
        <v>2385</v>
      </c>
    </row>
    <row r="1469" spans="1:6">
      <c r="A1469" s="179" t="str">
        <f t="shared" si="88"/>
        <v>5BB</v>
      </c>
      <c r="B1469" s="179">
        <v>1467</v>
      </c>
      <c r="C1469" s="182">
        <f t="shared" si="89"/>
        <v>491</v>
      </c>
      <c r="D1469" s="179">
        <f t="shared" si="90"/>
        <v>10</v>
      </c>
      <c r="E1469" s="179" t="str">
        <f t="shared" si="91"/>
        <v>R491.10</v>
      </c>
      <c r="F1469" s="9" t="s">
        <v>2386</v>
      </c>
    </row>
    <row r="1470" spans="1:6">
      <c r="A1470" s="179" t="str">
        <f t="shared" si="88"/>
        <v>5BC</v>
      </c>
      <c r="B1470" s="179">
        <v>1468</v>
      </c>
      <c r="C1470" s="182">
        <f t="shared" si="89"/>
        <v>491</v>
      </c>
      <c r="D1470" s="179">
        <f t="shared" si="90"/>
        <v>11</v>
      </c>
      <c r="E1470" s="179" t="str">
        <f t="shared" si="91"/>
        <v>R491.11</v>
      </c>
      <c r="F1470" s="9" t="s">
        <v>2387</v>
      </c>
    </row>
    <row r="1471" spans="1:6">
      <c r="A1471" s="179" t="str">
        <f t="shared" si="88"/>
        <v>5BD</v>
      </c>
      <c r="B1471" s="179">
        <v>1469</v>
      </c>
      <c r="C1471" s="182">
        <f t="shared" si="89"/>
        <v>491</v>
      </c>
      <c r="D1471" s="179">
        <f t="shared" si="90"/>
        <v>12</v>
      </c>
      <c r="E1471" s="179" t="str">
        <f t="shared" si="91"/>
        <v>R491.12</v>
      </c>
      <c r="F1471" s="9" t="s">
        <v>2388</v>
      </c>
    </row>
    <row r="1472" spans="1:6">
      <c r="A1472" s="179" t="str">
        <f t="shared" si="88"/>
        <v>5BE</v>
      </c>
      <c r="B1472" s="179">
        <v>1470</v>
      </c>
      <c r="C1472" s="182">
        <f t="shared" si="89"/>
        <v>491</v>
      </c>
      <c r="D1472" s="179">
        <f t="shared" si="90"/>
        <v>13</v>
      </c>
      <c r="E1472" s="179" t="str">
        <f t="shared" si="91"/>
        <v>R491.13</v>
      </c>
      <c r="F1472" s="9" t="s">
        <v>2389</v>
      </c>
    </row>
    <row r="1473" spans="1:6">
      <c r="A1473" s="179" t="str">
        <f t="shared" si="88"/>
        <v>5BF</v>
      </c>
      <c r="B1473" s="179">
        <v>1471</v>
      </c>
      <c r="C1473" s="182">
        <f t="shared" si="89"/>
        <v>491</v>
      </c>
      <c r="D1473" s="179">
        <f t="shared" si="90"/>
        <v>14</v>
      </c>
      <c r="E1473" s="179" t="str">
        <f t="shared" si="91"/>
        <v>R491.14</v>
      </c>
      <c r="F1473" s="9" t="s">
        <v>2390</v>
      </c>
    </row>
    <row r="1474" spans="1:6">
      <c r="A1474" s="179" t="str">
        <f t="shared" si="88"/>
        <v>5C0</v>
      </c>
      <c r="B1474" s="179">
        <v>1472</v>
      </c>
      <c r="C1474" s="182">
        <f t="shared" si="89"/>
        <v>491</v>
      </c>
      <c r="D1474" s="179">
        <f t="shared" si="90"/>
        <v>15</v>
      </c>
      <c r="E1474" s="179" t="str">
        <f t="shared" si="91"/>
        <v>R491.15</v>
      </c>
      <c r="F1474" s="9" t="s">
        <v>2391</v>
      </c>
    </row>
    <row r="1475" spans="1:6">
      <c r="A1475" s="179" t="str">
        <f t="shared" si="88"/>
        <v>5C1</v>
      </c>
      <c r="B1475" s="179">
        <v>1473</v>
      </c>
      <c r="C1475" s="182">
        <f t="shared" si="89"/>
        <v>492</v>
      </c>
      <c r="D1475" s="179">
        <f t="shared" si="90"/>
        <v>0</v>
      </c>
      <c r="E1475" s="179" t="str">
        <f t="shared" si="91"/>
        <v>R492.0</v>
      </c>
      <c r="F1475" s="9" t="s">
        <v>2392</v>
      </c>
    </row>
    <row r="1476" spans="1:6">
      <c r="A1476" s="179" t="str">
        <f t="shared" ref="A1476:A1539" si="92">DEC2HEX(B1476)</f>
        <v>5C2</v>
      </c>
      <c r="B1476" s="179">
        <v>1474</v>
      </c>
      <c r="C1476" s="182">
        <f t="shared" si="89"/>
        <v>492</v>
      </c>
      <c r="D1476" s="179">
        <f t="shared" si="90"/>
        <v>1</v>
      </c>
      <c r="E1476" s="179" t="str">
        <f t="shared" si="91"/>
        <v>R492.1</v>
      </c>
      <c r="F1476" s="9" t="s">
        <v>2393</v>
      </c>
    </row>
    <row r="1477" spans="1:6">
      <c r="A1477" s="179" t="str">
        <f t="shared" si="92"/>
        <v>5C3</v>
      </c>
      <c r="B1477" s="179">
        <v>1475</v>
      </c>
      <c r="C1477" s="182">
        <f t="shared" si="89"/>
        <v>492</v>
      </c>
      <c r="D1477" s="179">
        <f t="shared" si="90"/>
        <v>2</v>
      </c>
      <c r="E1477" s="179" t="str">
        <f t="shared" si="91"/>
        <v>R492.2</v>
      </c>
      <c r="F1477" s="9" t="s">
        <v>2394</v>
      </c>
    </row>
    <row r="1478" spans="1:6">
      <c r="A1478" s="179" t="str">
        <f t="shared" si="92"/>
        <v>5C4</v>
      </c>
      <c r="B1478" s="179">
        <v>1476</v>
      </c>
      <c r="C1478" s="182">
        <f t="shared" si="89"/>
        <v>492</v>
      </c>
      <c r="D1478" s="179">
        <f t="shared" si="90"/>
        <v>3</v>
      </c>
      <c r="E1478" s="179" t="str">
        <f t="shared" si="91"/>
        <v>R492.3</v>
      </c>
      <c r="F1478" s="9" t="s">
        <v>2395</v>
      </c>
    </row>
    <row r="1479" spans="1:6">
      <c r="A1479" s="179" t="str">
        <f t="shared" si="92"/>
        <v>5C5</v>
      </c>
      <c r="B1479" s="179">
        <v>1477</v>
      </c>
      <c r="C1479" s="182">
        <f t="shared" si="89"/>
        <v>492</v>
      </c>
      <c r="D1479" s="179">
        <f t="shared" si="90"/>
        <v>4</v>
      </c>
      <c r="E1479" s="179" t="str">
        <f t="shared" si="91"/>
        <v>R492.4</v>
      </c>
      <c r="F1479" s="9" t="s">
        <v>2396</v>
      </c>
    </row>
    <row r="1480" spans="1:6">
      <c r="A1480" s="179" t="str">
        <f t="shared" si="92"/>
        <v>5C6</v>
      </c>
      <c r="B1480" s="179">
        <v>1478</v>
      </c>
      <c r="C1480" s="182">
        <f t="shared" ref="C1480:C1543" si="93">IF(D1479&lt;&gt;15,C1479,C1479+1)</f>
        <v>492</v>
      </c>
      <c r="D1480" s="179">
        <f t="shared" si="90"/>
        <v>5</v>
      </c>
      <c r="E1480" s="179" t="str">
        <f t="shared" si="91"/>
        <v>R492.5</v>
      </c>
      <c r="F1480" s="9" t="s">
        <v>2397</v>
      </c>
    </row>
    <row r="1481" spans="1:6">
      <c r="A1481" s="179" t="str">
        <f t="shared" si="92"/>
        <v>5C7</v>
      </c>
      <c r="B1481" s="179">
        <v>1479</v>
      </c>
      <c r="C1481" s="182">
        <f t="shared" si="93"/>
        <v>492</v>
      </c>
      <c r="D1481" s="179">
        <f t="shared" si="90"/>
        <v>6</v>
      </c>
      <c r="E1481" s="179" t="str">
        <f t="shared" si="91"/>
        <v>R492.6</v>
      </c>
      <c r="F1481" s="9" t="s">
        <v>2398</v>
      </c>
    </row>
    <row r="1482" spans="1:6">
      <c r="A1482" s="179" t="str">
        <f t="shared" si="92"/>
        <v>5C8</v>
      </c>
      <c r="B1482" s="179">
        <v>1480</v>
      </c>
      <c r="C1482" s="182">
        <f t="shared" si="93"/>
        <v>492</v>
      </c>
      <c r="D1482" s="179">
        <f t="shared" si="90"/>
        <v>7</v>
      </c>
      <c r="E1482" s="179" t="str">
        <f t="shared" si="91"/>
        <v>R492.7</v>
      </c>
      <c r="F1482" s="9" t="s">
        <v>2399</v>
      </c>
    </row>
    <row r="1483" spans="1:6">
      <c r="A1483" s="179" t="str">
        <f t="shared" si="92"/>
        <v>5C9</v>
      </c>
      <c r="B1483" s="179">
        <v>1481</v>
      </c>
      <c r="C1483" s="182">
        <f t="shared" si="93"/>
        <v>492</v>
      </c>
      <c r="D1483" s="179">
        <f t="shared" si="90"/>
        <v>8</v>
      </c>
      <c r="E1483" s="179" t="str">
        <f t="shared" si="91"/>
        <v>R492.8</v>
      </c>
      <c r="F1483" s="9" t="s">
        <v>2400</v>
      </c>
    </row>
    <row r="1484" spans="1:6">
      <c r="A1484" s="179" t="str">
        <f t="shared" si="92"/>
        <v>5CA</v>
      </c>
      <c r="B1484" s="179">
        <v>1482</v>
      </c>
      <c r="C1484" s="182">
        <f t="shared" si="93"/>
        <v>492</v>
      </c>
      <c r="D1484" s="179">
        <f t="shared" si="90"/>
        <v>9</v>
      </c>
      <c r="E1484" s="179" t="str">
        <f t="shared" si="91"/>
        <v>R492.9</v>
      </c>
      <c r="F1484" s="9" t="s">
        <v>2401</v>
      </c>
    </row>
    <row r="1485" spans="1:6">
      <c r="A1485" s="179" t="str">
        <f t="shared" si="92"/>
        <v>5CB</v>
      </c>
      <c r="B1485" s="179">
        <v>1483</v>
      </c>
      <c r="C1485" s="182">
        <f t="shared" si="93"/>
        <v>492</v>
      </c>
      <c r="D1485" s="179">
        <f t="shared" ref="D1485:D1548" si="94">IF(D1484&lt;&gt;15,D1484+1,0)</f>
        <v>10</v>
      </c>
      <c r="E1485" s="179" t="str">
        <f t="shared" si="91"/>
        <v>R492.10</v>
      </c>
      <c r="F1485" s="9" t="s">
        <v>2402</v>
      </c>
    </row>
    <row r="1486" spans="1:6">
      <c r="A1486" s="179" t="str">
        <f t="shared" si="92"/>
        <v>5CC</v>
      </c>
      <c r="B1486" s="179">
        <v>1484</v>
      </c>
      <c r="C1486" s="182">
        <f t="shared" si="93"/>
        <v>492</v>
      </c>
      <c r="D1486" s="179">
        <f t="shared" si="94"/>
        <v>11</v>
      </c>
      <c r="E1486" s="179" t="str">
        <f t="shared" ref="E1486:E1549" si="95">B$2&amp;C1486&amp;"."&amp;D1486</f>
        <v>R492.11</v>
      </c>
      <c r="F1486" s="9" t="s">
        <v>2403</v>
      </c>
    </row>
    <row r="1487" spans="1:6">
      <c r="A1487" s="179" t="str">
        <f t="shared" si="92"/>
        <v>5CD</v>
      </c>
      <c r="B1487" s="179">
        <v>1485</v>
      </c>
      <c r="C1487" s="182">
        <f t="shared" si="93"/>
        <v>492</v>
      </c>
      <c r="D1487" s="179">
        <f t="shared" si="94"/>
        <v>12</v>
      </c>
      <c r="E1487" s="179" t="str">
        <f t="shared" si="95"/>
        <v>R492.12</v>
      </c>
      <c r="F1487" s="9" t="s">
        <v>2403</v>
      </c>
    </row>
    <row r="1488" spans="1:6">
      <c r="A1488" s="179" t="str">
        <f t="shared" si="92"/>
        <v>5CE</v>
      </c>
      <c r="B1488" s="179">
        <v>1486</v>
      </c>
      <c r="C1488" s="182">
        <f t="shared" si="93"/>
        <v>492</v>
      </c>
      <c r="D1488" s="179">
        <f t="shared" si="94"/>
        <v>13</v>
      </c>
      <c r="E1488" s="179" t="str">
        <f t="shared" si="95"/>
        <v>R492.13</v>
      </c>
      <c r="F1488" s="9" t="s">
        <v>2403</v>
      </c>
    </row>
    <row r="1489" spans="1:6">
      <c r="A1489" s="179" t="str">
        <f t="shared" si="92"/>
        <v>5CF</v>
      </c>
      <c r="B1489" s="179">
        <v>1487</v>
      </c>
      <c r="C1489" s="182">
        <f t="shared" si="93"/>
        <v>492</v>
      </c>
      <c r="D1489" s="179">
        <f t="shared" si="94"/>
        <v>14</v>
      </c>
      <c r="E1489" s="179" t="str">
        <f t="shared" si="95"/>
        <v>R492.14</v>
      </c>
      <c r="F1489" s="9" t="s">
        <v>2403</v>
      </c>
    </row>
    <row r="1490" spans="1:6">
      <c r="A1490" s="179" t="str">
        <f t="shared" si="92"/>
        <v>5D0</v>
      </c>
      <c r="B1490" s="179">
        <v>1488</v>
      </c>
      <c r="C1490" s="182">
        <f t="shared" si="93"/>
        <v>492</v>
      </c>
      <c r="D1490" s="179">
        <f t="shared" si="94"/>
        <v>15</v>
      </c>
      <c r="E1490" s="179" t="str">
        <f t="shared" si="95"/>
        <v>R492.15</v>
      </c>
      <c r="F1490" s="9" t="s">
        <v>2403</v>
      </c>
    </row>
    <row r="1491" spans="1:6">
      <c r="A1491" s="179" t="str">
        <f t="shared" si="92"/>
        <v>5D1</v>
      </c>
      <c r="B1491" s="179">
        <v>1489</v>
      </c>
      <c r="C1491" s="182">
        <f t="shared" si="93"/>
        <v>493</v>
      </c>
      <c r="D1491" s="179">
        <f t="shared" si="94"/>
        <v>0</v>
      </c>
      <c r="E1491" s="179" t="str">
        <f t="shared" si="95"/>
        <v>R493.0</v>
      </c>
      <c r="F1491" s="9" t="s">
        <v>2404</v>
      </c>
    </row>
    <row r="1492" spans="1:6">
      <c r="A1492" s="179" t="str">
        <f t="shared" si="92"/>
        <v>5D2</v>
      </c>
      <c r="B1492" s="179">
        <v>1490</v>
      </c>
      <c r="C1492" s="182">
        <f t="shared" si="93"/>
        <v>493</v>
      </c>
      <c r="D1492" s="179">
        <f t="shared" si="94"/>
        <v>1</v>
      </c>
      <c r="E1492" s="179" t="str">
        <f t="shared" si="95"/>
        <v>R493.1</v>
      </c>
      <c r="F1492" s="9" t="s">
        <v>2405</v>
      </c>
    </row>
    <row r="1493" spans="1:6">
      <c r="A1493" s="179" t="str">
        <f t="shared" si="92"/>
        <v>5D3</v>
      </c>
      <c r="B1493" s="179">
        <v>1491</v>
      </c>
      <c r="C1493" s="182">
        <f t="shared" si="93"/>
        <v>493</v>
      </c>
      <c r="D1493" s="179">
        <f t="shared" si="94"/>
        <v>2</v>
      </c>
      <c r="E1493" s="179" t="str">
        <f t="shared" si="95"/>
        <v>R493.2</v>
      </c>
      <c r="F1493" s="9" t="s">
        <v>2406</v>
      </c>
    </row>
    <row r="1494" spans="1:6">
      <c r="A1494" s="179" t="str">
        <f t="shared" si="92"/>
        <v>5D4</v>
      </c>
      <c r="B1494" s="179">
        <v>1492</v>
      </c>
      <c r="C1494" s="182">
        <f t="shared" si="93"/>
        <v>493</v>
      </c>
      <c r="D1494" s="179">
        <f t="shared" si="94"/>
        <v>3</v>
      </c>
      <c r="E1494" s="179" t="str">
        <f t="shared" si="95"/>
        <v>R493.3</v>
      </c>
      <c r="F1494" s="9" t="s">
        <v>2407</v>
      </c>
    </row>
    <row r="1495" spans="1:6">
      <c r="A1495" s="179" t="str">
        <f t="shared" si="92"/>
        <v>5D5</v>
      </c>
      <c r="B1495" s="179">
        <v>1493</v>
      </c>
      <c r="C1495" s="182">
        <f t="shared" si="93"/>
        <v>493</v>
      </c>
      <c r="D1495" s="179">
        <f t="shared" si="94"/>
        <v>4</v>
      </c>
      <c r="E1495" s="179" t="str">
        <f t="shared" si="95"/>
        <v>R493.4</v>
      </c>
      <c r="F1495" s="9" t="s">
        <v>2408</v>
      </c>
    </row>
    <row r="1496" spans="1:6">
      <c r="A1496" s="179" t="str">
        <f t="shared" si="92"/>
        <v>5D6</v>
      </c>
      <c r="B1496" s="179">
        <v>1494</v>
      </c>
      <c r="C1496" s="182">
        <f t="shared" si="93"/>
        <v>493</v>
      </c>
      <c r="D1496" s="179">
        <f t="shared" si="94"/>
        <v>5</v>
      </c>
      <c r="E1496" s="179" t="str">
        <f t="shared" si="95"/>
        <v>R493.5</v>
      </c>
      <c r="F1496" s="9" t="s">
        <v>2409</v>
      </c>
    </row>
    <row r="1497" spans="1:6">
      <c r="A1497" s="179" t="str">
        <f t="shared" si="92"/>
        <v>5D7</v>
      </c>
      <c r="B1497" s="179">
        <v>1495</v>
      </c>
      <c r="C1497" s="182">
        <f t="shared" si="93"/>
        <v>493</v>
      </c>
      <c r="D1497" s="179">
        <f t="shared" si="94"/>
        <v>6</v>
      </c>
      <c r="E1497" s="179" t="str">
        <f t="shared" si="95"/>
        <v>R493.6</v>
      </c>
      <c r="F1497" s="9" t="s">
        <v>2410</v>
      </c>
    </row>
    <row r="1498" spans="1:6">
      <c r="A1498" s="179" t="str">
        <f t="shared" si="92"/>
        <v>5D8</v>
      </c>
      <c r="B1498" s="179">
        <v>1496</v>
      </c>
      <c r="C1498" s="182">
        <f t="shared" si="93"/>
        <v>493</v>
      </c>
      <c r="D1498" s="179">
        <f t="shared" si="94"/>
        <v>7</v>
      </c>
      <c r="E1498" s="179" t="str">
        <f t="shared" si="95"/>
        <v>R493.7</v>
      </c>
      <c r="F1498" s="9" t="s">
        <v>2411</v>
      </c>
    </row>
    <row r="1499" spans="1:6">
      <c r="A1499" s="179" t="str">
        <f t="shared" si="92"/>
        <v>5D9</v>
      </c>
      <c r="B1499" s="179">
        <v>1497</v>
      </c>
      <c r="C1499" s="182">
        <f t="shared" si="93"/>
        <v>493</v>
      </c>
      <c r="D1499" s="179">
        <f t="shared" si="94"/>
        <v>8</v>
      </c>
      <c r="E1499" s="179" t="str">
        <f t="shared" si="95"/>
        <v>R493.8</v>
      </c>
      <c r="F1499" s="9" t="s">
        <v>2412</v>
      </c>
    </row>
    <row r="1500" spans="1:6">
      <c r="A1500" s="179" t="str">
        <f t="shared" si="92"/>
        <v>5DA</v>
      </c>
      <c r="B1500" s="179">
        <v>1498</v>
      </c>
      <c r="C1500" s="182">
        <f t="shared" si="93"/>
        <v>493</v>
      </c>
      <c r="D1500" s="179">
        <f t="shared" si="94"/>
        <v>9</v>
      </c>
      <c r="E1500" s="179" t="str">
        <f t="shared" si="95"/>
        <v>R493.9</v>
      </c>
      <c r="F1500" s="9" t="s">
        <v>2413</v>
      </c>
    </row>
    <row r="1501" spans="1:6">
      <c r="A1501" s="179" t="str">
        <f t="shared" si="92"/>
        <v>5DB</v>
      </c>
      <c r="B1501" s="179">
        <v>1499</v>
      </c>
      <c r="C1501" s="182">
        <f t="shared" si="93"/>
        <v>493</v>
      </c>
      <c r="D1501" s="179">
        <f t="shared" si="94"/>
        <v>10</v>
      </c>
      <c r="E1501" s="179" t="str">
        <f t="shared" si="95"/>
        <v>R493.10</v>
      </c>
      <c r="F1501" s="9" t="s">
        <v>2414</v>
      </c>
    </row>
    <row r="1502" spans="1:6">
      <c r="A1502" s="179" t="str">
        <f t="shared" si="92"/>
        <v>5DC</v>
      </c>
      <c r="B1502" s="179">
        <v>1500</v>
      </c>
      <c r="C1502" s="182">
        <f t="shared" si="93"/>
        <v>493</v>
      </c>
      <c r="D1502" s="179">
        <f t="shared" si="94"/>
        <v>11</v>
      </c>
      <c r="E1502" s="179" t="str">
        <f t="shared" si="95"/>
        <v>R493.11</v>
      </c>
      <c r="F1502" s="9" t="s">
        <v>2415</v>
      </c>
    </row>
    <row r="1503" spans="1:6">
      <c r="A1503" s="179" t="str">
        <f t="shared" si="92"/>
        <v>5DD</v>
      </c>
      <c r="B1503" s="179">
        <v>1501</v>
      </c>
      <c r="C1503" s="182">
        <f t="shared" si="93"/>
        <v>493</v>
      </c>
      <c r="D1503" s="179">
        <f t="shared" si="94"/>
        <v>12</v>
      </c>
      <c r="E1503" s="179" t="str">
        <f t="shared" si="95"/>
        <v>R493.12</v>
      </c>
      <c r="F1503" s="9" t="s">
        <v>2416</v>
      </c>
    </row>
    <row r="1504" spans="1:6">
      <c r="A1504" s="179" t="str">
        <f t="shared" si="92"/>
        <v>5DE</v>
      </c>
      <c r="B1504" s="179">
        <v>1502</v>
      </c>
      <c r="C1504" s="182">
        <f t="shared" si="93"/>
        <v>493</v>
      </c>
      <c r="D1504" s="179">
        <f t="shared" si="94"/>
        <v>13</v>
      </c>
      <c r="E1504" s="179" t="str">
        <f t="shared" si="95"/>
        <v>R493.13</v>
      </c>
      <c r="F1504" s="9" t="s">
        <v>2417</v>
      </c>
    </row>
    <row r="1505" spans="1:6">
      <c r="A1505" s="179" t="str">
        <f t="shared" si="92"/>
        <v>5DF</v>
      </c>
      <c r="B1505" s="179">
        <v>1503</v>
      </c>
      <c r="C1505" s="182">
        <f t="shared" si="93"/>
        <v>493</v>
      </c>
      <c r="D1505" s="179">
        <f t="shared" si="94"/>
        <v>14</v>
      </c>
      <c r="E1505" s="179" t="str">
        <f t="shared" si="95"/>
        <v>R493.14</v>
      </c>
      <c r="F1505" s="9" t="s">
        <v>2403</v>
      </c>
    </row>
    <row r="1506" spans="1:6">
      <c r="A1506" s="179" t="str">
        <f t="shared" si="92"/>
        <v>5E0</v>
      </c>
      <c r="B1506" s="179">
        <v>1504</v>
      </c>
      <c r="C1506" s="182">
        <f t="shared" si="93"/>
        <v>493</v>
      </c>
      <c r="D1506" s="179">
        <f t="shared" si="94"/>
        <v>15</v>
      </c>
      <c r="E1506" s="179" t="str">
        <f t="shared" si="95"/>
        <v>R493.15</v>
      </c>
      <c r="F1506" s="9" t="s">
        <v>2403</v>
      </c>
    </row>
    <row r="1507" spans="1:6">
      <c r="A1507" s="179" t="str">
        <f t="shared" si="92"/>
        <v>5E1</v>
      </c>
      <c r="B1507" s="179">
        <v>1505</v>
      </c>
      <c r="C1507" s="182">
        <f t="shared" si="93"/>
        <v>494</v>
      </c>
      <c r="D1507" s="179">
        <f t="shared" si="94"/>
        <v>0</v>
      </c>
      <c r="E1507" s="179" t="str">
        <f t="shared" si="95"/>
        <v>R494.0</v>
      </c>
      <c r="F1507" s="9" t="s">
        <v>2418</v>
      </c>
    </row>
    <row r="1508" spans="1:6">
      <c r="A1508" s="179" t="str">
        <f t="shared" si="92"/>
        <v>5E2</v>
      </c>
      <c r="B1508" s="179">
        <v>1506</v>
      </c>
      <c r="C1508" s="182">
        <f t="shared" si="93"/>
        <v>494</v>
      </c>
      <c r="D1508" s="179">
        <f t="shared" si="94"/>
        <v>1</v>
      </c>
      <c r="E1508" s="179" t="str">
        <f t="shared" si="95"/>
        <v>R494.1</v>
      </c>
      <c r="F1508" s="9" t="s">
        <v>2419</v>
      </c>
    </row>
    <row r="1509" spans="1:6">
      <c r="A1509" s="179" t="str">
        <f t="shared" si="92"/>
        <v>5E3</v>
      </c>
      <c r="B1509" s="179">
        <v>1507</v>
      </c>
      <c r="C1509" s="182">
        <f t="shared" si="93"/>
        <v>494</v>
      </c>
      <c r="D1509" s="179">
        <f t="shared" si="94"/>
        <v>2</v>
      </c>
      <c r="E1509" s="179" t="str">
        <f t="shared" si="95"/>
        <v>R494.2</v>
      </c>
      <c r="F1509" s="9" t="s">
        <v>2420</v>
      </c>
    </row>
    <row r="1510" spans="1:6">
      <c r="A1510" s="179" t="str">
        <f t="shared" si="92"/>
        <v>5E4</v>
      </c>
      <c r="B1510" s="179">
        <v>1508</v>
      </c>
      <c r="C1510" s="182">
        <f t="shared" si="93"/>
        <v>494</v>
      </c>
      <c r="D1510" s="179">
        <f t="shared" si="94"/>
        <v>3</v>
      </c>
      <c r="E1510" s="179" t="str">
        <f t="shared" si="95"/>
        <v>R494.3</v>
      </c>
      <c r="F1510" s="9" t="s">
        <v>2421</v>
      </c>
    </row>
    <row r="1511" spans="1:6">
      <c r="A1511" s="179" t="str">
        <f t="shared" si="92"/>
        <v>5E5</v>
      </c>
      <c r="B1511" s="179">
        <v>1509</v>
      </c>
      <c r="C1511" s="182">
        <f t="shared" si="93"/>
        <v>494</v>
      </c>
      <c r="D1511" s="179">
        <f t="shared" si="94"/>
        <v>4</v>
      </c>
      <c r="E1511" s="179" t="str">
        <f t="shared" si="95"/>
        <v>R494.4</v>
      </c>
      <c r="F1511" s="9" t="s">
        <v>2422</v>
      </c>
    </row>
    <row r="1512" spans="1:6">
      <c r="A1512" s="179" t="str">
        <f t="shared" si="92"/>
        <v>5E6</v>
      </c>
      <c r="B1512" s="179">
        <v>1510</v>
      </c>
      <c r="C1512" s="182">
        <f t="shared" si="93"/>
        <v>494</v>
      </c>
      <c r="D1512" s="179">
        <f t="shared" si="94"/>
        <v>5</v>
      </c>
      <c r="E1512" s="179" t="str">
        <f t="shared" si="95"/>
        <v>R494.5</v>
      </c>
      <c r="F1512" s="9" t="s">
        <v>2423</v>
      </c>
    </row>
    <row r="1513" spans="1:6">
      <c r="A1513" s="179" t="str">
        <f t="shared" si="92"/>
        <v>5E7</v>
      </c>
      <c r="B1513" s="179">
        <v>1511</v>
      </c>
      <c r="C1513" s="182">
        <f t="shared" si="93"/>
        <v>494</v>
      </c>
      <c r="D1513" s="179">
        <f t="shared" si="94"/>
        <v>6</v>
      </c>
      <c r="E1513" s="179" t="str">
        <f t="shared" si="95"/>
        <v>R494.6</v>
      </c>
      <c r="F1513" s="9" t="s">
        <v>2403</v>
      </c>
    </row>
    <row r="1514" spans="1:6">
      <c r="A1514" s="179" t="str">
        <f t="shared" si="92"/>
        <v>5E8</v>
      </c>
      <c r="B1514" s="179">
        <v>1512</v>
      </c>
      <c r="C1514" s="182">
        <f t="shared" si="93"/>
        <v>494</v>
      </c>
      <c r="D1514" s="179">
        <f t="shared" si="94"/>
        <v>7</v>
      </c>
      <c r="E1514" s="179" t="str">
        <f t="shared" si="95"/>
        <v>R494.7</v>
      </c>
      <c r="F1514" s="9" t="s">
        <v>2403</v>
      </c>
    </row>
    <row r="1515" spans="1:6">
      <c r="A1515" s="179" t="str">
        <f t="shared" si="92"/>
        <v>5E9</v>
      </c>
      <c r="B1515" s="179">
        <v>1513</v>
      </c>
      <c r="C1515" s="182">
        <f t="shared" si="93"/>
        <v>494</v>
      </c>
      <c r="D1515" s="179">
        <f t="shared" si="94"/>
        <v>8</v>
      </c>
      <c r="E1515" s="179" t="str">
        <f t="shared" si="95"/>
        <v>R494.8</v>
      </c>
      <c r="F1515" s="9" t="s">
        <v>2424</v>
      </c>
    </row>
    <row r="1516" spans="1:6">
      <c r="A1516" s="179" t="str">
        <f t="shared" si="92"/>
        <v>5EA</v>
      </c>
      <c r="B1516" s="179">
        <v>1514</v>
      </c>
      <c r="C1516" s="182">
        <f t="shared" si="93"/>
        <v>494</v>
      </c>
      <c r="D1516" s="179">
        <f t="shared" si="94"/>
        <v>9</v>
      </c>
      <c r="E1516" s="179" t="str">
        <f t="shared" si="95"/>
        <v>R494.9</v>
      </c>
      <c r="F1516" s="9" t="s">
        <v>2425</v>
      </c>
    </row>
    <row r="1517" spans="1:6">
      <c r="A1517" s="179" t="str">
        <f t="shared" si="92"/>
        <v>5EB</v>
      </c>
      <c r="B1517" s="179">
        <v>1515</v>
      </c>
      <c r="C1517" s="182">
        <f t="shared" si="93"/>
        <v>494</v>
      </c>
      <c r="D1517" s="179">
        <f t="shared" si="94"/>
        <v>10</v>
      </c>
      <c r="E1517" s="179" t="str">
        <f t="shared" si="95"/>
        <v>R494.10</v>
      </c>
      <c r="F1517" s="9" t="s">
        <v>2426</v>
      </c>
    </row>
    <row r="1518" spans="1:6">
      <c r="A1518" s="179" t="str">
        <f t="shared" si="92"/>
        <v>5EC</v>
      </c>
      <c r="B1518" s="179">
        <v>1516</v>
      </c>
      <c r="C1518" s="182">
        <f t="shared" si="93"/>
        <v>494</v>
      </c>
      <c r="D1518" s="179">
        <f t="shared" si="94"/>
        <v>11</v>
      </c>
      <c r="E1518" s="179" t="str">
        <f t="shared" si="95"/>
        <v>R494.11</v>
      </c>
      <c r="F1518" s="9" t="s">
        <v>2403</v>
      </c>
    </row>
    <row r="1519" spans="1:6">
      <c r="A1519" s="179" t="str">
        <f t="shared" si="92"/>
        <v>5ED</v>
      </c>
      <c r="B1519" s="179">
        <v>1517</v>
      </c>
      <c r="C1519" s="182">
        <f t="shared" si="93"/>
        <v>494</v>
      </c>
      <c r="D1519" s="179">
        <f t="shared" si="94"/>
        <v>12</v>
      </c>
      <c r="E1519" s="179" t="str">
        <f t="shared" si="95"/>
        <v>R494.12</v>
      </c>
      <c r="F1519" s="9" t="s">
        <v>2403</v>
      </c>
    </row>
    <row r="1520" spans="1:6">
      <c r="A1520" s="179" t="str">
        <f t="shared" si="92"/>
        <v>5EE</v>
      </c>
      <c r="B1520" s="179">
        <v>1518</v>
      </c>
      <c r="C1520" s="182">
        <f t="shared" si="93"/>
        <v>494</v>
      </c>
      <c r="D1520" s="179">
        <f t="shared" si="94"/>
        <v>13</v>
      </c>
      <c r="E1520" s="179" t="str">
        <f t="shared" si="95"/>
        <v>R494.13</v>
      </c>
      <c r="F1520" s="9" t="s">
        <v>2427</v>
      </c>
    </row>
    <row r="1521" spans="1:6">
      <c r="A1521" s="179" t="str">
        <f t="shared" si="92"/>
        <v>5EF</v>
      </c>
      <c r="B1521" s="179">
        <v>1519</v>
      </c>
      <c r="C1521" s="182">
        <f t="shared" si="93"/>
        <v>494</v>
      </c>
      <c r="D1521" s="179">
        <f t="shared" si="94"/>
        <v>14</v>
      </c>
      <c r="E1521" s="179" t="str">
        <f t="shared" si="95"/>
        <v>R494.14</v>
      </c>
      <c r="F1521" s="9" t="s">
        <v>2428</v>
      </c>
    </row>
    <row r="1522" spans="1:6">
      <c r="A1522" s="179" t="str">
        <f t="shared" si="92"/>
        <v>5F0</v>
      </c>
      <c r="B1522" s="179">
        <v>1520</v>
      </c>
      <c r="C1522" s="182">
        <f t="shared" si="93"/>
        <v>494</v>
      </c>
      <c r="D1522" s="179">
        <f t="shared" si="94"/>
        <v>15</v>
      </c>
      <c r="E1522" s="179" t="str">
        <f t="shared" si="95"/>
        <v>R494.15</v>
      </c>
      <c r="F1522" s="55" t="s">
        <v>2429</v>
      </c>
    </row>
    <row r="1523" spans="1:6">
      <c r="A1523" s="179" t="str">
        <f t="shared" si="92"/>
        <v>5F1</v>
      </c>
      <c r="B1523" s="179">
        <v>1521</v>
      </c>
      <c r="C1523" s="182">
        <f t="shared" si="93"/>
        <v>495</v>
      </c>
      <c r="D1523" s="179">
        <f t="shared" si="94"/>
        <v>0</v>
      </c>
      <c r="E1523" s="179" t="str">
        <f t="shared" si="95"/>
        <v>R495.0</v>
      </c>
      <c r="F1523" s="9" t="s">
        <v>2403</v>
      </c>
    </row>
    <row r="1524" spans="1:6">
      <c r="A1524" s="179" t="str">
        <f t="shared" si="92"/>
        <v>5F2</v>
      </c>
      <c r="B1524" s="179">
        <v>1522</v>
      </c>
      <c r="C1524" s="182">
        <f t="shared" si="93"/>
        <v>495</v>
      </c>
      <c r="D1524" s="179">
        <f t="shared" si="94"/>
        <v>1</v>
      </c>
      <c r="E1524" s="179" t="str">
        <f t="shared" si="95"/>
        <v>R495.1</v>
      </c>
      <c r="F1524" s="9" t="s">
        <v>2430</v>
      </c>
    </row>
    <row r="1525" spans="1:6">
      <c r="A1525" s="179" t="str">
        <f t="shared" si="92"/>
        <v>5F3</v>
      </c>
      <c r="B1525" s="179">
        <v>1523</v>
      </c>
      <c r="C1525" s="182">
        <f t="shared" si="93"/>
        <v>495</v>
      </c>
      <c r="D1525" s="179">
        <f t="shared" si="94"/>
        <v>2</v>
      </c>
      <c r="E1525" s="179" t="str">
        <f t="shared" si="95"/>
        <v>R495.2</v>
      </c>
      <c r="F1525" s="9" t="s">
        <v>2403</v>
      </c>
    </row>
    <row r="1526" spans="1:6">
      <c r="A1526" s="179" t="str">
        <f t="shared" si="92"/>
        <v>5F4</v>
      </c>
      <c r="B1526" s="179">
        <v>1524</v>
      </c>
      <c r="C1526" s="182">
        <f t="shared" si="93"/>
        <v>495</v>
      </c>
      <c r="D1526" s="179">
        <f t="shared" si="94"/>
        <v>3</v>
      </c>
      <c r="E1526" s="179" t="str">
        <f t="shared" si="95"/>
        <v>R495.3</v>
      </c>
      <c r="F1526" s="9" t="s">
        <v>2431</v>
      </c>
    </row>
    <row r="1527" spans="1:6">
      <c r="A1527" s="179" t="str">
        <f t="shared" si="92"/>
        <v>5F5</v>
      </c>
      <c r="B1527" s="179">
        <v>1525</v>
      </c>
      <c r="C1527" s="182">
        <f t="shared" si="93"/>
        <v>495</v>
      </c>
      <c r="D1527" s="179">
        <f t="shared" si="94"/>
        <v>4</v>
      </c>
      <c r="E1527" s="179" t="str">
        <f t="shared" si="95"/>
        <v>R495.4</v>
      </c>
      <c r="F1527" s="9" t="s">
        <v>2432</v>
      </c>
    </row>
    <row r="1528" spans="1:6">
      <c r="A1528" s="179" t="str">
        <f t="shared" si="92"/>
        <v>5F6</v>
      </c>
      <c r="B1528" s="179">
        <v>1526</v>
      </c>
      <c r="C1528" s="182">
        <f t="shared" si="93"/>
        <v>495</v>
      </c>
      <c r="D1528" s="179">
        <f t="shared" si="94"/>
        <v>5</v>
      </c>
      <c r="E1528" s="179" t="str">
        <f t="shared" si="95"/>
        <v>R495.5</v>
      </c>
      <c r="F1528" s="9" t="s">
        <v>2433</v>
      </c>
    </row>
    <row r="1529" spans="1:6">
      <c r="A1529" s="179" t="str">
        <f t="shared" si="92"/>
        <v>5F7</v>
      </c>
      <c r="B1529" s="179">
        <v>1527</v>
      </c>
      <c r="C1529" s="182">
        <f t="shared" si="93"/>
        <v>495</v>
      </c>
      <c r="D1529" s="179">
        <f t="shared" si="94"/>
        <v>6</v>
      </c>
      <c r="E1529" s="179" t="str">
        <f t="shared" si="95"/>
        <v>R495.6</v>
      </c>
      <c r="F1529" s="9" t="s">
        <v>2434</v>
      </c>
    </row>
    <row r="1530" spans="1:6">
      <c r="A1530" s="179" t="str">
        <f t="shared" si="92"/>
        <v>5F8</v>
      </c>
      <c r="B1530" s="179">
        <v>1528</v>
      </c>
      <c r="C1530" s="182">
        <f t="shared" si="93"/>
        <v>495</v>
      </c>
      <c r="D1530" s="179">
        <f t="shared" si="94"/>
        <v>7</v>
      </c>
      <c r="E1530" s="179" t="str">
        <f t="shared" si="95"/>
        <v>R495.7</v>
      </c>
      <c r="F1530" s="9" t="s">
        <v>2435</v>
      </c>
    </row>
    <row r="1531" spans="1:6">
      <c r="A1531" s="179" t="str">
        <f t="shared" si="92"/>
        <v>5F9</v>
      </c>
      <c r="B1531" s="179">
        <v>1529</v>
      </c>
      <c r="C1531" s="182">
        <f t="shared" si="93"/>
        <v>495</v>
      </c>
      <c r="D1531" s="179">
        <f t="shared" si="94"/>
        <v>8</v>
      </c>
      <c r="E1531" s="179" t="str">
        <f t="shared" si="95"/>
        <v>R495.8</v>
      </c>
      <c r="F1531" s="9" t="s">
        <v>2436</v>
      </c>
    </row>
    <row r="1532" spans="1:6">
      <c r="A1532" s="179" t="str">
        <f t="shared" si="92"/>
        <v>5FA</v>
      </c>
      <c r="B1532" s="179">
        <v>1530</v>
      </c>
      <c r="C1532" s="182">
        <f t="shared" si="93"/>
        <v>495</v>
      </c>
      <c r="D1532" s="179">
        <f t="shared" si="94"/>
        <v>9</v>
      </c>
      <c r="E1532" s="179" t="str">
        <f t="shared" si="95"/>
        <v>R495.9</v>
      </c>
      <c r="F1532" s="9" t="s">
        <v>2437</v>
      </c>
    </row>
    <row r="1533" spans="1:6">
      <c r="A1533" s="179" t="str">
        <f t="shared" si="92"/>
        <v>5FB</v>
      </c>
      <c r="B1533" s="179">
        <v>1531</v>
      </c>
      <c r="C1533" s="182">
        <f t="shared" si="93"/>
        <v>495</v>
      </c>
      <c r="D1533" s="179">
        <f t="shared" si="94"/>
        <v>10</v>
      </c>
      <c r="E1533" s="179" t="str">
        <f t="shared" si="95"/>
        <v>R495.10</v>
      </c>
      <c r="F1533" s="9" t="s">
        <v>2438</v>
      </c>
    </row>
    <row r="1534" spans="1:6">
      <c r="A1534" s="179" t="str">
        <f t="shared" si="92"/>
        <v>5FC</v>
      </c>
      <c r="B1534" s="179">
        <v>1532</v>
      </c>
      <c r="C1534" s="182">
        <f t="shared" si="93"/>
        <v>495</v>
      </c>
      <c r="D1534" s="179">
        <f t="shared" si="94"/>
        <v>11</v>
      </c>
      <c r="E1534" s="179" t="str">
        <f t="shared" si="95"/>
        <v>R495.11</v>
      </c>
      <c r="F1534" s="9" t="s">
        <v>2439</v>
      </c>
    </row>
    <row r="1535" spans="1:6">
      <c r="A1535" s="179" t="str">
        <f t="shared" si="92"/>
        <v>5FD</v>
      </c>
      <c r="B1535" s="179">
        <v>1533</v>
      </c>
      <c r="C1535" s="182">
        <f t="shared" si="93"/>
        <v>495</v>
      </c>
      <c r="D1535" s="179">
        <f t="shared" si="94"/>
        <v>12</v>
      </c>
      <c r="E1535" s="179" t="str">
        <f t="shared" si="95"/>
        <v>R495.12</v>
      </c>
      <c r="F1535" s="9" t="s">
        <v>2440</v>
      </c>
    </row>
    <row r="1536" spans="1:6">
      <c r="A1536" s="179" t="str">
        <f t="shared" si="92"/>
        <v>5FE</v>
      </c>
      <c r="B1536" s="179">
        <v>1534</v>
      </c>
      <c r="C1536" s="182">
        <f t="shared" si="93"/>
        <v>495</v>
      </c>
      <c r="D1536" s="179">
        <f t="shared" si="94"/>
        <v>13</v>
      </c>
      <c r="E1536" s="179" t="str">
        <f t="shared" si="95"/>
        <v>R495.13</v>
      </c>
      <c r="F1536" s="9" t="s">
        <v>2441</v>
      </c>
    </row>
    <row r="1537" spans="1:6">
      <c r="A1537" s="179" t="str">
        <f t="shared" si="92"/>
        <v>5FF</v>
      </c>
      <c r="B1537" s="179">
        <v>1535</v>
      </c>
      <c r="C1537" s="182">
        <f t="shared" si="93"/>
        <v>495</v>
      </c>
      <c r="D1537" s="179">
        <f t="shared" si="94"/>
        <v>14</v>
      </c>
      <c r="E1537" s="179" t="str">
        <f t="shared" si="95"/>
        <v>R495.14</v>
      </c>
      <c r="F1537" s="9" t="s">
        <v>2442</v>
      </c>
    </row>
    <row r="1538" spans="1:6">
      <c r="A1538" s="179" t="str">
        <f t="shared" si="92"/>
        <v>600</v>
      </c>
      <c r="B1538" s="179">
        <v>1536</v>
      </c>
      <c r="C1538" s="182">
        <f t="shared" si="93"/>
        <v>495</v>
      </c>
      <c r="D1538" s="179">
        <f t="shared" si="94"/>
        <v>15</v>
      </c>
      <c r="E1538" s="179" t="str">
        <f t="shared" si="95"/>
        <v>R495.15</v>
      </c>
      <c r="F1538" s="9" t="s">
        <v>2443</v>
      </c>
    </row>
    <row r="1539" spans="1:6">
      <c r="A1539" s="179" t="str">
        <f t="shared" si="92"/>
        <v>601</v>
      </c>
      <c r="B1539" s="179">
        <v>1537</v>
      </c>
      <c r="C1539" s="182">
        <f t="shared" si="93"/>
        <v>496</v>
      </c>
      <c r="D1539" s="179">
        <f t="shared" si="94"/>
        <v>0</v>
      </c>
      <c r="E1539" s="179" t="str">
        <f t="shared" si="95"/>
        <v>R496.0</v>
      </c>
      <c r="F1539" s="9" t="s">
        <v>2444</v>
      </c>
    </row>
    <row r="1540" spans="1:6">
      <c r="A1540" s="179" t="str">
        <f t="shared" ref="A1540:A1603" si="96">DEC2HEX(B1540)</f>
        <v>602</v>
      </c>
      <c r="B1540" s="179">
        <v>1538</v>
      </c>
      <c r="C1540" s="182">
        <f t="shared" si="93"/>
        <v>496</v>
      </c>
      <c r="D1540" s="179">
        <f t="shared" si="94"/>
        <v>1</v>
      </c>
      <c r="E1540" s="179" t="str">
        <f t="shared" si="95"/>
        <v>R496.1</v>
      </c>
      <c r="F1540" s="9" t="s">
        <v>2445</v>
      </c>
    </row>
    <row r="1541" spans="1:6">
      <c r="A1541" s="179" t="str">
        <f t="shared" si="96"/>
        <v>603</v>
      </c>
      <c r="B1541" s="179">
        <v>1539</v>
      </c>
      <c r="C1541" s="182">
        <f t="shared" si="93"/>
        <v>496</v>
      </c>
      <c r="D1541" s="179">
        <f t="shared" si="94"/>
        <v>2</v>
      </c>
      <c r="E1541" s="179" t="str">
        <f t="shared" si="95"/>
        <v>R496.2</v>
      </c>
      <c r="F1541" s="9" t="s">
        <v>2446</v>
      </c>
    </row>
    <row r="1542" spans="1:6">
      <c r="A1542" s="179" t="str">
        <f t="shared" si="96"/>
        <v>604</v>
      </c>
      <c r="B1542" s="179">
        <v>1540</v>
      </c>
      <c r="C1542" s="182">
        <f t="shared" si="93"/>
        <v>496</v>
      </c>
      <c r="D1542" s="179">
        <f t="shared" si="94"/>
        <v>3</v>
      </c>
      <c r="E1542" s="179" t="str">
        <f t="shared" si="95"/>
        <v>R496.3</v>
      </c>
      <c r="F1542" s="9" t="s">
        <v>2447</v>
      </c>
    </row>
    <row r="1543" spans="1:6">
      <c r="A1543" s="179" t="str">
        <f t="shared" si="96"/>
        <v>605</v>
      </c>
      <c r="B1543" s="179">
        <v>1541</v>
      </c>
      <c r="C1543" s="182">
        <f t="shared" si="93"/>
        <v>496</v>
      </c>
      <c r="D1543" s="179">
        <f t="shared" si="94"/>
        <v>4</v>
      </c>
      <c r="E1543" s="179" t="str">
        <f t="shared" si="95"/>
        <v>R496.4</v>
      </c>
      <c r="F1543" s="9" t="s">
        <v>2448</v>
      </c>
    </row>
    <row r="1544" spans="1:6">
      <c r="A1544" s="179" t="str">
        <f t="shared" si="96"/>
        <v>606</v>
      </c>
      <c r="B1544" s="179">
        <v>1542</v>
      </c>
      <c r="C1544" s="182">
        <f t="shared" ref="C1544:C1607" si="97">IF(D1543&lt;&gt;15,C1543,C1543+1)</f>
        <v>496</v>
      </c>
      <c r="D1544" s="179">
        <f t="shared" si="94"/>
        <v>5</v>
      </c>
      <c r="E1544" s="179" t="str">
        <f t="shared" si="95"/>
        <v>R496.5</v>
      </c>
      <c r="F1544" s="9" t="s">
        <v>2449</v>
      </c>
    </row>
    <row r="1545" spans="1:6">
      <c r="A1545" s="179" t="str">
        <f t="shared" si="96"/>
        <v>607</v>
      </c>
      <c r="B1545" s="179">
        <v>1543</v>
      </c>
      <c r="C1545" s="182">
        <f t="shared" si="97"/>
        <v>496</v>
      </c>
      <c r="D1545" s="179">
        <f t="shared" si="94"/>
        <v>6</v>
      </c>
      <c r="E1545" s="179" t="str">
        <f t="shared" si="95"/>
        <v>R496.6</v>
      </c>
      <c r="F1545" s="9" t="s">
        <v>2450</v>
      </c>
    </row>
    <row r="1546" spans="1:6">
      <c r="A1546" s="179" t="str">
        <f t="shared" si="96"/>
        <v>608</v>
      </c>
      <c r="B1546" s="179">
        <v>1544</v>
      </c>
      <c r="C1546" s="182">
        <f t="shared" si="97"/>
        <v>496</v>
      </c>
      <c r="D1546" s="179">
        <f t="shared" si="94"/>
        <v>7</v>
      </c>
      <c r="E1546" s="179" t="str">
        <f t="shared" si="95"/>
        <v>R496.7</v>
      </c>
      <c r="F1546" s="9" t="s">
        <v>2451</v>
      </c>
    </row>
    <row r="1547" spans="1:6">
      <c r="A1547" s="179" t="str">
        <f t="shared" si="96"/>
        <v>609</v>
      </c>
      <c r="B1547" s="179">
        <v>1545</v>
      </c>
      <c r="C1547" s="182">
        <f t="shared" si="97"/>
        <v>496</v>
      </c>
      <c r="D1547" s="179">
        <f t="shared" si="94"/>
        <v>8</v>
      </c>
      <c r="E1547" s="179" t="str">
        <f t="shared" si="95"/>
        <v>R496.8</v>
      </c>
      <c r="F1547" s="9" t="s">
        <v>2452</v>
      </c>
    </row>
    <row r="1548" spans="1:6">
      <c r="A1548" s="179" t="str">
        <f t="shared" si="96"/>
        <v>60A</v>
      </c>
      <c r="B1548" s="179">
        <v>1546</v>
      </c>
      <c r="C1548" s="182">
        <f t="shared" si="97"/>
        <v>496</v>
      </c>
      <c r="D1548" s="179">
        <f t="shared" si="94"/>
        <v>9</v>
      </c>
      <c r="E1548" s="179" t="str">
        <f t="shared" si="95"/>
        <v>R496.9</v>
      </c>
      <c r="F1548" s="9" t="s">
        <v>2453</v>
      </c>
    </row>
    <row r="1549" spans="1:6">
      <c r="A1549" s="179" t="str">
        <f t="shared" si="96"/>
        <v>60B</v>
      </c>
      <c r="B1549" s="179">
        <v>1547</v>
      </c>
      <c r="C1549" s="182">
        <f t="shared" si="97"/>
        <v>496</v>
      </c>
      <c r="D1549" s="179">
        <f t="shared" ref="D1549:D1612" si="98">IF(D1548&lt;&gt;15,D1548+1,0)</f>
        <v>10</v>
      </c>
      <c r="E1549" s="179" t="str">
        <f t="shared" si="95"/>
        <v>R496.10</v>
      </c>
      <c r="F1549" s="9" t="s">
        <v>2454</v>
      </c>
    </row>
    <row r="1550" spans="1:6">
      <c r="A1550" s="179" t="str">
        <f t="shared" si="96"/>
        <v>60C</v>
      </c>
      <c r="B1550" s="179">
        <v>1548</v>
      </c>
      <c r="C1550" s="182">
        <f t="shared" si="97"/>
        <v>496</v>
      </c>
      <c r="D1550" s="179">
        <f t="shared" si="98"/>
        <v>11</v>
      </c>
      <c r="E1550" s="179" t="str">
        <f t="shared" ref="E1550:E1613" si="99">B$2&amp;C1550&amp;"."&amp;D1550</f>
        <v>R496.11</v>
      </c>
      <c r="F1550" s="9" t="s">
        <v>2455</v>
      </c>
    </row>
    <row r="1551" spans="1:6">
      <c r="A1551" s="179" t="str">
        <f t="shared" si="96"/>
        <v>60D</v>
      </c>
      <c r="B1551" s="179">
        <v>1549</v>
      </c>
      <c r="C1551" s="182">
        <f t="shared" si="97"/>
        <v>496</v>
      </c>
      <c r="D1551" s="179">
        <f t="shared" si="98"/>
        <v>12</v>
      </c>
      <c r="E1551" s="179" t="str">
        <f t="shared" si="99"/>
        <v>R496.12</v>
      </c>
      <c r="F1551" s="9" t="s">
        <v>2455</v>
      </c>
    </row>
    <row r="1552" spans="1:6">
      <c r="A1552" s="179" t="str">
        <f t="shared" si="96"/>
        <v>60E</v>
      </c>
      <c r="B1552" s="179">
        <v>1550</v>
      </c>
      <c r="C1552" s="182">
        <f t="shared" si="97"/>
        <v>496</v>
      </c>
      <c r="D1552" s="179">
        <f t="shared" si="98"/>
        <v>13</v>
      </c>
      <c r="E1552" s="179" t="str">
        <f t="shared" si="99"/>
        <v>R496.13</v>
      </c>
      <c r="F1552" s="9" t="s">
        <v>2455</v>
      </c>
    </row>
    <row r="1553" spans="1:6">
      <c r="A1553" s="179" t="str">
        <f t="shared" si="96"/>
        <v>60F</v>
      </c>
      <c r="B1553" s="179">
        <v>1551</v>
      </c>
      <c r="C1553" s="182">
        <f t="shared" si="97"/>
        <v>496</v>
      </c>
      <c r="D1553" s="179">
        <f t="shared" si="98"/>
        <v>14</v>
      </c>
      <c r="E1553" s="179" t="str">
        <f t="shared" si="99"/>
        <v>R496.14</v>
      </c>
      <c r="F1553" s="9" t="s">
        <v>2455</v>
      </c>
    </row>
    <row r="1554" spans="1:6">
      <c r="A1554" s="179" t="str">
        <f t="shared" si="96"/>
        <v>610</v>
      </c>
      <c r="B1554" s="179">
        <v>1552</v>
      </c>
      <c r="C1554" s="182">
        <f t="shared" si="97"/>
        <v>496</v>
      </c>
      <c r="D1554" s="179">
        <f t="shared" si="98"/>
        <v>15</v>
      </c>
      <c r="E1554" s="179" t="str">
        <f t="shared" si="99"/>
        <v>R496.15</v>
      </c>
      <c r="F1554" s="9" t="s">
        <v>2455</v>
      </c>
    </row>
    <row r="1555" spans="1:6">
      <c r="A1555" s="179" t="str">
        <f t="shared" si="96"/>
        <v>611</v>
      </c>
      <c r="B1555" s="179">
        <v>1553</v>
      </c>
      <c r="C1555" s="182">
        <f t="shared" si="97"/>
        <v>497</v>
      </c>
      <c r="D1555" s="179">
        <f t="shared" si="98"/>
        <v>0</v>
      </c>
      <c r="E1555" s="179" t="str">
        <f t="shared" si="99"/>
        <v>R497.0</v>
      </c>
      <c r="F1555" s="9" t="s">
        <v>2456</v>
      </c>
    </row>
    <row r="1556" spans="1:6">
      <c r="A1556" s="179" t="str">
        <f t="shared" si="96"/>
        <v>612</v>
      </c>
      <c r="B1556" s="179">
        <v>1554</v>
      </c>
      <c r="C1556" s="182">
        <f t="shared" si="97"/>
        <v>497</v>
      </c>
      <c r="D1556" s="179">
        <f t="shared" si="98"/>
        <v>1</v>
      </c>
      <c r="E1556" s="179" t="str">
        <f t="shared" si="99"/>
        <v>R497.1</v>
      </c>
      <c r="F1556" s="9" t="s">
        <v>2457</v>
      </c>
    </row>
    <row r="1557" spans="1:6">
      <c r="A1557" s="179" t="str">
        <f t="shared" si="96"/>
        <v>613</v>
      </c>
      <c r="B1557" s="179">
        <v>1555</v>
      </c>
      <c r="C1557" s="182">
        <f t="shared" si="97"/>
        <v>497</v>
      </c>
      <c r="D1557" s="179">
        <f t="shared" si="98"/>
        <v>2</v>
      </c>
      <c r="E1557" s="179" t="str">
        <f t="shared" si="99"/>
        <v>R497.2</v>
      </c>
      <c r="F1557" s="9" t="s">
        <v>2458</v>
      </c>
    </row>
    <row r="1558" spans="1:6">
      <c r="A1558" s="179" t="str">
        <f t="shared" si="96"/>
        <v>614</v>
      </c>
      <c r="B1558" s="179">
        <v>1556</v>
      </c>
      <c r="C1558" s="182">
        <f t="shared" si="97"/>
        <v>497</v>
      </c>
      <c r="D1558" s="179">
        <f t="shared" si="98"/>
        <v>3</v>
      </c>
      <c r="E1558" s="179" t="str">
        <f t="shared" si="99"/>
        <v>R497.3</v>
      </c>
      <c r="F1558" s="9" t="s">
        <v>2459</v>
      </c>
    </row>
    <row r="1559" spans="1:6">
      <c r="A1559" s="179" t="str">
        <f t="shared" si="96"/>
        <v>615</v>
      </c>
      <c r="B1559" s="179">
        <v>1557</v>
      </c>
      <c r="C1559" s="182">
        <f t="shared" si="97"/>
        <v>497</v>
      </c>
      <c r="D1559" s="179">
        <f t="shared" si="98"/>
        <v>4</v>
      </c>
      <c r="E1559" s="179" t="str">
        <f t="shared" si="99"/>
        <v>R497.4</v>
      </c>
      <c r="F1559" s="9" t="s">
        <v>2460</v>
      </c>
    </row>
    <row r="1560" spans="1:6">
      <c r="A1560" s="179" t="str">
        <f t="shared" si="96"/>
        <v>616</v>
      </c>
      <c r="B1560" s="179">
        <v>1558</v>
      </c>
      <c r="C1560" s="182">
        <f t="shared" si="97"/>
        <v>497</v>
      </c>
      <c r="D1560" s="179">
        <f t="shared" si="98"/>
        <v>5</v>
      </c>
      <c r="E1560" s="179" t="str">
        <f t="shared" si="99"/>
        <v>R497.5</v>
      </c>
      <c r="F1560" s="9" t="s">
        <v>2461</v>
      </c>
    </row>
    <row r="1561" spans="1:6">
      <c r="A1561" s="179" t="str">
        <f t="shared" si="96"/>
        <v>617</v>
      </c>
      <c r="B1561" s="179">
        <v>1559</v>
      </c>
      <c r="C1561" s="182">
        <f t="shared" si="97"/>
        <v>497</v>
      </c>
      <c r="D1561" s="179">
        <f t="shared" si="98"/>
        <v>6</v>
      </c>
      <c r="E1561" s="179" t="str">
        <f t="shared" si="99"/>
        <v>R497.6</v>
      </c>
      <c r="F1561" s="9" t="s">
        <v>2462</v>
      </c>
    </row>
    <row r="1562" spans="1:6">
      <c r="A1562" s="179" t="str">
        <f t="shared" si="96"/>
        <v>618</v>
      </c>
      <c r="B1562" s="179">
        <v>1560</v>
      </c>
      <c r="C1562" s="182">
        <f t="shared" si="97"/>
        <v>497</v>
      </c>
      <c r="D1562" s="179">
        <f t="shared" si="98"/>
        <v>7</v>
      </c>
      <c r="E1562" s="179" t="str">
        <f t="shared" si="99"/>
        <v>R497.7</v>
      </c>
      <c r="F1562" s="9" t="s">
        <v>2463</v>
      </c>
    </row>
    <row r="1563" spans="1:6">
      <c r="A1563" s="179" t="str">
        <f t="shared" si="96"/>
        <v>619</v>
      </c>
      <c r="B1563" s="179">
        <v>1561</v>
      </c>
      <c r="C1563" s="182">
        <f t="shared" si="97"/>
        <v>497</v>
      </c>
      <c r="D1563" s="179">
        <f t="shared" si="98"/>
        <v>8</v>
      </c>
      <c r="E1563" s="179" t="str">
        <f t="shared" si="99"/>
        <v>R497.8</v>
      </c>
      <c r="F1563" s="9" t="s">
        <v>2464</v>
      </c>
    </row>
    <row r="1564" spans="1:6">
      <c r="A1564" s="179" t="str">
        <f t="shared" si="96"/>
        <v>61A</v>
      </c>
      <c r="B1564" s="179">
        <v>1562</v>
      </c>
      <c r="C1564" s="182">
        <f t="shared" si="97"/>
        <v>497</v>
      </c>
      <c r="D1564" s="179">
        <f t="shared" si="98"/>
        <v>9</v>
      </c>
      <c r="E1564" s="179" t="str">
        <f t="shared" si="99"/>
        <v>R497.9</v>
      </c>
      <c r="F1564" s="9" t="s">
        <v>2465</v>
      </c>
    </row>
    <row r="1565" spans="1:6">
      <c r="A1565" s="179" t="str">
        <f t="shared" si="96"/>
        <v>61B</v>
      </c>
      <c r="B1565" s="179">
        <v>1563</v>
      </c>
      <c r="C1565" s="182">
        <f t="shared" si="97"/>
        <v>497</v>
      </c>
      <c r="D1565" s="179">
        <f t="shared" si="98"/>
        <v>10</v>
      </c>
      <c r="E1565" s="179" t="str">
        <f t="shared" si="99"/>
        <v>R497.10</v>
      </c>
      <c r="F1565" s="9" t="s">
        <v>2466</v>
      </c>
    </row>
    <row r="1566" spans="1:6">
      <c r="A1566" s="179" t="str">
        <f t="shared" si="96"/>
        <v>61C</v>
      </c>
      <c r="B1566" s="179">
        <v>1564</v>
      </c>
      <c r="C1566" s="182">
        <f t="shared" si="97"/>
        <v>497</v>
      </c>
      <c r="D1566" s="179">
        <f t="shared" si="98"/>
        <v>11</v>
      </c>
      <c r="E1566" s="179" t="str">
        <f t="shared" si="99"/>
        <v>R497.11</v>
      </c>
      <c r="F1566" s="9" t="s">
        <v>2467</v>
      </c>
    </row>
    <row r="1567" spans="1:6">
      <c r="A1567" s="179" t="str">
        <f t="shared" si="96"/>
        <v>61D</v>
      </c>
      <c r="B1567" s="179">
        <v>1565</v>
      </c>
      <c r="C1567" s="182">
        <f t="shared" si="97"/>
        <v>497</v>
      </c>
      <c r="D1567" s="179">
        <f t="shared" si="98"/>
        <v>12</v>
      </c>
      <c r="E1567" s="179" t="str">
        <f t="shared" si="99"/>
        <v>R497.12</v>
      </c>
      <c r="F1567" s="9" t="s">
        <v>2468</v>
      </c>
    </row>
    <row r="1568" spans="1:6">
      <c r="A1568" s="179" t="str">
        <f t="shared" si="96"/>
        <v>61E</v>
      </c>
      <c r="B1568" s="179">
        <v>1566</v>
      </c>
      <c r="C1568" s="182">
        <f t="shared" si="97"/>
        <v>497</v>
      </c>
      <c r="D1568" s="179">
        <f t="shared" si="98"/>
        <v>13</v>
      </c>
      <c r="E1568" s="179" t="str">
        <f t="shared" si="99"/>
        <v>R497.13</v>
      </c>
      <c r="F1568" s="9" t="s">
        <v>2469</v>
      </c>
    </row>
    <row r="1569" spans="1:6">
      <c r="A1569" s="179" t="str">
        <f t="shared" si="96"/>
        <v>61F</v>
      </c>
      <c r="B1569" s="179">
        <v>1567</v>
      </c>
      <c r="C1569" s="182">
        <f t="shared" si="97"/>
        <v>497</v>
      </c>
      <c r="D1569" s="179">
        <f t="shared" si="98"/>
        <v>14</v>
      </c>
      <c r="E1569" s="179" t="str">
        <f t="shared" si="99"/>
        <v>R497.14</v>
      </c>
      <c r="F1569" s="9" t="s">
        <v>2455</v>
      </c>
    </row>
    <row r="1570" spans="1:6">
      <c r="A1570" s="179" t="str">
        <f t="shared" si="96"/>
        <v>620</v>
      </c>
      <c r="B1570" s="179">
        <v>1568</v>
      </c>
      <c r="C1570" s="182">
        <f t="shared" si="97"/>
        <v>497</v>
      </c>
      <c r="D1570" s="179">
        <f t="shared" si="98"/>
        <v>15</v>
      </c>
      <c r="E1570" s="179" t="str">
        <f t="shared" si="99"/>
        <v>R497.15</v>
      </c>
      <c r="F1570" s="9" t="s">
        <v>2455</v>
      </c>
    </row>
    <row r="1571" spans="1:6">
      <c r="A1571" s="179" t="str">
        <f t="shared" si="96"/>
        <v>621</v>
      </c>
      <c r="B1571" s="179">
        <v>1569</v>
      </c>
      <c r="C1571" s="182">
        <f t="shared" si="97"/>
        <v>498</v>
      </c>
      <c r="D1571" s="179">
        <f t="shared" si="98"/>
        <v>0</v>
      </c>
      <c r="E1571" s="179" t="str">
        <f t="shared" si="99"/>
        <v>R498.0</v>
      </c>
      <c r="F1571" s="9" t="s">
        <v>2470</v>
      </c>
    </row>
    <row r="1572" spans="1:6">
      <c r="A1572" s="179" t="str">
        <f t="shared" si="96"/>
        <v>622</v>
      </c>
      <c r="B1572" s="179">
        <v>1570</v>
      </c>
      <c r="C1572" s="182">
        <f t="shared" si="97"/>
        <v>498</v>
      </c>
      <c r="D1572" s="179">
        <f t="shared" si="98"/>
        <v>1</v>
      </c>
      <c r="E1572" s="179" t="str">
        <f t="shared" si="99"/>
        <v>R498.1</v>
      </c>
      <c r="F1572" s="9" t="s">
        <v>2471</v>
      </c>
    </row>
    <row r="1573" spans="1:6">
      <c r="A1573" s="179" t="str">
        <f t="shared" si="96"/>
        <v>623</v>
      </c>
      <c r="B1573" s="179">
        <v>1571</v>
      </c>
      <c r="C1573" s="182">
        <f t="shared" si="97"/>
        <v>498</v>
      </c>
      <c r="D1573" s="179">
        <f t="shared" si="98"/>
        <v>2</v>
      </c>
      <c r="E1573" s="179" t="str">
        <f t="shared" si="99"/>
        <v>R498.2</v>
      </c>
      <c r="F1573" s="9" t="s">
        <v>2472</v>
      </c>
    </row>
    <row r="1574" spans="1:6">
      <c r="A1574" s="179" t="str">
        <f t="shared" si="96"/>
        <v>624</v>
      </c>
      <c r="B1574" s="179">
        <v>1572</v>
      </c>
      <c r="C1574" s="182">
        <f t="shared" si="97"/>
        <v>498</v>
      </c>
      <c r="D1574" s="179">
        <f t="shared" si="98"/>
        <v>3</v>
      </c>
      <c r="E1574" s="179" t="str">
        <f t="shared" si="99"/>
        <v>R498.3</v>
      </c>
      <c r="F1574" s="9" t="s">
        <v>2473</v>
      </c>
    </row>
    <row r="1575" spans="1:6">
      <c r="A1575" s="179" t="str">
        <f t="shared" si="96"/>
        <v>625</v>
      </c>
      <c r="B1575" s="179">
        <v>1573</v>
      </c>
      <c r="C1575" s="182">
        <f t="shared" si="97"/>
        <v>498</v>
      </c>
      <c r="D1575" s="179">
        <f t="shared" si="98"/>
        <v>4</v>
      </c>
      <c r="E1575" s="179" t="str">
        <f t="shared" si="99"/>
        <v>R498.4</v>
      </c>
      <c r="F1575" s="9" t="s">
        <v>2474</v>
      </c>
    </row>
    <row r="1576" spans="1:6">
      <c r="A1576" s="179" t="str">
        <f t="shared" si="96"/>
        <v>626</v>
      </c>
      <c r="B1576" s="179">
        <v>1574</v>
      </c>
      <c r="C1576" s="182">
        <f t="shared" si="97"/>
        <v>498</v>
      </c>
      <c r="D1576" s="179">
        <f t="shared" si="98"/>
        <v>5</v>
      </c>
      <c r="E1576" s="179" t="str">
        <f t="shared" si="99"/>
        <v>R498.5</v>
      </c>
      <c r="F1576" s="9" t="s">
        <v>2475</v>
      </c>
    </row>
    <row r="1577" spans="1:6">
      <c r="A1577" s="179" t="str">
        <f t="shared" si="96"/>
        <v>627</v>
      </c>
      <c r="B1577" s="179">
        <v>1575</v>
      </c>
      <c r="C1577" s="182">
        <f t="shared" si="97"/>
        <v>498</v>
      </c>
      <c r="D1577" s="179">
        <f t="shared" si="98"/>
        <v>6</v>
      </c>
      <c r="E1577" s="179" t="str">
        <f t="shared" si="99"/>
        <v>R498.6</v>
      </c>
      <c r="F1577" s="9" t="s">
        <v>2455</v>
      </c>
    </row>
    <row r="1578" spans="1:6">
      <c r="A1578" s="179" t="str">
        <f t="shared" si="96"/>
        <v>628</v>
      </c>
      <c r="B1578" s="179">
        <v>1576</v>
      </c>
      <c r="C1578" s="182">
        <f t="shared" si="97"/>
        <v>498</v>
      </c>
      <c r="D1578" s="179">
        <f t="shared" si="98"/>
        <v>7</v>
      </c>
      <c r="E1578" s="179" t="str">
        <f t="shared" si="99"/>
        <v>R498.7</v>
      </c>
      <c r="F1578" s="9" t="s">
        <v>2455</v>
      </c>
    </row>
    <row r="1579" spans="1:6">
      <c r="A1579" s="179" t="str">
        <f t="shared" si="96"/>
        <v>629</v>
      </c>
      <c r="B1579" s="179">
        <v>1577</v>
      </c>
      <c r="C1579" s="182">
        <f t="shared" si="97"/>
        <v>498</v>
      </c>
      <c r="D1579" s="179">
        <f t="shared" si="98"/>
        <v>8</v>
      </c>
      <c r="E1579" s="179" t="str">
        <f t="shared" si="99"/>
        <v>R498.8</v>
      </c>
      <c r="F1579" s="9" t="s">
        <v>2476</v>
      </c>
    </row>
    <row r="1580" spans="1:6">
      <c r="A1580" s="179" t="str">
        <f t="shared" si="96"/>
        <v>62A</v>
      </c>
      <c r="B1580" s="179">
        <v>1578</v>
      </c>
      <c r="C1580" s="182">
        <f t="shared" si="97"/>
        <v>498</v>
      </c>
      <c r="D1580" s="179">
        <f t="shared" si="98"/>
        <v>9</v>
      </c>
      <c r="E1580" s="179" t="str">
        <f t="shared" si="99"/>
        <v>R498.9</v>
      </c>
      <c r="F1580" s="9" t="s">
        <v>2477</v>
      </c>
    </row>
    <row r="1581" spans="1:6">
      <c r="A1581" s="179" t="str">
        <f t="shared" si="96"/>
        <v>62B</v>
      </c>
      <c r="B1581" s="179">
        <v>1579</v>
      </c>
      <c r="C1581" s="182">
        <f t="shared" si="97"/>
        <v>498</v>
      </c>
      <c r="D1581" s="179">
        <f t="shared" si="98"/>
        <v>10</v>
      </c>
      <c r="E1581" s="179" t="str">
        <f t="shared" si="99"/>
        <v>R498.10</v>
      </c>
      <c r="F1581" s="9" t="s">
        <v>2478</v>
      </c>
    </row>
    <row r="1582" spans="1:6">
      <c r="A1582" s="179" t="str">
        <f t="shared" si="96"/>
        <v>62C</v>
      </c>
      <c r="B1582" s="179">
        <v>1580</v>
      </c>
      <c r="C1582" s="182">
        <f t="shared" si="97"/>
        <v>498</v>
      </c>
      <c r="D1582" s="179">
        <f t="shared" si="98"/>
        <v>11</v>
      </c>
      <c r="E1582" s="179" t="str">
        <f t="shared" si="99"/>
        <v>R498.11</v>
      </c>
      <c r="F1582" s="9" t="s">
        <v>2455</v>
      </c>
    </row>
    <row r="1583" spans="1:6">
      <c r="A1583" s="179" t="str">
        <f t="shared" si="96"/>
        <v>62D</v>
      </c>
      <c r="B1583" s="179">
        <v>1581</v>
      </c>
      <c r="C1583" s="182">
        <f t="shared" si="97"/>
        <v>498</v>
      </c>
      <c r="D1583" s="179">
        <f t="shared" si="98"/>
        <v>12</v>
      </c>
      <c r="E1583" s="179" t="str">
        <f t="shared" si="99"/>
        <v>R498.12</v>
      </c>
      <c r="F1583" s="9" t="s">
        <v>2455</v>
      </c>
    </row>
    <row r="1584" spans="1:6">
      <c r="A1584" s="179" t="str">
        <f t="shared" si="96"/>
        <v>62E</v>
      </c>
      <c r="B1584" s="179">
        <v>1582</v>
      </c>
      <c r="C1584" s="182">
        <f t="shared" si="97"/>
        <v>498</v>
      </c>
      <c r="D1584" s="179">
        <f t="shared" si="98"/>
        <v>13</v>
      </c>
      <c r="E1584" s="179" t="str">
        <f t="shared" si="99"/>
        <v>R498.13</v>
      </c>
      <c r="F1584" s="9" t="s">
        <v>2479</v>
      </c>
    </row>
    <row r="1585" spans="1:6">
      <c r="A1585" s="179" t="str">
        <f t="shared" si="96"/>
        <v>62F</v>
      </c>
      <c r="B1585" s="179">
        <v>1583</v>
      </c>
      <c r="C1585" s="182">
        <f t="shared" si="97"/>
        <v>498</v>
      </c>
      <c r="D1585" s="179">
        <f t="shared" si="98"/>
        <v>14</v>
      </c>
      <c r="E1585" s="179" t="str">
        <f t="shared" si="99"/>
        <v>R498.14</v>
      </c>
      <c r="F1585" s="9" t="s">
        <v>2480</v>
      </c>
    </row>
    <row r="1586" spans="1:6">
      <c r="A1586" s="179" t="str">
        <f t="shared" si="96"/>
        <v>630</v>
      </c>
      <c r="B1586" s="179">
        <v>1584</v>
      </c>
      <c r="C1586" s="182">
        <f t="shared" si="97"/>
        <v>498</v>
      </c>
      <c r="D1586" s="179">
        <f t="shared" si="98"/>
        <v>15</v>
      </c>
      <c r="E1586" s="179" t="str">
        <f t="shared" si="99"/>
        <v>R498.15</v>
      </c>
      <c r="F1586" s="55" t="s">
        <v>2481</v>
      </c>
    </row>
    <row r="1587" spans="1:6">
      <c r="A1587" s="179" t="str">
        <f t="shared" si="96"/>
        <v>631</v>
      </c>
      <c r="B1587" s="179">
        <v>1585</v>
      </c>
      <c r="C1587" s="182">
        <f t="shared" si="97"/>
        <v>499</v>
      </c>
      <c r="D1587" s="179">
        <f t="shared" si="98"/>
        <v>0</v>
      </c>
      <c r="E1587" s="179" t="str">
        <f t="shared" si="99"/>
        <v>R499.0</v>
      </c>
      <c r="F1587" s="9" t="s">
        <v>2455</v>
      </c>
    </row>
    <row r="1588" spans="1:6">
      <c r="A1588" s="179" t="str">
        <f t="shared" si="96"/>
        <v>632</v>
      </c>
      <c r="B1588" s="179">
        <v>1586</v>
      </c>
      <c r="C1588" s="182">
        <f t="shared" si="97"/>
        <v>499</v>
      </c>
      <c r="D1588" s="179">
        <f t="shared" si="98"/>
        <v>1</v>
      </c>
      <c r="E1588" s="179" t="str">
        <f t="shared" si="99"/>
        <v>R499.1</v>
      </c>
      <c r="F1588" s="9" t="s">
        <v>2482</v>
      </c>
    </row>
    <row r="1589" spans="1:6">
      <c r="A1589" s="179" t="str">
        <f t="shared" si="96"/>
        <v>633</v>
      </c>
      <c r="B1589" s="179">
        <v>1587</v>
      </c>
      <c r="C1589" s="182">
        <f t="shared" si="97"/>
        <v>499</v>
      </c>
      <c r="D1589" s="179">
        <f t="shared" si="98"/>
        <v>2</v>
      </c>
      <c r="E1589" s="179" t="str">
        <f t="shared" si="99"/>
        <v>R499.2</v>
      </c>
      <c r="F1589" s="9" t="s">
        <v>2455</v>
      </c>
    </row>
    <row r="1590" spans="1:6">
      <c r="A1590" s="179" t="str">
        <f t="shared" si="96"/>
        <v>634</v>
      </c>
      <c r="B1590" s="179">
        <v>1588</v>
      </c>
      <c r="C1590" s="182">
        <f t="shared" si="97"/>
        <v>499</v>
      </c>
      <c r="D1590" s="179">
        <f t="shared" si="98"/>
        <v>3</v>
      </c>
      <c r="E1590" s="179" t="str">
        <f t="shared" si="99"/>
        <v>R499.3</v>
      </c>
      <c r="F1590" s="9" t="s">
        <v>2483</v>
      </c>
    </row>
    <row r="1591" spans="1:6">
      <c r="A1591" s="179" t="str">
        <f t="shared" si="96"/>
        <v>635</v>
      </c>
      <c r="B1591" s="179">
        <v>1589</v>
      </c>
      <c r="C1591" s="182">
        <f t="shared" si="97"/>
        <v>499</v>
      </c>
      <c r="D1591" s="179">
        <f t="shared" si="98"/>
        <v>4</v>
      </c>
      <c r="E1591" s="179" t="str">
        <f t="shared" si="99"/>
        <v>R499.4</v>
      </c>
      <c r="F1591" s="9" t="s">
        <v>2484</v>
      </c>
    </row>
    <row r="1592" spans="1:6">
      <c r="A1592" s="179" t="str">
        <f t="shared" si="96"/>
        <v>636</v>
      </c>
      <c r="B1592" s="179">
        <v>1590</v>
      </c>
      <c r="C1592" s="182">
        <f t="shared" si="97"/>
        <v>499</v>
      </c>
      <c r="D1592" s="179">
        <f t="shared" si="98"/>
        <v>5</v>
      </c>
      <c r="E1592" s="179" t="str">
        <f t="shared" si="99"/>
        <v>R499.5</v>
      </c>
      <c r="F1592" s="9" t="s">
        <v>2485</v>
      </c>
    </row>
    <row r="1593" spans="1:6">
      <c r="A1593" s="179" t="str">
        <f t="shared" si="96"/>
        <v>637</v>
      </c>
      <c r="B1593" s="179">
        <v>1591</v>
      </c>
      <c r="C1593" s="182">
        <f t="shared" si="97"/>
        <v>499</v>
      </c>
      <c r="D1593" s="179">
        <f t="shared" si="98"/>
        <v>6</v>
      </c>
      <c r="E1593" s="179" t="str">
        <f t="shared" si="99"/>
        <v>R499.6</v>
      </c>
      <c r="F1593" s="9" t="s">
        <v>2486</v>
      </c>
    </row>
    <row r="1594" spans="1:6">
      <c r="A1594" s="179" t="str">
        <f t="shared" si="96"/>
        <v>638</v>
      </c>
      <c r="B1594" s="179">
        <v>1592</v>
      </c>
      <c r="C1594" s="182">
        <f t="shared" si="97"/>
        <v>499</v>
      </c>
      <c r="D1594" s="179">
        <f t="shared" si="98"/>
        <v>7</v>
      </c>
      <c r="E1594" s="179" t="str">
        <f t="shared" si="99"/>
        <v>R499.7</v>
      </c>
      <c r="F1594" s="9" t="s">
        <v>2487</v>
      </c>
    </row>
    <row r="1595" spans="1:6">
      <c r="A1595" s="179" t="str">
        <f t="shared" si="96"/>
        <v>639</v>
      </c>
      <c r="B1595" s="179">
        <v>1593</v>
      </c>
      <c r="C1595" s="182">
        <f t="shared" si="97"/>
        <v>499</v>
      </c>
      <c r="D1595" s="179">
        <f t="shared" si="98"/>
        <v>8</v>
      </c>
      <c r="E1595" s="179" t="str">
        <f t="shared" si="99"/>
        <v>R499.8</v>
      </c>
      <c r="F1595" s="9" t="s">
        <v>2488</v>
      </c>
    </row>
    <row r="1596" spans="1:6">
      <c r="A1596" s="179" t="str">
        <f t="shared" si="96"/>
        <v>63A</v>
      </c>
      <c r="B1596" s="179">
        <v>1594</v>
      </c>
      <c r="C1596" s="182">
        <f t="shared" si="97"/>
        <v>499</v>
      </c>
      <c r="D1596" s="179">
        <f t="shared" si="98"/>
        <v>9</v>
      </c>
      <c r="E1596" s="179" t="str">
        <f t="shared" si="99"/>
        <v>R499.9</v>
      </c>
      <c r="F1596" s="9" t="s">
        <v>2489</v>
      </c>
    </row>
    <row r="1597" spans="1:6">
      <c r="A1597" s="179" t="str">
        <f t="shared" si="96"/>
        <v>63B</v>
      </c>
      <c r="B1597" s="179">
        <v>1595</v>
      </c>
      <c r="C1597" s="182">
        <f t="shared" si="97"/>
        <v>499</v>
      </c>
      <c r="D1597" s="179">
        <f t="shared" si="98"/>
        <v>10</v>
      </c>
      <c r="E1597" s="179" t="str">
        <f t="shared" si="99"/>
        <v>R499.10</v>
      </c>
      <c r="F1597" s="9" t="s">
        <v>2490</v>
      </c>
    </row>
    <row r="1598" spans="1:6">
      <c r="A1598" s="179" t="str">
        <f t="shared" si="96"/>
        <v>63C</v>
      </c>
      <c r="B1598" s="179">
        <v>1596</v>
      </c>
      <c r="C1598" s="182">
        <f t="shared" si="97"/>
        <v>499</v>
      </c>
      <c r="D1598" s="179">
        <f t="shared" si="98"/>
        <v>11</v>
      </c>
      <c r="E1598" s="179" t="str">
        <f t="shared" si="99"/>
        <v>R499.11</v>
      </c>
      <c r="F1598" s="9" t="s">
        <v>2491</v>
      </c>
    </row>
    <row r="1599" spans="1:6">
      <c r="A1599" s="179" t="str">
        <f t="shared" si="96"/>
        <v>63D</v>
      </c>
      <c r="B1599" s="179">
        <v>1597</v>
      </c>
      <c r="C1599" s="182">
        <f t="shared" si="97"/>
        <v>499</v>
      </c>
      <c r="D1599" s="179">
        <f t="shared" si="98"/>
        <v>12</v>
      </c>
      <c r="E1599" s="179" t="str">
        <f t="shared" si="99"/>
        <v>R499.12</v>
      </c>
      <c r="F1599" s="9" t="s">
        <v>2492</v>
      </c>
    </row>
    <row r="1600" spans="1:6">
      <c r="A1600" s="179" t="str">
        <f t="shared" si="96"/>
        <v>63E</v>
      </c>
      <c r="B1600" s="179">
        <v>1598</v>
      </c>
      <c r="C1600" s="182">
        <f t="shared" si="97"/>
        <v>499</v>
      </c>
      <c r="D1600" s="179">
        <f t="shared" si="98"/>
        <v>13</v>
      </c>
      <c r="E1600" s="179" t="str">
        <f t="shared" si="99"/>
        <v>R499.13</v>
      </c>
      <c r="F1600" s="9" t="s">
        <v>2493</v>
      </c>
    </row>
    <row r="1601" spans="1:6">
      <c r="A1601" s="179" t="str">
        <f t="shared" si="96"/>
        <v>63F</v>
      </c>
      <c r="B1601" s="179">
        <v>1599</v>
      </c>
      <c r="C1601" s="182">
        <f t="shared" si="97"/>
        <v>499</v>
      </c>
      <c r="D1601" s="179">
        <f t="shared" si="98"/>
        <v>14</v>
      </c>
      <c r="E1601" s="179" t="str">
        <f t="shared" si="99"/>
        <v>R499.14</v>
      </c>
      <c r="F1601" s="9" t="s">
        <v>2494</v>
      </c>
    </row>
    <row r="1602" spans="1:6">
      <c r="A1602" s="179" t="str">
        <f t="shared" si="96"/>
        <v>640</v>
      </c>
      <c r="B1602" s="179">
        <v>1600</v>
      </c>
      <c r="C1602" s="182">
        <f t="shared" si="97"/>
        <v>499</v>
      </c>
      <c r="D1602" s="179">
        <f t="shared" si="98"/>
        <v>15</v>
      </c>
      <c r="E1602" s="179" t="str">
        <f t="shared" si="99"/>
        <v>R499.15</v>
      </c>
      <c r="F1602" s="9" t="s">
        <v>2495</v>
      </c>
    </row>
    <row r="1603" spans="1:6">
      <c r="A1603" s="179" t="str">
        <f t="shared" si="96"/>
        <v>641</v>
      </c>
      <c r="B1603" s="179">
        <v>1601</v>
      </c>
      <c r="C1603" s="182">
        <f t="shared" si="97"/>
        <v>500</v>
      </c>
      <c r="D1603" s="179">
        <f t="shared" si="98"/>
        <v>0</v>
      </c>
      <c r="E1603" s="179" t="str">
        <f t="shared" si="99"/>
        <v>R500.0</v>
      </c>
      <c r="F1603" s="9" t="s">
        <v>2496</v>
      </c>
    </row>
    <row r="1604" spans="1:6">
      <c r="A1604" s="179" t="str">
        <f t="shared" ref="A1604:A1667" si="100">DEC2HEX(B1604)</f>
        <v>642</v>
      </c>
      <c r="B1604" s="179">
        <v>1602</v>
      </c>
      <c r="C1604" s="182">
        <f t="shared" si="97"/>
        <v>500</v>
      </c>
      <c r="D1604" s="179">
        <f t="shared" si="98"/>
        <v>1</v>
      </c>
      <c r="E1604" s="179" t="str">
        <f t="shared" si="99"/>
        <v>R500.1</v>
      </c>
      <c r="F1604" s="9" t="s">
        <v>2497</v>
      </c>
    </row>
    <row r="1605" spans="1:6">
      <c r="A1605" s="179" t="str">
        <f t="shared" si="100"/>
        <v>643</v>
      </c>
      <c r="B1605" s="179">
        <v>1603</v>
      </c>
      <c r="C1605" s="182">
        <f t="shared" si="97"/>
        <v>500</v>
      </c>
      <c r="D1605" s="179">
        <f t="shared" si="98"/>
        <v>2</v>
      </c>
      <c r="E1605" s="179" t="str">
        <f t="shared" si="99"/>
        <v>R500.2</v>
      </c>
      <c r="F1605" s="9" t="s">
        <v>2498</v>
      </c>
    </row>
    <row r="1606" spans="1:6">
      <c r="A1606" s="179" t="str">
        <f t="shared" si="100"/>
        <v>644</v>
      </c>
      <c r="B1606" s="179">
        <v>1604</v>
      </c>
      <c r="C1606" s="182">
        <f t="shared" si="97"/>
        <v>500</v>
      </c>
      <c r="D1606" s="179">
        <f t="shared" si="98"/>
        <v>3</v>
      </c>
      <c r="E1606" s="179" t="str">
        <f t="shared" si="99"/>
        <v>R500.3</v>
      </c>
      <c r="F1606" s="9" t="s">
        <v>2499</v>
      </c>
    </row>
    <row r="1607" spans="1:6">
      <c r="A1607" s="179" t="str">
        <f t="shared" si="100"/>
        <v>645</v>
      </c>
      <c r="B1607" s="179">
        <v>1605</v>
      </c>
      <c r="C1607" s="182">
        <f t="shared" si="97"/>
        <v>500</v>
      </c>
      <c r="D1607" s="179">
        <f t="shared" si="98"/>
        <v>4</v>
      </c>
      <c r="E1607" s="179" t="str">
        <f t="shared" si="99"/>
        <v>R500.4</v>
      </c>
      <c r="F1607" s="9" t="s">
        <v>2500</v>
      </c>
    </row>
    <row r="1608" spans="1:6">
      <c r="A1608" s="179" t="str">
        <f t="shared" si="100"/>
        <v>646</v>
      </c>
      <c r="B1608" s="179">
        <v>1606</v>
      </c>
      <c r="C1608" s="182">
        <f t="shared" ref="C1608:C1671" si="101">IF(D1607&lt;&gt;15,C1607,C1607+1)</f>
        <v>500</v>
      </c>
      <c r="D1608" s="179">
        <f t="shared" si="98"/>
        <v>5</v>
      </c>
      <c r="E1608" s="179" t="str">
        <f t="shared" si="99"/>
        <v>R500.5</v>
      </c>
      <c r="F1608" s="9" t="s">
        <v>2501</v>
      </c>
    </row>
    <row r="1609" spans="1:6">
      <c r="A1609" s="179" t="str">
        <f t="shared" si="100"/>
        <v>647</v>
      </c>
      <c r="B1609" s="179">
        <v>1607</v>
      </c>
      <c r="C1609" s="182">
        <f t="shared" si="101"/>
        <v>500</v>
      </c>
      <c r="D1609" s="179">
        <f t="shared" si="98"/>
        <v>6</v>
      </c>
      <c r="E1609" s="179" t="str">
        <f t="shared" si="99"/>
        <v>R500.6</v>
      </c>
      <c r="F1609" s="9" t="s">
        <v>2502</v>
      </c>
    </row>
    <row r="1610" spans="1:6">
      <c r="A1610" s="179" t="str">
        <f t="shared" si="100"/>
        <v>648</v>
      </c>
      <c r="B1610" s="179">
        <v>1608</v>
      </c>
      <c r="C1610" s="182">
        <f t="shared" si="101"/>
        <v>500</v>
      </c>
      <c r="D1610" s="179">
        <f t="shared" si="98"/>
        <v>7</v>
      </c>
      <c r="E1610" s="179" t="str">
        <f t="shared" si="99"/>
        <v>R500.7</v>
      </c>
      <c r="F1610" s="9" t="s">
        <v>2503</v>
      </c>
    </row>
    <row r="1611" spans="1:6">
      <c r="A1611" s="179" t="str">
        <f t="shared" si="100"/>
        <v>649</v>
      </c>
      <c r="B1611" s="179">
        <v>1609</v>
      </c>
      <c r="C1611" s="182">
        <f t="shared" si="101"/>
        <v>500</v>
      </c>
      <c r="D1611" s="179">
        <f t="shared" si="98"/>
        <v>8</v>
      </c>
      <c r="E1611" s="179" t="str">
        <f t="shared" si="99"/>
        <v>R500.8</v>
      </c>
      <c r="F1611" s="9" t="s">
        <v>2504</v>
      </c>
    </row>
    <row r="1612" spans="1:6">
      <c r="A1612" s="179" t="str">
        <f t="shared" si="100"/>
        <v>64A</v>
      </c>
      <c r="B1612" s="179">
        <v>1610</v>
      </c>
      <c r="C1612" s="182">
        <f t="shared" si="101"/>
        <v>500</v>
      </c>
      <c r="D1612" s="179">
        <f t="shared" si="98"/>
        <v>9</v>
      </c>
      <c r="E1612" s="179" t="str">
        <f t="shared" si="99"/>
        <v>R500.9</v>
      </c>
      <c r="F1612" s="9" t="s">
        <v>2505</v>
      </c>
    </row>
    <row r="1613" spans="1:6">
      <c r="A1613" s="179" t="str">
        <f t="shared" si="100"/>
        <v>64B</v>
      </c>
      <c r="B1613" s="179">
        <v>1611</v>
      </c>
      <c r="C1613" s="182">
        <f t="shared" si="101"/>
        <v>500</v>
      </c>
      <c r="D1613" s="179">
        <f t="shared" ref="D1613:D1676" si="102">IF(D1612&lt;&gt;15,D1612+1,0)</f>
        <v>10</v>
      </c>
      <c r="E1613" s="179" t="str">
        <f t="shared" si="99"/>
        <v>R500.10</v>
      </c>
      <c r="F1613" s="9" t="s">
        <v>2506</v>
      </c>
    </row>
    <row r="1614" spans="1:6">
      <c r="A1614" s="179" t="str">
        <f t="shared" si="100"/>
        <v>64C</v>
      </c>
      <c r="B1614" s="179">
        <v>1612</v>
      </c>
      <c r="C1614" s="182">
        <f t="shared" si="101"/>
        <v>500</v>
      </c>
      <c r="D1614" s="179">
        <f t="shared" si="102"/>
        <v>11</v>
      </c>
      <c r="E1614" s="179" t="str">
        <f t="shared" ref="E1614:E1677" si="103">B$2&amp;C1614&amp;"."&amp;D1614</f>
        <v>R500.11</v>
      </c>
      <c r="F1614" s="9" t="s">
        <v>2507</v>
      </c>
    </row>
    <row r="1615" spans="1:6">
      <c r="A1615" s="179" t="str">
        <f t="shared" si="100"/>
        <v>64D</v>
      </c>
      <c r="B1615" s="179">
        <v>1613</v>
      </c>
      <c r="C1615" s="182">
        <f t="shared" si="101"/>
        <v>500</v>
      </c>
      <c r="D1615" s="179">
        <f t="shared" si="102"/>
        <v>12</v>
      </c>
      <c r="E1615" s="179" t="str">
        <f t="shared" si="103"/>
        <v>R500.12</v>
      </c>
      <c r="F1615" s="9" t="s">
        <v>2507</v>
      </c>
    </row>
    <row r="1616" spans="1:6">
      <c r="A1616" s="179" t="str">
        <f t="shared" si="100"/>
        <v>64E</v>
      </c>
      <c r="B1616" s="179">
        <v>1614</v>
      </c>
      <c r="C1616" s="182">
        <f t="shared" si="101"/>
        <v>500</v>
      </c>
      <c r="D1616" s="179">
        <f t="shared" si="102"/>
        <v>13</v>
      </c>
      <c r="E1616" s="179" t="str">
        <f t="shared" si="103"/>
        <v>R500.13</v>
      </c>
      <c r="F1616" s="9" t="s">
        <v>2507</v>
      </c>
    </row>
    <row r="1617" spans="1:6">
      <c r="A1617" s="179" t="str">
        <f t="shared" si="100"/>
        <v>64F</v>
      </c>
      <c r="B1617" s="179">
        <v>1615</v>
      </c>
      <c r="C1617" s="182">
        <f t="shared" si="101"/>
        <v>500</v>
      </c>
      <c r="D1617" s="179">
        <f t="shared" si="102"/>
        <v>14</v>
      </c>
      <c r="E1617" s="179" t="str">
        <f t="shared" si="103"/>
        <v>R500.14</v>
      </c>
      <c r="F1617" s="9" t="s">
        <v>2507</v>
      </c>
    </row>
    <row r="1618" spans="1:6">
      <c r="A1618" s="179" t="str">
        <f t="shared" si="100"/>
        <v>650</v>
      </c>
      <c r="B1618" s="179">
        <v>1616</v>
      </c>
      <c r="C1618" s="182">
        <f t="shared" si="101"/>
        <v>500</v>
      </c>
      <c r="D1618" s="179">
        <f t="shared" si="102"/>
        <v>15</v>
      </c>
      <c r="E1618" s="179" t="str">
        <f t="shared" si="103"/>
        <v>R500.15</v>
      </c>
      <c r="F1618" s="9" t="s">
        <v>2507</v>
      </c>
    </row>
    <row r="1619" spans="1:6">
      <c r="A1619" s="179" t="str">
        <f t="shared" si="100"/>
        <v>651</v>
      </c>
      <c r="B1619" s="179">
        <v>1617</v>
      </c>
      <c r="C1619" s="182">
        <f t="shared" si="101"/>
        <v>501</v>
      </c>
      <c r="D1619" s="179">
        <f t="shared" si="102"/>
        <v>0</v>
      </c>
      <c r="E1619" s="179" t="str">
        <f t="shared" si="103"/>
        <v>R501.0</v>
      </c>
      <c r="F1619" s="9" t="s">
        <v>2508</v>
      </c>
    </row>
    <row r="1620" spans="1:6">
      <c r="A1620" s="179" t="str">
        <f t="shared" si="100"/>
        <v>652</v>
      </c>
      <c r="B1620" s="179">
        <v>1618</v>
      </c>
      <c r="C1620" s="182">
        <f t="shared" si="101"/>
        <v>501</v>
      </c>
      <c r="D1620" s="179">
        <f t="shared" si="102"/>
        <v>1</v>
      </c>
      <c r="E1620" s="179" t="str">
        <f t="shared" si="103"/>
        <v>R501.1</v>
      </c>
      <c r="F1620" s="9" t="s">
        <v>2509</v>
      </c>
    </row>
    <row r="1621" spans="1:6">
      <c r="A1621" s="179" t="str">
        <f t="shared" si="100"/>
        <v>653</v>
      </c>
      <c r="B1621" s="179">
        <v>1619</v>
      </c>
      <c r="C1621" s="182">
        <f t="shared" si="101"/>
        <v>501</v>
      </c>
      <c r="D1621" s="179">
        <f t="shared" si="102"/>
        <v>2</v>
      </c>
      <c r="E1621" s="179" t="str">
        <f t="shared" si="103"/>
        <v>R501.2</v>
      </c>
      <c r="F1621" s="9" t="s">
        <v>2510</v>
      </c>
    </row>
    <row r="1622" spans="1:6">
      <c r="A1622" s="179" t="str">
        <f t="shared" si="100"/>
        <v>654</v>
      </c>
      <c r="B1622" s="179">
        <v>1620</v>
      </c>
      <c r="C1622" s="182">
        <f t="shared" si="101"/>
        <v>501</v>
      </c>
      <c r="D1622" s="179">
        <f t="shared" si="102"/>
        <v>3</v>
      </c>
      <c r="E1622" s="179" t="str">
        <f t="shared" si="103"/>
        <v>R501.3</v>
      </c>
      <c r="F1622" s="9" t="s">
        <v>2511</v>
      </c>
    </row>
    <row r="1623" spans="1:6">
      <c r="A1623" s="179" t="str">
        <f t="shared" si="100"/>
        <v>655</v>
      </c>
      <c r="B1623" s="179">
        <v>1621</v>
      </c>
      <c r="C1623" s="182">
        <f t="shared" si="101"/>
        <v>501</v>
      </c>
      <c r="D1623" s="179">
        <f t="shared" si="102"/>
        <v>4</v>
      </c>
      <c r="E1623" s="179" t="str">
        <f t="shared" si="103"/>
        <v>R501.4</v>
      </c>
      <c r="F1623" s="9" t="s">
        <v>2512</v>
      </c>
    </row>
    <row r="1624" spans="1:6">
      <c r="A1624" s="179" t="str">
        <f t="shared" si="100"/>
        <v>656</v>
      </c>
      <c r="B1624" s="179">
        <v>1622</v>
      </c>
      <c r="C1624" s="182">
        <f t="shared" si="101"/>
        <v>501</v>
      </c>
      <c r="D1624" s="179">
        <f t="shared" si="102"/>
        <v>5</v>
      </c>
      <c r="E1624" s="179" t="str">
        <f t="shared" si="103"/>
        <v>R501.5</v>
      </c>
      <c r="F1624" s="9" t="s">
        <v>2513</v>
      </c>
    </row>
    <row r="1625" spans="1:6">
      <c r="A1625" s="179" t="str">
        <f t="shared" si="100"/>
        <v>657</v>
      </c>
      <c r="B1625" s="179">
        <v>1623</v>
      </c>
      <c r="C1625" s="182">
        <f t="shared" si="101"/>
        <v>501</v>
      </c>
      <c r="D1625" s="179">
        <f t="shared" si="102"/>
        <v>6</v>
      </c>
      <c r="E1625" s="179" t="str">
        <f t="shared" si="103"/>
        <v>R501.6</v>
      </c>
      <c r="F1625" s="9" t="s">
        <v>2514</v>
      </c>
    </row>
    <row r="1626" spans="1:6">
      <c r="A1626" s="179" t="str">
        <f t="shared" si="100"/>
        <v>658</v>
      </c>
      <c r="B1626" s="179">
        <v>1624</v>
      </c>
      <c r="C1626" s="182">
        <f t="shared" si="101"/>
        <v>501</v>
      </c>
      <c r="D1626" s="179">
        <f t="shared" si="102"/>
        <v>7</v>
      </c>
      <c r="E1626" s="179" t="str">
        <f t="shared" si="103"/>
        <v>R501.7</v>
      </c>
      <c r="F1626" s="9" t="s">
        <v>2515</v>
      </c>
    </row>
    <row r="1627" spans="1:6">
      <c r="A1627" s="179" t="str">
        <f t="shared" si="100"/>
        <v>659</v>
      </c>
      <c r="B1627" s="179">
        <v>1625</v>
      </c>
      <c r="C1627" s="182">
        <f t="shared" si="101"/>
        <v>501</v>
      </c>
      <c r="D1627" s="179">
        <f t="shared" si="102"/>
        <v>8</v>
      </c>
      <c r="E1627" s="179" t="str">
        <f t="shared" si="103"/>
        <v>R501.8</v>
      </c>
      <c r="F1627" s="9" t="s">
        <v>2516</v>
      </c>
    </row>
    <row r="1628" spans="1:6">
      <c r="A1628" s="179" t="str">
        <f t="shared" si="100"/>
        <v>65A</v>
      </c>
      <c r="B1628" s="179">
        <v>1626</v>
      </c>
      <c r="C1628" s="182">
        <f t="shared" si="101"/>
        <v>501</v>
      </c>
      <c r="D1628" s="179">
        <f t="shared" si="102"/>
        <v>9</v>
      </c>
      <c r="E1628" s="179" t="str">
        <f t="shared" si="103"/>
        <v>R501.9</v>
      </c>
      <c r="F1628" s="9" t="s">
        <v>2517</v>
      </c>
    </row>
    <row r="1629" spans="1:6">
      <c r="A1629" s="179" t="str">
        <f t="shared" si="100"/>
        <v>65B</v>
      </c>
      <c r="B1629" s="179">
        <v>1627</v>
      </c>
      <c r="C1629" s="182">
        <f t="shared" si="101"/>
        <v>501</v>
      </c>
      <c r="D1629" s="179">
        <f t="shared" si="102"/>
        <v>10</v>
      </c>
      <c r="E1629" s="179" t="str">
        <f t="shared" si="103"/>
        <v>R501.10</v>
      </c>
      <c r="F1629" s="9" t="s">
        <v>2518</v>
      </c>
    </row>
    <row r="1630" spans="1:6">
      <c r="A1630" s="179" t="str">
        <f t="shared" si="100"/>
        <v>65C</v>
      </c>
      <c r="B1630" s="179">
        <v>1628</v>
      </c>
      <c r="C1630" s="182">
        <f t="shared" si="101"/>
        <v>501</v>
      </c>
      <c r="D1630" s="179">
        <f t="shared" si="102"/>
        <v>11</v>
      </c>
      <c r="E1630" s="179" t="str">
        <f t="shared" si="103"/>
        <v>R501.11</v>
      </c>
      <c r="F1630" s="9" t="s">
        <v>2519</v>
      </c>
    </row>
    <row r="1631" spans="1:6">
      <c r="A1631" s="179" t="str">
        <f t="shared" si="100"/>
        <v>65D</v>
      </c>
      <c r="B1631" s="179">
        <v>1629</v>
      </c>
      <c r="C1631" s="182">
        <f t="shared" si="101"/>
        <v>501</v>
      </c>
      <c r="D1631" s="179">
        <f t="shared" si="102"/>
        <v>12</v>
      </c>
      <c r="E1631" s="179" t="str">
        <f t="shared" si="103"/>
        <v>R501.12</v>
      </c>
      <c r="F1631" s="9" t="s">
        <v>2520</v>
      </c>
    </row>
    <row r="1632" spans="1:6">
      <c r="A1632" s="179" t="str">
        <f t="shared" si="100"/>
        <v>65E</v>
      </c>
      <c r="B1632" s="179">
        <v>1630</v>
      </c>
      <c r="C1632" s="182">
        <f t="shared" si="101"/>
        <v>501</v>
      </c>
      <c r="D1632" s="179">
        <f t="shared" si="102"/>
        <v>13</v>
      </c>
      <c r="E1632" s="179" t="str">
        <f t="shared" si="103"/>
        <v>R501.13</v>
      </c>
      <c r="F1632" s="9" t="s">
        <v>2521</v>
      </c>
    </row>
    <row r="1633" spans="1:6">
      <c r="A1633" s="179" t="str">
        <f t="shared" si="100"/>
        <v>65F</v>
      </c>
      <c r="B1633" s="179">
        <v>1631</v>
      </c>
      <c r="C1633" s="182">
        <f t="shared" si="101"/>
        <v>501</v>
      </c>
      <c r="D1633" s="179">
        <f t="shared" si="102"/>
        <v>14</v>
      </c>
      <c r="E1633" s="179" t="str">
        <f t="shared" si="103"/>
        <v>R501.14</v>
      </c>
      <c r="F1633" s="9" t="s">
        <v>2507</v>
      </c>
    </row>
    <row r="1634" spans="1:6">
      <c r="A1634" s="179" t="str">
        <f t="shared" si="100"/>
        <v>660</v>
      </c>
      <c r="B1634" s="179">
        <v>1632</v>
      </c>
      <c r="C1634" s="182">
        <f t="shared" si="101"/>
        <v>501</v>
      </c>
      <c r="D1634" s="179">
        <f t="shared" si="102"/>
        <v>15</v>
      </c>
      <c r="E1634" s="179" t="str">
        <f t="shared" si="103"/>
        <v>R501.15</v>
      </c>
      <c r="F1634" s="9" t="s">
        <v>2507</v>
      </c>
    </row>
    <row r="1635" spans="1:6">
      <c r="A1635" s="179" t="str">
        <f t="shared" si="100"/>
        <v>661</v>
      </c>
      <c r="B1635" s="179">
        <v>1633</v>
      </c>
      <c r="C1635" s="182">
        <f t="shared" si="101"/>
        <v>502</v>
      </c>
      <c r="D1635" s="179">
        <f t="shared" si="102"/>
        <v>0</v>
      </c>
      <c r="E1635" s="179" t="str">
        <f t="shared" si="103"/>
        <v>R502.0</v>
      </c>
      <c r="F1635" s="9" t="s">
        <v>2522</v>
      </c>
    </row>
    <row r="1636" spans="1:6">
      <c r="A1636" s="179" t="str">
        <f t="shared" si="100"/>
        <v>662</v>
      </c>
      <c r="B1636" s="179">
        <v>1634</v>
      </c>
      <c r="C1636" s="182">
        <f t="shared" si="101"/>
        <v>502</v>
      </c>
      <c r="D1636" s="179">
        <f t="shared" si="102"/>
        <v>1</v>
      </c>
      <c r="E1636" s="179" t="str">
        <f t="shared" si="103"/>
        <v>R502.1</v>
      </c>
      <c r="F1636" s="9" t="s">
        <v>2523</v>
      </c>
    </row>
    <row r="1637" spans="1:6">
      <c r="A1637" s="179" t="str">
        <f t="shared" si="100"/>
        <v>663</v>
      </c>
      <c r="B1637" s="179">
        <v>1635</v>
      </c>
      <c r="C1637" s="182">
        <f t="shared" si="101"/>
        <v>502</v>
      </c>
      <c r="D1637" s="179">
        <f t="shared" si="102"/>
        <v>2</v>
      </c>
      <c r="E1637" s="179" t="str">
        <f t="shared" si="103"/>
        <v>R502.2</v>
      </c>
      <c r="F1637" s="9" t="s">
        <v>2524</v>
      </c>
    </row>
    <row r="1638" spans="1:6">
      <c r="A1638" s="179" t="str">
        <f t="shared" si="100"/>
        <v>664</v>
      </c>
      <c r="B1638" s="179">
        <v>1636</v>
      </c>
      <c r="C1638" s="182">
        <f t="shared" si="101"/>
        <v>502</v>
      </c>
      <c r="D1638" s="179">
        <f t="shared" si="102"/>
        <v>3</v>
      </c>
      <c r="E1638" s="179" t="str">
        <f t="shared" si="103"/>
        <v>R502.3</v>
      </c>
      <c r="F1638" s="9" t="s">
        <v>2525</v>
      </c>
    </row>
    <row r="1639" spans="1:6">
      <c r="A1639" s="179" t="str">
        <f t="shared" si="100"/>
        <v>665</v>
      </c>
      <c r="B1639" s="179">
        <v>1637</v>
      </c>
      <c r="C1639" s="182">
        <f t="shared" si="101"/>
        <v>502</v>
      </c>
      <c r="D1639" s="179">
        <f t="shared" si="102"/>
        <v>4</v>
      </c>
      <c r="E1639" s="179" t="str">
        <f t="shared" si="103"/>
        <v>R502.4</v>
      </c>
      <c r="F1639" s="9" t="s">
        <v>2526</v>
      </c>
    </row>
    <row r="1640" spans="1:6">
      <c r="A1640" s="179" t="str">
        <f t="shared" si="100"/>
        <v>666</v>
      </c>
      <c r="B1640" s="179">
        <v>1638</v>
      </c>
      <c r="C1640" s="182">
        <f t="shared" si="101"/>
        <v>502</v>
      </c>
      <c r="D1640" s="179">
        <f t="shared" si="102"/>
        <v>5</v>
      </c>
      <c r="E1640" s="179" t="str">
        <f t="shared" si="103"/>
        <v>R502.5</v>
      </c>
      <c r="F1640" s="9" t="s">
        <v>2527</v>
      </c>
    </row>
    <row r="1641" spans="1:6">
      <c r="A1641" s="179" t="str">
        <f t="shared" si="100"/>
        <v>667</v>
      </c>
      <c r="B1641" s="179">
        <v>1639</v>
      </c>
      <c r="C1641" s="182">
        <f t="shared" si="101"/>
        <v>502</v>
      </c>
      <c r="D1641" s="179">
        <f t="shared" si="102"/>
        <v>6</v>
      </c>
      <c r="E1641" s="179" t="str">
        <f t="shared" si="103"/>
        <v>R502.6</v>
      </c>
      <c r="F1641" s="9" t="s">
        <v>2507</v>
      </c>
    </row>
    <row r="1642" spans="1:6">
      <c r="A1642" s="179" t="str">
        <f t="shared" si="100"/>
        <v>668</v>
      </c>
      <c r="B1642" s="179">
        <v>1640</v>
      </c>
      <c r="C1642" s="182">
        <f t="shared" si="101"/>
        <v>502</v>
      </c>
      <c r="D1642" s="179">
        <f t="shared" si="102"/>
        <v>7</v>
      </c>
      <c r="E1642" s="179" t="str">
        <f t="shared" si="103"/>
        <v>R502.7</v>
      </c>
      <c r="F1642" s="9" t="s">
        <v>2507</v>
      </c>
    </row>
    <row r="1643" spans="1:6">
      <c r="A1643" s="179" t="str">
        <f t="shared" si="100"/>
        <v>669</v>
      </c>
      <c r="B1643" s="179">
        <v>1641</v>
      </c>
      <c r="C1643" s="182">
        <f t="shared" si="101"/>
        <v>502</v>
      </c>
      <c r="D1643" s="179">
        <f t="shared" si="102"/>
        <v>8</v>
      </c>
      <c r="E1643" s="179" t="str">
        <f t="shared" si="103"/>
        <v>R502.8</v>
      </c>
      <c r="F1643" s="9" t="s">
        <v>2528</v>
      </c>
    </row>
    <row r="1644" spans="1:6">
      <c r="A1644" s="179" t="str">
        <f t="shared" si="100"/>
        <v>66A</v>
      </c>
      <c r="B1644" s="179">
        <v>1642</v>
      </c>
      <c r="C1644" s="182">
        <f t="shared" si="101"/>
        <v>502</v>
      </c>
      <c r="D1644" s="179">
        <f t="shared" si="102"/>
        <v>9</v>
      </c>
      <c r="E1644" s="179" t="str">
        <f t="shared" si="103"/>
        <v>R502.9</v>
      </c>
      <c r="F1644" s="9" t="s">
        <v>2529</v>
      </c>
    </row>
    <row r="1645" spans="1:6">
      <c r="A1645" s="179" t="str">
        <f t="shared" si="100"/>
        <v>66B</v>
      </c>
      <c r="B1645" s="179">
        <v>1643</v>
      </c>
      <c r="C1645" s="182">
        <f t="shared" si="101"/>
        <v>502</v>
      </c>
      <c r="D1645" s="179">
        <f t="shared" si="102"/>
        <v>10</v>
      </c>
      <c r="E1645" s="179" t="str">
        <f t="shared" si="103"/>
        <v>R502.10</v>
      </c>
      <c r="F1645" s="9" t="s">
        <v>2530</v>
      </c>
    </row>
    <row r="1646" spans="1:6">
      <c r="A1646" s="179" t="str">
        <f t="shared" si="100"/>
        <v>66C</v>
      </c>
      <c r="B1646" s="179">
        <v>1644</v>
      </c>
      <c r="C1646" s="182">
        <f t="shared" si="101"/>
        <v>502</v>
      </c>
      <c r="D1646" s="179">
        <f t="shared" si="102"/>
        <v>11</v>
      </c>
      <c r="E1646" s="179" t="str">
        <f t="shared" si="103"/>
        <v>R502.11</v>
      </c>
      <c r="F1646" s="9" t="s">
        <v>2507</v>
      </c>
    </row>
    <row r="1647" spans="1:6">
      <c r="A1647" s="179" t="str">
        <f t="shared" si="100"/>
        <v>66D</v>
      </c>
      <c r="B1647" s="179">
        <v>1645</v>
      </c>
      <c r="C1647" s="182">
        <f t="shared" si="101"/>
        <v>502</v>
      </c>
      <c r="D1647" s="179">
        <f t="shared" si="102"/>
        <v>12</v>
      </c>
      <c r="E1647" s="179" t="str">
        <f t="shared" si="103"/>
        <v>R502.12</v>
      </c>
      <c r="F1647" s="9" t="s">
        <v>2507</v>
      </c>
    </row>
    <row r="1648" spans="1:6">
      <c r="A1648" s="179" t="str">
        <f t="shared" si="100"/>
        <v>66E</v>
      </c>
      <c r="B1648" s="179">
        <v>1646</v>
      </c>
      <c r="C1648" s="182">
        <f t="shared" si="101"/>
        <v>502</v>
      </c>
      <c r="D1648" s="179">
        <f t="shared" si="102"/>
        <v>13</v>
      </c>
      <c r="E1648" s="179" t="str">
        <f t="shared" si="103"/>
        <v>R502.13</v>
      </c>
      <c r="F1648" s="9" t="s">
        <v>2531</v>
      </c>
    </row>
    <row r="1649" spans="1:6">
      <c r="A1649" s="179" t="str">
        <f t="shared" si="100"/>
        <v>66F</v>
      </c>
      <c r="B1649" s="179">
        <v>1647</v>
      </c>
      <c r="C1649" s="182">
        <f t="shared" si="101"/>
        <v>502</v>
      </c>
      <c r="D1649" s="179">
        <f t="shared" si="102"/>
        <v>14</v>
      </c>
      <c r="E1649" s="179" t="str">
        <f t="shared" si="103"/>
        <v>R502.14</v>
      </c>
      <c r="F1649" s="9" t="s">
        <v>2532</v>
      </c>
    </row>
    <row r="1650" spans="1:6">
      <c r="A1650" s="179" t="str">
        <f t="shared" si="100"/>
        <v>670</v>
      </c>
      <c r="B1650" s="179">
        <v>1648</v>
      </c>
      <c r="C1650" s="182">
        <f t="shared" si="101"/>
        <v>502</v>
      </c>
      <c r="D1650" s="179">
        <f t="shared" si="102"/>
        <v>15</v>
      </c>
      <c r="E1650" s="179" t="str">
        <f t="shared" si="103"/>
        <v>R502.15</v>
      </c>
      <c r="F1650" s="55" t="s">
        <v>2533</v>
      </c>
    </row>
    <row r="1651" spans="1:6">
      <c r="A1651" s="179" t="str">
        <f t="shared" si="100"/>
        <v>671</v>
      </c>
      <c r="B1651" s="179">
        <v>1649</v>
      </c>
      <c r="C1651" s="182">
        <f t="shared" si="101"/>
        <v>503</v>
      </c>
      <c r="D1651" s="179">
        <f t="shared" si="102"/>
        <v>0</v>
      </c>
      <c r="E1651" s="179" t="str">
        <f t="shared" si="103"/>
        <v>R503.0</v>
      </c>
      <c r="F1651" s="9" t="s">
        <v>2507</v>
      </c>
    </row>
    <row r="1652" spans="1:6">
      <c r="A1652" s="179" t="str">
        <f t="shared" si="100"/>
        <v>672</v>
      </c>
      <c r="B1652" s="179">
        <v>1650</v>
      </c>
      <c r="C1652" s="182">
        <f t="shared" si="101"/>
        <v>503</v>
      </c>
      <c r="D1652" s="179">
        <f t="shared" si="102"/>
        <v>1</v>
      </c>
      <c r="E1652" s="179" t="str">
        <f t="shared" si="103"/>
        <v>R503.1</v>
      </c>
      <c r="F1652" s="9" t="s">
        <v>2534</v>
      </c>
    </row>
    <row r="1653" spans="1:6">
      <c r="A1653" s="179" t="str">
        <f t="shared" si="100"/>
        <v>673</v>
      </c>
      <c r="B1653" s="179">
        <v>1651</v>
      </c>
      <c r="C1653" s="182">
        <f t="shared" si="101"/>
        <v>503</v>
      </c>
      <c r="D1653" s="179">
        <f t="shared" si="102"/>
        <v>2</v>
      </c>
      <c r="E1653" s="179" t="str">
        <f t="shared" si="103"/>
        <v>R503.2</v>
      </c>
      <c r="F1653" s="9" t="s">
        <v>2507</v>
      </c>
    </row>
    <row r="1654" spans="1:6">
      <c r="A1654" s="179" t="str">
        <f t="shared" si="100"/>
        <v>674</v>
      </c>
      <c r="B1654" s="179">
        <v>1652</v>
      </c>
      <c r="C1654" s="182">
        <f t="shared" si="101"/>
        <v>503</v>
      </c>
      <c r="D1654" s="179">
        <f t="shared" si="102"/>
        <v>3</v>
      </c>
      <c r="E1654" s="179" t="str">
        <f t="shared" si="103"/>
        <v>R503.3</v>
      </c>
      <c r="F1654" s="9" t="s">
        <v>2535</v>
      </c>
    </row>
    <row r="1655" spans="1:6">
      <c r="A1655" s="179" t="str">
        <f t="shared" si="100"/>
        <v>675</v>
      </c>
      <c r="B1655" s="179">
        <v>1653</v>
      </c>
      <c r="C1655" s="182">
        <f t="shared" si="101"/>
        <v>503</v>
      </c>
      <c r="D1655" s="179">
        <f t="shared" si="102"/>
        <v>4</v>
      </c>
      <c r="E1655" s="179" t="str">
        <f t="shared" si="103"/>
        <v>R503.4</v>
      </c>
      <c r="F1655" s="9" t="s">
        <v>2536</v>
      </c>
    </row>
    <row r="1656" spans="1:6">
      <c r="A1656" s="179" t="str">
        <f t="shared" si="100"/>
        <v>676</v>
      </c>
      <c r="B1656" s="179">
        <v>1654</v>
      </c>
      <c r="C1656" s="182">
        <f t="shared" si="101"/>
        <v>503</v>
      </c>
      <c r="D1656" s="179">
        <f t="shared" si="102"/>
        <v>5</v>
      </c>
      <c r="E1656" s="179" t="str">
        <f t="shared" si="103"/>
        <v>R503.5</v>
      </c>
      <c r="F1656" s="9" t="s">
        <v>2537</v>
      </c>
    </row>
    <row r="1657" spans="1:6">
      <c r="A1657" s="179" t="str">
        <f t="shared" si="100"/>
        <v>677</v>
      </c>
      <c r="B1657" s="179">
        <v>1655</v>
      </c>
      <c r="C1657" s="182">
        <f t="shared" si="101"/>
        <v>503</v>
      </c>
      <c r="D1657" s="179">
        <f t="shared" si="102"/>
        <v>6</v>
      </c>
      <c r="E1657" s="179" t="str">
        <f t="shared" si="103"/>
        <v>R503.6</v>
      </c>
      <c r="F1657" s="9" t="s">
        <v>2538</v>
      </c>
    </row>
    <row r="1658" spans="1:6">
      <c r="A1658" s="179" t="str">
        <f t="shared" si="100"/>
        <v>678</v>
      </c>
      <c r="B1658" s="179">
        <v>1656</v>
      </c>
      <c r="C1658" s="182">
        <f t="shared" si="101"/>
        <v>503</v>
      </c>
      <c r="D1658" s="179">
        <f t="shared" si="102"/>
        <v>7</v>
      </c>
      <c r="E1658" s="179" t="str">
        <f t="shared" si="103"/>
        <v>R503.7</v>
      </c>
      <c r="F1658" s="9" t="s">
        <v>2539</v>
      </c>
    </row>
    <row r="1659" spans="1:6">
      <c r="A1659" s="179" t="str">
        <f t="shared" si="100"/>
        <v>679</v>
      </c>
      <c r="B1659" s="179">
        <v>1657</v>
      </c>
      <c r="C1659" s="182">
        <f t="shared" si="101"/>
        <v>503</v>
      </c>
      <c r="D1659" s="179">
        <f t="shared" si="102"/>
        <v>8</v>
      </c>
      <c r="E1659" s="179" t="str">
        <f t="shared" si="103"/>
        <v>R503.8</v>
      </c>
      <c r="F1659" s="9" t="s">
        <v>2540</v>
      </c>
    </row>
    <row r="1660" spans="1:6">
      <c r="A1660" s="179" t="str">
        <f t="shared" si="100"/>
        <v>67A</v>
      </c>
      <c r="B1660" s="179">
        <v>1658</v>
      </c>
      <c r="C1660" s="182">
        <f t="shared" si="101"/>
        <v>503</v>
      </c>
      <c r="D1660" s="179">
        <f t="shared" si="102"/>
        <v>9</v>
      </c>
      <c r="E1660" s="179" t="str">
        <f t="shared" si="103"/>
        <v>R503.9</v>
      </c>
      <c r="F1660" s="9" t="s">
        <v>2541</v>
      </c>
    </row>
    <row r="1661" spans="1:6">
      <c r="A1661" s="179" t="str">
        <f t="shared" si="100"/>
        <v>67B</v>
      </c>
      <c r="B1661" s="179">
        <v>1659</v>
      </c>
      <c r="C1661" s="182">
        <f t="shared" si="101"/>
        <v>503</v>
      </c>
      <c r="D1661" s="179">
        <f t="shared" si="102"/>
        <v>10</v>
      </c>
      <c r="E1661" s="179" t="str">
        <f t="shared" si="103"/>
        <v>R503.10</v>
      </c>
      <c r="F1661" s="9" t="s">
        <v>2542</v>
      </c>
    </row>
    <row r="1662" spans="1:6">
      <c r="A1662" s="179" t="str">
        <f t="shared" si="100"/>
        <v>67C</v>
      </c>
      <c r="B1662" s="179">
        <v>1660</v>
      </c>
      <c r="C1662" s="182">
        <f t="shared" si="101"/>
        <v>503</v>
      </c>
      <c r="D1662" s="179">
        <f t="shared" si="102"/>
        <v>11</v>
      </c>
      <c r="E1662" s="179" t="str">
        <f t="shared" si="103"/>
        <v>R503.11</v>
      </c>
      <c r="F1662" s="9" t="s">
        <v>2543</v>
      </c>
    </row>
    <row r="1663" spans="1:6">
      <c r="A1663" s="179" t="str">
        <f t="shared" si="100"/>
        <v>67D</v>
      </c>
      <c r="B1663" s="179">
        <v>1661</v>
      </c>
      <c r="C1663" s="182">
        <f t="shared" si="101"/>
        <v>503</v>
      </c>
      <c r="D1663" s="179">
        <f t="shared" si="102"/>
        <v>12</v>
      </c>
      <c r="E1663" s="179" t="str">
        <f t="shared" si="103"/>
        <v>R503.12</v>
      </c>
      <c r="F1663" s="9" t="s">
        <v>2544</v>
      </c>
    </row>
    <row r="1664" spans="1:6">
      <c r="A1664" s="179" t="str">
        <f t="shared" si="100"/>
        <v>67E</v>
      </c>
      <c r="B1664" s="179">
        <v>1662</v>
      </c>
      <c r="C1664" s="182">
        <f t="shared" si="101"/>
        <v>503</v>
      </c>
      <c r="D1664" s="179">
        <f t="shared" si="102"/>
        <v>13</v>
      </c>
      <c r="E1664" s="179" t="str">
        <f t="shared" si="103"/>
        <v>R503.13</v>
      </c>
      <c r="F1664" s="9" t="s">
        <v>2545</v>
      </c>
    </row>
    <row r="1665" spans="1:6">
      <c r="A1665" s="179" t="str">
        <f t="shared" si="100"/>
        <v>67F</v>
      </c>
      <c r="B1665" s="179">
        <v>1663</v>
      </c>
      <c r="C1665" s="182">
        <f t="shared" si="101"/>
        <v>503</v>
      </c>
      <c r="D1665" s="179">
        <f t="shared" si="102"/>
        <v>14</v>
      </c>
      <c r="E1665" s="179" t="str">
        <f t="shared" si="103"/>
        <v>R503.14</v>
      </c>
      <c r="F1665" s="9" t="s">
        <v>2546</v>
      </c>
    </row>
    <row r="1666" spans="1:6">
      <c r="A1666" s="179" t="str">
        <f t="shared" si="100"/>
        <v>680</v>
      </c>
      <c r="B1666" s="179">
        <v>1664</v>
      </c>
      <c r="C1666" s="182">
        <f t="shared" si="101"/>
        <v>503</v>
      </c>
      <c r="D1666" s="179">
        <f t="shared" si="102"/>
        <v>15</v>
      </c>
      <c r="E1666" s="179" t="str">
        <f t="shared" si="103"/>
        <v>R503.15</v>
      </c>
      <c r="F1666" s="9" t="s">
        <v>2547</v>
      </c>
    </row>
    <row r="1667" spans="1:6">
      <c r="A1667" s="179" t="str">
        <f t="shared" si="100"/>
        <v>681</v>
      </c>
      <c r="B1667" s="179">
        <v>1665</v>
      </c>
      <c r="C1667" s="182">
        <f t="shared" si="101"/>
        <v>504</v>
      </c>
      <c r="D1667" s="179">
        <f t="shared" si="102"/>
        <v>0</v>
      </c>
      <c r="E1667" s="179" t="str">
        <f t="shared" si="103"/>
        <v>R504.0</v>
      </c>
      <c r="F1667" s="9" t="s">
        <v>2548</v>
      </c>
    </row>
    <row r="1668" spans="1:6">
      <c r="A1668" s="179" t="str">
        <f t="shared" ref="A1668:A1731" si="104">DEC2HEX(B1668)</f>
        <v>682</v>
      </c>
      <c r="B1668" s="179">
        <v>1666</v>
      </c>
      <c r="C1668" s="182">
        <f t="shared" si="101"/>
        <v>504</v>
      </c>
      <c r="D1668" s="179">
        <f t="shared" si="102"/>
        <v>1</v>
      </c>
      <c r="E1668" s="179" t="str">
        <f t="shared" si="103"/>
        <v>R504.1</v>
      </c>
      <c r="F1668" s="9" t="s">
        <v>2549</v>
      </c>
    </row>
    <row r="1669" spans="1:6">
      <c r="A1669" s="179" t="str">
        <f t="shared" si="104"/>
        <v>683</v>
      </c>
      <c r="B1669" s="179">
        <v>1667</v>
      </c>
      <c r="C1669" s="182">
        <f t="shared" si="101"/>
        <v>504</v>
      </c>
      <c r="D1669" s="179">
        <f t="shared" si="102"/>
        <v>2</v>
      </c>
      <c r="E1669" s="179" t="str">
        <f t="shared" si="103"/>
        <v>R504.2</v>
      </c>
      <c r="F1669" s="9" t="s">
        <v>2550</v>
      </c>
    </row>
    <row r="1670" spans="1:6">
      <c r="A1670" s="179" t="str">
        <f t="shared" si="104"/>
        <v>684</v>
      </c>
      <c r="B1670" s="179">
        <v>1668</v>
      </c>
      <c r="C1670" s="182">
        <f t="shared" si="101"/>
        <v>504</v>
      </c>
      <c r="D1670" s="179">
        <f t="shared" si="102"/>
        <v>3</v>
      </c>
      <c r="E1670" s="179" t="str">
        <f t="shared" si="103"/>
        <v>R504.3</v>
      </c>
      <c r="F1670" s="9" t="s">
        <v>2551</v>
      </c>
    </row>
    <row r="1671" spans="1:6">
      <c r="A1671" s="179" t="str">
        <f t="shared" si="104"/>
        <v>685</v>
      </c>
      <c r="B1671" s="179">
        <v>1669</v>
      </c>
      <c r="C1671" s="182">
        <f t="shared" si="101"/>
        <v>504</v>
      </c>
      <c r="D1671" s="179">
        <f t="shared" si="102"/>
        <v>4</v>
      </c>
      <c r="E1671" s="179" t="str">
        <f t="shared" si="103"/>
        <v>R504.4</v>
      </c>
      <c r="F1671" s="9" t="s">
        <v>2552</v>
      </c>
    </row>
    <row r="1672" spans="1:6">
      <c r="A1672" s="179" t="str">
        <f t="shared" si="104"/>
        <v>686</v>
      </c>
      <c r="B1672" s="179">
        <v>1670</v>
      </c>
      <c r="C1672" s="182">
        <f t="shared" ref="C1672:C1735" si="105">IF(D1671&lt;&gt;15,C1671,C1671+1)</f>
        <v>504</v>
      </c>
      <c r="D1672" s="179">
        <f t="shared" si="102"/>
        <v>5</v>
      </c>
      <c r="E1672" s="179" t="str">
        <f t="shared" si="103"/>
        <v>R504.5</v>
      </c>
      <c r="F1672" s="9" t="s">
        <v>2553</v>
      </c>
    </row>
    <row r="1673" spans="1:6">
      <c r="A1673" s="179" t="str">
        <f t="shared" si="104"/>
        <v>687</v>
      </c>
      <c r="B1673" s="179">
        <v>1671</v>
      </c>
      <c r="C1673" s="182">
        <f t="shared" si="105"/>
        <v>504</v>
      </c>
      <c r="D1673" s="179">
        <f t="shared" si="102"/>
        <v>6</v>
      </c>
      <c r="E1673" s="179" t="str">
        <f t="shared" si="103"/>
        <v>R504.6</v>
      </c>
      <c r="F1673" s="9" t="s">
        <v>2554</v>
      </c>
    </row>
    <row r="1674" spans="1:6">
      <c r="A1674" s="179" t="str">
        <f t="shared" si="104"/>
        <v>688</v>
      </c>
      <c r="B1674" s="179">
        <v>1672</v>
      </c>
      <c r="C1674" s="182">
        <f t="shared" si="105"/>
        <v>504</v>
      </c>
      <c r="D1674" s="179">
        <f t="shared" si="102"/>
        <v>7</v>
      </c>
      <c r="E1674" s="179" t="str">
        <f t="shared" si="103"/>
        <v>R504.7</v>
      </c>
      <c r="F1674" s="9" t="s">
        <v>2555</v>
      </c>
    </row>
    <row r="1675" spans="1:6">
      <c r="A1675" s="179" t="str">
        <f t="shared" si="104"/>
        <v>689</v>
      </c>
      <c r="B1675" s="179">
        <v>1673</v>
      </c>
      <c r="C1675" s="182">
        <f t="shared" si="105"/>
        <v>504</v>
      </c>
      <c r="D1675" s="179">
        <f t="shared" si="102"/>
        <v>8</v>
      </c>
      <c r="E1675" s="179" t="str">
        <f t="shared" si="103"/>
        <v>R504.8</v>
      </c>
      <c r="F1675" s="9" t="s">
        <v>2556</v>
      </c>
    </row>
    <row r="1676" spans="1:6">
      <c r="A1676" s="179" t="str">
        <f t="shared" si="104"/>
        <v>68A</v>
      </c>
      <c r="B1676" s="179">
        <v>1674</v>
      </c>
      <c r="C1676" s="182">
        <f t="shared" si="105"/>
        <v>504</v>
      </c>
      <c r="D1676" s="179">
        <f t="shared" si="102"/>
        <v>9</v>
      </c>
      <c r="E1676" s="179" t="str">
        <f t="shared" si="103"/>
        <v>R504.9</v>
      </c>
      <c r="F1676" s="9" t="s">
        <v>2557</v>
      </c>
    </row>
    <row r="1677" spans="1:6">
      <c r="A1677" s="179" t="str">
        <f t="shared" si="104"/>
        <v>68B</v>
      </c>
      <c r="B1677" s="179">
        <v>1675</v>
      </c>
      <c r="C1677" s="182">
        <f t="shared" si="105"/>
        <v>504</v>
      </c>
      <c r="D1677" s="179">
        <f t="shared" ref="D1677:D1740" si="106">IF(D1676&lt;&gt;15,D1676+1,0)</f>
        <v>10</v>
      </c>
      <c r="E1677" s="179" t="str">
        <f t="shared" si="103"/>
        <v>R504.10</v>
      </c>
      <c r="F1677" s="9" t="s">
        <v>2558</v>
      </c>
    </row>
    <row r="1678" spans="1:6">
      <c r="A1678" s="179" t="str">
        <f t="shared" si="104"/>
        <v>68C</v>
      </c>
      <c r="B1678" s="179">
        <v>1676</v>
      </c>
      <c r="C1678" s="182">
        <f t="shared" si="105"/>
        <v>504</v>
      </c>
      <c r="D1678" s="179">
        <f t="shared" si="106"/>
        <v>11</v>
      </c>
      <c r="E1678" s="179" t="str">
        <f t="shared" ref="E1678:E1741" si="107">B$2&amp;C1678&amp;"."&amp;D1678</f>
        <v>R504.11</v>
      </c>
      <c r="F1678" s="9" t="s">
        <v>2559</v>
      </c>
    </row>
    <row r="1679" spans="1:6">
      <c r="A1679" s="179" t="str">
        <f t="shared" si="104"/>
        <v>68D</v>
      </c>
      <c r="B1679" s="179">
        <v>1677</v>
      </c>
      <c r="C1679" s="182">
        <f t="shared" si="105"/>
        <v>504</v>
      </c>
      <c r="D1679" s="179">
        <f t="shared" si="106"/>
        <v>12</v>
      </c>
      <c r="E1679" s="179" t="str">
        <f t="shared" si="107"/>
        <v>R504.12</v>
      </c>
      <c r="F1679" s="9" t="s">
        <v>2559</v>
      </c>
    </row>
    <row r="1680" spans="1:6">
      <c r="A1680" s="179" t="str">
        <f t="shared" si="104"/>
        <v>68E</v>
      </c>
      <c r="B1680" s="179">
        <v>1678</v>
      </c>
      <c r="C1680" s="182">
        <f t="shared" si="105"/>
        <v>504</v>
      </c>
      <c r="D1680" s="179">
        <f t="shared" si="106"/>
        <v>13</v>
      </c>
      <c r="E1680" s="179" t="str">
        <f t="shared" si="107"/>
        <v>R504.13</v>
      </c>
      <c r="F1680" s="9" t="s">
        <v>2559</v>
      </c>
    </row>
    <row r="1681" spans="1:6">
      <c r="A1681" s="179" t="str">
        <f t="shared" si="104"/>
        <v>68F</v>
      </c>
      <c r="B1681" s="179">
        <v>1679</v>
      </c>
      <c r="C1681" s="182">
        <f t="shared" si="105"/>
        <v>504</v>
      </c>
      <c r="D1681" s="179">
        <f t="shared" si="106"/>
        <v>14</v>
      </c>
      <c r="E1681" s="179" t="str">
        <f t="shared" si="107"/>
        <v>R504.14</v>
      </c>
      <c r="F1681" s="9" t="s">
        <v>2559</v>
      </c>
    </row>
    <row r="1682" spans="1:6">
      <c r="A1682" s="179" t="str">
        <f t="shared" si="104"/>
        <v>690</v>
      </c>
      <c r="B1682" s="179">
        <v>1680</v>
      </c>
      <c r="C1682" s="182">
        <f t="shared" si="105"/>
        <v>504</v>
      </c>
      <c r="D1682" s="179">
        <f t="shared" si="106"/>
        <v>15</v>
      </c>
      <c r="E1682" s="179" t="str">
        <f t="shared" si="107"/>
        <v>R504.15</v>
      </c>
      <c r="F1682" s="9" t="s">
        <v>2559</v>
      </c>
    </row>
    <row r="1683" spans="1:6">
      <c r="A1683" s="179" t="str">
        <f t="shared" si="104"/>
        <v>691</v>
      </c>
      <c r="B1683" s="179">
        <v>1681</v>
      </c>
      <c r="C1683" s="182">
        <f t="shared" si="105"/>
        <v>505</v>
      </c>
      <c r="D1683" s="179">
        <f t="shared" si="106"/>
        <v>0</v>
      </c>
      <c r="E1683" s="179" t="str">
        <f t="shared" si="107"/>
        <v>R505.0</v>
      </c>
      <c r="F1683" s="9" t="s">
        <v>2560</v>
      </c>
    </row>
    <row r="1684" spans="1:6">
      <c r="A1684" s="179" t="str">
        <f t="shared" si="104"/>
        <v>692</v>
      </c>
      <c r="B1684" s="179">
        <v>1682</v>
      </c>
      <c r="C1684" s="182">
        <f t="shared" si="105"/>
        <v>505</v>
      </c>
      <c r="D1684" s="179">
        <f t="shared" si="106"/>
        <v>1</v>
      </c>
      <c r="E1684" s="179" t="str">
        <f t="shared" si="107"/>
        <v>R505.1</v>
      </c>
      <c r="F1684" s="9" t="s">
        <v>2561</v>
      </c>
    </row>
    <row r="1685" spans="1:6">
      <c r="A1685" s="179" t="str">
        <f t="shared" si="104"/>
        <v>693</v>
      </c>
      <c r="B1685" s="179">
        <v>1683</v>
      </c>
      <c r="C1685" s="182">
        <f t="shared" si="105"/>
        <v>505</v>
      </c>
      <c r="D1685" s="179">
        <f t="shared" si="106"/>
        <v>2</v>
      </c>
      <c r="E1685" s="179" t="str">
        <f t="shared" si="107"/>
        <v>R505.2</v>
      </c>
      <c r="F1685" s="9" t="s">
        <v>2562</v>
      </c>
    </row>
    <row r="1686" spans="1:6">
      <c r="A1686" s="179" t="str">
        <f t="shared" si="104"/>
        <v>694</v>
      </c>
      <c r="B1686" s="179">
        <v>1684</v>
      </c>
      <c r="C1686" s="182">
        <f t="shared" si="105"/>
        <v>505</v>
      </c>
      <c r="D1686" s="179">
        <f t="shared" si="106"/>
        <v>3</v>
      </c>
      <c r="E1686" s="179" t="str">
        <f t="shared" si="107"/>
        <v>R505.3</v>
      </c>
      <c r="F1686" s="9" t="s">
        <v>2563</v>
      </c>
    </row>
    <row r="1687" spans="1:6">
      <c r="A1687" s="179" t="str">
        <f t="shared" si="104"/>
        <v>695</v>
      </c>
      <c r="B1687" s="179">
        <v>1685</v>
      </c>
      <c r="C1687" s="182">
        <f t="shared" si="105"/>
        <v>505</v>
      </c>
      <c r="D1687" s="179">
        <f t="shared" si="106"/>
        <v>4</v>
      </c>
      <c r="E1687" s="179" t="str">
        <f t="shared" si="107"/>
        <v>R505.4</v>
      </c>
      <c r="F1687" s="9" t="s">
        <v>2564</v>
      </c>
    </row>
    <row r="1688" spans="1:6">
      <c r="A1688" s="179" t="str">
        <f t="shared" si="104"/>
        <v>696</v>
      </c>
      <c r="B1688" s="179">
        <v>1686</v>
      </c>
      <c r="C1688" s="182">
        <f t="shared" si="105"/>
        <v>505</v>
      </c>
      <c r="D1688" s="179">
        <f t="shared" si="106"/>
        <v>5</v>
      </c>
      <c r="E1688" s="179" t="str">
        <f t="shared" si="107"/>
        <v>R505.5</v>
      </c>
      <c r="F1688" s="9" t="s">
        <v>2565</v>
      </c>
    </row>
    <row r="1689" spans="1:6">
      <c r="A1689" s="179" t="str">
        <f t="shared" si="104"/>
        <v>697</v>
      </c>
      <c r="B1689" s="179">
        <v>1687</v>
      </c>
      <c r="C1689" s="182">
        <f t="shared" si="105"/>
        <v>505</v>
      </c>
      <c r="D1689" s="179">
        <f t="shared" si="106"/>
        <v>6</v>
      </c>
      <c r="E1689" s="179" t="str">
        <f t="shared" si="107"/>
        <v>R505.6</v>
      </c>
      <c r="F1689" s="9" t="s">
        <v>2566</v>
      </c>
    </row>
    <row r="1690" spans="1:6">
      <c r="A1690" s="179" t="str">
        <f t="shared" si="104"/>
        <v>698</v>
      </c>
      <c r="B1690" s="179">
        <v>1688</v>
      </c>
      <c r="C1690" s="182">
        <f t="shared" si="105"/>
        <v>505</v>
      </c>
      <c r="D1690" s="179">
        <f t="shared" si="106"/>
        <v>7</v>
      </c>
      <c r="E1690" s="179" t="str">
        <f t="shared" si="107"/>
        <v>R505.7</v>
      </c>
      <c r="F1690" s="9" t="s">
        <v>2567</v>
      </c>
    </row>
    <row r="1691" spans="1:6">
      <c r="A1691" s="179" t="str">
        <f t="shared" si="104"/>
        <v>699</v>
      </c>
      <c r="B1691" s="179">
        <v>1689</v>
      </c>
      <c r="C1691" s="182">
        <f t="shared" si="105"/>
        <v>505</v>
      </c>
      <c r="D1691" s="179">
        <f t="shared" si="106"/>
        <v>8</v>
      </c>
      <c r="E1691" s="179" t="str">
        <f t="shared" si="107"/>
        <v>R505.8</v>
      </c>
      <c r="F1691" s="9" t="s">
        <v>2568</v>
      </c>
    </row>
    <row r="1692" spans="1:6">
      <c r="A1692" s="179" t="str">
        <f t="shared" si="104"/>
        <v>69A</v>
      </c>
      <c r="B1692" s="179">
        <v>1690</v>
      </c>
      <c r="C1692" s="182">
        <f t="shared" si="105"/>
        <v>505</v>
      </c>
      <c r="D1692" s="179">
        <f t="shared" si="106"/>
        <v>9</v>
      </c>
      <c r="E1692" s="179" t="str">
        <f t="shared" si="107"/>
        <v>R505.9</v>
      </c>
      <c r="F1692" s="9" t="s">
        <v>2569</v>
      </c>
    </row>
    <row r="1693" spans="1:6">
      <c r="A1693" s="179" t="str">
        <f t="shared" si="104"/>
        <v>69B</v>
      </c>
      <c r="B1693" s="179">
        <v>1691</v>
      </c>
      <c r="C1693" s="182">
        <f t="shared" si="105"/>
        <v>505</v>
      </c>
      <c r="D1693" s="179">
        <f t="shared" si="106"/>
        <v>10</v>
      </c>
      <c r="E1693" s="179" t="str">
        <f t="shared" si="107"/>
        <v>R505.10</v>
      </c>
      <c r="F1693" s="9" t="s">
        <v>2570</v>
      </c>
    </row>
    <row r="1694" spans="1:6">
      <c r="A1694" s="179" t="str">
        <f t="shared" si="104"/>
        <v>69C</v>
      </c>
      <c r="B1694" s="179">
        <v>1692</v>
      </c>
      <c r="C1694" s="182">
        <f t="shared" si="105"/>
        <v>505</v>
      </c>
      <c r="D1694" s="179">
        <f t="shared" si="106"/>
        <v>11</v>
      </c>
      <c r="E1694" s="179" t="str">
        <f t="shared" si="107"/>
        <v>R505.11</v>
      </c>
      <c r="F1694" s="9" t="s">
        <v>2571</v>
      </c>
    </row>
    <row r="1695" spans="1:6">
      <c r="A1695" s="179" t="str">
        <f t="shared" si="104"/>
        <v>69D</v>
      </c>
      <c r="B1695" s="179">
        <v>1693</v>
      </c>
      <c r="C1695" s="182">
        <f t="shared" si="105"/>
        <v>505</v>
      </c>
      <c r="D1695" s="179">
        <f t="shared" si="106"/>
        <v>12</v>
      </c>
      <c r="E1695" s="179" t="str">
        <f t="shared" si="107"/>
        <v>R505.12</v>
      </c>
      <c r="F1695" s="9" t="s">
        <v>2572</v>
      </c>
    </row>
    <row r="1696" spans="1:6">
      <c r="A1696" s="179" t="str">
        <f t="shared" si="104"/>
        <v>69E</v>
      </c>
      <c r="B1696" s="179">
        <v>1694</v>
      </c>
      <c r="C1696" s="182">
        <f t="shared" si="105"/>
        <v>505</v>
      </c>
      <c r="D1696" s="179">
        <f t="shared" si="106"/>
        <v>13</v>
      </c>
      <c r="E1696" s="179" t="str">
        <f t="shared" si="107"/>
        <v>R505.13</v>
      </c>
      <c r="F1696" s="9" t="s">
        <v>2573</v>
      </c>
    </row>
    <row r="1697" spans="1:6">
      <c r="A1697" s="179" t="str">
        <f t="shared" si="104"/>
        <v>69F</v>
      </c>
      <c r="B1697" s="179">
        <v>1695</v>
      </c>
      <c r="C1697" s="182">
        <f t="shared" si="105"/>
        <v>505</v>
      </c>
      <c r="D1697" s="179">
        <f t="shared" si="106"/>
        <v>14</v>
      </c>
      <c r="E1697" s="179" t="str">
        <f t="shared" si="107"/>
        <v>R505.14</v>
      </c>
      <c r="F1697" s="9" t="s">
        <v>2559</v>
      </c>
    </row>
    <row r="1698" spans="1:6">
      <c r="A1698" s="179" t="str">
        <f t="shared" si="104"/>
        <v>6A0</v>
      </c>
      <c r="B1698" s="179">
        <v>1696</v>
      </c>
      <c r="C1698" s="182">
        <f t="shared" si="105"/>
        <v>505</v>
      </c>
      <c r="D1698" s="179">
        <f t="shared" si="106"/>
        <v>15</v>
      </c>
      <c r="E1698" s="179" t="str">
        <f t="shared" si="107"/>
        <v>R505.15</v>
      </c>
      <c r="F1698" s="9" t="s">
        <v>2559</v>
      </c>
    </row>
    <row r="1699" spans="1:6">
      <c r="A1699" s="179" t="str">
        <f t="shared" si="104"/>
        <v>6A1</v>
      </c>
      <c r="B1699" s="179">
        <v>1697</v>
      </c>
      <c r="C1699" s="182">
        <f t="shared" si="105"/>
        <v>506</v>
      </c>
      <c r="D1699" s="179">
        <f t="shared" si="106"/>
        <v>0</v>
      </c>
      <c r="E1699" s="179" t="str">
        <f t="shared" si="107"/>
        <v>R506.0</v>
      </c>
      <c r="F1699" s="9" t="s">
        <v>2574</v>
      </c>
    </row>
    <row r="1700" spans="1:6">
      <c r="A1700" s="179" t="str">
        <f t="shared" si="104"/>
        <v>6A2</v>
      </c>
      <c r="B1700" s="179">
        <v>1698</v>
      </c>
      <c r="C1700" s="182">
        <f t="shared" si="105"/>
        <v>506</v>
      </c>
      <c r="D1700" s="179">
        <f t="shared" si="106"/>
        <v>1</v>
      </c>
      <c r="E1700" s="179" t="str">
        <f t="shared" si="107"/>
        <v>R506.1</v>
      </c>
      <c r="F1700" s="9" t="s">
        <v>2575</v>
      </c>
    </row>
    <row r="1701" spans="1:6">
      <c r="A1701" s="179" t="str">
        <f t="shared" si="104"/>
        <v>6A3</v>
      </c>
      <c r="B1701" s="179">
        <v>1699</v>
      </c>
      <c r="C1701" s="182">
        <f t="shared" si="105"/>
        <v>506</v>
      </c>
      <c r="D1701" s="179">
        <f t="shared" si="106"/>
        <v>2</v>
      </c>
      <c r="E1701" s="179" t="str">
        <f t="shared" si="107"/>
        <v>R506.2</v>
      </c>
      <c r="F1701" s="9" t="s">
        <v>2576</v>
      </c>
    </row>
    <row r="1702" spans="1:6">
      <c r="A1702" s="179" t="str">
        <f t="shared" si="104"/>
        <v>6A4</v>
      </c>
      <c r="B1702" s="179">
        <v>1700</v>
      </c>
      <c r="C1702" s="182">
        <f t="shared" si="105"/>
        <v>506</v>
      </c>
      <c r="D1702" s="179">
        <f t="shared" si="106"/>
        <v>3</v>
      </c>
      <c r="E1702" s="179" t="str">
        <f t="shared" si="107"/>
        <v>R506.3</v>
      </c>
      <c r="F1702" s="9" t="s">
        <v>2577</v>
      </c>
    </row>
    <row r="1703" spans="1:6">
      <c r="A1703" s="179" t="str">
        <f t="shared" si="104"/>
        <v>6A5</v>
      </c>
      <c r="B1703" s="179">
        <v>1701</v>
      </c>
      <c r="C1703" s="182">
        <f t="shared" si="105"/>
        <v>506</v>
      </c>
      <c r="D1703" s="179">
        <f t="shared" si="106"/>
        <v>4</v>
      </c>
      <c r="E1703" s="179" t="str">
        <f t="shared" si="107"/>
        <v>R506.4</v>
      </c>
      <c r="F1703" s="9" t="s">
        <v>2578</v>
      </c>
    </row>
    <row r="1704" spans="1:6">
      <c r="A1704" s="179" t="str">
        <f t="shared" si="104"/>
        <v>6A6</v>
      </c>
      <c r="B1704" s="179">
        <v>1702</v>
      </c>
      <c r="C1704" s="182">
        <f t="shared" si="105"/>
        <v>506</v>
      </c>
      <c r="D1704" s="179">
        <f t="shared" si="106"/>
        <v>5</v>
      </c>
      <c r="E1704" s="179" t="str">
        <f t="shared" si="107"/>
        <v>R506.5</v>
      </c>
      <c r="F1704" s="9" t="s">
        <v>2579</v>
      </c>
    </row>
    <row r="1705" spans="1:6">
      <c r="A1705" s="179" t="str">
        <f t="shared" si="104"/>
        <v>6A7</v>
      </c>
      <c r="B1705" s="179">
        <v>1703</v>
      </c>
      <c r="C1705" s="182">
        <f t="shared" si="105"/>
        <v>506</v>
      </c>
      <c r="D1705" s="179">
        <f t="shared" si="106"/>
        <v>6</v>
      </c>
      <c r="E1705" s="179" t="str">
        <f t="shared" si="107"/>
        <v>R506.6</v>
      </c>
      <c r="F1705" s="9" t="s">
        <v>2559</v>
      </c>
    </row>
    <row r="1706" spans="1:6">
      <c r="A1706" s="179" t="str">
        <f t="shared" si="104"/>
        <v>6A8</v>
      </c>
      <c r="B1706" s="179">
        <v>1704</v>
      </c>
      <c r="C1706" s="182">
        <f t="shared" si="105"/>
        <v>506</v>
      </c>
      <c r="D1706" s="179">
        <f t="shared" si="106"/>
        <v>7</v>
      </c>
      <c r="E1706" s="179" t="str">
        <f t="shared" si="107"/>
        <v>R506.7</v>
      </c>
      <c r="F1706" s="9" t="s">
        <v>2559</v>
      </c>
    </row>
    <row r="1707" spans="1:6">
      <c r="A1707" s="179" t="str">
        <f t="shared" si="104"/>
        <v>6A9</v>
      </c>
      <c r="B1707" s="179">
        <v>1705</v>
      </c>
      <c r="C1707" s="182">
        <f t="shared" si="105"/>
        <v>506</v>
      </c>
      <c r="D1707" s="179">
        <f t="shared" si="106"/>
        <v>8</v>
      </c>
      <c r="E1707" s="179" t="str">
        <f t="shared" si="107"/>
        <v>R506.8</v>
      </c>
      <c r="F1707" s="9" t="s">
        <v>2580</v>
      </c>
    </row>
    <row r="1708" spans="1:6">
      <c r="A1708" s="179" t="str">
        <f t="shared" si="104"/>
        <v>6AA</v>
      </c>
      <c r="B1708" s="179">
        <v>1706</v>
      </c>
      <c r="C1708" s="182">
        <f t="shared" si="105"/>
        <v>506</v>
      </c>
      <c r="D1708" s="179">
        <f t="shared" si="106"/>
        <v>9</v>
      </c>
      <c r="E1708" s="179" t="str">
        <f t="shared" si="107"/>
        <v>R506.9</v>
      </c>
      <c r="F1708" s="9" t="s">
        <v>2581</v>
      </c>
    </row>
    <row r="1709" spans="1:6">
      <c r="A1709" s="179" t="str">
        <f t="shared" si="104"/>
        <v>6AB</v>
      </c>
      <c r="B1709" s="179">
        <v>1707</v>
      </c>
      <c r="C1709" s="182">
        <f t="shared" si="105"/>
        <v>506</v>
      </c>
      <c r="D1709" s="179">
        <f t="shared" si="106"/>
        <v>10</v>
      </c>
      <c r="E1709" s="179" t="str">
        <f t="shared" si="107"/>
        <v>R506.10</v>
      </c>
      <c r="F1709" s="9" t="s">
        <v>2582</v>
      </c>
    </row>
    <row r="1710" spans="1:6">
      <c r="A1710" s="179" t="str">
        <f t="shared" si="104"/>
        <v>6AC</v>
      </c>
      <c r="B1710" s="179">
        <v>1708</v>
      </c>
      <c r="C1710" s="182">
        <f t="shared" si="105"/>
        <v>506</v>
      </c>
      <c r="D1710" s="179">
        <f t="shared" si="106"/>
        <v>11</v>
      </c>
      <c r="E1710" s="179" t="str">
        <f t="shared" si="107"/>
        <v>R506.11</v>
      </c>
      <c r="F1710" s="9" t="s">
        <v>2559</v>
      </c>
    </row>
    <row r="1711" spans="1:6">
      <c r="A1711" s="179" t="str">
        <f t="shared" si="104"/>
        <v>6AD</v>
      </c>
      <c r="B1711" s="179">
        <v>1709</v>
      </c>
      <c r="C1711" s="182">
        <f t="shared" si="105"/>
        <v>506</v>
      </c>
      <c r="D1711" s="179">
        <f t="shared" si="106"/>
        <v>12</v>
      </c>
      <c r="E1711" s="179" t="str">
        <f t="shared" si="107"/>
        <v>R506.12</v>
      </c>
      <c r="F1711" s="9" t="s">
        <v>2559</v>
      </c>
    </row>
    <row r="1712" spans="1:6">
      <c r="A1712" s="179" t="str">
        <f t="shared" si="104"/>
        <v>6AE</v>
      </c>
      <c r="B1712" s="179">
        <v>1710</v>
      </c>
      <c r="C1712" s="182">
        <f t="shared" si="105"/>
        <v>506</v>
      </c>
      <c r="D1712" s="179">
        <f t="shared" si="106"/>
        <v>13</v>
      </c>
      <c r="E1712" s="179" t="str">
        <f t="shared" si="107"/>
        <v>R506.13</v>
      </c>
      <c r="F1712" s="9" t="s">
        <v>2583</v>
      </c>
    </row>
    <row r="1713" spans="1:6">
      <c r="A1713" s="179" t="str">
        <f t="shared" si="104"/>
        <v>6AF</v>
      </c>
      <c r="B1713" s="179">
        <v>1711</v>
      </c>
      <c r="C1713" s="182">
        <f t="shared" si="105"/>
        <v>506</v>
      </c>
      <c r="D1713" s="179">
        <f t="shared" si="106"/>
        <v>14</v>
      </c>
      <c r="E1713" s="179" t="str">
        <f t="shared" si="107"/>
        <v>R506.14</v>
      </c>
      <c r="F1713" s="9" t="s">
        <v>2584</v>
      </c>
    </row>
    <row r="1714" spans="1:6">
      <c r="A1714" s="179" t="str">
        <f t="shared" si="104"/>
        <v>6B0</v>
      </c>
      <c r="B1714" s="179">
        <v>1712</v>
      </c>
      <c r="C1714" s="182">
        <f t="shared" si="105"/>
        <v>506</v>
      </c>
      <c r="D1714" s="179">
        <f t="shared" si="106"/>
        <v>15</v>
      </c>
      <c r="E1714" s="179" t="str">
        <f t="shared" si="107"/>
        <v>R506.15</v>
      </c>
      <c r="F1714" s="55" t="s">
        <v>2585</v>
      </c>
    </row>
    <row r="1715" spans="1:6">
      <c r="A1715" s="179" t="str">
        <f t="shared" si="104"/>
        <v>6B1</v>
      </c>
      <c r="B1715" s="179">
        <v>1713</v>
      </c>
      <c r="C1715" s="182">
        <f t="shared" si="105"/>
        <v>507</v>
      </c>
      <c r="D1715" s="179">
        <f t="shared" si="106"/>
        <v>0</v>
      </c>
      <c r="E1715" s="179" t="str">
        <f t="shared" si="107"/>
        <v>R507.0</v>
      </c>
      <c r="F1715" s="9" t="s">
        <v>2559</v>
      </c>
    </row>
    <row r="1716" spans="1:6">
      <c r="A1716" s="179" t="str">
        <f t="shared" si="104"/>
        <v>6B2</v>
      </c>
      <c r="B1716" s="179">
        <v>1714</v>
      </c>
      <c r="C1716" s="182">
        <f t="shared" si="105"/>
        <v>507</v>
      </c>
      <c r="D1716" s="179">
        <f t="shared" si="106"/>
        <v>1</v>
      </c>
      <c r="E1716" s="179" t="str">
        <f t="shared" si="107"/>
        <v>R507.1</v>
      </c>
      <c r="F1716" s="9" t="s">
        <v>2586</v>
      </c>
    </row>
    <row r="1717" spans="1:6">
      <c r="A1717" s="179" t="str">
        <f t="shared" si="104"/>
        <v>6B3</v>
      </c>
      <c r="B1717" s="179">
        <v>1715</v>
      </c>
      <c r="C1717" s="182">
        <f t="shared" si="105"/>
        <v>507</v>
      </c>
      <c r="D1717" s="179">
        <f t="shared" si="106"/>
        <v>2</v>
      </c>
      <c r="E1717" s="179" t="str">
        <f t="shared" si="107"/>
        <v>R507.2</v>
      </c>
      <c r="F1717" s="9" t="s">
        <v>2559</v>
      </c>
    </row>
    <row r="1718" spans="1:6">
      <c r="A1718" s="179" t="str">
        <f t="shared" si="104"/>
        <v>6B4</v>
      </c>
      <c r="B1718" s="179">
        <v>1716</v>
      </c>
      <c r="C1718" s="182">
        <f t="shared" si="105"/>
        <v>507</v>
      </c>
      <c r="D1718" s="179">
        <f t="shared" si="106"/>
        <v>3</v>
      </c>
      <c r="E1718" s="179" t="str">
        <f t="shared" si="107"/>
        <v>R507.3</v>
      </c>
      <c r="F1718" s="9" t="s">
        <v>2587</v>
      </c>
    </row>
    <row r="1719" spans="1:6">
      <c r="A1719" s="179" t="str">
        <f t="shared" si="104"/>
        <v>6B5</v>
      </c>
      <c r="B1719" s="179">
        <v>1717</v>
      </c>
      <c r="C1719" s="182">
        <f t="shared" si="105"/>
        <v>507</v>
      </c>
      <c r="D1719" s="179">
        <f t="shared" si="106"/>
        <v>4</v>
      </c>
      <c r="E1719" s="179" t="str">
        <f t="shared" si="107"/>
        <v>R507.4</v>
      </c>
      <c r="F1719" s="9" t="s">
        <v>2588</v>
      </c>
    </row>
    <row r="1720" spans="1:6">
      <c r="A1720" s="179" t="str">
        <f t="shared" si="104"/>
        <v>6B6</v>
      </c>
      <c r="B1720" s="179">
        <v>1718</v>
      </c>
      <c r="C1720" s="182">
        <f t="shared" si="105"/>
        <v>507</v>
      </c>
      <c r="D1720" s="179">
        <f t="shared" si="106"/>
        <v>5</v>
      </c>
      <c r="E1720" s="179" t="str">
        <f t="shared" si="107"/>
        <v>R507.5</v>
      </c>
      <c r="F1720" s="9" t="s">
        <v>2589</v>
      </c>
    </row>
    <row r="1721" spans="1:6">
      <c r="A1721" s="179" t="str">
        <f t="shared" si="104"/>
        <v>6B7</v>
      </c>
      <c r="B1721" s="179">
        <v>1719</v>
      </c>
      <c r="C1721" s="182">
        <f t="shared" si="105"/>
        <v>507</v>
      </c>
      <c r="D1721" s="179">
        <f t="shared" si="106"/>
        <v>6</v>
      </c>
      <c r="E1721" s="179" t="str">
        <f t="shared" si="107"/>
        <v>R507.6</v>
      </c>
      <c r="F1721" s="9" t="s">
        <v>2590</v>
      </c>
    </row>
    <row r="1722" spans="1:6">
      <c r="A1722" s="179" t="str">
        <f t="shared" si="104"/>
        <v>6B8</v>
      </c>
      <c r="B1722" s="179">
        <v>1720</v>
      </c>
      <c r="C1722" s="182">
        <f t="shared" si="105"/>
        <v>507</v>
      </c>
      <c r="D1722" s="179">
        <f t="shared" si="106"/>
        <v>7</v>
      </c>
      <c r="E1722" s="179" t="str">
        <f t="shared" si="107"/>
        <v>R507.7</v>
      </c>
      <c r="F1722" s="9" t="s">
        <v>2591</v>
      </c>
    </row>
    <row r="1723" spans="1:6">
      <c r="A1723" s="179" t="str">
        <f t="shared" si="104"/>
        <v>6B9</v>
      </c>
      <c r="B1723" s="179">
        <v>1721</v>
      </c>
      <c r="C1723" s="182">
        <f t="shared" si="105"/>
        <v>507</v>
      </c>
      <c r="D1723" s="179">
        <f t="shared" si="106"/>
        <v>8</v>
      </c>
      <c r="E1723" s="179" t="str">
        <f t="shared" si="107"/>
        <v>R507.8</v>
      </c>
      <c r="F1723" s="9" t="s">
        <v>2592</v>
      </c>
    </row>
    <row r="1724" spans="1:6">
      <c r="A1724" s="179" t="str">
        <f t="shared" si="104"/>
        <v>6BA</v>
      </c>
      <c r="B1724" s="179">
        <v>1722</v>
      </c>
      <c r="C1724" s="182">
        <f t="shared" si="105"/>
        <v>507</v>
      </c>
      <c r="D1724" s="179">
        <f t="shared" si="106"/>
        <v>9</v>
      </c>
      <c r="E1724" s="179" t="str">
        <f t="shared" si="107"/>
        <v>R507.9</v>
      </c>
      <c r="F1724" s="9" t="s">
        <v>2593</v>
      </c>
    </row>
    <row r="1725" spans="1:6">
      <c r="A1725" s="179" t="str">
        <f t="shared" si="104"/>
        <v>6BB</v>
      </c>
      <c r="B1725" s="179">
        <v>1723</v>
      </c>
      <c r="C1725" s="182">
        <f t="shared" si="105"/>
        <v>507</v>
      </c>
      <c r="D1725" s="179">
        <f t="shared" si="106"/>
        <v>10</v>
      </c>
      <c r="E1725" s="179" t="str">
        <f t="shared" si="107"/>
        <v>R507.10</v>
      </c>
      <c r="F1725" s="9" t="s">
        <v>2594</v>
      </c>
    </row>
    <row r="1726" spans="1:6">
      <c r="A1726" s="179" t="str">
        <f t="shared" si="104"/>
        <v>6BC</v>
      </c>
      <c r="B1726" s="179">
        <v>1724</v>
      </c>
      <c r="C1726" s="182">
        <f t="shared" si="105"/>
        <v>507</v>
      </c>
      <c r="D1726" s="179">
        <f t="shared" si="106"/>
        <v>11</v>
      </c>
      <c r="E1726" s="179" t="str">
        <f t="shared" si="107"/>
        <v>R507.11</v>
      </c>
      <c r="F1726" s="9" t="s">
        <v>2595</v>
      </c>
    </row>
    <row r="1727" spans="1:6">
      <c r="A1727" s="179" t="str">
        <f t="shared" si="104"/>
        <v>6BD</v>
      </c>
      <c r="B1727" s="179">
        <v>1725</v>
      </c>
      <c r="C1727" s="182">
        <f t="shared" si="105"/>
        <v>507</v>
      </c>
      <c r="D1727" s="179">
        <f t="shared" si="106"/>
        <v>12</v>
      </c>
      <c r="E1727" s="179" t="str">
        <f t="shared" si="107"/>
        <v>R507.12</v>
      </c>
      <c r="F1727" s="9" t="s">
        <v>2596</v>
      </c>
    </row>
    <row r="1728" spans="1:6">
      <c r="A1728" s="179" t="str">
        <f t="shared" si="104"/>
        <v>6BE</v>
      </c>
      <c r="B1728" s="179">
        <v>1726</v>
      </c>
      <c r="C1728" s="182">
        <f t="shared" si="105"/>
        <v>507</v>
      </c>
      <c r="D1728" s="179">
        <f t="shared" si="106"/>
        <v>13</v>
      </c>
      <c r="E1728" s="179" t="str">
        <f t="shared" si="107"/>
        <v>R507.13</v>
      </c>
      <c r="F1728" s="9" t="s">
        <v>2597</v>
      </c>
    </row>
    <row r="1729" spans="1:6">
      <c r="A1729" s="179" t="str">
        <f t="shared" si="104"/>
        <v>6BF</v>
      </c>
      <c r="B1729" s="179">
        <v>1727</v>
      </c>
      <c r="C1729" s="182">
        <f t="shared" si="105"/>
        <v>507</v>
      </c>
      <c r="D1729" s="179">
        <f t="shared" si="106"/>
        <v>14</v>
      </c>
      <c r="E1729" s="179" t="str">
        <f t="shared" si="107"/>
        <v>R507.14</v>
      </c>
      <c r="F1729" s="9" t="s">
        <v>2598</v>
      </c>
    </row>
    <row r="1730" spans="1:6">
      <c r="A1730" s="179" t="str">
        <f t="shared" si="104"/>
        <v>6C0</v>
      </c>
      <c r="B1730" s="179">
        <v>1728</v>
      </c>
      <c r="C1730" s="182">
        <f t="shared" si="105"/>
        <v>507</v>
      </c>
      <c r="D1730" s="179">
        <f t="shared" si="106"/>
        <v>15</v>
      </c>
      <c r="E1730" s="179" t="str">
        <f t="shared" si="107"/>
        <v>R507.15</v>
      </c>
      <c r="F1730" s="9" t="s">
        <v>2599</v>
      </c>
    </row>
    <row r="1731" spans="1:6">
      <c r="A1731" s="179" t="str">
        <f t="shared" si="104"/>
        <v>6C1</v>
      </c>
      <c r="B1731" s="179">
        <v>1729</v>
      </c>
      <c r="C1731" s="182">
        <f t="shared" si="105"/>
        <v>508</v>
      </c>
      <c r="D1731" s="179">
        <f t="shared" si="106"/>
        <v>0</v>
      </c>
      <c r="E1731" s="179" t="str">
        <f t="shared" si="107"/>
        <v>R508.0</v>
      </c>
      <c r="F1731" s="9" t="s">
        <v>2600</v>
      </c>
    </row>
    <row r="1732" spans="1:6">
      <c r="A1732" s="179" t="str">
        <f t="shared" ref="A1732:A1795" si="108">DEC2HEX(B1732)</f>
        <v>6C2</v>
      </c>
      <c r="B1732" s="179">
        <v>1730</v>
      </c>
      <c r="C1732" s="182">
        <f t="shared" si="105"/>
        <v>508</v>
      </c>
      <c r="D1732" s="179">
        <f t="shared" si="106"/>
        <v>1</v>
      </c>
      <c r="E1732" s="179" t="str">
        <f t="shared" si="107"/>
        <v>R508.1</v>
      </c>
      <c r="F1732" s="9" t="s">
        <v>2601</v>
      </c>
    </row>
    <row r="1733" spans="1:6">
      <c r="A1733" s="179" t="str">
        <f t="shared" si="108"/>
        <v>6C3</v>
      </c>
      <c r="B1733" s="179">
        <v>1731</v>
      </c>
      <c r="C1733" s="182">
        <f t="shared" si="105"/>
        <v>508</v>
      </c>
      <c r="D1733" s="179">
        <f t="shared" si="106"/>
        <v>2</v>
      </c>
      <c r="E1733" s="179" t="str">
        <f t="shared" si="107"/>
        <v>R508.2</v>
      </c>
      <c r="F1733" s="9" t="s">
        <v>2602</v>
      </c>
    </row>
    <row r="1734" spans="1:6">
      <c r="A1734" s="179" t="str">
        <f t="shared" si="108"/>
        <v>6C4</v>
      </c>
      <c r="B1734" s="179">
        <v>1732</v>
      </c>
      <c r="C1734" s="182">
        <f t="shared" si="105"/>
        <v>508</v>
      </c>
      <c r="D1734" s="179">
        <f t="shared" si="106"/>
        <v>3</v>
      </c>
      <c r="E1734" s="179" t="str">
        <f t="shared" si="107"/>
        <v>R508.3</v>
      </c>
      <c r="F1734" s="9" t="s">
        <v>2603</v>
      </c>
    </row>
    <row r="1735" spans="1:6">
      <c r="A1735" s="179" t="str">
        <f t="shared" si="108"/>
        <v>6C5</v>
      </c>
      <c r="B1735" s="179">
        <v>1733</v>
      </c>
      <c r="C1735" s="182">
        <f t="shared" si="105"/>
        <v>508</v>
      </c>
      <c r="D1735" s="179">
        <f t="shared" si="106"/>
        <v>4</v>
      </c>
      <c r="E1735" s="179" t="str">
        <f t="shared" si="107"/>
        <v>R508.4</v>
      </c>
      <c r="F1735" s="9" t="s">
        <v>2604</v>
      </c>
    </row>
    <row r="1736" spans="1:6">
      <c r="A1736" s="179" t="str">
        <f t="shared" si="108"/>
        <v>6C6</v>
      </c>
      <c r="B1736" s="179">
        <v>1734</v>
      </c>
      <c r="C1736" s="182">
        <f t="shared" ref="C1736:C1799" si="109">IF(D1735&lt;&gt;15,C1735,C1735+1)</f>
        <v>508</v>
      </c>
      <c r="D1736" s="179">
        <f t="shared" si="106"/>
        <v>5</v>
      </c>
      <c r="E1736" s="179" t="str">
        <f t="shared" si="107"/>
        <v>R508.5</v>
      </c>
      <c r="F1736" s="9" t="s">
        <v>2605</v>
      </c>
    </row>
    <row r="1737" spans="1:6">
      <c r="A1737" s="179" t="str">
        <f t="shared" si="108"/>
        <v>6C7</v>
      </c>
      <c r="B1737" s="179">
        <v>1735</v>
      </c>
      <c r="C1737" s="182">
        <f t="shared" si="109"/>
        <v>508</v>
      </c>
      <c r="D1737" s="179">
        <f t="shared" si="106"/>
        <v>6</v>
      </c>
      <c r="E1737" s="179" t="str">
        <f t="shared" si="107"/>
        <v>R508.6</v>
      </c>
      <c r="F1737" s="9" t="s">
        <v>2606</v>
      </c>
    </row>
    <row r="1738" spans="1:6">
      <c r="A1738" s="179" t="str">
        <f t="shared" si="108"/>
        <v>6C8</v>
      </c>
      <c r="B1738" s="179">
        <v>1736</v>
      </c>
      <c r="C1738" s="182">
        <f t="shared" si="109"/>
        <v>508</v>
      </c>
      <c r="D1738" s="179">
        <f t="shared" si="106"/>
        <v>7</v>
      </c>
      <c r="E1738" s="179" t="str">
        <f t="shared" si="107"/>
        <v>R508.7</v>
      </c>
      <c r="F1738" s="9" t="s">
        <v>2607</v>
      </c>
    </row>
    <row r="1739" spans="1:6">
      <c r="A1739" s="179" t="str">
        <f t="shared" si="108"/>
        <v>6C9</v>
      </c>
      <c r="B1739" s="179">
        <v>1737</v>
      </c>
      <c r="C1739" s="182">
        <f t="shared" si="109"/>
        <v>508</v>
      </c>
      <c r="D1739" s="179">
        <f t="shared" si="106"/>
        <v>8</v>
      </c>
      <c r="E1739" s="179" t="str">
        <f t="shared" si="107"/>
        <v>R508.8</v>
      </c>
      <c r="F1739" s="9" t="s">
        <v>2608</v>
      </c>
    </row>
    <row r="1740" spans="1:6">
      <c r="A1740" s="179" t="str">
        <f t="shared" si="108"/>
        <v>6CA</v>
      </c>
      <c r="B1740" s="179">
        <v>1738</v>
      </c>
      <c r="C1740" s="182">
        <f t="shared" si="109"/>
        <v>508</v>
      </c>
      <c r="D1740" s="179">
        <f t="shared" si="106"/>
        <v>9</v>
      </c>
      <c r="E1740" s="179" t="str">
        <f t="shared" si="107"/>
        <v>R508.9</v>
      </c>
      <c r="F1740" s="9" t="s">
        <v>2609</v>
      </c>
    </row>
    <row r="1741" spans="1:6">
      <c r="A1741" s="179" t="str">
        <f t="shared" si="108"/>
        <v>6CB</v>
      </c>
      <c r="B1741" s="179">
        <v>1739</v>
      </c>
      <c r="C1741" s="182">
        <f t="shared" si="109"/>
        <v>508</v>
      </c>
      <c r="D1741" s="179">
        <f t="shared" ref="D1741:D1804" si="110">IF(D1740&lt;&gt;15,D1740+1,0)</f>
        <v>10</v>
      </c>
      <c r="E1741" s="179" t="str">
        <f t="shared" si="107"/>
        <v>R508.10</v>
      </c>
      <c r="F1741" s="9" t="s">
        <v>2610</v>
      </c>
    </row>
    <row r="1742" spans="1:6">
      <c r="A1742" s="179" t="str">
        <f t="shared" si="108"/>
        <v>6CC</v>
      </c>
      <c r="B1742" s="179">
        <v>1740</v>
      </c>
      <c r="C1742" s="182">
        <f t="shared" si="109"/>
        <v>508</v>
      </c>
      <c r="D1742" s="179">
        <f t="shared" si="110"/>
        <v>11</v>
      </c>
      <c r="E1742" s="179" t="str">
        <f t="shared" ref="E1742:E1805" si="111">B$2&amp;C1742&amp;"."&amp;D1742</f>
        <v>R508.11</v>
      </c>
      <c r="F1742" s="9" t="s">
        <v>2611</v>
      </c>
    </row>
    <row r="1743" spans="1:6">
      <c r="A1743" s="179" t="str">
        <f t="shared" si="108"/>
        <v>6CD</v>
      </c>
      <c r="B1743" s="179">
        <v>1741</v>
      </c>
      <c r="C1743" s="182">
        <f t="shared" si="109"/>
        <v>508</v>
      </c>
      <c r="D1743" s="179">
        <f t="shared" si="110"/>
        <v>12</v>
      </c>
      <c r="E1743" s="179" t="str">
        <f t="shared" si="111"/>
        <v>R508.12</v>
      </c>
      <c r="F1743" s="9" t="s">
        <v>2611</v>
      </c>
    </row>
    <row r="1744" spans="1:6">
      <c r="A1744" s="179" t="str">
        <f t="shared" si="108"/>
        <v>6CE</v>
      </c>
      <c r="B1744" s="179">
        <v>1742</v>
      </c>
      <c r="C1744" s="182">
        <f t="shared" si="109"/>
        <v>508</v>
      </c>
      <c r="D1744" s="179">
        <f t="shared" si="110"/>
        <v>13</v>
      </c>
      <c r="E1744" s="179" t="str">
        <f t="shared" si="111"/>
        <v>R508.13</v>
      </c>
      <c r="F1744" s="9" t="s">
        <v>2611</v>
      </c>
    </row>
    <row r="1745" spans="1:6">
      <c r="A1745" s="179" t="str">
        <f t="shared" si="108"/>
        <v>6CF</v>
      </c>
      <c r="B1745" s="179">
        <v>1743</v>
      </c>
      <c r="C1745" s="182">
        <f t="shared" si="109"/>
        <v>508</v>
      </c>
      <c r="D1745" s="179">
        <f t="shared" si="110"/>
        <v>14</v>
      </c>
      <c r="E1745" s="179" t="str">
        <f t="shared" si="111"/>
        <v>R508.14</v>
      </c>
      <c r="F1745" s="9" t="s">
        <v>2611</v>
      </c>
    </row>
    <row r="1746" spans="1:6">
      <c r="A1746" s="179" t="str">
        <f t="shared" si="108"/>
        <v>6D0</v>
      </c>
      <c r="B1746" s="179">
        <v>1744</v>
      </c>
      <c r="C1746" s="182">
        <f t="shared" si="109"/>
        <v>508</v>
      </c>
      <c r="D1746" s="179">
        <f t="shared" si="110"/>
        <v>15</v>
      </c>
      <c r="E1746" s="179" t="str">
        <f t="shared" si="111"/>
        <v>R508.15</v>
      </c>
      <c r="F1746" s="9" t="s">
        <v>2611</v>
      </c>
    </row>
    <row r="1747" spans="1:6">
      <c r="A1747" s="179" t="str">
        <f t="shared" si="108"/>
        <v>6D1</v>
      </c>
      <c r="B1747" s="179">
        <v>1745</v>
      </c>
      <c r="C1747" s="182">
        <f t="shared" si="109"/>
        <v>509</v>
      </c>
      <c r="D1747" s="179">
        <f t="shared" si="110"/>
        <v>0</v>
      </c>
      <c r="E1747" s="179" t="str">
        <f t="shared" si="111"/>
        <v>R509.0</v>
      </c>
      <c r="F1747" s="9" t="s">
        <v>2612</v>
      </c>
    </row>
    <row r="1748" spans="1:6">
      <c r="A1748" s="179" t="str">
        <f t="shared" si="108"/>
        <v>6D2</v>
      </c>
      <c r="B1748" s="179">
        <v>1746</v>
      </c>
      <c r="C1748" s="182">
        <f t="shared" si="109"/>
        <v>509</v>
      </c>
      <c r="D1748" s="179">
        <f t="shared" si="110"/>
        <v>1</v>
      </c>
      <c r="E1748" s="179" t="str">
        <f t="shared" si="111"/>
        <v>R509.1</v>
      </c>
      <c r="F1748" s="9" t="s">
        <v>2613</v>
      </c>
    </row>
    <row r="1749" spans="1:6">
      <c r="A1749" s="179" t="str">
        <f t="shared" si="108"/>
        <v>6D3</v>
      </c>
      <c r="B1749" s="179">
        <v>1747</v>
      </c>
      <c r="C1749" s="182">
        <f t="shared" si="109"/>
        <v>509</v>
      </c>
      <c r="D1749" s="179">
        <f t="shared" si="110"/>
        <v>2</v>
      </c>
      <c r="E1749" s="179" t="str">
        <f t="shared" si="111"/>
        <v>R509.2</v>
      </c>
      <c r="F1749" s="9" t="s">
        <v>2614</v>
      </c>
    </row>
    <row r="1750" spans="1:6">
      <c r="A1750" s="179" t="str">
        <f t="shared" si="108"/>
        <v>6D4</v>
      </c>
      <c r="B1750" s="179">
        <v>1748</v>
      </c>
      <c r="C1750" s="182">
        <f t="shared" si="109"/>
        <v>509</v>
      </c>
      <c r="D1750" s="179">
        <f t="shared" si="110"/>
        <v>3</v>
      </c>
      <c r="E1750" s="179" t="str">
        <f t="shared" si="111"/>
        <v>R509.3</v>
      </c>
      <c r="F1750" s="9" t="s">
        <v>2615</v>
      </c>
    </row>
    <row r="1751" spans="1:6">
      <c r="A1751" s="179" t="str">
        <f t="shared" si="108"/>
        <v>6D5</v>
      </c>
      <c r="B1751" s="179">
        <v>1749</v>
      </c>
      <c r="C1751" s="182">
        <f t="shared" si="109"/>
        <v>509</v>
      </c>
      <c r="D1751" s="179">
        <f t="shared" si="110"/>
        <v>4</v>
      </c>
      <c r="E1751" s="179" t="str">
        <f t="shared" si="111"/>
        <v>R509.4</v>
      </c>
      <c r="F1751" s="9" t="s">
        <v>2616</v>
      </c>
    </row>
    <row r="1752" spans="1:6">
      <c r="A1752" s="179" t="str">
        <f t="shared" si="108"/>
        <v>6D6</v>
      </c>
      <c r="B1752" s="179">
        <v>1750</v>
      </c>
      <c r="C1752" s="182">
        <f t="shared" si="109"/>
        <v>509</v>
      </c>
      <c r="D1752" s="179">
        <f t="shared" si="110"/>
        <v>5</v>
      </c>
      <c r="E1752" s="179" t="str">
        <f t="shared" si="111"/>
        <v>R509.5</v>
      </c>
      <c r="F1752" s="9" t="s">
        <v>2617</v>
      </c>
    </row>
    <row r="1753" spans="1:6">
      <c r="A1753" s="179" t="str">
        <f t="shared" si="108"/>
        <v>6D7</v>
      </c>
      <c r="B1753" s="179">
        <v>1751</v>
      </c>
      <c r="C1753" s="182">
        <f t="shared" si="109"/>
        <v>509</v>
      </c>
      <c r="D1753" s="179">
        <f t="shared" si="110"/>
        <v>6</v>
      </c>
      <c r="E1753" s="179" t="str">
        <f t="shared" si="111"/>
        <v>R509.6</v>
      </c>
      <c r="F1753" s="9" t="s">
        <v>2618</v>
      </c>
    </row>
    <row r="1754" spans="1:6">
      <c r="A1754" s="179" t="str">
        <f t="shared" si="108"/>
        <v>6D8</v>
      </c>
      <c r="B1754" s="179">
        <v>1752</v>
      </c>
      <c r="C1754" s="182">
        <f t="shared" si="109"/>
        <v>509</v>
      </c>
      <c r="D1754" s="179">
        <f t="shared" si="110"/>
        <v>7</v>
      </c>
      <c r="E1754" s="179" t="str">
        <f t="shared" si="111"/>
        <v>R509.7</v>
      </c>
      <c r="F1754" s="9" t="s">
        <v>2619</v>
      </c>
    </row>
    <row r="1755" spans="1:6">
      <c r="A1755" s="179" t="str">
        <f t="shared" si="108"/>
        <v>6D9</v>
      </c>
      <c r="B1755" s="179">
        <v>1753</v>
      </c>
      <c r="C1755" s="182">
        <f t="shared" si="109"/>
        <v>509</v>
      </c>
      <c r="D1755" s="179">
        <f t="shared" si="110"/>
        <v>8</v>
      </c>
      <c r="E1755" s="179" t="str">
        <f t="shared" si="111"/>
        <v>R509.8</v>
      </c>
      <c r="F1755" s="9" t="s">
        <v>2620</v>
      </c>
    </row>
    <row r="1756" spans="1:6">
      <c r="A1756" s="179" t="str">
        <f t="shared" si="108"/>
        <v>6DA</v>
      </c>
      <c r="B1756" s="179">
        <v>1754</v>
      </c>
      <c r="C1756" s="182">
        <f t="shared" si="109"/>
        <v>509</v>
      </c>
      <c r="D1756" s="179">
        <f t="shared" si="110"/>
        <v>9</v>
      </c>
      <c r="E1756" s="179" t="str">
        <f t="shared" si="111"/>
        <v>R509.9</v>
      </c>
      <c r="F1756" s="9" t="s">
        <v>2621</v>
      </c>
    </row>
    <row r="1757" spans="1:6">
      <c r="A1757" s="179" t="str">
        <f t="shared" si="108"/>
        <v>6DB</v>
      </c>
      <c r="B1757" s="179">
        <v>1755</v>
      </c>
      <c r="C1757" s="182">
        <f t="shared" si="109"/>
        <v>509</v>
      </c>
      <c r="D1757" s="179">
        <f t="shared" si="110"/>
        <v>10</v>
      </c>
      <c r="E1757" s="179" t="str">
        <f t="shared" si="111"/>
        <v>R509.10</v>
      </c>
      <c r="F1757" s="9" t="s">
        <v>2622</v>
      </c>
    </row>
    <row r="1758" spans="1:6">
      <c r="A1758" s="179" t="str">
        <f t="shared" si="108"/>
        <v>6DC</v>
      </c>
      <c r="B1758" s="179">
        <v>1756</v>
      </c>
      <c r="C1758" s="182">
        <f t="shared" si="109"/>
        <v>509</v>
      </c>
      <c r="D1758" s="179">
        <f t="shared" si="110"/>
        <v>11</v>
      </c>
      <c r="E1758" s="179" t="str">
        <f t="shared" si="111"/>
        <v>R509.11</v>
      </c>
      <c r="F1758" s="9" t="s">
        <v>2623</v>
      </c>
    </row>
    <row r="1759" spans="1:6">
      <c r="A1759" s="179" t="str">
        <f t="shared" si="108"/>
        <v>6DD</v>
      </c>
      <c r="B1759" s="179">
        <v>1757</v>
      </c>
      <c r="C1759" s="182">
        <f t="shared" si="109"/>
        <v>509</v>
      </c>
      <c r="D1759" s="179">
        <f t="shared" si="110"/>
        <v>12</v>
      </c>
      <c r="E1759" s="179" t="str">
        <f t="shared" si="111"/>
        <v>R509.12</v>
      </c>
      <c r="F1759" s="9" t="s">
        <v>2624</v>
      </c>
    </row>
    <row r="1760" spans="1:6">
      <c r="A1760" s="179" t="str">
        <f t="shared" si="108"/>
        <v>6DE</v>
      </c>
      <c r="B1760" s="179">
        <v>1758</v>
      </c>
      <c r="C1760" s="182">
        <f t="shared" si="109"/>
        <v>509</v>
      </c>
      <c r="D1760" s="179">
        <f t="shared" si="110"/>
        <v>13</v>
      </c>
      <c r="E1760" s="179" t="str">
        <f t="shared" si="111"/>
        <v>R509.13</v>
      </c>
      <c r="F1760" s="9" t="s">
        <v>2625</v>
      </c>
    </row>
    <row r="1761" spans="1:6">
      <c r="A1761" s="179" t="str">
        <f t="shared" si="108"/>
        <v>6DF</v>
      </c>
      <c r="B1761" s="179">
        <v>1759</v>
      </c>
      <c r="C1761" s="182">
        <f t="shared" si="109"/>
        <v>509</v>
      </c>
      <c r="D1761" s="179">
        <f t="shared" si="110"/>
        <v>14</v>
      </c>
      <c r="E1761" s="179" t="str">
        <f t="shared" si="111"/>
        <v>R509.14</v>
      </c>
      <c r="F1761" s="9" t="s">
        <v>2611</v>
      </c>
    </row>
    <row r="1762" spans="1:6">
      <c r="A1762" s="179" t="str">
        <f t="shared" si="108"/>
        <v>6E0</v>
      </c>
      <c r="B1762" s="179">
        <v>1760</v>
      </c>
      <c r="C1762" s="182">
        <f t="shared" si="109"/>
        <v>509</v>
      </c>
      <c r="D1762" s="179">
        <f t="shared" si="110"/>
        <v>15</v>
      </c>
      <c r="E1762" s="179" t="str">
        <f t="shared" si="111"/>
        <v>R509.15</v>
      </c>
      <c r="F1762" s="9" t="s">
        <v>2611</v>
      </c>
    </row>
    <row r="1763" spans="1:6">
      <c r="A1763" s="179" t="str">
        <f t="shared" si="108"/>
        <v>6E1</v>
      </c>
      <c r="B1763" s="179">
        <v>1761</v>
      </c>
      <c r="C1763" s="182">
        <f t="shared" si="109"/>
        <v>510</v>
      </c>
      <c r="D1763" s="179">
        <f t="shared" si="110"/>
        <v>0</v>
      </c>
      <c r="E1763" s="179" t="str">
        <f t="shared" si="111"/>
        <v>R510.0</v>
      </c>
      <c r="F1763" s="9" t="s">
        <v>2626</v>
      </c>
    </row>
    <row r="1764" spans="1:6">
      <c r="A1764" s="179" t="str">
        <f t="shared" si="108"/>
        <v>6E2</v>
      </c>
      <c r="B1764" s="179">
        <v>1762</v>
      </c>
      <c r="C1764" s="182">
        <f t="shared" si="109"/>
        <v>510</v>
      </c>
      <c r="D1764" s="179">
        <f t="shared" si="110"/>
        <v>1</v>
      </c>
      <c r="E1764" s="179" t="str">
        <f t="shared" si="111"/>
        <v>R510.1</v>
      </c>
      <c r="F1764" s="9" t="s">
        <v>2627</v>
      </c>
    </row>
    <row r="1765" spans="1:6">
      <c r="A1765" s="179" t="str">
        <f t="shared" si="108"/>
        <v>6E3</v>
      </c>
      <c r="B1765" s="179">
        <v>1763</v>
      </c>
      <c r="C1765" s="182">
        <f t="shared" si="109"/>
        <v>510</v>
      </c>
      <c r="D1765" s="179">
        <f t="shared" si="110"/>
        <v>2</v>
      </c>
      <c r="E1765" s="179" t="str">
        <f t="shared" si="111"/>
        <v>R510.2</v>
      </c>
      <c r="F1765" s="9" t="s">
        <v>2628</v>
      </c>
    </row>
    <row r="1766" spans="1:6">
      <c r="A1766" s="179" t="str">
        <f t="shared" si="108"/>
        <v>6E4</v>
      </c>
      <c r="B1766" s="179">
        <v>1764</v>
      </c>
      <c r="C1766" s="182">
        <f t="shared" si="109"/>
        <v>510</v>
      </c>
      <c r="D1766" s="179">
        <f t="shared" si="110"/>
        <v>3</v>
      </c>
      <c r="E1766" s="179" t="str">
        <f t="shared" si="111"/>
        <v>R510.3</v>
      </c>
      <c r="F1766" s="9" t="s">
        <v>2629</v>
      </c>
    </row>
    <row r="1767" spans="1:6">
      <c r="A1767" s="179" t="str">
        <f t="shared" si="108"/>
        <v>6E5</v>
      </c>
      <c r="B1767" s="179">
        <v>1765</v>
      </c>
      <c r="C1767" s="182">
        <f t="shared" si="109"/>
        <v>510</v>
      </c>
      <c r="D1767" s="179">
        <f t="shared" si="110"/>
        <v>4</v>
      </c>
      <c r="E1767" s="179" t="str">
        <f t="shared" si="111"/>
        <v>R510.4</v>
      </c>
      <c r="F1767" s="9" t="s">
        <v>2630</v>
      </c>
    </row>
    <row r="1768" spans="1:6">
      <c r="A1768" s="179" t="str">
        <f t="shared" si="108"/>
        <v>6E6</v>
      </c>
      <c r="B1768" s="179">
        <v>1766</v>
      </c>
      <c r="C1768" s="182">
        <f t="shared" si="109"/>
        <v>510</v>
      </c>
      <c r="D1768" s="179">
        <f t="shared" si="110"/>
        <v>5</v>
      </c>
      <c r="E1768" s="179" t="str">
        <f t="shared" si="111"/>
        <v>R510.5</v>
      </c>
      <c r="F1768" s="9" t="s">
        <v>2631</v>
      </c>
    </row>
    <row r="1769" spans="1:6">
      <c r="A1769" s="179" t="str">
        <f t="shared" si="108"/>
        <v>6E7</v>
      </c>
      <c r="B1769" s="179">
        <v>1767</v>
      </c>
      <c r="C1769" s="182">
        <f t="shared" si="109"/>
        <v>510</v>
      </c>
      <c r="D1769" s="179">
        <f t="shared" si="110"/>
        <v>6</v>
      </c>
      <c r="E1769" s="179" t="str">
        <f t="shared" si="111"/>
        <v>R510.6</v>
      </c>
      <c r="F1769" s="9" t="s">
        <v>2611</v>
      </c>
    </row>
    <row r="1770" spans="1:6">
      <c r="A1770" s="179" t="str">
        <f t="shared" si="108"/>
        <v>6E8</v>
      </c>
      <c r="B1770" s="179">
        <v>1768</v>
      </c>
      <c r="C1770" s="182">
        <f t="shared" si="109"/>
        <v>510</v>
      </c>
      <c r="D1770" s="179">
        <f t="shared" si="110"/>
        <v>7</v>
      </c>
      <c r="E1770" s="179" t="str">
        <f t="shared" si="111"/>
        <v>R510.7</v>
      </c>
      <c r="F1770" s="9" t="s">
        <v>2611</v>
      </c>
    </row>
    <row r="1771" spans="1:6">
      <c r="A1771" s="179" t="str">
        <f t="shared" si="108"/>
        <v>6E9</v>
      </c>
      <c r="B1771" s="179">
        <v>1769</v>
      </c>
      <c r="C1771" s="182">
        <f t="shared" si="109"/>
        <v>510</v>
      </c>
      <c r="D1771" s="179">
        <f t="shared" si="110"/>
        <v>8</v>
      </c>
      <c r="E1771" s="179" t="str">
        <f t="shared" si="111"/>
        <v>R510.8</v>
      </c>
      <c r="F1771" s="9" t="s">
        <v>2632</v>
      </c>
    </row>
    <row r="1772" spans="1:6">
      <c r="A1772" s="179" t="str">
        <f t="shared" si="108"/>
        <v>6EA</v>
      </c>
      <c r="B1772" s="179">
        <v>1770</v>
      </c>
      <c r="C1772" s="182">
        <f t="shared" si="109"/>
        <v>510</v>
      </c>
      <c r="D1772" s="179">
        <f t="shared" si="110"/>
        <v>9</v>
      </c>
      <c r="E1772" s="179" t="str">
        <f t="shared" si="111"/>
        <v>R510.9</v>
      </c>
      <c r="F1772" s="9" t="s">
        <v>2633</v>
      </c>
    </row>
    <row r="1773" spans="1:6">
      <c r="A1773" s="179" t="str">
        <f t="shared" si="108"/>
        <v>6EB</v>
      </c>
      <c r="B1773" s="179">
        <v>1771</v>
      </c>
      <c r="C1773" s="182">
        <f t="shared" si="109"/>
        <v>510</v>
      </c>
      <c r="D1773" s="179">
        <f t="shared" si="110"/>
        <v>10</v>
      </c>
      <c r="E1773" s="179" t="str">
        <f t="shared" si="111"/>
        <v>R510.10</v>
      </c>
      <c r="F1773" s="9" t="s">
        <v>2634</v>
      </c>
    </row>
    <row r="1774" spans="1:6">
      <c r="A1774" s="179" t="str">
        <f t="shared" si="108"/>
        <v>6EC</v>
      </c>
      <c r="B1774" s="179">
        <v>1772</v>
      </c>
      <c r="C1774" s="182">
        <f t="shared" si="109"/>
        <v>510</v>
      </c>
      <c r="D1774" s="179">
        <f t="shared" si="110"/>
        <v>11</v>
      </c>
      <c r="E1774" s="179" t="str">
        <f t="shared" si="111"/>
        <v>R510.11</v>
      </c>
      <c r="F1774" s="9" t="s">
        <v>2611</v>
      </c>
    </row>
    <row r="1775" spans="1:6">
      <c r="A1775" s="179" t="str">
        <f t="shared" si="108"/>
        <v>6ED</v>
      </c>
      <c r="B1775" s="179">
        <v>1773</v>
      </c>
      <c r="C1775" s="182">
        <f t="shared" si="109"/>
        <v>510</v>
      </c>
      <c r="D1775" s="179">
        <f t="shared" si="110"/>
        <v>12</v>
      </c>
      <c r="E1775" s="179" t="str">
        <f t="shared" si="111"/>
        <v>R510.12</v>
      </c>
      <c r="F1775" s="9" t="s">
        <v>2611</v>
      </c>
    </row>
    <row r="1776" spans="1:6">
      <c r="A1776" s="179" t="str">
        <f t="shared" si="108"/>
        <v>6EE</v>
      </c>
      <c r="B1776" s="179">
        <v>1774</v>
      </c>
      <c r="C1776" s="182">
        <f t="shared" si="109"/>
        <v>510</v>
      </c>
      <c r="D1776" s="179">
        <f t="shared" si="110"/>
        <v>13</v>
      </c>
      <c r="E1776" s="179" t="str">
        <f t="shared" si="111"/>
        <v>R510.13</v>
      </c>
      <c r="F1776" s="9" t="s">
        <v>2635</v>
      </c>
    </row>
    <row r="1777" spans="1:6">
      <c r="A1777" s="179" t="str">
        <f t="shared" si="108"/>
        <v>6EF</v>
      </c>
      <c r="B1777" s="179">
        <v>1775</v>
      </c>
      <c r="C1777" s="182">
        <f t="shared" si="109"/>
        <v>510</v>
      </c>
      <c r="D1777" s="179">
        <f t="shared" si="110"/>
        <v>14</v>
      </c>
      <c r="E1777" s="179" t="str">
        <f t="shared" si="111"/>
        <v>R510.14</v>
      </c>
      <c r="F1777" s="9" t="s">
        <v>2636</v>
      </c>
    </row>
    <row r="1778" spans="1:6">
      <c r="A1778" s="179" t="str">
        <f t="shared" si="108"/>
        <v>6F0</v>
      </c>
      <c r="B1778" s="179">
        <v>1776</v>
      </c>
      <c r="C1778" s="182">
        <f t="shared" si="109"/>
        <v>510</v>
      </c>
      <c r="D1778" s="179">
        <f t="shared" si="110"/>
        <v>15</v>
      </c>
      <c r="E1778" s="179" t="str">
        <f t="shared" si="111"/>
        <v>R510.15</v>
      </c>
      <c r="F1778" s="55" t="s">
        <v>2637</v>
      </c>
    </row>
    <row r="1779" spans="1:6">
      <c r="A1779" s="179" t="str">
        <f t="shared" si="108"/>
        <v>6F1</v>
      </c>
      <c r="B1779" s="179">
        <v>1777</v>
      </c>
      <c r="C1779" s="182">
        <f t="shared" si="109"/>
        <v>511</v>
      </c>
      <c r="D1779" s="179">
        <f t="shared" si="110"/>
        <v>0</v>
      </c>
      <c r="E1779" s="179" t="str">
        <f t="shared" si="111"/>
        <v>R511.0</v>
      </c>
      <c r="F1779" s="9" t="s">
        <v>2611</v>
      </c>
    </row>
    <row r="1780" spans="1:6">
      <c r="A1780" s="179" t="str">
        <f t="shared" si="108"/>
        <v>6F2</v>
      </c>
      <c r="B1780" s="179">
        <v>1778</v>
      </c>
      <c r="C1780" s="182">
        <f t="shared" si="109"/>
        <v>511</v>
      </c>
      <c r="D1780" s="179">
        <f t="shared" si="110"/>
        <v>1</v>
      </c>
      <c r="E1780" s="179" t="str">
        <f t="shared" si="111"/>
        <v>R511.1</v>
      </c>
      <c r="F1780" s="9" t="s">
        <v>2638</v>
      </c>
    </row>
    <row r="1781" spans="1:6">
      <c r="A1781" s="179" t="str">
        <f t="shared" si="108"/>
        <v>6F3</v>
      </c>
      <c r="B1781" s="179">
        <v>1779</v>
      </c>
      <c r="C1781" s="182">
        <f t="shared" si="109"/>
        <v>511</v>
      </c>
      <c r="D1781" s="179">
        <f t="shared" si="110"/>
        <v>2</v>
      </c>
      <c r="E1781" s="179" t="str">
        <f t="shared" si="111"/>
        <v>R511.2</v>
      </c>
      <c r="F1781" s="9" t="s">
        <v>2611</v>
      </c>
    </row>
    <row r="1782" spans="1:6">
      <c r="A1782" s="179" t="str">
        <f t="shared" si="108"/>
        <v>6F4</v>
      </c>
      <c r="B1782" s="179">
        <v>1780</v>
      </c>
      <c r="C1782" s="182">
        <f t="shared" si="109"/>
        <v>511</v>
      </c>
      <c r="D1782" s="179">
        <f t="shared" si="110"/>
        <v>3</v>
      </c>
      <c r="E1782" s="179" t="str">
        <f t="shared" si="111"/>
        <v>R511.3</v>
      </c>
      <c r="F1782" s="9" t="s">
        <v>2639</v>
      </c>
    </row>
    <row r="1783" spans="1:6">
      <c r="A1783" s="179" t="str">
        <f t="shared" si="108"/>
        <v>6F5</v>
      </c>
      <c r="B1783" s="179">
        <v>1781</v>
      </c>
      <c r="C1783" s="182">
        <f t="shared" si="109"/>
        <v>511</v>
      </c>
      <c r="D1783" s="179">
        <f t="shared" si="110"/>
        <v>4</v>
      </c>
      <c r="E1783" s="179" t="str">
        <f t="shared" si="111"/>
        <v>R511.4</v>
      </c>
      <c r="F1783" s="9" t="s">
        <v>2640</v>
      </c>
    </row>
    <row r="1784" spans="1:6">
      <c r="A1784" s="179" t="str">
        <f t="shared" si="108"/>
        <v>6F6</v>
      </c>
      <c r="B1784" s="179">
        <v>1782</v>
      </c>
      <c r="C1784" s="182">
        <f t="shared" si="109"/>
        <v>511</v>
      </c>
      <c r="D1784" s="179">
        <f t="shared" si="110"/>
        <v>5</v>
      </c>
      <c r="E1784" s="179" t="str">
        <f t="shared" si="111"/>
        <v>R511.5</v>
      </c>
      <c r="F1784" s="9" t="s">
        <v>2641</v>
      </c>
    </row>
    <row r="1785" spans="1:6">
      <c r="A1785" s="179" t="str">
        <f t="shared" si="108"/>
        <v>6F7</v>
      </c>
      <c r="B1785" s="179">
        <v>1783</v>
      </c>
      <c r="C1785" s="182">
        <f t="shared" si="109"/>
        <v>511</v>
      </c>
      <c r="D1785" s="179">
        <f t="shared" si="110"/>
        <v>6</v>
      </c>
      <c r="E1785" s="179" t="str">
        <f t="shared" si="111"/>
        <v>R511.6</v>
      </c>
      <c r="F1785" s="9" t="s">
        <v>2642</v>
      </c>
    </row>
    <row r="1786" spans="1:6">
      <c r="A1786" s="179" t="str">
        <f t="shared" si="108"/>
        <v>6F8</v>
      </c>
      <c r="B1786" s="179">
        <v>1784</v>
      </c>
      <c r="C1786" s="182">
        <f t="shared" si="109"/>
        <v>511</v>
      </c>
      <c r="D1786" s="179">
        <f t="shared" si="110"/>
        <v>7</v>
      </c>
      <c r="E1786" s="179" t="str">
        <f t="shared" si="111"/>
        <v>R511.7</v>
      </c>
      <c r="F1786" s="9" t="s">
        <v>2643</v>
      </c>
    </row>
    <row r="1787" spans="1:6">
      <c r="A1787" s="179" t="str">
        <f t="shared" si="108"/>
        <v>6F9</v>
      </c>
      <c r="B1787" s="179">
        <v>1785</v>
      </c>
      <c r="C1787" s="182">
        <f t="shared" si="109"/>
        <v>511</v>
      </c>
      <c r="D1787" s="179">
        <f t="shared" si="110"/>
        <v>8</v>
      </c>
      <c r="E1787" s="179" t="str">
        <f t="shared" si="111"/>
        <v>R511.8</v>
      </c>
      <c r="F1787" s="9" t="s">
        <v>2644</v>
      </c>
    </row>
    <row r="1788" spans="1:6">
      <c r="A1788" s="179" t="str">
        <f t="shared" si="108"/>
        <v>6FA</v>
      </c>
      <c r="B1788" s="179">
        <v>1786</v>
      </c>
      <c r="C1788" s="182">
        <f t="shared" si="109"/>
        <v>511</v>
      </c>
      <c r="D1788" s="179">
        <f t="shared" si="110"/>
        <v>9</v>
      </c>
      <c r="E1788" s="179" t="str">
        <f t="shared" si="111"/>
        <v>R511.9</v>
      </c>
      <c r="F1788" s="9" t="s">
        <v>2645</v>
      </c>
    </row>
    <row r="1789" spans="1:6">
      <c r="A1789" s="179" t="str">
        <f t="shared" si="108"/>
        <v>6FB</v>
      </c>
      <c r="B1789" s="179">
        <v>1787</v>
      </c>
      <c r="C1789" s="182">
        <f t="shared" si="109"/>
        <v>511</v>
      </c>
      <c r="D1789" s="179">
        <f t="shared" si="110"/>
        <v>10</v>
      </c>
      <c r="E1789" s="179" t="str">
        <f t="shared" si="111"/>
        <v>R511.10</v>
      </c>
      <c r="F1789" s="9" t="s">
        <v>2646</v>
      </c>
    </row>
    <row r="1790" spans="1:6">
      <c r="A1790" s="179" t="str">
        <f t="shared" si="108"/>
        <v>6FC</v>
      </c>
      <c r="B1790" s="179">
        <v>1788</v>
      </c>
      <c r="C1790" s="182">
        <f t="shared" si="109"/>
        <v>511</v>
      </c>
      <c r="D1790" s="179">
        <f t="shared" si="110"/>
        <v>11</v>
      </c>
      <c r="E1790" s="179" t="str">
        <f t="shared" si="111"/>
        <v>R511.11</v>
      </c>
      <c r="F1790" s="9" t="s">
        <v>2647</v>
      </c>
    </row>
    <row r="1791" spans="1:6">
      <c r="A1791" s="179" t="str">
        <f t="shared" si="108"/>
        <v>6FD</v>
      </c>
      <c r="B1791" s="179">
        <v>1789</v>
      </c>
      <c r="C1791" s="182">
        <f t="shared" si="109"/>
        <v>511</v>
      </c>
      <c r="D1791" s="179">
        <f t="shared" si="110"/>
        <v>12</v>
      </c>
      <c r="E1791" s="179" t="str">
        <f t="shared" si="111"/>
        <v>R511.12</v>
      </c>
      <c r="F1791" s="9" t="s">
        <v>2648</v>
      </c>
    </row>
    <row r="1792" spans="1:6">
      <c r="A1792" s="179" t="str">
        <f t="shared" si="108"/>
        <v>6FE</v>
      </c>
      <c r="B1792" s="179">
        <v>1790</v>
      </c>
      <c r="C1792" s="182">
        <f t="shared" si="109"/>
        <v>511</v>
      </c>
      <c r="D1792" s="179">
        <f t="shared" si="110"/>
        <v>13</v>
      </c>
      <c r="E1792" s="179" t="str">
        <f t="shared" si="111"/>
        <v>R511.13</v>
      </c>
      <c r="F1792" s="9" t="s">
        <v>2649</v>
      </c>
    </row>
    <row r="1793" spans="1:6">
      <c r="A1793" s="179" t="str">
        <f t="shared" si="108"/>
        <v>6FF</v>
      </c>
      <c r="B1793" s="179">
        <v>1791</v>
      </c>
      <c r="C1793" s="182">
        <f t="shared" si="109"/>
        <v>511</v>
      </c>
      <c r="D1793" s="179">
        <f t="shared" si="110"/>
        <v>14</v>
      </c>
      <c r="E1793" s="179" t="str">
        <f t="shared" si="111"/>
        <v>R511.14</v>
      </c>
      <c r="F1793" s="9" t="s">
        <v>2650</v>
      </c>
    </row>
    <row r="1794" spans="1:6">
      <c r="A1794" s="179" t="str">
        <f t="shared" si="108"/>
        <v>700</v>
      </c>
      <c r="B1794" s="179">
        <v>1792</v>
      </c>
      <c r="C1794" s="182">
        <f t="shared" si="109"/>
        <v>511</v>
      </c>
      <c r="D1794" s="179">
        <f t="shared" si="110"/>
        <v>15</v>
      </c>
      <c r="E1794" s="179" t="str">
        <f t="shared" si="111"/>
        <v>R511.15</v>
      </c>
      <c r="F1794" s="9" t="s">
        <v>2651</v>
      </c>
    </row>
    <row r="1795" spans="1:6">
      <c r="A1795" s="179" t="str">
        <f t="shared" si="108"/>
        <v>701</v>
      </c>
      <c r="B1795" s="179">
        <v>1793</v>
      </c>
      <c r="C1795" s="182">
        <f t="shared" si="109"/>
        <v>512</v>
      </c>
      <c r="D1795" s="179">
        <f t="shared" si="110"/>
        <v>0</v>
      </c>
      <c r="E1795" s="179" t="str">
        <f t="shared" si="111"/>
        <v>R512.0</v>
      </c>
      <c r="F1795" s="9" t="s">
        <v>2652</v>
      </c>
    </row>
    <row r="1796" spans="1:6">
      <c r="A1796" s="179" t="str">
        <f t="shared" ref="A1796:A1859" si="112">DEC2HEX(B1796)</f>
        <v>702</v>
      </c>
      <c r="B1796" s="179">
        <v>1794</v>
      </c>
      <c r="C1796" s="182">
        <f t="shared" si="109"/>
        <v>512</v>
      </c>
      <c r="D1796" s="179">
        <f t="shared" si="110"/>
        <v>1</v>
      </c>
      <c r="E1796" s="179" t="str">
        <f t="shared" si="111"/>
        <v>R512.1</v>
      </c>
      <c r="F1796" s="9" t="s">
        <v>2653</v>
      </c>
    </row>
    <row r="1797" spans="1:6">
      <c r="A1797" s="179" t="str">
        <f t="shared" si="112"/>
        <v>703</v>
      </c>
      <c r="B1797" s="179">
        <v>1795</v>
      </c>
      <c r="C1797" s="182">
        <f t="shared" si="109"/>
        <v>512</v>
      </c>
      <c r="D1797" s="179">
        <f t="shared" si="110"/>
        <v>2</v>
      </c>
      <c r="E1797" s="179" t="str">
        <f t="shared" si="111"/>
        <v>R512.2</v>
      </c>
      <c r="F1797" s="9" t="s">
        <v>2654</v>
      </c>
    </row>
    <row r="1798" spans="1:6">
      <c r="A1798" s="179" t="str">
        <f t="shared" si="112"/>
        <v>704</v>
      </c>
      <c r="B1798" s="179">
        <v>1796</v>
      </c>
      <c r="C1798" s="182">
        <f t="shared" si="109"/>
        <v>512</v>
      </c>
      <c r="D1798" s="179">
        <f t="shared" si="110"/>
        <v>3</v>
      </c>
      <c r="E1798" s="179" t="str">
        <f t="shared" si="111"/>
        <v>R512.3</v>
      </c>
      <c r="F1798" s="9" t="s">
        <v>2655</v>
      </c>
    </row>
    <row r="1799" spans="1:6">
      <c r="A1799" s="179" t="str">
        <f t="shared" si="112"/>
        <v>705</v>
      </c>
      <c r="B1799" s="179">
        <v>1797</v>
      </c>
      <c r="C1799" s="182">
        <f t="shared" si="109"/>
        <v>512</v>
      </c>
      <c r="D1799" s="179">
        <f t="shared" si="110"/>
        <v>4</v>
      </c>
      <c r="E1799" s="179" t="str">
        <f t="shared" si="111"/>
        <v>R512.4</v>
      </c>
      <c r="F1799" s="9" t="s">
        <v>2656</v>
      </c>
    </row>
    <row r="1800" spans="1:6">
      <c r="A1800" s="179" t="str">
        <f t="shared" si="112"/>
        <v>706</v>
      </c>
      <c r="B1800" s="179">
        <v>1798</v>
      </c>
      <c r="C1800" s="182">
        <f t="shared" ref="C1800:C1863" si="113">IF(D1799&lt;&gt;15,C1799,C1799+1)</f>
        <v>512</v>
      </c>
      <c r="D1800" s="179">
        <f t="shared" si="110"/>
        <v>5</v>
      </c>
      <c r="E1800" s="179" t="str">
        <f t="shared" si="111"/>
        <v>R512.5</v>
      </c>
      <c r="F1800" s="9" t="s">
        <v>2657</v>
      </c>
    </row>
    <row r="1801" spans="1:6">
      <c r="A1801" s="179" t="str">
        <f t="shared" si="112"/>
        <v>707</v>
      </c>
      <c r="B1801" s="179">
        <v>1799</v>
      </c>
      <c r="C1801" s="182">
        <f t="shared" si="113"/>
        <v>512</v>
      </c>
      <c r="D1801" s="179">
        <f t="shared" si="110"/>
        <v>6</v>
      </c>
      <c r="E1801" s="179" t="str">
        <f t="shared" si="111"/>
        <v>R512.6</v>
      </c>
      <c r="F1801" s="9" t="s">
        <v>2658</v>
      </c>
    </row>
    <row r="1802" spans="1:6">
      <c r="A1802" s="179" t="str">
        <f t="shared" si="112"/>
        <v>708</v>
      </c>
      <c r="B1802" s="179">
        <v>1800</v>
      </c>
      <c r="C1802" s="182">
        <f t="shared" si="113"/>
        <v>512</v>
      </c>
      <c r="D1802" s="179">
        <f t="shared" si="110"/>
        <v>7</v>
      </c>
      <c r="E1802" s="179" t="str">
        <f t="shared" si="111"/>
        <v>R512.7</v>
      </c>
      <c r="F1802" s="9" t="s">
        <v>2659</v>
      </c>
    </row>
    <row r="1803" spans="1:6">
      <c r="A1803" s="179" t="str">
        <f t="shared" si="112"/>
        <v>709</v>
      </c>
      <c r="B1803" s="179">
        <v>1801</v>
      </c>
      <c r="C1803" s="182">
        <f t="shared" si="113"/>
        <v>512</v>
      </c>
      <c r="D1803" s="179">
        <f t="shared" si="110"/>
        <v>8</v>
      </c>
      <c r="E1803" s="179" t="str">
        <f t="shared" si="111"/>
        <v>R512.8</v>
      </c>
      <c r="F1803" s="9" t="s">
        <v>2660</v>
      </c>
    </row>
    <row r="1804" spans="1:6">
      <c r="A1804" s="179" t="str">
        <f t="shared" si="112"/>
        <v>70A</v>
      </c>
      <c r="B1804" s="179">
        <v>1802</v>
      </c>
      <c r="C1804" s="182">
        <f t="shared" si="113"/>
        <v>512</v>
      </c>
      <c r="D1804" s="179">
        <f t="shared" si="110"/>
        <v>9</v>
      </c>
      <c r="E1804" s="179" t="str">
        <f t="shared" si="111"/>
        <v>R512.9</v>
      </c>
      <c r="F1804" s="9" t="s">
        <v>2661</v>
      </c>
    </row>
    <row r="1805" spans="1:6">
      <c r="A1805" s="179" t="str">
        <f t="shared" si="112"/>
        <v>70B</v>
      </c>
      <c r="B1805" s="179">
        <v>1803</v>
      </c>
      <c r="C1805" s="182">
        <f t="shared" si="113"/>
        <v>512</v>
      </c>
      <c r="D1805" s="179">
        <f t="shared" ref="D1805:D1868" si="114">IF(D1804&lt;&gt;15,D1804+1,0)</f>
        <v>10</v>
      </c>
      <c r="E1805" s="179" t="str">
        <f t="shared" si="111"/>
        <v>R512.10</v>
      </c>
      <c r="F1805" s="9" t="s">
        <v>2662</v>
      </c>
    </row>
    <row r="1806" spans="1:6">
      <c r="A1806" s="179" t="str">
        <f t="shared" si="112"/>
        <v>70C</v>
      </c>
      <c r="B1806" s="179">
        <v>1804</v>
      </c>
      <c r="C1806" s="182">
        <f t="shared" si="113"/>
        <v>512</v>
      </c>
      <c r="D1806" s="179">
        <f t="shared" si="114"/>
        <v>11</v>
      </c>
      <c r="E1806" s="179" t="str">
        <f t="shared" ref="E1806:E1869" si="115">B$2&amp;C1806&amp;"."&amp;D1806</f>
        <v>R512.11</v>
      </c>
      <c r="F1806" s="9" t="s">
        <v>2663</v>
      </c>
    </row>
    <row r="1807" spans="1:6">
      <c r="A1807" s="179" t="str">
        <f t="shared" si="112"/>
        <v>70D</v>
      </c>
      <c r="B1807" s="179">
        <v>1805</v>
      </c>
      <c r="C1807" s="182">
        <f t="shared" si="113"/>
        <v>512</v>
      </c>
      <c r="D1807" s="179">
        <f t="shared" si="114"/>
        <v>12</v>
      </c>
      <c r="E1807" s="179" t="str">
        <f t="shared" si="115"/>
        <v>R512.12</v>
      </c>
      <c r="F1807" s="9" t="s">
        <v>2663</v>
      </c>
    </row>
    <row r="1808" spans="1:6">
      <c r="A1808" s="179" t="str">
        <f t="shared" si="112"/>
        <v>70E</v>
      </c>
      <c r="B1808" s="179">
        <v>1806</v>
      </c>
      <c r="C1808" s="182">
        <f t="shared" si="113"/>
        <v>512</v>
      </c>
      <c r="D1808" s="179">
        <f t="shared" si="114"/>
        <v>13</v>
      </c>
      <c r="E1808" s="179" t="str">
        <f t="shared" si="115"/>
        <v>R512.13</v>
      </c>
      <c r="F1808" s="9" t="s">
        <v>2663</v>
      </c>
    </row>
    <row r="1809" spans="1:6">
      <c r="A1809" s="179" t="str">
        <f t="shared" si="112"/>
        <v>70F</v>
      </c>
      <c r="B1809" s="179">
        <v>1807</v>
      </c>
      <c r="C1809" s="182">
        <f t="shared" si="113"/>
        <v>512</v>
      </c>
      <c r="D1809" s="179">
        <f t="shared" si="114"/>
        <v>14</v>
      </c>
      <c r="E1809" s="179" t="str">
        <f t="shared" si="115"/>
        <v>R512.14</v>
      </c>
      <c r="F1809" s="9" t="s">
        <v>2663</v>
      </c>
    </row>
    <row r="1810" spans="1:6">
      <c r="A1810" s="179" t="str">
        <f t="shared" si="112"/>
        <v>710</v>
      </c>
      <c r="B1810" s="179">
        <v>1808</v>
      </c>
      <c r="C1810" s="182">
        <f t="shared" si="113"/>
        <v>512</v>
      </c>
      <c r="D1810" s="179">
        <f t="shared" si="114"/>
        <v>15</v>
      </c>
      <c r="E1810" s="179" t="str">
        <f t="shared" si="115"/>
        <v>R512.15</v>
      </c>
      <c r="F1810" s="9" t="s">
        <v>2663</v>
      </c>
    </row>
    <row r="1811" spans="1:6">
      <c r="A1811" s="179" t="str">
        <f t="shared" si="112"/>
        <v>711</v>
      </c>
      <c r="B1811" s="179">
        <v>1809</v>
      </c>
      <c r="C1811" s="182">
        <f t="shared" si="113"/>
        <v>513</v>
      </c>
      <c r="D1811" s="179">
        <f t="shared" si="114"/>
        <v>0</v>
      </c>
      <c r="E1811" s="179" t="str">
        <f t="shared" si="115"/>
        <v>R513.0</v>
      </c>
      <c r="F1811" s="9" t="s">
        <v>2664</v>
      </c>
    </row>
    <row r="1812" spans="1:6">
      <c r="A1812" s="179" t="str">
        <f t="shared" si="112"/>
        <v>712</v>
      </c>
      <c r="B1812" s="179">
        <v>1810</v>
      </c>
      <c r="C1812" s="182">
        <f t="shared" si="113"/>
        <v>513</v>
      </c>
      <c r="D1812" s="179">
        <f t="shared" si="114"/>
        <v>1</v>
      </c>
      <c r="E1812" s="179" t="str">
        <f t="shared" si="115"/>
        <v>R513.1</v>
      </c>
      <c r="F1812" s="9" t="s">
        <v>2665</v>
      </c>
    </row>
    <row r="1813" spans="1:6">
      <c r="A1813" s="179" t="str">
        <f t="shared" si="112"/>
        <v>713</v>
      </c>
      <c r="B1813" s="179">
        <v>1811</v>
      </c>
      <c r="C1813" s="182">
        <f t="shared" si="113"/>
        <v>513</v>
      </c>
      <c r="D1813" s="179">
        <f t="shared" si="114"/>
        <v>2</v>
      </c>
      <c r="E1813" s="179" t="str">
        <f t="shared" si="115"/>
        <v>R513.2</v>
      </c>
      <c r="F1813" s="9" t="s">
        <v>2666</v>
      </c>
    </row>
    <row r="1814" spans="1:6">
      <c r="A1814" s="179" t="str">
        <f t="shared" si="112"/>
        <v>714</v>
      </c>
      <c r="B1814" s="179">
        <v>1812</v>
      </c>
      <c r="C1814" s="182">
        <f t="shared" si="113"/>
        <v>513</v>
      </c>
      <c r="D1814" s="179">
        <f t="shared" si="114"/>
        <v>3</v>
      </c>
      <c r="E1814" s="179" t="str">
        <f t="shared" si="115"/>
        <v>R513.3</v>
      </c>
      <c r="F1814" s="9" t="s">
        <v>2667</v>
      </c>
    </row>
    <row r="1815" spans="1:6">
      <c r="A1815" s="179" t="str">
        <f t="shared" si="112"/>
        <v>715</v>
      </c>
      <c r="B1815" s="179">
        <v>1813</v>
      </c>
      <c r="C1815" s="182">
        <f t="shared" si="113"/>
        <v>513</v>
      </c>
      <c r="D1815" s="179">
        <f t="shared" si="114"/>
        <v>4</v>
      </c>
      <c r="E1815" s="179" t="str">
        <f t="shared" si="115"/>
        <v>R513.4</v>
      </c>
      <c r="F1815" s="9" t="s">
        <v>2668</v>
      </c>
    </row>
    <row r="1816" spans="1:6">
      <c r="A1816" s="179" t="str">
        <f t="shared" si="112"/>
        <v>716</v>
      </c>
      <c r="B1816" s="179">
        <v>1814</v>
      </c>
      <c r="C1816" s="182">
        <f t="shared" si="113"/>
        <v>513</v>
      </c>
      <c r="D1816" s="179">
        <f t="shared" si="114"/>
        <v>5</v>
      </c>
      <c r="E1816" s="179" t="str">
        <f t="shared" si="115"/>
        <v>R513.5</v>
      </c>
      <c r="F1816" s="9" t="s">
        <v>2669</v>
      </c>
    </row>
    <row r="1817" spans="1:6">
      <c r="A1817" s="179" t="str">
        <f t="shared" si="112"/>
        <v>717</v>
      </c>
      <c r="B1817" s="179">
        <v>1815</v>
      </c>
      <c r="C1817" s="182">
        <f t="shared" si="113"/>
        <v>513</v>
      </c>
      <c r="D1817" s="179">
        <f t="shared" si="114"/>
        <v>6</v>
      </c>
      <c r="E1817" s="179" t="str">
        <f t="shared" si="115"/>
        <v>R513.6</v>
      </c>
      <c r="F1817" s="9" t="s">
        <v>2670</v>
      </c>
    </row>
    <row r="1818" spans="1:6">
      <c r="A1818" s="179" t="str">
        <f t="shared" si="112"/>
        <v>718</v>
      </c>
      <c r="B1818" s="179">
        <v>1816</v>
      </c>
      <c r="C1818" s="182">
        <f t="shared" si="113"/>
        <v>513</v>
      </c>
      <c r="D1818" s="179">
        <f t="shared" si="114"/>
        <v>7</v>
      </c>
      <c r="E1818" s="179" t="str">
        <f t="shared" si="115"/>
        <v>R513.7</v>
      </c>
      <c r="F1818" s="9" t="s">
        <v>2671</v>
      </c>
    </row>
    <row r="1819" spans="1:6">
      <c r="A1819" s="179" t="str">
        <f t="shared" si="112"/>
        <v>719</v>
      </c>
      <c r="B1819" s="179">
        <v>1817</v>
      </c>
      <c r="C1819" s="182">
        <f t="shared" si="113"/>
        <v>513</v>
      </c>
      <c r="D1819" s="179">
        <f t="shared" si="114"/>
        <v>8</v>
      </c>
      <c r="E1819" s="179" t="str">
        <f t="shared" si="115"/>
        <v>R513.8</v>
      </c>
      <c r="F1819" s="9" t="s">
        <v>2672</v>
      </c>
    </row>
    <row r="1820" spans="1:6">
      <c r="A1820" s="179" t="str">
        <f t="shared" si="112"/>
        <v>71A</v>
      </c>
      <c r="B1820" s="179">
        <v>1818</v>
      </c>
      <c r="C1820" s="182">
        <f t="shared" si="113"/>
        <v>513</v>
      </c>
      <c r="D1820" s="179">
        <f t="shared" si="114"/>
        <v>9</v>
      </c>
      <c r="E1820" s="179" t="str">
        <f t="shared" si="115"/>
        <v>R513.9</v>
      </c>
      <c r="F1820" s="9" t="s">
        <v>2673</v>
      </c>
    </row>
    <row r="1821" spans="1:6">
      <c r="A1821" s="179" t="str">
        <f t="shared" si="112"/>
        <v>71B</v>
      </c>
      <c r="B1821" s="179">
        <v>1819</v>
      </c>
      <c r="C1821" s="182">
        <f t="shared" si="113"/>
        <v>513</v>
      </c>
      <c r="D1821" s="179">
        <f t="shared" si="114"/>
        <v>10</v>
      </c>
      <c r="E1821" s="179" t="str">
        <f t="shared" si="115"/>
        <v>R513.10</v>
      </c>
      <c r="F1821" s="9" t="s">
        <v>2674</v>
      </c>
    </row>
    <row r="1822" spans="1:6">
      <c r="A1822" s="179" t="str">
        <f t="shared" si="112"/>
        <v>71C</v>
      </c>
      <c r="B1822" s="179">
        <v>1820</v>
      </c>
      <c r="C1822" s="182">
        <f t="shared" si="113"/>
        <v>513</v>
      </c>
      <c r="D1822" s="179">
        <f t="shared" si="114"/>
        <v>11</v>
      </c>
      <c r="E1822" s="179" t="str">
        <f t="shared" si="115"/>
        <v>R513.11</v>
      </c>
      <c r="F1822" s="9" t="s">
        <v>2675</v>
      </c>
    </row>
    <row r="1823" spans="1:6">
      <c r="A1823" s="179" t="str">
        <f t="shared" si="112"/>
        <v>71D</v>
      </c>
      <c r="B1823" s="179">
        <v>1821</v>
      </c>
      <c r="C1823" s="182">
        <f t="shared" si="113"/>
        <v>513</v>
      </c>
      <c r="D1823" s="179">
        <f t="shared" si="114"/>
        <v>12</v>
      </c>
      <c r="E1823" s="179" t="str">
        <f t="shared" si="115"/>
        <v>R513.12</v>
      </c>
      <c r="F1823" s="9" t="s">
        <v>2676</v>
      </c>
    </row>
    <row r="1824" spans="1:6">
      <c r="A1824" s="179" t="str">
        <f t="shared" si="112"/>
        <v>71E</v>
      </c>
      <c r="B1824" s="179">
        <v>1822</v>
      </c>
      <c r="C1824" s="182">
        <f t="shared" si="113"/>
        <v>513</v>
      </c>
      <c r="D1824" s="179">
        <f t="shared" si="114"/>
        <v>13</v>
      </c>
      <c r="E1824" s="179" t="str">
        <f t="shared" si="115"/>
        <v>R513.13</v>
      </c>
      <c r="F1824" s="9" t="s">
        <v>2677</v>
      </c>
    </row>
    <row r="1825" spans="1:6">
      <c r="A1825" s="179" t="str">
        <f t="shared" si="112"/>
        <v>71F</v>
      </c>
      <c r="B1825" s="179">
        <v>1823</v>
      </c>
      <c r="C1825" s="182">
        <f t="shared" si="113"/>
        <v>513</v>
      </c>
      <c r="D1825" s="179">
        <f t="shared" si="114"/>
        <v>14</v>
      </c>
      <c r="E1825" s="179" t="str">
        <f t="shared" si="115"/>
        <v>R513.14</v>
      </c>
      <c r="F1825" s="9" t="s">
        <v>2663</v>
      </c>
    </row>
    <row r="1826" spans="1:6">
      <c r="A1826" s="179" t="str">
        <f t="shared" si="112"/>
        <v>720</v>
      </c>
      <c r="B1826" s="179">
        <v>1824</v>
      </c>
      <c r="C1826" s="182">
        <f t="shared" si="113"/>
        <v>513</v>
      </c>
      <c r="D1826" s="179">
        <f t="shared" si="114"/>
        <v>15</v>
      </c>
      <c r="E1826" s="179" t="str">
        <f t="shared" si="115"/>
        <v>R513.15</v>
      </c>
      <c r="F1826" s="9" t="s">
        <v>2663</v>
      </c>
    </row>
    <row r="1827" spans="1:6">
      <c r="A1827" s="179" t="str">
        <f t="shared" si="112"/>
        <v>721</v>
      </c>
      <c r="B1827" s="179">
        <v>1825</v>
      </c>
      <c r="C1827" s="182">
        <f t="shared" si="113"/>
        <v>514</v>
      </c>
      <c r="D1827" s="179">
        <f t="shared" si="114"/>
        <v>0</v>
      </c>
      <c r="E1827" s="179" t="str">
        <f t="shared" si="115"/>
        <v>R514.0</v>
      </c>
      <c r="F1827" s="9" t="s">
        <v>2678</v>
      </c>
    </row>
    <row r="1828" spans="1:6">
      <c r="A1828" s="179" t="str">
        <f t="shared" si="112"/>
        <v>722</v>
      </c>
      <c r="B1828" s="179">
        <v>1826</v>
      </c>
      <c r="C1828" s="182">
        <f t="shared" si="113"/>
        <v>514</v>
      </c>
      <c r="D1828" s="179">
        <f t="shared" si="114"/>
        <v>1</v>
      </c>
      <c r="E1828" s="179" t="str">
        <f t="shared" si="115"/>
        <v>R514.1</v>
      </c>
      <c r="F1828" s="9" t="s">
        <v>2679</v>
      </c>
    </row>
    <row r="1829" spans="1:6">
      <c r="A1829" s="179" t="str">
        <f t="shared" si="112"/>
        <v>723</v>
      </c>
      <c r="B1829" s="179">
        <v>1827</v>
      </c>
      <c r="C1829" s="182">
        <f t="shared" si="113"/>
        <v>514</v>
      </c>
      <c r="D1829" s="179">
        <f t="shared" si="114"/>
        <v>2</v>
      </c>
      <c r="E1829" s="179" t="str">
        <f t="shared" si="115"/>
        <v>R514.2</v>
      </c>
      <c r="F1829" s="9" t="s">
        <v>2680</v>
      </c>
    </row>
    <row r="1830" spans="1:6">
      <c r="A1830" s="179" t="str">
        <f t="shared" si="112"/>
        <v>724</v>
      </c>
      <c r="B1830" s="179">
        <v>1828</v>
      </c>
      <c r="C1830" s="182">
        <f t="shared" si="113"/>
        <v>514</v>
      </c>
      <c r="D1830" s="179">
        <f t="shared" si="114"/>
        <v>3</v>
      </c>
      <c r="E1830" s="179" t="str">
        <f t="shared" si="115"/>
        <v>R514.3</v>
      </c>
      <c r="F1830" s="9" t="s">
        <v>2681</v>
      </c>
    </row>
    <row r="1831" spans="1:6">
      <c r="A1831" s="179" t="str">
        <f t="shared" si="112"/>
        <v>725</v>
      </c>
      <c r="B1831" s="179">
        <v>1829</v>
      </c>
      <c r="C1831" s="182">
        <f t="shared" si="113"/>
        <v>514</v>
      </c>
      <c r="D1831" s="179">
        <f t="shared" si="114"/>
        <v>4</v>
      </c>
      <c r="E1831" s="179" t="str">
        <f t="shared" si="115"/>
        <v>R514.4</v>
      </c>
      <c r="F1831" s="9" t="s">
        <v>2682</v>
      </c>
    </row>
    <row r="1832" spans="1:6">
      <c r="A1832" s="179" t="str">
        <f t="shared" si="112"/>
        <v>726</v>
      </c>
      <c r="B1832" s="179">
        <v>1830</v>
      </c>
      <c r="C1832" s="182">
        <f t="shared" si="113"/>
        <v>514</v>
      </c>
      <c r="D1832" s="179">
        <f t="shared" si="114"/>
        <v>5</v>
      </c>
      <c r="E1832" s="179" t="str">
        <f t="shared" si="115"/>
        <v>R514.5</v>
      </c>
      <c r="F1832" s="9" t="s">
        <v>2683</v>
      </c>
    </row>
    <row r="1833" spans="1:6">
      <c r="A1833" s="179" t="str">
        <f t="shared" si="112"/>
        <v>727</v>
      </c>
      <c r="B1833" s="179">
        <v>1831</v>
      </c>
      <c r="C1833" s="182">
        <f t="shared" si="113"/>
        <v>514</v>
      </c>
      <c r="D1833" s="179">
        <f t="shared" si="114"/>
        <v>6</v>
      </c>
      <c r="E1833" s="179" t="str">
        <f t="shared" si="115"/>
        <v>R514.6</v>
      </c>
      <c r="F1833" s="9" t="s">
        <v>2663</v>
      </c>
    </row>
    <row r="1834" spans="1:6">
      <c r="A1834" s="179" t="str">
        <f t="shared" si="112"/>
        <v>728</v>
      </c>
      <c r="B1834" s="179">
        <v>1832</v>
      </c>
      <c r="C1834" s="182">
        <f t="shared" si="113"/>
        <v>514</v>
      </c>
      <c r="D1834" s="179">
        <f t="shared" si="114"/>
        <v>7</v>
      </c>
      <c r="E1834" s="179" t="str">
        <f t="shared" si="115"/>
        <v>R514.7</v>
      </c>
      <c r="F1834" s="9" t="s">
        <v>2663</v>
      </c>
    </row>
    <row r="1835" spans="1:6">
      <c r="A1835" s="179" t="str">
        <f t="shared" si="112"/>
        <v>729</v>
      </c>
      <c r="B1835" s="179">
        <v>1833</v>
      </c>
      <c r="C1835" s="182">
        <f t="shared" si="113"/>
        <v>514</v>
      </c>
      <c r="D1835" s="179">
        <f t="shared" si="114"/>
        <v>8</v>
      </c>
      <c r="E1835" s="179" t="str">
        <f t="shared" si="115"/>
        <v>R514.8</v>
      </c>
      <c r="F1835" s="9" t="s">
        <v>2684</v>
      </c>
    </row>
    <row r="1836" spans="1:6">
      <c r="A1836" s="179" t="str">
        <f t="shared" si="112"/>
        <v>72A</v>
      </c>
      <c r="B1836" s="179">
        <v>1834</v>
      </c>
      <c r="C1836" s="182">
        <f t="shared" si="113"/>
        <v>514</v>
      </c>
      <c r="D1836" s="179">
        <f t="shared" si="114"/>
        <v>9</v>
      </c>
      <c r="E1836" s="179" t="str">
        <f t="shared" si="115"/>
        <v>R514.9</v>
      </c>
      <c r="F1836" s="9" t="s">
        <v>2685</v>
      </c>
    </row>
    <row r="1837" spans="1:6">
      <c r="A1837" s="179" t="str">
        <f t="shared" si="112"/>
        <v>72B</v>
      </c>
      <c r="B1837" s="179">
        <v>1835</v>
      </c>
      <c r="C1837" s="182">
        <f t="shared" si="113"/>
        <v>514</v>
      </c>
      <c r="D1837" s="179">
        <f t="shared" si="114"/>
        <v>10</v>
      </c>
      <c r="E1837" s="179" t="str">
        <f t="shared" si="115"/>
        <v>R514.10</v>
      </c>
      <c r="F1837" s="9" t="s">
        <v>2686</v>
      </c>
    </row>
    <row r="1838" spans="1:6">
      <c r="A1838" s="179" t="str">
        <f t="shared" si="112"/>
        <v>72C</v>
      </c>
      <c r="B1838" s="179">
        <v>1836</v>
      </c>
      <c r="C1838" s="182">
        <f t="shared" si="113"/>
        <v>514</v>
      </c>
      <c r="D1838" s="179">
        <f t="shared" si="114"/>
        <v>11</v>
      </c>
      <c r="E1838" s="179" t="str">
        <f t="shared" si="115"/>
        <v>R514.11</v>
      </c>
      <c r="F1838" s="9" t="s">
        <v>2663</v>
      </c>
    </row>
    <row r="1839" spans="1:6">
      <c r="A1839" s="179" t="str">
        <f t="shared" si="112"/>
        <v>72D</v>
      </c>
      <c r="B1839" s="179">
        <v>1837</v>
      </c>
      <c r="C1839" s="182">
        <f t="shared" si="113"/>
        <v>514</v>
      </c>
      <c r="D1839" s="179">
        <f t="shared" si="114"/>
        <v>12</v>
      </c>
      <c r="E1839" s="179" t="str">
        <f t="shared" si="115"/>
        <v>R514.12</v>
      </c>
      <c r="F1839" s="9" t="s">
        <v>2663</v>
      </c>
    </row>
    <row r="1840" spans="1:6">
      <c r="A1840" s="179" t="str">
        <f t="shared" si="112"/>
        <v>72E</v>
      </c>
      <c r="B1840" s="179">
        <v>1838</v>
      </c>
      <c r="C1840" s="182">
        <f t="shared" si="113"/>
        <v>514</v>
      </c>
      <c r="D1840" s="179">
        <f t="shared" si="114"/>
        <v>13</v>
      </c>
      <c r="E1840" s="179" t="str">
        <f t="shared" si="115"/>
        <v>R514.13</v>
      </c>
      <c r="F1840" s="9" t="s">
        <v>2687</v>
      </c>
    </row>
    <row r="1841" spans="1:6">
      <c r="A1841" s="179" t="str">
        <f t="shared" si="112"/>
        <v>72F</v>
      </c>
      <c r="B1841" s="179">
        <v>1839</v>
      </c>
      <c r="C1841" s="182">
        <f t="shared" si="113"/>
        <v>514</v>
      </c>
      <c r="D1841" s="179">
        <f t="shared" si="114"/>
        <v>14</v>
      </c>
      <c r="E1841" s="179" t="str">
        <f t="shared" si="115"/>
        <v>R514.14</v>
      </c>
      <c r="F1841" s="9" t="s">
        <v>2688</v>
      </c>
    </row>
    <row r="1842" spans="1:6">
      <c r="A1842" s="179" t="str">
        <f t="shared" si="112"/>
        <v>730</v>
      </c>
      <c r="B1842" s="179">
        <v>1840</v>
      </c>
      <c r="C1842" s="182">
        <f t="shared" si="113"/>
        <v>514</v>
      </c>
      <c r="D1842" s="179">
        <f t="shared" si="114"/>
        <v>15</v>
      </c>
      <c r="E1842" s="179" t="str">
        <f t="shared" si="115"/>
        <v>R514.15</v>
      </c>
      <c r="F1842" s="55" t="s">
        <v>2689</v>
      </c>
    </row>
    <row r="1843" spans="1:6">
      <c r="A1843" s="179" t="str">
        <f t="shared" si="112"/>
        <v>731</v>
      </c>
      <c r="B1843" s="179">
        <v>1841</v>
      </c>
      <c r="C1843" s="182">
        <f t="shared" si="113"/>
        <v>515</v>
      </c>
      <c r="D1843" s="179">
        <f t="shared" si="114"/>
        <v>0</v>
      </c>
      <c r="E1843" s="179" t="str">
        <f t="shared" si="115"/>
        <v>R515.0</v>
      </c>
      <c r="F1843" s="9" t="s">
        <v>2663</v>
      </c>
    </row>
    <row r="1844" spans="1:6">
      <c r="A1844" s="179" t="str">
        <f t="shared" si="112"/>
        <v>732</v>
      </c>
      <c r="B1844" s="179">
        <v>1842</v>
      </c>
      <c r="C1844" s="182">
        <f t="shared" si="113"/>
        <v>515</v>
      </c>
      <c r="D1844" s="179">
        <f t="shared" si="114"/>
        <v>1</v>
      </c>
      <c r="E1844" s="179" t="str">
        <f t="shared" si="115"/>
        <v>R515.1</v>
      </c>
      <c r="F1844" s="9" t="s">
        <v>2690</v>
      </c>
    </row>
    <row r="1845" spans="1:6">
      <c r="A1845" s="179" t="str">
        <f t="shared" si="112"/>
        <v>733</v>
      </c>
      <c r="B1845" s="179">
        <v>1843</v>
      </c>
      <c r="C1845" s="182">
        <f t="shared" si="113"/>
        <v>515</v>
      </c>
      <c r="D1845" s="179">
        <f t="shared" si="114"/>
        <v>2</v>
      </c>
      <c r="E1845" s="179" t="str">
        <f t="shared" si="115"/>
        <v>R515.2</v>
      </c>
      <c r="F1845" s="9" t="s">
        <v>2663</v>
      </c>
    </row>
    <row r="1846" spans="1:6">
      <c r="A1846" s="179" t="str">
        <f t="shared" si="112"/>
        <v>734</v>
      </c>
      <c r="B1846" s="179">
        <v>1844</v>
      </c>
      <c r="C1846" s="182">
        <f t="shared" si="113"/>
        <v>515</v>
      </c>
      <c r="D1846" s="179">
        <f t="shared" si="114"/>
        <v>3</v>
      </c>
      <c r="E1846" s="179" t="str">
        <f t="shared" si="115"/>
        <v>R515.3</v>
      </c>
      <c r="F1846" s="9" t="s">
        <v>2691</v>
      </c>
    </row>
    <row r="1847" spans="1:6">
      <c r="A1847" s="179" t="str">
        <f t="shared" si="112"/>
        <v>735</v>
      </c>
      <c r="B1847" s="179">
        <v>1845</v>
      </c>
      <c r="C1847" s="182">
        <f t="shared" si="113"/>
        <v>515</v>
      </c>
      <c r="D1847" s="179">
        <f t="shared" si="114"/>
        <v>4</v>
      </c>
      <c r="E1847" s="179" t="str">
        <f t="shared" si="115"/>
        <v>R515.4</v>
      </c>
      <c r="F1847" s="9" t="s">
        <v>2692</v>
      </c>
    </row>
    <row r="1848" spans="1:6">
      <c r="A1848" s="179" t="str">
        <f t="shared" si="112"/>
        <v>736</v>
      </c>
      <c r="B1848" s="179">
        <v>1846</v>
      </c>
      <c r="C1848" s="182">
        <f t="shared" si="113"/>
        <v>515</v>
      </c>
      <c r="D1848" s="179">
        <f t="shared" si="114"/>
        <v>5</v>
      </c>
      <c r="E1848" s="179" t="str">
        <f t="shared" si="115"/>
        <v>R515.5</v>
      </c>
      <c r="F1848" s="9" t="s">
        <v>2693</v>
      </c>
    </row>
    <row r="1849" spans="1:6">
      <c r="A1849" s="179" t="str">
        <f t="shared" si="112"/>
        <v>737</v>
      </c>
      <c r="B1849" s="179">
        <v>1847</v>
      </c>
      <c r="C1849" s="182">
        <f t="shared" si="113"/>
        <v>515</v>
      </c>
      <c r="D1849" s="179">
        <f t="shared" si="114"/>
        <v>6</v>
      </c>
      <c r="E1849" s="179" t="str">
        <f t="shared" si="115"/>
        <v>R515.6</v>
      </c>
      <c r="F1849" s="9" t="s">
        <v>2694</v>
      </c>
    </row>
    <row r="1850" spans="1:6">
      <c r="A1850" s="179" t="str">
        <f t="shared" si="112"/>
        <v>738</v>
      </c>
      <c r="B1850" s="179">
        <v>1848</v>
      </c>
      <c r="C1850" s="182">
        <f t="shared" si="113"/>
        <v>515</v>
      </c>
      <c r="D1850" s="179">
        <f t="shared" si="114"/>
        <v>7</v>
      </c>
      <c r="E1850" s="179" t="str">
        <f t="shared" si="115"/>
        <v>R515.7</v>
      </c>
      <c r="F1850" s="9" t="s">
        <v>2695</v>
      </c>
    </row>
    <row r="1851" spans="1:6">
      <c r="A1851" s="179" t="str">
        <f t="shared" si="112"/>
        <v>739</v>
      </c>
      <c r="B1851" s="179">
        <v>1849</v>
      </c>
      <c r="C1851" s="182">
        <f t="shared" si="113"/>
        <v>515</v>
      </c>
      <c r="D1851" s="179">
        <f t="shared" si="114"/>
        <v>8</v>
      </c>
      <c r="E1851" s="179" t="str">
        <f t="shared" si="115"/>
        <v>R515.8</v>
      </c>
      <c r="F1851" s="9" t="s">
        <v>2696</v>
      </c>
    </row>
    <row r="1852" spans="1:6">
      <c r="A1852" s="179" t="str">
        <f t="shared" si="112"/>
        <v>73A</v>
      </c>
      <c r="B1852" s="179">
        <v>1850</v>
      </c>
      <c r="C1852" s="182">
        <f t="shared" si="113"/>
        <v>515</v>
      </c>
      <c r="D1852" s="179">
        <f t="shared" si="114"/>
        <v>9</v>
      </c>
      <c r="E1852" s="179" t="str">
        <f t="shared" si="115"/>
        <v>R515.9</v>
      </c>
      <c r="F1852" s="9" t="s">
        <v>2697</v>
      </c>
    </row>
    <row r="1853" spans="1:6">
      <c r="A1853" s="179" t="str">
        <f t="shared" si="112"/>
        <v>73B</v>
      </c>
      <c r="B1853" s="179">
        <v>1851</v>
      </c>
      <c r="C1853" s="182">
        <f t="shared" si="113"/>
        <v>515</v>
      </c>
      <c r="D1853" s="179">
        <f t="shared" si="114"/>
        <v>10</v>
      </c>
      <c r="E1853" s="179" t="str">
        <f t="shared" si="115"/>
        <v>R515.10</v>
      </c>
      <c r="F1853" s="9" t="s">
        <v>2698</v>
      </c>
    </row>
    <row r="1854" spans="1:6">
      <c r="A1854" s="179" t="str">
        <f t="shared" si="112"/>
        <v>73C</v>
      </c>
      <c r="B1854" s="179">
        <v>1852</v>
      </c>
      <c r="C1854" s="182">
        <f t="shared" si="113"/>
        <v>515</v>
      </c>
      <c r="D1854" s="179">
        <f t="shared" si="114"/>
        <v>11</v>
      </c>
      <c r="E1854" s="179" t="str">
        <f t="shared" si="115"/>
        <v>R515.11</v>
      </c>
      <c r="F1854" s="9" t="s">
        <v>2699</v>
      </c>
    </row>
    <row r="1855" spans="1:6">
      <c r="A1855" s="179" t="str">
        <f t="shared" si="112"/>
        <v>73D</v>
      </c>
      <c r="B1855" s="179">
        <v>1853</v>
      </c>
      <c r="C1855" s="182">
        <f t="shared" si="113"/>
        <v>515</v>
      </c>
      <c r="D1855" s="179">
        <f t="shared" si="114"/>
        <v>12</v>
      </c>
      <c r="E1855" s="179" t="str">
        <f t="shared" si="115"/>
        <v>R515.12</v>
      </c>
      <c r="F1855" s="9" t="s">
        <v>2700</v>
      </c>
    </row>
    <row r="1856" spans="1:6">
      <c r="A1856" s="179" t="str">
        <f t="shared" si="112"/>
        <v>73E</v>
      </c>
      <c r="B1856" s="179">
        <v>1854</v>
      </c>
      <c r="C1856" s="182">
        <f t="shared" si="113"/>
        <v>515</v>
      </c>
      <c r="D1856" s="179">
        <f t="shared" si="114"/>
        <v>13</v>
      </c>
      <c r="E1856" s="179" t="str">
        <f t="shared" si="115"/>
        <v>R515.13</v>
      </c>
      <c r="F1856" s="9" t="s">
        <v>2701</v>
      </c>
    </row>
    <row r="1857" spans="1:6">
      <c r="A1857" s="179" t="str">
        <f t="shared" si="112"/>
        <v>73F</v>
      </c>
      <c r="B1857" s="179">
        <v>1855</v>
      </c>
      <c r="C1857" s="182">
        <f t="shared" si="113"/>
        <v>515</v>
      </c>
      <c r="D1857" s="179">
        <f t="shared" si="114"/>
        <v>14</v>
      </c>
      <c r="E1857" s="179" t="str">
        <f t="shared" si="115"/>
        <v>R515.14</v>
      </c>
      <c r="F1857" s="9" t="s">
        <v>2702</v>
      </c>
    </row>
    <row r="1858" spans="1:6">
      <c r="A1858" s="179" t="str">
        <f t="shared" si="112"/>
        <v>740</v>
      </c>
      <c r="B1858" s="179">
        <v>1856</v>
      </c>
      <c r="C1858" s="182">
        <f t="shared" si="113"/>
        <v>515</v>
      </c>
      <c r="D1858" s="179">
        <f t="shared" si="114"/>
        <v>15</v>
      </c>
      <c r="E1858" s="179" t="str">
        <f t="shared" si="115"/>
        <v>R515.15</v>
      </c>
      <c r="F1858" s="9" t="s">
        <v>2703</v>
      </c>
    </row>
    <row r="1859" spans="1:6">
      <c r="A1859" s="179" t="str">
        <f t="shared" si="112"/>
        <v>741</v>
      </c>
      <c r="B1859" s="179">
        <v>1857</v>
      </c>
      <c r="C1859" s="182">
        <f t="shared" si="113"/>
        <v>516</v>
      </c>
      <c r="D1859" s="179">
        <f t="shared" si="114"/>
        <v>0</v>
      </c>
      <c r="E1859" s="179" t="str">
        <f t="shared" si="115"/>
        <v>R516.0</v>
      </c>
      <c r="F1859" s="9" t="s">
        <v>2704</v>
      </c>
    </row>
    <row r="1860" spans="1:6">
      <c r="A1860" s="179" t="str">
        <f t="shared" ref="A1860:A1923" si="116">DEC2HEX(B1860)</f>
        <v>742</v>
      </c>
      <c r="B1860" s="179">
        <v>1858</v>
      </c>
      <c r="C1860" s="182">
        <f t="shared" si="113"/>
        <v>516</v>
      </c>
      <c r="D1860" s="179">
        <f t="shared" si="114"/>
        <v>1</v>
      </c>
      <c r="E1860" s="179" t="str">
        <f t="shared" si="115"/>
        <v>R516.1</v>
      </c>
      <c r="F1860" s="9" t="s">
        <v>2705</v>
      </c>
    </row>
    <row r="1861" spans="1:6">
      <c r="A1861" s="179" t="str">
        <f t="shared" si="116"/>
        <v>743</v>
      </c>
      <c r="B1861" s="179">
        <v>1859</v>
      </c>
      <c r="C1861" s="182">
        <f t="shared" si="113"/>
        <v>516</v>
      </c>
      <c r="D1861" s="179">
        <f t="shared" si="114"/>
        <v>2</v>
      </c>
      <c r="E1861" s="179" t="str">
        <f t="shared" si="115"/>
        <v>R516.2</v>
      </c>
      <c r="F1861" s="9" t="s">
        <v>2706</v>
      </c>
    </row>
    <row r="1862" spans="1:6">
      <c r="A1862" s="179" t="str">
        <f t="shared" si="116"/>
        <v>744</v>
      </c>
      <c r="B1862" s="179">
        <v>1860</v>
      </c>
      <c r="C1862" s="182">
        <f t="shared" si="113"/>
        <v>516</v>
      </c>
      <c r="D1862" s="179">
        <f t="shared" si="114"/>
        <v>3</v>
      </c>
      <c r="E1862" s="179" t="str">
        <f t="shared" si="115"/>
        <v>R516.3</v>
      </c>
      <c r="F1862" s="9" t="s">
        <v>2707</v>
      </c>
    </row>
    <row r="1863" spans="1:6">
      <c r="A1863" s="179" t="str">
        <f t="shared" si="116"/>
        <v>745</v>
      </c>
      <c r="B1863" s="179">
        <v>1861</v>
      </c>
      <c r="C1863" s="182">
        <f t="shared" si="113"/>
        <v>516</v>
      </c>
      <c r="D1863" s="179">
        <f t="shared" si="114"/>
        <v>4</v>
      </c>
      <c r="E1863" s="179" t="str">
        <f t="shared" si="115"/>
        <v>R516.4</v>
      </c>
      <c r="F1863" s="9" t="s">
        <v>2708</v>
      </c>
    </row>
    <row r="1864" spans="1:6">
      <c r="A1864" s="179" t="str">
        <f t="shared" si="116"/>
        <v>746</v>
      </c>
      <c r="B1864" s="179">
        <v>1862</v>
      </c>
      <c r="C1864" s="182">
        <f t="shared" ref="C1864:C1927" si="117">IF(D1863&lt;&gt;15,C1863,C1863+1)</f>
        <v>516</v>
      </c>
      <c r="D1864" s="179">
        <f t="shared" si="114"/>
        <v>5</v>
      </c>
      <c r="E1864" s="179" t="str">
        <f t="shared" si="115"/>
        <v>R516.5</v>
      </c>
      <c r="F1864" s="9" t="s">
        <v>2709</v>
      </c>
    </row>
    <row r="1865" spans="1:6">
      <c r="A1865" s="179" t="str">
        <f t="shared" si="116"/>
        <v>747</v>
      </c>
      <c r="B1865" s="179">
        <v>1863</v>
      </c>
      <c r="C1865" s="182">
        <f t="shared" si="117"/>
        <v>516</v>
      </c>
      <c r="D1865" s="179">
        <f t="shared" si="114"/>
        <v>6</v>
      </c>
      <c r="E1865" s="179" t="str">
        <f t="shared" si="115"/>
        <v>R516.6</v>
      </c>
      <c r="F1865" s="9" t="s">
        <v>2710</v>
      </c>
    </row>
    <row r="1866" spans="1:6">
      <c r="A1866" s="179" t="str">
        <f t="shared" si="116"/>
        <v>748</v>
      </c>
      <c r="B1866" s="179">
        <v>1864</v>
      </c>
      <c r="C1866" s="182">
        <f t="shared" si="117"/>
        <v>516</v>
      </c>
      <c r="D1866" s="179">
        <f t="shared" si="114"/>
        <v>7</v>
      </c>
      <c r="E1866" s="179" t="str">
        <f t="shared" si="115"/>
        <v>R516.7</v>
      </c>
      <c r="F1866" s="9" t="s">
        <v>2711</v>
      </c>
    </row>
    <row r="1867" spans="1:6">
      <c r="A1867" s="179" t="str">
        <f t="shared" si="116"/>
        <v>749</v>
      </c>
      <c r="B1867" s="179">
        <v>1865</v>
      </c>
      <c r="C1867" s="182">
        <f t="shared" si="117"/>
        <v>516</v>
      </c>
      <c r="D1867" s="179">
        <f t="shared" si="114"/>
        <v>8</v>
      </c>
      <c r="E1867" s="179" t="str">
        <f t="shared" si="115"/>
        <v>R516.8</v>
      </c>
      <c r="F1867" s="9" t="s">
        <v>2712</v>
      </c>
    </row>
    <row r="1868" spans="1:6">
      <c r="A1868" s="179" t="str">
        <f t="shared" si="116"/>
        <v>74A</v>
      </c>
      <c r="B1868" s="179">
        <v>1866</v>
      </c>
      <c r="C1868" s="182">
        <f t="shared" si="117"/>
        <v>516</v>
      </c>
      <c r="D1868" s="179">
        <f t="shared" si="114"/>
        <v>9</v>
      </c>
      <c r="E1868" s="179" t="str">
        <f t="shared" si="115"/>
        <v>R516.9</v>
      </c>
      <c r="F1868" s="9" t="s">
        <v>2713</v>
      </c>
    </row>
    <row r="1869" spans="1:6">
      <c r="A1869" s="179" t="str">
        <f t="shared" si="116"/>
        <v>74B</v>
      </c>
      <c r="B1869" s="179">
        <v>1867</v>
      </c>
      <c r="C1869" s="182">
        <f t="shared" si="117"/>
        <v>516</v>
      </c>
      <c r="D1869" s="179">
        <f t="shared" ref="D1869:D1932" si="118">IF(D1868&lt;&gt;15,D1868+1,0)</f>
        <v>10</v>
      </c>
      <c r="E1869" s="179" t="str">
        <f t="shared" si="115"/>
        <v>R516.10</v>
      </c>
      <c r="F1869" s="9" t="s">
        <v>2714</v>
      </c>
    </row>
    <row r="1870" spans="1:6">
      <c r="A1870" s="179" t="str">
        <f t="shared" si="116"/>
        <v>74C</v>
      </c>
      <c r="B1870" s="179">
        <v>1868</v>
      </c>
      <c r="C1870" s="182">
        <f t="shared" si="117"/>
        <v>516</v>
      </c>
      <c r="D1870" s="179">
        <f t="shared" si="118"/>
        <v>11</v>
      </c>
      <c r="E1870" s="179" t="str">
        <f t="shared" ref="E1870:E1933" si="119">B$2&amp;C1870&amp;"."&amp;D1870</f>
        <v>R516.11</v>
      </c>
      <c r="F1870" s="9" t="s">
        <v>2715</v>
      </c>
    </row>
    <row r="1871" spans="1:6">
      <c r="A1871" s="179" t="str">
        <f t="shared" si="116"/>
        <v>74D</v>
      </c>
      <c r="B1871" s="179">
        <v>1869</v>
      </c>
      <c r="C1871" s="182">
        <f t="shared" si="117"/>
        <v>516</v>
      </c>
      <c r="D1871" s="179">
        <f t="shared" si="118"/>
        <v>12</v>
      </c>
      <c r="E1871" s="179" t="str">
        <f t="shared" si="119"/>
        <v>R516.12</v>
      </c>
      <c r="F1871" s="9" t="s">
        <v>2715</v>
      </c>
    </row>
    <row r="1872" spans="1:6">
      <c r="A1872" s="179" t="str">
        <f t="shared" si="116"/>
        <v>74E</v>
      </c>
      <c r="B1872" s="179">
        <v>1870</v>
      </c>
      <c r="C1872" s="182">
        <f t="shared" si="117"/>
        <v>516</v>
      </c>
      <c r="D1872" s="179">
        <f t="shared" si="118"/>
        <v>13</v>
      </c>
      <c r="E1872" s="179" t="str">
        <f t="shared" si="119"/>
        <v>R516.13</v>
      </c>
      <c r="F1872" s="9" t="s">
        <v>2715</v>
      </c>
    </row>
    <row r="1873" spans="1:6">
      <c r="A1873" s="179" t="str">
        <f t="shared" si="116"/>
        <v>74F</v>
      </c>
      <c r="B1873" s="179">
        <v>1871</v>
      </c>
      <c r="C1873" s="182">
        <f t="shared" si="117"/>
        <v>516</v>
      </c>
      <c r="D1873" s="179">
        <f t="shared" si="118"/>
        <v>14</v>
      </c>
      <c r="E1873" s="179" t="str">
        <f t="shared" si="119"/>
        <v>R516.14</v>
      </c>
      <c r="F1873" s="9" t="s">
        <v>2715</v>
      </c>
    </row>
    <row r="1874" spans="1:6">
      <c r="A1874" s="179" t="str">
        <f t="shared" si="116"/>
        <v>750</v>
      </c>
      <c r="B1874" s="179">
        <v>1872</v>
      </c>
      <c r="C1874" s="182">
        <f t="shared" si="117"/>
        <v>516</v>
      </c>
      <c r="D1874" s="179">
        <f t="shared" si="118"/>
        <v>15</v>
      </c>
      <c r="E1874" s="179" t="str">
        <f t="shared" si="119"/>
        <v>R516.15</v>
      </c>
      <c r="F1874" s="9" t="s">
        <v>2715</v>
      </c>
    </row>
    <row r="1875" spans="1:6">
      <c r="A1875" s="179" t="str">
        <f t="shared" si="116"/>
        <v>751</v>
      </c>
      <c r="B1875" s="179">
        <v>1873</v>
      </c>
      <c r="C1875" s="182">
        <f t="shared" si="117"/>
        <v>517</v>
      </c>
      <c r="D1875" s="179">
        <f t="shared" si="118"/>
        <v>0</v>
      </c>
      <c r="E1875" s="179" t="str">
        <f t="shared" si="119"/>
        <v>R517.0</v>
      </c>
      <c r="F1875" s="9" t="s">
        <v>2716</v>
      </c>
    </row>
    <row r="1876" spans="1:6">
      <c r="A1876" s="179" t="str">
        <f t="shared" si="116"/>
        <v>752</v>
      </c>
      <c r="B1876" s="179">
        <v>1874</v>
      </c>
      <c r="C1876" s="182">
        <f t="shared" si="117"/>
        <v>517</v>
      </c>
      <c r="D1876" s="179">
        <f t="shared" si="118"/>
        <v>1</v>
      </c>
      <c r="E1876" s="179" t="str">
        <f t="shared" si="119"/>
        <v>R517.1</v>
      </c>
      <c r="F1876" s="9" t="s">
        <v>2717</v>
      </c>
    </row>
    <row r="1877" spans="1:6">
      <c r="A1877" s="179" t="str">
        <f t="shared" si="116"/>
        <v>753</v>
      </c>
      <c r="B1877" s="179">
        <v>1875</v>
      </c>
      <c r="C1877" s="182">
        <f t="shared" si="117"/>
        <v>517</v>
      </c>
      <c r="D1877" s="179">
        <f t="shared" si="118"/>
        <v>2</v>
      </c>
      <c r="E1877" s="179" t="str">
        <f t="shared" si="119"/>
        <v>R517.2</v>
      </c>
      <c r="F1877" s="9" t="s">
        <v>2718</v>
      </c>
    </row>
    <row r="1878" spans="1:6">
      <c r="A1878" s="179" t="str">
        <f t="shared" si="116"/>
        <v>754</v>
      </c>
      <c r="B1878" s="179">
        <v>1876</v>
      </c>
      <c r="C1878" s="182">
        <f t="shared" si="117"/>
        <v>517</v>
      </c>
      <c r="D1878" s="179">
        <f t="shared" si="118"/>
        <v>3</v>
      </c>
      <c r="E1878" s="179" t="str">
        <f t="shared" si="119"/>
        <v>R517.3</v>
      </c>
      <c r="F1878" s="9" t="s">
        <v>2719</v>
      </c>
    </row>
    <row r="1879" spans="1:6">
      <c r="A1879" s="179" t="str">
        <f t="shared" si="116"/>
        <v>755</v>
      </c>
      <c r="B1879" s="179">
        <v>1877</v>
      </c>
      <c r="C1879" s="182">
        <f t="shared" si="117"/>
        <v>517</v>
      </c>
      <c r="D1879" s="179">
        <f t="shared" si="118"/>
        <v>4</v>
      </c>
      <c r="E1879" s="179" t="str">
        <f t="shared" si="119"/>
        <v>R517.4</v>
      </c>
      <c r="F1879" s="9" t="s">
        <v>2720</v>
      </c>
    </row>
    <row r="1880" spans="1:6">
      <c r="A1880" s="179" t="str">
        <f t="shared" si="116"/>
        <v>756</v>
      </c>
      <c r="B1880" s="179">
        <v>1878</v>
      </c>
      <c r="C1880" s="182">
        <f t="shared" si="117"/>
        <v>517</v>
      </c>
      <c r="D1880" s="179">
        <f t="shared" si="118"/>
        <v>5</v>
      </c>
      <c r="E1880" s="179" t="str">
        <f t="shared" si="119"/>
        <v>R517.5</v>
      </c>
      <c r="F1880" s="9" t="s">
        <v>2721</v>
      </c>
    </row>
    <row r="1881" spans="1:6">
      <c r="A1881" s="179" t="str">
        <f t="shared" si="116"/>
        <v>757</v>
      </c>
      <c r="B1881" s="179">
        <v>1879</v>
      </c>
      <c r="C1881" s="182">
        <f t="shared" si="117"/>
        <v>517</v>
      </c>
      <c r="D1881" s="179">
        <f t="shared" si="118"/>
        <v>6</v>
      </c>
      <c r="E1881" s="179" t="str">
        <f t="shared" si="119"/>
        <v>R517.6</v>
      </c>
      <c r="F1881" s="9" t="s">
        <v>2722</v>
      </c>
    </row>
    <row r="1882" spans="1:6">
      <c r="A1882" s="179" t="str">
        <f t="shared" si="116"/>
        <v>758</v>
      </c>
      <c r="B1882" s="179">
        <v>1880</v>
      </c>
      <c r="C1882" s="182">
        <f t="shared" si="117"/>
        <v>517</v>
      </c>
      <c r="D1882" s="179">
        <f t="shared" si="118"/>
        <v>7</v>
      </c>
      <c r="E1882" s="179" t="str">
        <f t="shared" si="119"/>
        <v>R517.7</v>
      </c>
      <c r="F1882" s="9" t="s">
        <v>2723</v>
      </c>
    </row>
    <row r="1883" spans="1:6">
      <c r="A1883" s="179" t="str">
        <f t="shared" si="116"/>
        <v>759</v>
      </c>
      <c r="B1883" s="179">
        <v>1881</v>
      </c>
      <c r="C1883" s="182">
        <f t="shared" si="117"/>
        <v>517</v>
      </c>
      <c r="D1883" s="179">
        <f t="shared" si="118"/>
        <v>8</v>
      </c>
      <c r="E1883" s="179" t="str">
        <f t="shared" si="119"/>
        <v>R517.8</v>
      </c>
      <c r="F1883" s="9" t="s">
        <v>2724</v>
      </c>
    </row>
    <row r="1884" spans="1:6">
      <c r="A1884" s="179" t="str">
        <f t="shared" si="116"/>
        <v>75A</v>
      </c>
      <c r="B1884" s="179">
        <v>1882</v>
      </c>
      <c r="C1884" s="182">
        <f t="shared" si="117"/>
        <v>517</v>
      </c>
      <c r="D1884" s="179">
        <f t="shared" si="118"/>
        <v>9</v>
      </c>
      <c r="E1884" s="179" t="str">
        <f t="shared" si="119"/>
        <v>R517.9</v>
      </c>
      <c r="F1884" s="9" t="s">
        <v>2725</v>
      </c>
    </row>
    <row r="1885" spans="1:6">
      <c r="A1885" s="179" t="str">
        <f t="shared" si="116"/>
        <v>75B</v>
      </c>
      <c r="B1885" s="179">
        <v>1883</v>
      </c>
      <c r="C1885" s="182">
        <f t="shared" si="117"/>
        <v>517</v>
      </c>
      <c r="D1885" s="179">
        <f t="shared" si="118"/>
        <v>10</v>
      </c>
      <c r="E1885" s="179" t="str">
        <f t="shared" si="119"/>
        <v>R517.10</v>
      </c>
      <c r="F1885" s="9" t="s">
        <v>2726</v>
      </c>
    </row>
    <row r="1886" spans="1:6">
      <c r="A1886" s="179" t="str">
        <f t="shared" si="116"/>
        <v>75C</v>
      </c>
      <c r="B1886" s="179">
        <v>1884</v>
      </c>
      <c r="C1886" s="182">
        <f t="shared" si="117"/>
        <v>517</v>
      </c>
      <c r="D1886" s="179">
        <f t="shared" si="118"/>
        <v>11</v>
      </c>
      <c r="E1886" s="179" t="str">
        <f t="shared" si="119"/>
        <v>R517.11</v>
      </c>
      <c r="F1886" s="9" t="s">
        <v>2727</v>
      </c>
    </row>
    <row r="1887" spans="1:6">
      <c r="A1887" s="179" t="str">
        <f t="shared" si="116"/>
        <v>75D</v>
      </c>
      <c r="B1887" s="179">
        <v>1885</v>
      </c>
      <c r="C1887" s="182">
        <f t="shared" si="117"/>
        <v>517</v>
      </c>
      <c r="D1887" s="179">
        <f t="shared" si="118"/>
        <v>12</v>
      </c>
      <c r="E1887" s="179" t="str">
        <f t="shared" si="119"/>
        <v>R517.12</v>
      </c>
      <c r="F1887" s="9" t="s">
        <v>2728</v>
      </c>
    </row>
    <row r="1888" spans="1:6">
      <c r="A1888" s="179" t="str">
        <f t="shared" si="116"/>
        <v>75E</v>
      </c>
      <c r="B1888" s="179">
        <v>1886</v>
      </c>
      <c r="C1888" s="182">
        <f t="shared" si="117"/>
        <v>517</v>
      </c>
      <c r="D1888" s="179">
        <f t="shared" si="118"/>
        <v>13</v>
      </c>
      <c r="E1888" s="179" t="str">
        <f t="shared" si="119"/>
        <v>R517.13</v>
      </c>
      <c r="F1888" s="9" t="s">
        <v>2729</v>
      </c>
    </row>
    <row r="1889" spans="1:6">
      <c r="A1889" s="179" t="str">
        <f t="shared" si="116"/>
        <v>75F</v>
      </c>
      <c r="B1889" s="179">
        <v>1887</v>
      </c>
      <c r="C1889" s="182">
        <f t="shared" si="117"/>
        <v>517</v>
      </c>
      <c r="D1889" s="179">
        <f t="shared" si="118"/>
        <v>14</v>
      </c>
      <c r="E1889" s="179" t="str">
        <f t="shared" si="119"/>
        <v>R517.14</v>
      </c>
      <c r="F1889" s="9" t="s">
        <v>2715</v>
      </c>
    </row>
    <row r="1890" spans="1:6">
      <c r="A1890" s="179" t="str">
        <f t="shared" si="116"/>
        <v>760</v>
      </c>
      <c r="B1890" s="179">
        <v>1888</v>
      </c>
      <c r="C1890" s="182">
        <f t="shared" si="117"/>
        <v>517</v>
      </c>
      <c r="D1890" s="179">
        <f t="shared" si="118"/>
        <v>15</v>
      </c>
      <c r="E1890" s="179" t="str">
        <f t="shared" si="119"/>
        <v>R517.15</v>
      </c>
      <c r="F1890" s="9" t="s">
        <v>2715</v>
      </c>
    </row>
    <row r="1891" spans="1:6">
      <c r="A1891" s="179" t="str">
        <f t="shared" si="116"/>
        <v>761</v>
      </c>
      <c r="B1891" s="179">
        <v>1889</v>
      </c>
      <c r="C1891" s="182">
        <f t="shared" si="117"/>
        <v>518</v>
      </c>
      <c r="D1891" s="179">
        <f t="shared" si="118"/>
        <v>0</v>
      </c>
      <c r="E1891" s="179" t="str">
        <f t="shared" si="119"/>
        <v>R518.0</v>
      </c>
      <c r="F1891" s="9" t="s">
        <v>2730</v>
      </c>
    </row>
    <row r="1892" spans="1:6">
      <c r="A1892" s="179" t="str">
        <f t="shared" si="116"/>
        <v>762</v>
      </c>
      <c r="B1892" s="179">
        <v>1890</v>
      </c>
      <c r="C1892" s="182">
        <f t="shared" si="117"/>
        <v>518</v>
      </c>
      <c r="D1892" s="179">
        <f t="shared" si="118"/>
        <v>1</v>
      </c>
      <c r="E1892" s="179" t="str">
        <f t="shared" si="119"/>
        <v>R518.1</v>
      </c>
      <c r="F1892" s="9" t="s">
        <v>2731</v>
      </c>
    </row>
    <row r="1893" spans="1:6">
      <c r="A1893" s="179" t="str">
        <f t="shared" si="116"/>
        <v>763</v>
      </c>
      <c r="B1893" s="179">
        <v>1891</v>
      </c>
      <c r="C1893" s="182">
        <f t="shared" si="117"/>
        <v>518</v>
      </c>
      <c r="D1893" s="179">
        <f t="shared" si="118"/>
        <v>2</v>
      </c>
      <c r="E1893" s="179" t="str">
        <f t="shared" si="119"/>
        <v>R518.2</v>
      </c>
      <c r="F1893" s="9" t="s">
        <v>2732</v>
      </c>
    </row>
    <row r="1894" spans="1:6">
      <c r="A1894" s="179" t="str">
        <f t="shared" si="116"/>
        <v>764</v>
      </c>
      <c r="B1894" s="179">
        <v>1892</v>
      </c>
      <c r="C1894" s="182">
        <f t="shared" si="117"/>
        <v>518</v>
      </c>
      <c r="D1894" s="179">
        <f t="shared" si="118"/>
        <v>3</v>
      </c>
      <c r="E1894" s="179" t="str">
        <f t="shared" si="119"/>
        <v>R518.3</v>
      </c>
      <c r="F1894" s="9" t="s">
        <v>2733</v>
      </c>
    </row>
    <row r="1895" spans="1:6">
      <c r="A1895" s="179" t="str">
        <f t="shared" si="116"/>
        <v>765</v>
      </c>
      <c r="B1895" s="179">
        <v>1893</v>
      </c>
      <c r="C1895" s="182">
        <f t="shared" si="117"/>
        <v>518</v>
      </c>
      <c r="D1895" s="179">
        <f t="shared" si="118"/>
        <v>4</v>
      </c>
      <c r="E1895" s="179" t="str">
        <f t="shared" si="119"/>
        <v>R518.4</v>
      </c>
      <c r="F1895" s="9" t="s">
        <v>2734</v>
      </c>
    </row>
    <row r="1896" spans="1:6">
      <c r="A1896" s="179" t="str">
        <f t="shared" si="116"/>
        <v>766</v>
      </c>
      <c r="B1896" s="179">
        <v>1894</v>
      </c>
      <c r="C1896" s="182">
        <f t="shared" si="117"/>
        <v>518</v>
      </c>
      <c r="D1896" s="179">
        <f t="shared" si="118"/>
        <v>5</v>
      </c>
      <c r="E1896" s="179" t="str">
        <f t="shared" si="119"/>
        <v>R518.5</v>
      </c>
      <c r="F1896" s="9" t="s">
        <v>2735</v>
      </c>
    </row>
    <row r="1897" spans="1:6">
      <c r="A1897" s="179" t="str">
        <f t="shared" si="116"/>
        <v>767</v>
      </c>
      <c r="B1897" s="179">
        <v>1895</v>
      </c>
      <c r="C1897" s="182">
        <f t="shared" si="117"/>
        <v>518</v>
      </c>
      <c r="D1897" s="179">
        <f t="shared" si="118"/>
        <v>6</v>
      </c>
      <c r="E1897" s="179" t="str">
        <f t="shared" si="119"/>
        <v>R518.6</v>
      </c>
      <c r="F1897" s="9" t="s">
        <v>2715</v>
      </c>
    </row>
    <row r="1898" spans="1:6">
      <c r="A1898" s="179" t="str">
        <f t="shared" si="116"/>
        <v>768</v>
      </c>
      <c r="B1898" s="179">
        <v>1896</v>
      </c>
      <c r="C1898" s="182">
        <f t="shared" si="117"/>
        <v>518</v>
      </c>
      <c r="D1898" s="179">
        <f t="shared" si="118"/>
        <v>7</v>
      </c>
      <c r="E1898" s="179" t="str">
        <f t="shared" si="119"/>
        <v>R518.7</v>
      </c>
      <c r="F1898" s="9" t="s">
        <v>2715</v>
      </c>
    </row>
    <row r="1899" spans="1:6">
      <c r="A1899" s="179" t="str">
        <f t="shared" si="116"/>
        <v>769</v>
      </c>
      <c r="B1899" s="179">
        <v>1897</v>
      </c>
      <c r="C1899" s="182">
        <f t="shared" si="117"/>
        <v>518</v>
      </c>
      <c r="D1899" s="179">
        <f t="shared" si="118"/>
        <v>8</v>
      </c>
      <c r="E1899" s="179" t="str">
        <f t="shared" si="119"/>
        <v>R518.8</v>
      </c>
      <c r="F1899" s="9" t="s">
        <v>2736</v>
      </c>
    </row>
    <row r="1900" spans="1:6">
      <c r="A1900" s="179" t="str">
        <f t="shared" si="116"/>
        <v>76A</v>
      </c>
      <c r="B1900" s="179">
        <v>1898</v>
      </c>
      <c r="C1900" s="182">
        <f t="shared" si="117"/>
        <v>518</v>
      </c>
      <c r="D1900" s="179">
        <f t="shared" si="118"/>
        <v>9</v>
      </c>
      <c r="E1900" s="179" t="str">
        <f t="shared" si="119"/>
        <v>R518.9</v>
      </c>
      <c r="F1900" s="9" t="s">
        <v>2737</v>
      </c>
    </row>
    <row r="1901" spans="1:6">
      <c r="A1901" s="179" t="str">
        <f t="shared" si="116"/>
        <v>76B</v>
      </c>
      <c r="B1901" s="179">
        <v>1899</v>
      </c>
      <c r="C1901" s="182">
        <f t="shared" si="117"/>
        <v>518</v>
      </c>
      <c r="D1901" s="179">
        <f t="shared" si="118"/>
        <v>10</v>
      </c>
      <c r="E1901" s="179" t="str">
        <f t="shared" si="119"/>
        <v>R518.10</v>
      </c>
      <c r="F1901" s="9" t="s">
        <v>2738</v>
      </c>
    </row>
    <row r="1902" spans="1:6">
      <c r="A1902" s="179" t="str">
        <f t="shared" si="116"/>
        <v>76C</v>
      </c>
      <c r="B1902" s="179">
        <v>1900</v>
      </c>
      <c r="C1902" s="182">
        <f t="shared" si="117"/>
        <v>518</v>
      </c>
      <c r="D1902" s="179">
        <f t="shared" si="118"/>
        <v>11</v>
      </c>
      <c r="E1902" s="179" t="str">
        <f t="shared" si="119"/>
        <v>R518.11</v>
      </c>
      <c r="F1902" s="9" t="s">
        <v>2715</v>
      </c>
    </row>
    <row r="1903" spans="1:6">
      <c r="A1903" s="179" t="str">
        <f t="shared" si="116"/>
        <v>76D</v>
      </c>
      <c r="B1903" s="179">
        <v>1901</v>
      </c>
      <c r="C1903" s="182">
        <f t="shared" si="117"/>
        <v>518</v>
      </c>
      <c r="D1903" s="179">
        <f t="shared" si="118"/>
        <v>12</v>
      </c>
      <c r="E1903" s="179" t="str">
        <f t="shared" si="119"/>
        <v>R518.12</v>
      </c>
      <c r="F1903" s="9" t="s">
        <v>2715</v>
      </c>
    </row>
    <row r="1904" spans="1:6">
      <c r="A1904" s="179" t="str">
        <f t="shared" si="116"/>
        <v>76E</v>
      </c>
      <c r="B1904" s="179">
        <v>1902</v>
      </c>
      <c r="C1904" s="182">
        <f t="shared" si="117"/>
        <v>518</v>
      </c>
      <c r="D1904" s="179">
        <f t="shared" si="118"/>
        <v>13</v>
      </c>
      <c r="E1904" s="179" t="str">
        <f t="shared" si="119"/>
        <v>R518.13</v>
      </c>
      <c r="F1904" s="9" t="s">
        <v>2739</v>
      </c>
    </row>
    <row r="1905" spans="1:6">
      <c r="A1905" s="179" t="str">
        <f t="shared" si="116"/>
        <v>76F</v>
      </c>
      <c r="B1905" s="179">
        <v>1903</v>
      </c>
      <c r="C1905" s="182">
        <f t="shared" si="117"/>
        <v>518</v>
      </c>
      <c r="D1905" s="179">
        <f t="shared" si="118"/>
        <v>14</v>
      </c>
      <c r="E1905" s="179" t="str">
        <f t="shared" si="119"/>
        <v>R518.14</v>
      </c>
      <c r="F1905" s="9" t="s">
        <v>2740</v>
      </c>
    </row>
    <row r="1906" spans="1:6">
      <c r="A1906" s="179" t="str">
        <f t="shared" si="116"/>
        <v>770</v>
      </c>
      <c r="B1906" s="179">
        <v>1904</v>
      </c>
      <c r="C1906" s="182">
        <f t="shared" si="117"/>
        <v>518</v>
      </c>
      <c r="D1906" s="179">
        <f t="shared" si="118"/>
        <v>15</v>
      </c>
      <c r="E1906" s="179" t="str">
        <f t="shared" si="119"/>
        <v>R518.15</v>
      </c>
      <c r="F1906" s="55" t="s">
        <v>2741</v>
      </c>
    </row>
    <row r="1907" spans="1:6">
      <c r="A1907" s="179" t="str">
        <f t="shared" si="116"/>
        <v>771</v>
      </c>
      <c r="B1907" s="179">
        <v>1905</v>
      </c>
      <c r="C1907" s="182">
        <f t="shared" si="117"/>
        <v>519</v>
      </c>
      <c r="D1907" s="179">
        <f t="shared" si="118"/>
        <v>0</v>
      </c>
      <c r="E1907" s="179" t="str">
        <f t="shared" si="119"/>
        <v>R519.0</v>
      </c>
      <c r="F1907" s="9" t="s">
        <v>2715</v>
      </c>
    </row>
    <row r="1908" spans="1:6">
      <c r="A1908" s="179" t="str">
        <f t="shared" si="116"/>
        <v>772</v>
      </c>
      <c r="B1908" s="179">
        <v>1906</v>
      </c>
      <c r="C1908" s="182">
        <f t="shared" si="117"/>
        <v>519</v>
      </c>
      <c r="D1908" s="179">
        <f t="shared" si="118"/>
        <v>1</v>
      </c>
      <c r="E1908" s="179" t="str">
        <f t="shared" si="119"/>
        <v>R519.1</v>
      </c>
      <c r="F1908" s="9" t="s">
        <v>2742</v>
      </c>
    </row>
    <row r="1909" spans="1:6">
      <c r="A1909" s="179" t="str">
        <f t="shared" si="116"/>
        <v>773</v>
      </c>
      <c r="B1909" s="179">
        <v>1907</v>
      </c>
      <c r="C1909" s="182">
        <f t="shared" si="117"/>
        <v>519</v>
      </c>
      <c r="D1909" s="179">
        <f t="shared" si="118"/>
        <v>2</v>
      </c>
      <c r="E1909" s="179" t="str">
        <f t="shared" si="119"/>
        <v>R519.2</v>
      </c>
      <c r="F1909" s="9" t="s">
        <v>2715</v>
      </c>
    </row>
    <row r="1910" spans="1:6">
      <c r="A1910" s="179" t="str">
        <f t="shared" si="116"/>
        <v>774</v>
      </c>
      <c r="B1910" s="179">
        <v>1908</v>
      </c>
      <c r="C1910" s="182">
        <f t="shared" si="117"/>
        <v>519</v>
      </c>
      <c r="D1910" s="179">
        <f t="shared" si="118"/>
        <v>3</v>
      </c>
      <c r="E1910" s="179" t="str">
        <f t="shared" si="119"/>
        <v>R519.3</v>
      </c>
      <c r="F1910" s="9" t="s">
        <v>2743</v>
      </c>
    </row>
    <row r="1911" spans="1:6">
      <c r="A1911" s="179" t="str">
        <f t="shared" si="116"/>
        <v>775</v>
      </c>
      <c r="B1911" s="179">
        <v>1909</v>
      </c>
      <c r="C1911" s="182">
        <f t="shared" si="117"/>
        <v>519</v>
      </c>
      <c r="D1911" s="179">
        <f t="shared" si="118"/>
        <v>4</v>
      </c>
      <c r="E1911" s="179" t="str">
        <f t="shared" si="119"/>
        <v>R519.4</v>
      </c>
      <c r="F1911" s="9" t="s">
        <v>2744</v>
      </c>
    </row>
    <row r="1912" spans="1:6">
      <c r="A1912" s="179" t="str">
        <f t="shared" si="116"/>
        <v>776</v>
      </c>
      <c r="B1912" s="179">
        <v>1910</v>
      </c>
      <c r="C1912" s="182">
        <f t="shared" si="117"/>
        <v>519</v>
      </c>
      <c r="D1912" s="179">
        <f t="shared" si="118"/>
        <v>5</v>
      </c>
      <c r="E1912" s="179" t="str">
        <f t="shared" si="119"/>
        <v>R519.5</v>
      </c>
      <c r="F1912" s="9" t="s">
        <v>2745</v>
      </c>
    </row>
    <row r="1913" spans="1:6">
      <c r="A1913" s="179" t="str">
        <f t="shared" si="116"/>
        <v>777</v>
      </c>
      <c r="B1913" s="179">
        <v>1911</v>
      </c>
      <c r="C1913" s="182">
        <f t="shared" si="117"/>
        <v>519</v>
      </c>
      <c r="D1913" s="179">
        <f t="shared" si="118"/>
        <v>6</v>
      </c>
      <c r="E1913" s="179" t="str">
        <f t="shared" si="119"/>
        <v>R519.6</v>
      </c>
      <c r="F1913" s="9" t="s">
        <v>2746</v>
      </c>
    </row>
    <row r="1914" spans="1:6">
      <c r="A1914" s="179" t="str">
        <f t="shared" si="116"/>
        <v>778</v>
      </c>
      <c r="B1914" s="179">
        <v>1912</v>
      </c>
      <c r="C1914" s="182">
        <f t="shared" si="117"/>
        <v>519</v>
      </c>
      <c r="D1914" s="179">
        <f t="shared" si="118"/>
        <v>7</v>
      </c>
      <c r="E1914" s="179" t="str">
        <f t="shared" si="119"/>
        <v>R519.7</v>
      </c>
      <c r="F1914" s="9" t="s">
        <v>2747</v>
      </c>
    </row>
    <row r="1915" spans="1:6">
      <c r="A1915" s="179" t="str">
        <f t="shared" si="116"/>
        <v>779</v>
      </c>
      <c r="B1915" s="179">
        <v>1913</v>
      </c>
      <c r="C1915" s="182">
        <f t="shared" si="117"/>
        <v>519</v>
      </c>
      <c r="D1915" s="179">
        <f t="shared" si="118"/>
        <v>8</v>
      </c>
      <c r="E1915" s="179" t="str">
        <f t="shared" si="119"/>
        <v>R519.8</v>
      </c>
      <c r="F1915" s="9" t="s">
        <v>2748</v>
      </c>
    </row>
    <row r="1916" spans="1:6">
      <c r="A1916" s="179" t="str">
        <f t="shared" si="116"/>
        <v>77A</v>
      </c>
      <c r="B1916" s="179">
        <v>1914</v>
      </c>
      <c r="C1916" s="182">
        <f t="shared" si="117"/>
        <v>519</v>
      </c>
      <c r="D1916" s="179">
        <f t="shared" si="118"/>
        <v>9</v>
      </c>
      <c r="E1916" s="179" t="str">
        <f t="shared" si="119"/>
        <v>R519.9</v>
      </c>
      <c r="F1916" s="9" t="s">
        <v>2749</v>
      </c>
    </row>
    <row r="1917" spans="1:6">
      <c r="A1917" s="179" t="str">
        <f t="shared" si="116"/>
        <v>77B</v>
      </c>
      <c r="B1917" s="179">
        <v>1915</v>
      </c>
      <c r="C1917" s="182">
        <f t="shared" si="117"/>
        <v>519</v>
      </c>
      <c r="D1917" s="179">
        <f t="shared" si="118"/>
        <v>10</v>
      </c>
      <c r="E1917" s="179" t="str">
        <f t="shared" si="119"/>
        <v>R519.10</v>
      </c>
      <c r="F1917" s="9" t="s">
        <v>2750</v>
      </c>
    </row>
    <row r="1918" spans="1:6">
      <c r="A1918" s="179" t="str">
        <f t="shared" si="116"/>
        <v>77C</v>
      </c>
      <c r="B1918" s="179">
        <v>1916</v>
      </c>
      <c r="C1918" s="182">
        <f t="shared" si="117"/>
        <v>519</v>
      </c>
      <c r="D1918" s="179">
        <f t="shared" si="118"/>
        <v>11</v>
      </c>
      <c r="E1918" s="179" t="str">
        <f t="shared" si="119"/>
        <v>R519.11</v>
      </c>
      <c r="F1918" s="9" t="s">
        <v>2751</v>
      </c>
    </row>
    <row r="1919" spans="1:6">
      <c r="A1919" s="179" t="str">
        <f t="shared" si="116"/>
        <v>77D</v>
      </c>
      <c r="B1919" s="179">
        <v>1917</v>
      </c>
      <c r="C1919" s="182">
        <f t="shared" si="117"/>
        <v>519</v>
      </c>
      <c r="D1919" s="179">
        <f t="shared" si="118"/>
        <v>12</v>
      </c>
      <c r="E1919" s="179" t="str">
        <f t="shared" si="119"/>
        <v>R519.12</v>
      </c>
      <c r="F1919" s="9" t="s">
        <v>2752</v>
      </c>
    </row>
    <row r="1920" spans="1:6">
      <c r="A1920" s="179" t="str">
        <f t="shared" si="116"/>
        <v>77E</v>
      </c>
      <c r="B1920" s="179">
        <v>1918</v>
      </c>
      <c r="C1920" s="182">
        <f t="shared" si="117"/>
        <v>519</v>
      </c>
      <c r="D1920" s="179">
        <f t="shared" si="118"/>
        <v>13</v>
      </c>
      <c r="E1920" s="179" t="str">
        <f t="shared" si="119"/>
        <v>R519.13</v>
      </c>
      <c r="F1920" s="9" t="s">
        <v>2753</v>
      </c>
    </row>
    <row r="1921" spans="1:6">
      <c r="A1921" s="179" t="str">
        <f t="shared" si="116"/>
        <v>77F</v>
      </c>
      <c r="B1921" s="179">
        <v>1919</v>
      </c>
      <c r="C1921" s="182">
        <f t="shared" si="117"/>
        <v>519</v>
      </c>
      <c r="D1921" s="179">
        <f t="shared" si="118"/>
        <v>14</v>
      </c>
      <c r="E1921" s="179" t="str">
        <f t="shared" si="119"/>
        <v>R519.14</v>
      </c>
      <c r="F1921" s="9" t="s">
        <v>2754</v>
      </c>
    </row>
    <row r="1922" spans="1:6">
      <c r="A1922" s="179" t="str">
        <f t="shared" si="116"/>
        <v>780</v>
      </c>
      <c r="B1922" s="179">
        <v>1920</v>
      </c>
      <c r="C1922" s="182">
        <f t="shared" si="117"/>
        <v>519</v>
      </c>
      <c r="D1922" s="179">
        <f t="shared" si="118"/>
        <v>15</v>
      </c>
      <c r="E1922" s="179" t="str">
        <f t="shared" si="119"/>
        <v>R519.15</v>
      </c>
      <c r="F1922" s="9" t="s">
        <v>2755</v>
      </c>
    </row>
    <row r="1923" spans="1:6">
      <c r="A1923" s="179" t="str">
        <f t="shared" si="116"/>
        <v>781</v>
      </c>
      <c r="B1923" s="179">
        <v>1921</v>
      </c>
      <c r="C1923" s="182">
        <f t="shared" si="117"/>
        <v>520</v>
      </c>
      <c r="D1923" s="179">
        <f t="shared" si="118"/>
        <v>0</v>
      </c>
      <c r="E1923" s="179" t="str">
        <f t="shared" si="119"/>
        <v>R520.0</v>
      </c>
      <c r="F1923" s="9" t="s">
        <v>2756</v>
      </c>
    </row>
    <row r="1924" spans="1:6">
      <c r="A1924" s="179" t="str">
        <f t="shared" ref="A1924:A1987" si="120">DEC2HEX(B1924)</f>
        <v>782</v>
      </c>
      <c r="B1924" s="179">
        <v>1922</v>
      </c>
      <c r="C1924" s="182">
        <f t="shared" si="117"/>
        <v>520</v>
      </c>
      <c r="D1924" s="179">
        <f t="shared" si="118"/>
        <v>1</v>
      </c>
      <c r="E1924" s="179" t="str">
        <f t="shared" si="119"/>
        <v>R520.1</v>
      </c>
      <c r="F1924" s="9" t="s">
        <v>2757</v>
      </c>
    </row>
    <row r="1925" spans="1:6">
      <c r="A1925" s="179" t="str">
        <f t="shared" si="120"/>
        <v>783</v>
      </c>
      <c r="B1925" s="179">
        <v>1923</v>
      </c>
      <c r="C1925" s="182">
        <f t="shared" si="117"/>
        <v>520</v>
      </c>
      <c r="D1925" s="179">
        <f t="shared" si="118"/>
        <v>2</v>
      </c>
      <c r="E1925" s="179" t="str">
        <f t="shared" si="119"/>
        <v>R520.2</v>
      </c>
      <c r="F1925" s="9" t="s">
        <v>2758</v>
      </c>
    </row>
    <row r="1926" spans="1:6">
      <c r="A1926" s="179" t="str">
        <f t="shared" si="120"/>
        <v>784</v>
      </c>
      <c r="B1926" s="179">
        <v>1924</v>
      </c>
      <c r="C1926" s="182">
        <f t="shared" si="117"/>
        <v>520</v>
      </c>
      <c r="D1926" s="179">
        <f t="shared" si="118"/>
        <v>3</v>
      </c>
      <c r="E1926" s="179" t="str">
        <f t="shared" si="119"/>
        <v>R520.3</v>
      </c>
      <c r="F1926" s="9" t="s">
        <v>2759</v>
      </c>
    </row>
    <row r="1927" spans="1:6">
      <c r="A1927" s="179" t="str">
        <f t="shared" si="120"/>
        <v>785</v>
      </c>
      <c r="B1927" s="179">
        <v>1925</v>
      </c>
      <c r="C1927" s="182">
        <f t="shared" si="117"/>
        <v>520</v>
      </c>
      <c r="D1927" s="179">
        <f t="shared" si="118"/>
        <v>4</v>
      </c>
      <c r="E1927" s="179" t="str">
        <f t="shared" si="119"/>
        <v>R520.4</v>
      </c>
      <c r="F1927" s="9" t="s">
        <v>2760</v>
      </c>
    </row>
    <row r="1928" spans="1:6">
      <c r="A1928" s="179" t="str">
        <f t="shared" si="120"/>
        <v>786</v>
      </c>
      <c r="B1928" s="179">
        <v>1926</v>
      </c>
      <c r="C1928" s="182">
        <f t="shared" ref="C1928:C1991" si="121">IF(D1927&lt;&gt;15,C1927,C1927+1)</f>
        <v>520</v>
      </c>
      <c r="D1928" s="179">
        <f t="shared" si="118"/>
        <v>5</v>
      </c>
      <c r="E1928" s="179" t="str">
        <f t="shared" si="119"/>
        <v>R520.5</v>
      </c>
      <c r="F1928" s="9" t="s">
        <v>2761</v>
      </c>
    </row>
    <row r="1929" spans="1:6">
      <c r="A1929" s="179" t="str">
        <f t="shared" si="120"/>
        <v>787</v>
      </c>
      <c r="B1929" s="179">
        <v>1927</v>
      </c>
      <c r="C1929" s="182">
        <f t="shared" si="121"/>
        <v>520</v>
      </c>
      <c r="D1929" s="179">
        <f t="shared" si="118"/>
        <v>6</v>
      </c>
      <c r="E1929" s="179" t="str">
        <f t="shared" si="119"/>
        <v>R520.6</v>
      </c>
      <c r="F1929" s="9" t="s">
        <v>2762</v>
      </c>
    </row>
    <row r="1930" spans="1:6">
      <c r="A1930" s="179" t="str">
        <f t="shared" si="120"/>
        <v>788</v>
      </c>
      <c r="B1930" s="179">
        <v>1928</v>
      </c>
      <c r="C1930" s="182">
        <f t="shared" si="121"/>
        <v>520</v>
      </c>
      <c r="D1930" s="179">
        <f t="shared" si="118"/>
        <v>7</v>
      </c>
      <c r="E1930" s="179" t="str">
        <f t="shared" si="119"/>
        <v>R520.7</v>
      </c>
      <c r="F1930" s="9" t="s">
        <v>2763</v>
      </c>
    </row>
    <row r="1931" spans="1:6">
      <c r="A1931" s="179" t="str">
        <f t="shared" si="120"/>
        <v>789</v>
      </c>
      <c r="B1931" s="179">
        <v>1929</v>
      </c>
      <c r="C1931" s="182">
        <f t="shared" si="121"/>
        <v>520</v>
      </c>
      <c r="D1931" s="179">
        <f t="shared" si="118"/>
        <v>8</v>
      </c>
      <c r="E1931" s="179" t="str">
        <f t="shared" si="119"/>
        <v>R520.8</v>
      </c>
      <c r="F1931" s="9" t="s">
        <v>2764</v>
      </c>
    </row>
    <row r="1932" spans="1:6">
      <c r="A1932" s="179" t="str">
        <f t="shared" si="120"/>
        <v>78A</v>
      </c>
      <c r="B1932" s="179">
        <v>1930</v>
      </c>
      <c r="C1932" s="182">
        <f t="shared" si="121"/>
        <v>520</v>
      </c>
      <c r="D1932" s="179">
        <f t="shared" si="118"/>
        <v>9</v>
      </c>
      <c r="E1932" s="179" t="str">
        <f t="shared" si="119"/>
        <v>R520.9</v>
      </c>
      <c r="F1932" s="9" t="s">
        <v>2765</v>
      </c>
    </row>
    <row r="1933" spans="1:6">
      <c r="A1933" s="179" t="str">
        <f t="shared" si="120"/>
        <v>78B</v>
      </c>
      <c r="B1933" s="179">
        <v>1931</v>
      </c>
      <c r="C1933" s="182">
        <f t="shared" si="121"/>
        <v>520</v>
      </c>
      <c r="D1933" s="179">
        <f t="shared" ref="D1933:D1996" si="122">IF(D1932&lt;&gt;15,D1932+1,0)</f>
        <v>10</v>
      </c>
      <c r="E1933" s="179" t="str">
        <f t="shared" si="119"/>
        <v>R520.10</v>
      </c>
      <c r="F1933" s="9" t="s">
        <v>2766</v>
      </c>
    </row>
    <row r="1934" spans="1:6">
      <c r="A1934" s="179" t="str">
        <f t="shared" si="120"/>
        <v>78C</v>
      </c>
      <c r="B1934" s="179">
        <v>1932</v>
      </c>
      <c r="C1934" s="182">
        <f t="shared" si="121"/>
        <v>520</v>
      </c>
      <c r="D1934" s="179">
        <f t="shared" si="122"/>
        <v>11</v>
      </c>
      <c r="E1934" s="179" t="str">
        <f t="shared" ref="E1934:E1997" si="123">B$2&amp;C1934&amp;"."&amp;D1934</f>
        <v>R520.11</v>
      </c>
      <c r="F1934" s="9" t="s">
        <v>2767</v>
      </c>
    </row>
    <row r="1935" spans="1:6">
      <c r="A1935" s="179" t="str">
        <f t="shared" si="120"/>
        <v>78D</v>
      </c>
      <c r="B1935" s="179">
        <v>1933</v>
      </c>
      <c r="C1935" s="182">
        <f t="shared" si="121"/>
        <v>520</v>
      </c>
      <c r="D1935" s="179">
        <f t="shared" si="122"/>
        <v>12</v>
      </c>
      <c r="E1935" s="179" t="str">
        <f t="shared" si="123"/>
        <v>R520.12</v>
      </c>
      <c r="F1935" s="9" t="s">
        <v>2767</v>
      </c>
    </row>
    <row r="1936" spans="1:6">
      <c r="A1936" s="179" t="str">
        <f t="shared" si="120"/>
        <v>78E</v>
      </c>
      <c r="B1936" s="179">
        <v>1934</v>
      </c>
      <c r="C1936" s="182">
        <f t="shared" si="121"/>
        <v>520</v>
      </c>
      <c r="D1936" s="179">
        <f t="shared" si="122"/>
        <v>13</v>
      </c>
      <c r="E1936" s="179" t="str">
        <f t="shared" si="123"/>
        <v>R520.13</v>
      </c>
      <c r="F1936" s="9" t="s">
        <v>2767</v>
      </c>
    </row>
    <row r="1937" spans="1:6">
      <c r="A1937" s="179" t="str">
        <f t="shared" si="120"/>
        <v>78F</v>
      </c>
      <c r="B1937" s="179">
        <v>1935</v>
      </c>
      <c r="C1937" s="182">
        <f t="shared" si="121"/>
        <v>520</v>
      </c>
      <c r="D1937" s="179">
        <f t="shared" si="122"/>
        <v>14</v>
      </c>
      <c r="E1937" s="179" t="str">
        <f t="shared" si="123"/>
        <v>R520.14</v>
      </c>
      <c r="F1937" s="9" t="s">
        <v>2767</v>
      </c>
    </row>
    <row r="1938" spans="1:6">
      <c r="A1938" s="179" t="str">
        <f t="shared" si="120"/>
        <v>790</v>
      </c>
      <c r="B1938" s="179">
        <v>1936</v>
      </c>
      <c r="C1938" s="182">
        <f t="shared" si="121"/>
        <v>520</v>
      </c>
      <c r="D1938" s="179">
        <f t="shared" si="122"/>
        <v>15</v>
      </c>
      <c r="E1938" s="179" t="str">
        <f t="shared" si="123"/>
        <v>R520.15</v>
      </c>
      <c r="F1938" s="9" t="s">
        <v>2767</v>
      </c>
    </row>
    <row r="1939" spans="1:6">
      <c r="A1939" s="179" t="str">
        <f t="shared" si="120"/>
        <v>791</v>
      </c>
      <c r="B1939" s="179">
        <v>1937</v>
      </c>
      <c r="C1939" s="182">
        <f t="shared" si="121"/>
        <v>521</v>
      </c>
      <c r="D1939" s="179">
        <f t="shared" si="122"/>
        <v>0</v>
      </c>
      <c r="E1939" s="179" t="str">
        <f t="shared" si="123"/>
        <v>R521.0</v>
      </c>
      <c r="F1939" s="9" t="s">
        <v>2768</v>
      </c>
    </row>
    <row r="1940" spans="1:6">
      <c r="A1940" s="179" t="str">
        <f t="shared" si="120"/>
        <v>792</v>
      </c>
      <c r="B1940" s="179">
        <v>1938</v>
      </c>
      <c r="C1940" s="182">
        <f t="shared" si="121"/>
        <v>521</v>
      </c>
      <c r="D1940" s="179">
        <f t="shared" si="122"/>
        <v>1</v>
      </c>
      <c r="E1940" s="179" t="str">
        <f t="shared" si="123"/>
        <v>R521.1</v>
      </c>
      <c r="F1940" s="9" t="s">
        <v>2769</v>
      </c>
    </row>
    <row r="1941" spans="1:6">
      <c r="A1941" s="179" t="str">
        <f t="shared" si="120"/>
        <v>793</v>
      </c>
      <c r="B1941" s="179">
        <v>1939</v>
      </c>
      <c r="C1941" s="182">
        <f t="shared" si="121"/>
        <v>521</v>
      </c>
      <c r="D1941" s="179">
        <f t="shared" si="122"/>
        <v>2</v>
      </c>
      <c r="E1941" s="179" t="str">
        <f t="shared" si="123"/>
        <v>R521.2</v>
      </c>
      <c r="F1941" s="9" t="s">
        <v>2770</v>
      </c>
    </row>
    <row r="1942" spans="1:6">
      <c r="A1942" s="179" t="str">
        <f t="shared" si="120"/>
        <v>794</v>
      </c>
      <c r="B1942" s="179">
        <v>1940</v>
      </c>
      <c r="C1942" s="182">
        <f t="shared" si="121"/>
        <v>521</v>
      </c>
      <c r="D1942" s="179">
        <f t="shared" si="122"/>
        <v>3</v>
      </c>
      <c r="E1942" s="179" t="str">
        <f t="shared" si="123"/>
        <v>R521.3</v>
      </c>
      <c r="F1942" s="9" t="s">
        <v>2771</v>
      </c>
    </row>
    <row r="1943" spans="1:6">
      <c r="A1943" s="179" t="str">
        <f t="shared" si="120"/>
        <v>795</v>
      </c>
      <c r="B1943" s="179">
        <v>1941</v>
      </c>
      <c r="C1943" s="182">
        <f t="shared" si="121"/>
        <v>521</v>
      </c>
      <c r="D1943" s="179">
        <f t="shared" si="122"/>
        <v>4</v>
      </c>
      <c r="E1943" s="179" t="str">
        <f t="shared" si="123"/>
        <v>R521.4</v>
      </c>
      <c r="F1943" s="9" t="s">
        <v>2772</v>
      </c>
    </row>
    <row r="1944" spans="1:6">
      <c r="A1944" s="179" t="str">
        <f t="shared" si="120"/>
        <v>796</v>
      </c>
      <c r="B1944" s="179">
        <v>1942</v>
      </c>
      <c r="C1944" s="182">
        <f t="shared" si="121"/>
        <v>521</v>
      </c>
      <c r="D1944" s="179">
        <f t="shared" si="122"/>
        <v>5</v>
      </c>
      <c r="E1944" s="179" t="str">
        <f t="shared" si="123"/>
        <v>R521.5</v>
      </c>
      <c r="F1944" s="9" t="s">
        <v>2773</v>
      </c>
    </row>
    <row r="1945" spans="1:6">
      <c r="A1945" s="179" t="str">
        <f t="shared" si="120"/>
        <v>797</v>
      </c>
      <c r="B1945" s="179">
        <v>1943</v>
      </c>
      <c r="C1945" s="182">
        <f t="shared" si="121"/>
        <v>521</v>
      </c>
      <c r="D1945" s="179">
        <f t="shared" si="122"/>
        <v>6</v>
      </c>
      <c r="E1945" s="179" t="str">
        <f t="shared" si="123"/>
        <v>R521.6</v>
      </c>
      <c r="F1945" s="9" t="s">
        <v>2774</v>
      </c>
    </row>
    <row r="1946" spans="1:6">
      <c r="A1946" s="179" t="str">
        <f t="shared" si="120"/>
        <v>798</v>
      </c>
      <c r="B1946" s="179">
        <v>1944</v>
      </c>
      <c r="C1946" s="182">
        <f t="shared" si="121"/>
        <v>521</v>
      </c>
      <c r="D1946" s="179">
        <f t="shared" si="122"/>
        <v>7</v>
      </c>
      <c r="E1946" s="179" t="str">
        <f t="shared" si="123"/>
        <v>R521.7</v>
      </c>
      <c r="F1946" s="9" t="s">
        <v>2775</v>
      </c>
    </row>
    <row r="1947" spans="1:6">
      <c r="A1947" s="179" t="str">
        <f t="shared" si="120"/>
        <v>799</v>
      </c>
      <c r="B1947" s="179">
        <v>1945</v>
      </c>
      <c r="C1947" s="182">
        <f t="shared" si="121"/>
        <v>521</v>
      </c>
      <c r="D1947" s="179">
        <f t="shared" si="122"/>
        <v>8</v>
      </c>
      <c r="E1947" s="179" t="str">
        <f t="shared" si="123"/>
        <v>R521.8</v>
      </c>
      <c r="F1947" s="9" t="s">
        <v>2776</v>
      </c>
    </row>
    <row r="1948" spans="1:6">
      <c r="A1948" s="179" t="str">
        <f t="shared" si="120"/>
        <v>79A</v>
      </c>
      <c r="B1948" s="179">
        <v>1946</v>
      </c>
      <c r="C1948" s="182">
        <f t="shared" si="121"/>
        <v>521</v>
      </c>
      <c r="D1948" s="179">
        <f t="shared" si="122"/>
        <v>9</v>
      </c>
      <c r="E1948" s="179" t="str">
        <f t="shared" si="123"/>
        <v>R521.9</v>
      </c>
      <c r="F1948" s="9" t="s">
        <v>2777</v>
      </c>
    </row>
    <row r="1949" spans="1:6">
      <c r="A1949" s="179" t="str">
        <f t="shared" si="120"/>
        <v>79B</v>
      </c>
      <c r="B1949" s="179">
        <v>1947</v>
      </c>
      <c r="C1949" s="182">
        <f t="shared" si="121"/>
        <v>521</v>
      </c>
      <c r="D1949" s="179">
        <f t="shared" si="122"/>
        <v>10</v>
      </c>
      <c r="E1949" s="179" t="str">
        <f t="shared" si="123"/>
        <v>R521.10</v>
      </c>
      <c r="F1949" s="9" t="s">
        <v>2778</v>
      </c>
    </row>
    <row r="1950" spans="1:6">
      <c r="A1950" s="179" t="str">
        <f t="shared" si="120"/>
        <v>79C</v>
      </c>
      <c r="B1950" s="179">
        <v>1948</v>
      </c>
      <c r="C1950" s="182">
        <f t="shared" si="121"/>
        <v>521</v>
      </c>
      <c r="D1950" s="179">
        <f t="shared" si="122"/>
        <v>11</v>
      </c>
      <c r="E1950" s="179" t="str">
        <f t="shared" si="123"/>
        <v>R521.11</v>
      </c>
      <c r="F1950" s="9" t="s">
        <v>2779</v>
      </c>
    </row>
    <row r="1951" spans="1:6">
      <c r="A1951" s="179" t="str">
        <f t="shared" si="120"/>
        <v>79D</v>
      </c>
      <c r="B1951" s="179">
        <v>1949</v>
      </c>
      <c r="C1951" s="182">
        <f t="shared" si="121"/>
        <v>521</v>
      </c>
      <c r="D1951" s="179">
        <f t="shared" si="122"/>
        <v>12</v>
      </c>
      <c r="E1951" s="179" t="str">
        <f t="shared" si="123"/>
        <v>R521.12</v>
      </c>
      <c r="F1951" s="9" t="s">
        <v>2780</v>
      </c>
    </row>
    <row r="1952" spans="1:6">
      <c r="A1952" s="179" t="str">
        <f t="shared" si="120"/>
        <v>79E</v>
      </c>
      <c r="B1952" s="179">
        <v>1950</v>
      </c>
      <c r="C1952" s="182">
        <f t="shared" si="121"/>
        <v>521</v>
      </c>
      <c r="D1952" s="179">
        <f t="shared" si="122"/>
        <v>13</v>
      </c>
      <c r="E1952" s="179" t="str">
        <f t="shared" si="123"/>
        <v>R521.13</v>
      </c>
      <c r="F1952" s="9" t="s">
        <v>2781</v>
      </c>
    </row>
    <row r="1953" spans="1:6">
      <c r="A1953" s="179" t="str">
        <f t="shared" si="120"/>
        <v>79F</v>
      </c>
      <c r="B1953" s="179">
        <v>1951</v>
      </c>
      <c r="C1953" s="182">
        <f t="shared" si="121"/>
        <v>521</v>
      </c>
      <c r="D1953" s="179">
        <f t="shared" si="122"/>
        <v>14</v>
      </c>
      <c r="E1953" s="179" t="str">
        <f t="shared" si="123"/>
        <v>R521.14</v>
      </c>
      <c r="F1953" s="9" t="s">
        <v>2767</v>
      </c>
    </row>
    <row r="1954" spans="1:6">
      <c r="A1954" s="179" t="str">
        <f t="shared" si="120"/>
        <v>7A0</v>
      </c>
      <c r="B1954" s="179">
        <v>1952</v>
      </c>
      <c r="C1954" s="182">
        <f t="shared" si="121"/>
        <v>521</v>
      </c>
      <c r="D1954" s="179">
        <f t="shared" si="122"/>
        <v>15</v>
      </c>
      <c r="E1954" s="179" t="str">
        <f t="shared" si="123"/>
        <v>R521.15</v>
      </c>
      <c r="F1954" s="9" t="s">
        <v>2767</v>
      </c>
    </row>
    <row r="1955" spans="1:6">
      <c r="A1955" s="179" t="str">
        <f t="shared" si="120"/>
        <v>7A1</v>
      </c>
      <c r="B1955" s="179">
        <v>1953</v>
      </c>
      <c r="C1955" s="182">
        <f t="shared" si="121"/>
        <v>522</v>
      </c>
      <c r="D1955" s="179">
        <f t="shared" si="122"/>
        <v>0</v>
      </c>
      <c r="E1955" s="179" t="str">
        <f t="shared" si="123"/>
        <v>R522.0</v>
      </c>
      <c r="F1955" s="9" t="s">
        <v>2782</v>
      </c>
    </row>
    <row r="1956" spans="1:6">
      <c r="A1956" s="179" t="str">
        <f t="shared" si="120"/>
        <v>7A2</v>
      </c>
      <c r="B1956" s="179">
        <v>1954</v>
      </c>
      <c r="C1956" s="182">
        <f t="shared" si="121"/>
        <v>522</v>
      </c>
      <c r="D1956" s="179">
        <f t="shared" si="122"/>
        <v>1</v>
      </c>
      <c r="E1956" s="179" t="str">
        <f t="shared" si="123"/>
        <v>R522.1</v>
      </c>
      <c r="F1956" s="9" t="s">
        <v>2783</v>
      </c>
    </row>
    <row r="1957" spans="1:6">
      <c r="A1957" s="179" t="str">
        <f t="shared" si="120"/>
        <v>7A3</v>
      </c>
      <c r="B1957" s="179">
        <v>1955</v>
      </c>
      <c r="C1957" s="182">
        <f t="shared" si="121"/>
        <v>522</v>
      </c>
      <c r="D1957" s="179">
        <f t="shared" si="122"/>
        <v>2</v>
      </c>
      <c r="E1957" s="179" t="str">
        <f t="shared" si="123"/>
        <v>R522.2</v>
      </c>
      <c r="F1957" s="9" t="s">
        <v>2784</v>
      </c>
    </row>
    <row r="1958" spans="1:6">
      <c r="A1958" s="179" t="str">
        <f t="shared" si="120"/>
        <v>7A4</v>
      </c>
      <c r="B1958" s="179">
        <v>1956</v>
      </c>
      <c r="C1958" s="182">
        <f t="shared" si="121"/>
        <v>522</v>
      </c>
      <c r="D1958" s="179">
        <f t="shared" si="122"/>
        <v>3</v>
      </c>
      <c r="E1958" s="179" t="str">
        <f t="shared" si="123"/>
        <v>R522.3</v>
      </c>
      <c r="F1958" s="9" t="s">
        <v>2785</v>
      </c>
    </row>
    <row r="1959" spans="1:6">
      <c r="A1959" s="179" t="str">
        <f t="shared" si="120"/>
        <v>7A5</v>
      </c>
      <c r="B1959" s="179">
        <v>1957</v>
      </c>
      <c r="C1959" s="182">
        <f t="shared" si="121"/>
        <v>522</v>
      </c>
      <c r="D1959" s="179">
        <f t="shared" si="122"/>
        <v>4</v>
      </c>
      <c r="E1959" s="179" t="str">
        <f t="shared" si="123"/>
        <v>R522.4</v>
      </c>
      <c r="F1959" s="9" t="s">
        <v>2786</v>
      </c>
    </row>
    <row r="1960" spans="1:6">
      <c r="A1960" s="179" t="str">
        <f t="shared" si="120"/>
        <v>7A6</v>
      </c>
      <c r="B1960" s="179">
        <v>1958</v>
      </c>
      <c r="C1960" s="182">
        <f t="shared" si="121"/>
        <v>522</v>
      </c>
      <c r="D1960" s="179">
        <f t="shared" si="122"/>
        <v>5</v>
      </c>
      <c r="E1960" s="179" t="str">
        <f t="shared" si="123"/>
        <v>R522.5</v>
      </c>
      <c r="F1960" s="9" t="s">
        <v>2787</v>
      </c>
    </row>
    <row r="1961" spans="1:6">
      <c r="A1961" s="179" t="str">
        <f t="shared" si="120"/>
        <v>7A7</v>
      </c>
      <c r="B1961" s="179">
        <v>1959</v>
      </c>
      <c r="C1961" s="182">
        <f t="shared" si="121"/>
        <v>522</v>
      </c>
      <c r="D1961" s="179">
        <f t="shared" si="122"/>
        <v>6</v>
      </c>
      <c r="E1961" s="179" t="str">
        <f t="shared" si="123"/>
        <v>R522.6</v>
      </c>
      <c r="F1961" s="9" t="s">
        <v>2767</v>
      </c>
    </row>
    <row r="1962" spans="1:6">
      <c r="A1962" s="179" t="str">
        <f t="shared" si="120"/>
        <v>7A8</v>
      </c>
      <c r="B1962" s="179">
        <v>1960</v>
      </c>
      <c r="C1962" s="182">
        <f t="shared" si="121"/>
        <v>522</v>
      </c>
      <c r="D1962" s="179">
        <f t="shared" si="122"/>
        <v>7</v>
      </c>
      <c r="E1962" s="179" t="str">
        <f t="shared" si="123"/>
        <v>R522.7</v>
      </c>
      <c r="F1962" s="9" t="s">
        <v>2767</v>
      </c>
    </row>
    <row r="1963" spans="1:6">
      <c r="A1963" s="179" t="str">
        <f t="shared" si="120"/>
        <v>7A9</v>
      </c>
      <c r="B1963" s="179">
        <v>1961</v>
      </c>
      <c r="C1963" s="182">
        <f t="shared" si="121"/>
        <v>522</v>
      </c>
      <c r="D1963" s="179">
        <f t="shared" si="122"/>
        <v>8</v>
      </c>
      <c r="E1963" s="179" t="str">
        <f t="shared" si="123"/>
        <v>R522.8</v>
      </c>
      <c r="F1963" s="9" t="s">
        <v>2788</v>
      </c>
    </row>
    <row r="1964" spans="1:6">
      <c r="A1964" s="179" t="str">
        <f t="shared" si="120"/>
        <v>7AA</v>
      </c>
      <c r="B1964" s="179">
        <v>1962</v>
      </c>
      <c r="C1964" s="182">
        <f t="shared" si="121"/>
        <v>522</v>
      </c>
      <c r="D1964" s="179">
        <f t="shared" si="122"/>
        <v>9</v>
      </c>
      <c r="E1964" s="179" t="str">
        <f t="shared" si="123"/>
        <v>R522.9</v>
      </c>
      <c r="F1964" s="9" t="s">
        <v>2789</v>
      </c>
    </row>
    <row r="1965" spans="1:6">
      <c r="A1965" s="179" t="str">
        <f t="shared" si="120"/>
        <v>7AB</v>
      </c>
      <c r="B1965" s="179">
        <v>1963</v>
      </c>
      <c r="C1965" s="182">
        <f t="shared" si="121"/>
        <v>522</v>
      </c>
      <c r="D1965" s="179">
        <f t="shared" si="122"/>
        <v>10</v>
      </c>
      <c r="E1965" s="179" t="str">
        <f t="shared" si="123"/>
        <v>R522.10</v>
      </c>
      <c r="F1965" s="9" t="s">
        <v>2790</v>
      </c>
    </row>
    <row r="1966" spans="1:6">
      <c r="A1966" s="179" t="str">
        <f t="shared" si="120"/>
        <v>7AC</v>
      </c>
      <c r="B1966" s="179">
        <v>1964</v>
      </c>
      <c r="C1966" s="182">
        <f t="shared" si="121"/>
        <v>522</v>
      </c>
      <c r="D1966" s="179">
        <f t="shared" si="122"/>
        <v>11</v>
      </c>
      <c r="E1966" s="179" t="str">
        <f t="shared" si="123"/>
        <v>R522.11</v>
      </c>
      <c r="F1966" s="9" t="s">
        <v>2767</v>
      </c>
    </row>
    <row r="1967" spans="1:6">
      <c r="A1967" s="179" t="str">
        <f t="shared" si="120"/>
        <v>7AD</v>
      </c>
      <c r="B1967" s="179">
        <v>1965</v>
      </c>
      <c r="C1967" s="182">
        <f t="shared" si="121"/>
        <v>522</v>
      </c>
      <c r="D1967" s="179">
        <f t="shared" si="122"/>
        <v>12</v>
      </c>
      <c r="E1967" s="179" t="str">
        <f t="shared" si="123"/>
        <v>R522.12</v>
      </c>
      <c r="F1967" s="9" t="s">
        <v>2767</v>
      </c>
    </row>
    <row r="1968" spans="1:6">
      <c r="A1968" s="179" t="str">
        <f t="shared" si="120"/>
        <v>7AE</v>
      </c>
      <c r="B1968" s="179">
        <v>1966</v>
      </c>
      <c r="C1968" s="182">
        <f t="shared" si="121"/>
        <v>522</v>
      </c>
      <c r="D1968" s="179">
        <f t="shared" si="122"/>
        <v>13</v>
      </c>
      <c r="E1968" s="179" t="str">
        <f t="shared" si="123"/>
        <v>R522.13</v>
      </c>
      <c r="F1968" s="9" t="s">
        <v>2791</v>
      </c>
    </row>
    <row r="1969" spans="1:6">
      <c r="A1969" s="179" t="str">
        <f t="shared" si="120"/>
        <v>7AF</v>
      </c>
      <c r="B1969" s="179">
        <v>1967</v>
      </c>
      <c r="C1969" s="182">
        <f t="shared" si="121"/>
        <v>522</v>
      </c>
      <c r="D1969" s="179">
        <f t="shared" si="122"/>
        <v>14</v>
      </c>
      <c r="E1969" s="179" t="str">
        <f t="shared" si="123"/>
        <v>R522.14</v>
      </c>
      <c r="F1969" s="9" t="s">
        <v>2792</v>
      </c>
    </row>
    <row r="1970" spans="1:6">
      <c r="A1970" s="179" t="str">
        <f t="shared" si="120"/>
        <v>7B0</v>
      </c>
      <c r="B1970" s="179">
        <v>1968</v>
      </c>
      <c r="C1970" s="182">
        <f t="shared" si="121"/>
        <v>522</v>
      </c>
      <c r="D1970" s="179">
        <f t="shared" si="122"/>
        <v>15</v>
      </c>
      <c r="E1970" s="179" t="str">
        <f t="shared" si="123"/>
        <v>R522.15</v>
      </c>
      <c r="F1970" s="55" t="s">
        <v>2793</v>
      </c>
    </row>
    <row r="1971" spans="1:6">
      <c r="A1971" s="179" t="str">
        <f t="shared" si="120"/>
        <v>7B1</v>
      </c>
      <c r="B1971" s="179">
        <v>1969</v>
      </c>
      <c r="C1971" s="182">
        <f t="shared" si="121"/>
        <v>523</v>
      </c>
      <c r="D1971" s="179">
        <f t="shared" si="122"/>
        <v>0</v>
      </c>
      <c r="E1971" s="179" t="str">
        <f t="shared" si="123"/>
        <v>R523.0</v>
      </c>
      <c r="F1971" s="9" t="s">
        <v>2767</v>
      </c>
    </row>
    <row r="1972" spans="1:6">
      <c r="A1972" s="179" t="str">
        <f t="shared" si="120"/>
        <v>7B2</v>
      </c>
      <c r="B1972" s="179">
        <v>1970</v>
      </c>
      <c r="C1972" s="182">
        <f t="shared" si="121"/>
        <v>523</v>
      </c>
      <c r="D1972" s="179">
        <f t="shared" si="122"/>
        <v>1</v>
      </c>
      <c r="E1972" s="179" t="str">
        <f t="shared" si="123"/>
        <v>R523.1</v>
      </c>
      <c r="F1972" s="9" t="s">
        <v>2794</v>
      </c>
    </row>
    <row r="1973" spans="1:6">
      <c r="A1973" s="179" t="str">
        <f t="shared" si="120"/>
        <v>7B3</v>
      </c>
      <c r="B1973" s="179">
        <v>1971</v>
      </c>
      <c r="C1973" s="182">
        <f t="shared" si="121"/>
        <v>523</v>
      </c>
      <c r="D1973" s="179">
        <f t="shared" si="122"/>
        <v>2</v>
      </c>
      <c r="E1973" s="179" t="str">
        <f t="shared" si="123"/>
        <v>R523.2</v>
      </c>
      <c r="F1973" s="9" t="s">
        <v>2767</v>
      </c>
    </row>
    <row r="1974" spans="1:6">
      <c r="A1974" s="179" t="str">
        <f t="shared" si="120"/>
        <v>7B4</v>
      </c>
      <c r="B1974" s="179">
        <v>1972</v>
      </c>
      <c r="C1974" s="182">
        <f t="shared" si="121"/>
        <v>523</v>
      </c>
      <c r="D1974" s="179">
        <f t="shared" si="122"/>
        <v>3</v>
      </c>
      <c r="E1974" s="179" t="str">
        <f t="shared" si="123"/>
        <v>R523.3</v>
      </c>
      <c r="F1974" s="9" t="s">
        <v>2795</v>
      </c>
    </row>
    <row r="1975" spans="1:6">
      <c r="A1975" s="179" t="str">
        <f t="shared" si="120"/>
        <v>7B5</v>
      </c>
      <c r="B1975" s="179">
        <v>1973</v>
      </c>
      <c r="C1975" s="182">
        <f t="shared" si="121"/>
        <v>523</v>
      </c>
      <c r="D1975" s="179">
        <f t="shared" si="122"/>
        <v>4</v>
      </c>
      <c r="E1975" s="179" t="str">
        <f t="shared" si="123"/>
        <v>R523.4</v>
      </c>
      <c r="F1975" s="9" t="s">
        <v>2796</v>
      </c>
    </row>
    <row r="1976" spans="1:6">
      <c r="A1976" s="179" t="str">
        <f t="shared" si="120"/>
        <v>7B6</v>
      </c>
      <c r="B1976" s="179">
        <v>1974</v>
      </c>
      <c r="C1976" s="182">
        <f t="shared" si="121"/>
        <v>523</v>
      </c>
      <c r="D1976" s="179">
        <f t="shared" si="122"/>
        <v>5</v>
      </c>
      <c r="E1976" s="179" t="str">
        <f t="shared" si="123"/>
        <v>R523.5</v>
      </c>
      <c r="F1976" s="9" t="s">
        <v>2797</v>
      </c>
    </row>
    <row r="1977" spans="1:6">
      <c r="A1977" s="179" t="str">
        <f t="shared" si="120"/>
        <v>7B7</v>
      </c>
      <c r="B1977" s="179">
        <v>1975</v>
      </c>
      <c r="C1977" s="182">
        <f t="shared" si="121"/>
        <v>523</v>
      </c>
      <c r="D1977" s="179">
        <f t="shared" si="122"/>
        <v>6</v>
      </c>
      <c r="E1977" s="179" t="str">
        <f t="shared" si="123"/>
        <v>R523.6</v>
      </c>
      <c r="F1977" s="9" t="s">
        <v>2798</v>
      </c>
    </row>
    <row r="1978" spans="1:6">
      <c r="A1978" s="179" t="str">
        <f t="shared" si="120"/>
        <v>7B8</v>
      </c>
      <c r="B1978" s="179">
        <v>1976</v>
      </c>
      <c r="C1978" s="182">
        <f t="shared" si="121"/>
        <v>523</v>
      </c>
      <c r="D1978" s="179">
        <f t="shared" si="122"/>
        <v>7</v>
      </c>
      <c r="E1978" s="179" t="str">
        <f t="shared" si="123"/>
        <v>R523.7</v>
      </c>
      <c r="F1978" s="9" t="s">
        <v>2799</v>
      </c>
    </row>
    <row r="1979" spans="1:6">
      <c r="A1979" s="179" t="str">
        <f t="shared" si="120"/>
        <v>7B9</v>
      </c>
      <c r="B1979" s="179">
        <v>1977</v>
      </c>
      <c r="C1979" s="182">
        <f t="shared" si="121"/>
        <v>523</v>
      </c>
      <c r="D1979" s="179">
        <f t="shared" si="122"/>
        <v>8</v>
      </c>
      <c r="E1979" s="179" t="str">
        <f t="shared" si="123"/>
        <v>R523.8</v>
      </c>
      <c r="F1979" s="9" t="s">
        <v>2800</v>
      </c>
    </row>
    <row r="1980" spans="1:6">
      <c r="A1980" s="179" t="str">
        <f t="shared" si="120"/>
        <v>7BA</v>
      </c>
      <c r="B1980" s="179">
        <v>1978</v>
      </c>
      <c r="C1980" s="182">
        <f t="shared" si="121"/>
        <v>523</v>
      </c>
      <c r="D1980" s="179">
        <f t="shared" si="122"/>
        <v>9</v>
      </c>
      <c r="E1980" s="179" t="str">
        <f t="shared" si="123"/>
        <v>R523.9</v>
      </c>
      <c r="F1980" s="9" t="s">
        <v>2801</v>
      </c>
    </row>
    <row r="1981" spans="1:6">
      <c r="A1981" s="179" t="str">
        <f t="shared" si="120"/>
        <v>7BB</v>
      </c>
      <c r="B1981" s="179">
        <v>1979</v>
      </c>
      <c r="C1981" s="182">
        <f t="shared" si="121"/>
        <v>523</v>
      </c>
      <c r="D1981" s="179">
        <f t="shared" si="122"/>
        <v>10</v>
      </c>
      <c r="E1981" s="179" t="str">
        <f t="shared" si="123"/>
        <v>R523.10</v>
      </c>
      <c r="F1981" s="9" t="s">
        <v>2802</v>
      </c>
    </row>
    <row r="1982" spans="1:6">
      <c r="A1982" s="179" t="str">
        <f t="shared" si="120"/>
        <v>7BC</v>
      </c>
      <c r="B1982" s="179">
        <v>1980</v>
      </c>
      <c r="C1982" s="182">
        <f t="shared" si="121"/>
        <v>523</v>
      </c>
      <c r="D1982" s="179">
        <f t="shared" si="122"/>
        <v>11</v>
      </c>
      <c r="E1982" s="179" t="str">
        <f t="shared" si="123"/>
        <v>R523.11</v>
      </c>
      <c r="F1982" s="9" t="s">
        <v>2803</v>
      </c>
    </row>
    <row r="1983" spans="1:6">
      <c r="A1983" s="179" t="str">
        <f t="shared" si="120"/>
        <v>7BD</v>
      </c>
      <c r="B1983" s="179">
        <v>1981</v>
      </c>
      <c r="C1983" s="182">
        <f t="shared" si="121"/>
        <v>523</v>
      </c>
      <c r="D1983" s="179">
        <f t="shared" si="122"/>
        <v>12</v>
      </c>
      <c r="E1983" s="179" t="str">
        <f t="shared" si="123"/>
        <v>R523.12</v>
      </c>
      <c r="F1983" s="9" t="s">
        <v>2804</v>
      </c>
    </row>
    <row r="1984" spans="1:6">
      <c r="A1984" s="179" t="str">
        <f t="shared" si="120"/>
        <v>7BE</v>
      </c>
      <c r="B1984" s="179">
        <v>1982</v>
      </c>
      <c r="C1984" s="182">
        <f t="shared" si="121"/>
        <v>523</v>
      </c>
      <c r="D1984" s="179">
        <f t="shared" si="122"/>
        <v>13</v>
      </c>
      <c r="E1984" s="179" t="str">
        <f t="shared" si="123"/>
        <v>R523.13</v>
      </c>
      <c r="F1984" s="9" t="s">
        <v>2805</v>
      </c>
    </row>
    <row r="1985" spans="1:6">
      <c r="A1985" s="179" t="str">
        <f t="shared" si="120"/>
        <v>7BF</v>
      </c>
      <c r="B1985" s="179">
        <v>1983</v>
      </c>
      <c r="C1985" s="182">
        <f t="shared" si="121"/>
        <v>523</v>
      </c>
      <c r="D1985" s="179">
        <f t="shared" si="122"/>
        <v>14</v>
      </c>
      <c r="E1985" s="179" t="str">
        <f t="shared" si="123"/>
        <v>R523.14</v>
      </c>
      <c r="F1985" s="9" t="s">
        <v>2806</v>
      </c>
    </row>
    <row r="1986" spans="1:6">
      <c r="A1986" s="179" t="str">
        <f t="shared" si="120"/>
        <v>7C0</v>
      </c>
      <c r="B1986" s="179">
        <v>1984</v>
      </c>
      <c r="C1986" s="182">
        <f t="shared" si="121"/>
        <v>523</v>
      </c>
      <c r="D1986" s="179">
        <f t="shared" si="122"/>
        <v>15</v>
      </c>
      <c r="E1986" s="179" t="str">
        <f t="shared" si="123"/>
        <v>R523.15</v>
      </c>
      <c r="F1986" s="9" t="s">
        <v>2807</v>
      </c>
    </row>
    <row r="1987" spans="1:6">
      <c r="A1987" s="179" t="str">
        <f t="shared" si="120"/>
        <v>7C1</v>
      </c>
      <c r="B1987" s="179">
        <v>1985</v>
      </c>
      <c r="C1987" s="182">
        <f t="shared" si="121"/>
        <v>524</v>
      </c>
      <c r="D1987" s="179">
        <f t="shared" si="122"/>
        <v>0</v>
      </c>
      <c r="E1987" s="179" t="str">
        <f t="shared" si="123"/>
        <v>R524.0</v>
      </c>
      <c r="F1987" s="9" t="s">
        <v>2808</v>
      </c>
    </row>
    <row r="1988" spans="1:6">
      <c r="A1988" s="179" t="str">
        <f t="shared" ref="A1988:A2051" si="124">DEC2HEX(B1988)</f>
        <v>7C2</v>
      </c>
      <c r="B1988" s="179">
        <v>1986</v>
      </c>
      <c r="C1988" s="182">
        <f t="shared" si="121"/>
        <v>524</v>
      </c>
      <c r="D1988" s="179">
        <f t="shared" si="122"/>
        <v>1</v>
      </c>
      <c r="E1988" s="179" t="str">
        <f t="shared" si="123"/>
        <v>R524.1</v>
      </c>
      <c r="F1988" s="9" t="s">
        <v>2809</v>
      </c>
    </row>
    <row r="1989" spans="1:6">
      <c r="A1989" s="179" t="str">
        <f t="shared" si="124"/>
        <v>7C3</v>
      </c>
      <c r="B1989" s="179">
        <v>1987</v>
      </c>
      <c r="C1989" s="182">
        <f t="shared" si="121"/>
        <v>524</v>
      </c>
      <c r="D1989" s="179">
        <f t="shared" si="122"/>
        <v>2</v>
      </c>
      <c r="E1989" s="179" t="str">
        <f t="shared" si="123"/>
        <v>R524.2</v>
      </c>
      <c r="F1989" s="9" t="s">
        <v>2810</v>
      </c>
    </row>
    <row r="1990" spans="1:6">
      <c r="A1990" s="179" t="str">
        <f t="shared" si="124"/>
        <v>7C4</v>
      </c>
      <c r="B1990" s="179">
        <v>1988</v>
      </c>
      <c r="C1990" s="182">
        <f t="shared" si="121"/>
        <v>524</v>
      </c>
      <c r="D1990" s="179">
        <f t="shared" si="122"/>
        <v>3</v>
      </c>
      <c r="E1990" s="179" t="str">
        <f t="shared" si="123"/>
        <v>R524.3</v>
      </c>
      <c r="F1990" s="9" t="s">
        <v>2811</v>
      </c>
    </row>
    <row r="1991" spans="1:6">
      <c r="A1991" s="179" t="str">
        <f t="shared" si="124"/>
        <v>7C5</v>
      </c>
      <c r="B1991" s="179">
        <v>1989</v>
      </c>
      <c r="C1991" s="182">
        <f t="shared" si="121"/>
        <v>524</v>
      </c>
      <c r="D1991" s="179">
        <f t="shared" si="122"/>
        <v>4</v>
      </c>
      <c r="E1991" s="179" t="str">
        <f t="shared" si="123"/>
        <v>R524.4</v>
      </c>
      <c r="F1991" s="9" t="s">
        <v>2812</v>
      </c>
    </row>
    <row r="1992" spans="1:6">
      <c r="A1992" s="179" t="str">
        <f t="shared" si="124"/>
        <v>7C6</v>
      </c>
      <c r="B1992" s="179">
        <v>1990</v>
      </c>
      <c r="C1992" s="182">
        <f t="shared" ref="C1992:C2055" si="125">IF(D1991&lt;&gt;15,C1991,C1991+1)</f>
        <v>524</v>
      </c>
      <c r="D1992" s="179">
        <f t="shared" si="122"/>
        <v>5</v>
      </c>
      <c r="E1992" s="179" t="str">
        <f t="shared" si="123"/>
        <v>R524.5</v>
      </c>
      <c r="F1992" s="9" t="s">
        <v>2813</v>
      </c>
    </row>
    <row r="1993" spans="1:6">
      <c r="A1993" s="179" t="str">
        <f t="shared" si="124"/>
        <v>7C7</v>
      </c>
      <c r="B1993" s="179">
        <v>1991</v>
      </c>
      <c r="C1993" s="182">
        <f t="shared" si="125"/>
        <v>524</v>
      </c>
      <c r="D1993" s="179">
        <f t="shared" si="122"/>
        <v>6</v>
      </c>
      <c r="E1993" s="179" t="str">
        <f t="shared" si="123"/>
        <v>R524.6</v>
      </c>
      <c r="F1993" s="9" t="s">
        <v>2814</v>
      </c>
    </row>
    <row r="1994" spans="1:6">
      <c r="A1994" s="179" t="str">
        <f t="shared" si="124"/>
        <v>7C8</v>
      </c>
      <c r="B1994" s="179">
        <v>1992</v>
      </c>
      <c r="C1994" s="182">
        <f t="shared" si="125"/>
        <v>524</v>
      </c>
      <c r="D1994" s="179">
        <f t="shared" si="122"/>
        <v>7</v>
      </c>
      <c r="E1994" s="179" t="str">
        <f t="shared" si="123"/>
        <v>R524.7</v>
      </c>
      <c r="F1994" s="9" t="s">
        <v>2815</v>
      </c>
    </row>
    <row r="1995" spans="1:6">
      <c r="A1995" s="179" t="str">
        <f t="shared" si="124"/>
        <v>7C9</v>
      </c>
      <c r="B1995" s="179">
        <v>1993</v>
      </c>
      <c r="C1995" s="182">
        <f t="shared" si="125"/>
        <v>524</v>
      </c>
      <c r="D1995" s="179">
        <f t="shared" si="122"/>
        <v>8</v>
      </c>
      <c r="E1995" s="179" t="str">
        <f t="shared" si="123"/>
        <v>R524.8</v>
      </c>
      <c r="F1995" s="9" t="s">
        <v>2816</v>
      </c>
    </row>
    <row r="1996" spans="1:6">
      <c r="A1996" s="179" t="str">
        <f t="shared" si="124"/>
        <v>7CA</v>
      </c>
      <c r="B1996" s="179">
        <v>1994</v>
      </c>
      <c r="C1996" s="182">
        <f t="shared" si="125"/>
        <v>524</v>
      </c>
      <c r="D1996" s="179">
        <f t="shared" si="122"/>
        <v>9</v>
      </c>
      <c r="E1996" s="179" t="str">
        <f t="shared" si="123"/>
        <v>R524.9</v>
      </c>
      <c r="F1996" s="9" t="s">
        <v>2817</v>
      </c>
    </row>
    <row r="1997" spans="1:6">
      <c r="A1997" s="179" t="str">
        <f t="shared" si="124"/>
        <v>7CB</v>
      </c>
      <c r="B1997" s="179">
        <v>1995</v>
      </c>
      <c r="C1997" s="182">
        <f t="shared" si="125"/>
        <v>524</v>
      </c>
      <c r="D1997" s="179">
        <f t="shared" ref="D1997:D2060" si="126">IF(D1996&lt;&gt;15,D1996+1,0)</f>
        <v>10</v>
      </c>
      <c r="E1997" s="179" t="str">
        <f t="shared" si="123"/>
        <v>R524.10</v>
      </c>
      <c r="F1997" s="9" t="s">
        <v>2818</v>
      </c>
    </row>
    <row r="1998" spans="1:6">
      <c r="A1998" s="179" t="str">
        <f t="shared" si="124"/>
        <v>7CC</v>
      </c>
      <c r="B1998" s="179">
        <v>1996</v>
      </c>
      <c r="C1998" s="182">
        <f t="shared" si="125"/>
        <v>524</v>
      </c>
      <c r="D1998" s="179">
        <f t="shared" si="126"/>
        <v>11</v>
      </c>
      <c r="E1998" s="179" t="str">
        <f t="shared" ref="E1998:E2061" si="127">B$2&amp;C1998&amp;"."&amp;D1998</f>
        <v>R524.11</v>
      </c>
      <c r="F1998" s="9" t="s">
        <v>2819</v>
      </c>
    </row>
    <row r="1999" spans="1:6">
      <c r="A1999" s="179" t="str">
        <f t="shared" si="124"/>
        <v>7CD</v>
      </c>
      <c r="B1999" s="179">
        <v>1997</v>
      </c>
      <c r="C1999" s="182">
        <f t="shared" si="125"/>
        <v>524</v>
      </c>
      <c r="D1999" s="179">
        <f t="shared" si="126"/>
        <v>12</v>
      </c>
      <c r="E1999" s="179" t="str">
        <f t="shared" si="127"/>
        <v>R524.12</v>
      </c>
      <c r="F1999" s="9" t="s">
        <v>2819</v>
      </c>
    </row>
    <row r="2000" spans="1:6">
      <c r="A2000" s="179" t="str">
        <f t="shared" si="124"/>
        <v>7CE</v>
      </c>
      <c r="B2000" s="179">
        <v>1998</v>
      </c>
      <c r="C2000" s="182">
        <f t="shared" si="125"/>
        <v>524</v>
      </c>
      <c r="D2000" s="179">
        <f t="shared" si="126"/>
        <v>13</v>
      </c>
      <c r="E2000" s="179" t="str">
        <f t="shared" si="127"/>
        <v>R524.13</v>
      </c>
      <c r="F2000" s="9" t="s">
        <v>2819</v>
      </c>
    </row>
    <row r="2001" spans="1:6">
      <c r="A2001" s="179" t="str">
        <f t="shared" si="124"/>
        <v>7CF</v>
      </c>
      <c r="B2001" s="179">
        <v>1999</v>
      </c>
      <c r="C2001" s="182">
        <f t="shared" si="125"/>
        <v>524</v>
      </c>
      <c r="D2001" s="179">
        <f t="shared" si="126"/>
        <v>14</v>
      </c>
      <c r="E2001" s="179" t="str">
        <f t="shared" si="127"/>
        <v>R524.14</v>
      </c>
      <c r="F2001" s="9" t="s">
        <v>2819</v>
      </c>
    </row>
    <row r="2002" spans="1:6">
      <c r="A2002" s="179" t="str">
        <f t="shared" si="124"/>
        <v>7D0</v>
      </c>
      <c r="B2002" s="179">
        <v>2000</v>
      </c>
      <c r="C2002" s="182">
        <f t="shared" si="125"/>
        <v>524</v>
      </c>
      <c r="D2002" s="179">
        <f t="shared" si="126"/>
        <v>15</v>
      </c>
      <c r="E2002" s="179" t="str">
        <f t="shared" si="127"/>
        <v>R524.15</v>
      </c>
      <c r="F2002" s="9" t="s">
        <v>2819</v>
      </c>
    </row>
    <row r="2003" spans="1:6">
      <c r="A2003" s="179" t="str">
        <f t="shared" si="124"/>
        <v>7D1</v>
      </c>
      <c r="B2003" s="179">
        <v>2001</v>
      </c>
      <c r="C2003" s="182">
        <f t="shared" si="125"/>
        <v>525</v>
      </c>
      <c r="D2003" s="179">
        <f t="shared" si="126"/>
        <v>0</v>
      </c>
      <c r="E2003" s="179" t="str">
        <f t="shared" si="127"/>
        <v>R525.0</v>
      </c>
      <c r="F2003" s="9" t="s">
        <v>2820</v>
      </c>
    </row>
    <row r="2004" spans="1:6">
      <c r="A2004" s="179" t="str">
        <f t="shared" si="124"/>
        <v>7D2</v>
      </c>
      <c r="B2004" s="179">
        <v>2002</v>
      </c>
      <c r="C2004" s="182">
        <f t="shared" si="125"/>
        <v>525</v>
      </c>
      <c r="D2004" s="179">
        <f t="shared" si="126"/>
        <v>1</v>
      </c>
      <c r="E2004" s="179" t="str">
        <f t="shared" si="127"/>
        <v>R525.1</v>
      </c>
      <c r="F2004" s="9" t="s">
        <v>2821</v>
      </c>
    </row>
    <row r="2005" spans="1:6">
      <c r="A2005" s="179" t="str">
        <f t="shared" si="124"/>
        <v>7D3</v>
      </c>
      <c r="B2005" s="179">
        <v>2003</v>
      </c>
      <c r="C2005" s="182">
        <f t="shared" si="125"/>
        <v>525</v>
      </c>
      <c r="D2005" s="179">
        <f t="shared" si="126"/>
        <v>2</v>
      </c>
      <c r="E2005" s="179" t="str">
        <f t="shared" si="127"/>
        <v>R525.2</v>
      </c>
      <c r="F2005" s="9" t="s">
        <v>2822</v>
      </c>
    </row>
    <row r="2006" spans="1:6">
      <c r="A2006" s="179" t="str">
        <f t="shared" si="124"/>
        <v>7D4</v>
      </c>
      <c r="B2006" s="179">
        <v>2004</v>
      </c>
      <c r="C2006" s="182">
        <f t="shared" si="125"/>
        <v>525</v>
      </c>
      <c r="D2006" s="179">
        <f t="shared" si="126"/>
        <v>3</v>
      </c>
      <c r="E2006" s="179" t="str">
        <f t="shared" si="127"/>
        <v>R525.3</v>
      </c>
      <c r="F2006" s="9" t="s">
        <v>2823</v>
      </c>
    </row>
    <row r="2007" spans="1:6">
      <c r="A2007" s="179" t="str">
        <f t="shared" si="124"/>
        <v>7D5</v>
      </c>
      <c r="B2007" s="179">
        <v>2005</v>
      </c>
      <c r="C2007" s="182">
        <f t="shared" si="125"/>
        <v>525</v>
      </c>
      <c r="D2007" s="179">
        <f t="shared" si="126"/>
        <v>4</v>
      </c>
      <c r="E2007" s="179" t="str">
        <f t="shared" si="127"/>
        <v>R525.4</v>
      </c>
      <c r="F2007" s="9" t="s">
        <v>2824</v>
      </c>
    </row>
    <row r="2008" spans="1:6">
      <c r="A2008" s="179" t="str">
        <f t="shared" si="124"/>
        <v>7D6</v>
      </c>
      <c r="B2008" s="179">
        <v>2006</v>
      </c>
      <c r="C2008" s="182">
        <f t="shared" si="125"/>
        <v>525</v>
      </c>
      <c r="D2008" s="179">
        <f t="shared" si="126"/>
        <v>5</v>
      </c>
      <c r="E2008" s="179" t="str">
        <f t="shared" si="127"/>
        <v>R525.5</v>
      </c>
      <c r="F2008" s="9" t="s">
        <v>2825</v>
      </c>
    </row>
    <row r="2009" spans="1:6">
      <c r="A2009" s="179" t="str">
        <f t="shared" si="124"/>
        <v>7D7</v>
      </c>
      <c r="B2009" s="179">
        <v>2007</v>
      </c>
      <c r="C2009" s="182">
        <f t="shared" si="125"/>
        <v>525</v>
      </c>
      <c r="D2009" s="179">
        <f t="shared" si="126"/>
        <v>6</v>
      </c>
      <c r="E2009" s="179" t="str">
        <f t="shared" si="127"/>
        <v>R525.6</v>
      </c>
      <c r="F2009" s="9" t="s">
        <v>2826</v>
      </c>
    </row>
    <row r="2010" spans="1:6">
      <c r="A2010" s="179" t="str">
        <f t="shared" si="124"/>
        <v>7D8</v>
      </c>
      <c r="B2010" s="179">
        <v>2008</v>
      </c>
      <c r="C2010" s="182">
        <f t="shared" si="125"/>
        <v>525</v>
      </c>
      <c r="D2010" s="179">
        <f t="shared" si="126"/>
        <v>7</v>
      </c>
      <c r="E2010" s="179" t="str">
        <f t="shared" si="127"/>
        <v>R525.7</v>
      </c>
      <c r="F2010" s="9" t="s">
        <v>2827</v>
      </c>
    </row>
    <row r="2011" spans="1:6">
      <c r="A2011" s="179" t="str">
        <f t="shared" si="124"/>
        <v>7D9</v>
      </c>
      <c r="B2011" s="179">
        <v>2009</v>
      </c>
      <c r="C2011" s="182">
        <f t="shared" si="125"/>
        <v>525</v>
      </c>
      <c r="D2011" s="179">
        <f t="shared" si="126"/>
        <v>8</v>
      </c>
      <c r="E2011" s="179" t="str">
        <f t="shared" si="127"/>
        <v>R525.8</v>
      </c>
      <c r="F2011" s="9" t="s">
        <v>2828</v>
      </c>
    </row>
    <row r="2012" spans="1:6">
      <c r="A2012" s="179" t="str">
        <f t="shared" si="124"/>
        <v>7DA</v>
      </c>
      <c r="B2012" s="179">
        <v>2010</v>
      </c>
      <c r="C2012" s="182">
        <f t="shared" si="125"/>
        <v>525</v>
      </c>
      <c r="D2012" s="179">
        <f t="shared" si="126"/>
        <v>9</v>
      </c>
      <c r="E2012" s="179" t="str">
        <f t="shared" si="127"/>
        <v>R525.9</v>
      </c>
      <c r="F2012" s="9" t="s">
        <v>2829</v>
      </c>
    </row>
    <row r="2013" spans="1:6">
      <c r="A2013" s="179" t="str">
        <f t="shared" si="124"/>
        <v>7DB</v>
      </c>
      <c r="B2013" s="179">
        <v>2011</v>
      </c>
      <c r="C2013" s="182">
        <f t="shared" si="125"/>
        <v>525</v>
      </c>
      <c r="D2013" s="179">
        <f t="shared" si="126"/>
        <v>10</v>
      </c>
      <c r="E2013" s="179" t="str">
        <f t="shared" si="127"/>
        <v>R525.10</v>
      </c>
      <c r="F2013" s="9" t="s">
        <v>2830</v>
      </c>
    </row>
    <row r="2014" spans="1:6">
      <c r="A2014" s="179" t="str">
        <f t="shared" si="124"/>
        <v>7DC</v>
      </c>
      <c r="B2014" s="179">
        <v>2012</v>
      </c>
      <c r="C2014" s="182">
        <f t="shared" si="125"/>
        <v>525</v>
      </c>
      <c r="D2014" s="179">
        <f t="shared" si="126"/>
        <v>11</v>
      </c>
      <c r="E2014" s="179" t="str">
        <f t="shared" si="127"/>
        <v>R525.11</v>
      </c>
      <c r="F2014" s="9" t="s">
        <v>2831</v>
      </c>
    </row>
    <row r="2015" spans="1:6">
      <c r="A2015" s="179" t="str">
        <f t="shared" si="124"/>
        <v>7DD</v>
      </c>
      <c r="B2015" s="179">
        <v>2013</v>
      </c>
      <c r="C2015" s="182">
        <f t="shared" si="125"/>
        <v>525</v>
      </c>
      <c r="D2015" s="179">
        <f t="shared" si="126"/>
        <v>12</v>
      </c>
      <c r="E2015" s="179" t="str">
        <f t="shared" si="127"/>
        <v>R525.12</v>
      </c>
      <c r="F2015" s="9" t="s">
        <v>2832</v>
      </c>
    </row>
    <row r="2016" spans="1:6">
      <c r="A2016" s="179" t="str">
        <f t="shared" si="124"/>
        <v>7DE</v>
      </c>
      <c r="B2016" s="179">
        <v>2014</v>
      </c>
      <c r="C2016" s="182">
        <f t="shared" si="125"/>
        <v>525</v>
      </c>
      <c r="D2016" s="179">
        <f t="shared" si="126"/>
        <v>13</v>
      </c>
      <c r="E2016" s="179" t="str">
        <f t="shared" si="127"/>
        <v>R525.13</v>
      </c>
      <c r="F2016" s="9" t="s">
        <v>2833</v>
      </c>
    </row>
    <row r="2017" spans="1:6">
      <c r="A2017" s="179" t="str">
        <f t="shared" si="124"/>
        <v>7DF</v>
      </c>
      <c r="B2017" s="179">
        <v>2015</v>
      </c>
      <c r="C2017" s="182">
        <f t="shared" si="125"/>
        <v>525</v>
      </c>
      <c r="D2017" s="179">
        <f t="shared" si="126"/>
        <v>14</v>
      </c>
      <c r="E2017" s="179" t="str">
        <f t="shared" si="127"/>
        <v>R525.14</v>
      </c>
      <c r="F2017" s="9" t="s">
        <v>2819</v>
      </c>
    </row>
    <row r="2018" spans="1:6">
      <c r="A2018" s="179" t="str">
        <f t="shared" si="124"/>
        <v>7E0</v>
      </c>
      <c r="B2018" s="179">
        <v>2016</v>
      </c>
      <c r="C2018" s="182">
        <f t="shared" si="125"/>
        <v>525</v>
      </c>
      <c r="D2018" s="179">
        <f t="shared" si="126"/>
        <v>15</v>
      </c>
      <c r="E2018" s="179" t="str">
        <f t="shared" si="127"/>
        <v>R525.15</v>
      </c>
      <c r="F2018" s="9" t="s">
        <v>2819</v>
      </c>
    </row>
    <row r="2019" spans="1:6">
      <c r="A2019" s="179" t="str">
        <f t="shared" si="124"/>
        <v>7E1</v>
      </c>
      <c r="B2019" s="179">
        <v>2017</v>
      </c>
      <c r="C2019" s="182">
        <f t="shared" si="125"/>
        <v>526</v>
      </c>
      <c r="D2019" s="179">
        <f t="shared" si="126"/>
        <v>0</v>
      </c>
      <c r="E2019" s="179" t="str">
        <f t="shared" si="127"/>
        <v>R526.0</v>
      </c>
      <c r="F2019" s="9" t="s">
        <v>2834</v>
      </c>
    </row>
    <row r="2020" spans="1:6">
      <c r="A2020" s="179" t="str">
        <f t="shared" si="124"/>
        <v>7E2</v>
      </c>
      <c r="B2020" s="179">
        <v>2018</v>
      </c>
      <c r="C2020" s="182">
        <f t="shared" si="125"/>
        <v>526</v>
      </c>
      <c r="D2020" s="179">
        <f t="shared" si="126"/>
        <v>1</v>
      </c>
      <c r="E2020" s="179" t="str">
        <f t="shared" si="127"/>
        <v>R526.1</v>
      </c>
      <c r="F2020" s="9" t="s">
        <v>2835</v>
      </c>
    </row>
    <row r="2021" spans="1:6">
      <c r="A2021" s="179" t="str">
        <f t="shared" si="124"/>
        <v>7E3</v>
      </c>
      <c r="B2021" s="179">
        <v>2019</v>
      </c>
      <c r="C2021" s="182">
        <f t="shared" si="125"/>
        <v>526</v>
      </c>
      <c r="D2021" s="179">
        <f t="shared" si="126"/>
        <v>2</v>
      </c>
      <c r="E2021" s="179" t="str">
        <f t="shared" si="127"/>
        <v>R526.2</v>
      </c>
      <c r="F2021" s="9" t="s">
        <v>2836</v>
      </c>
    </row>
    <row r="2022" spans="1:6">
      <c r="A2022" s="179" t="str">
        <f t="shared" si="124"/>
        <v>7E4</v>
      </c>
      <c r="B2022" s="179">
        <v>2020</v>
      </c>
      <c r="C2022" s="182">
        <f t="shared" si="125"/>
        <v>526</v>
      </c>
      <c r="D2022" s="179">
        <f t="shared" si="126"/>
        <v>3</v>
      </c>
      <c r="E2022" s="179" t="str">
        <f t="shared" si="127"/>
        <v>R526.3</v>
      </c>
      <c r="F2022" s="9" t="s">
        <v>2837</v>
      </c>
    </row>
    <row r="2023" spans="1:6">
      <c r="A2023" s="179" t="str">
        <f t="shared" si="124"/>
        <v>7E5</v>
      </c>
      <c r="B2023" s="179">
        <v>2021</v>
      </c>
      <c r="C2023" s="182">
        <f t="shared" si="125"/>
        <v>526</v>
      </c>
      <c r="D2023" s="179">
        <f t="shared" si="126"/>
        <v>4</v>
      </c>
      <c r="E2023" s="179" t="str">
        <f t="shared" si="127"/>
        <v>R526.4</v>
      </c>
      <c r="F2023" s="9" t="s">
        <v>2838</v>
      </c>
    </row>
    <row r="2024" spans="1:6">
      <c r="A2024" s="179" t="str">
        <f t="shared" si="124"/>
        <v>7E6</v>
      </c>
      <c r="B2024" s="179">
        <v>2022</v>
      </c>
      <c r="C2024" s="182">
        <f t="shared" si="125"/>
        <v>526</v>
      </c>
      <c r="D2024" s="179">
        <f t="shared" si="126"/>
        <v>5</v>
      </c>
      <c r="E2024" s="179" t="str">
        <f t="shared" si="127"/>
        <v>R526.5</v>
      </c>
      <c r="F2024" s="9" t="s">
        <v>2839</v>
      </c>
    </row>
    <row r="2025" spans="1:6">
      <c r="A2025" s="179" t="str">
        <f t="shared" si="124"/>
        <v>7E7</v>
      </c>
      <c r="B2025" s="179">
        <v>2023</v>
      </c>
      <c r="C2025" s="182">
        <f t="shared" si="125"/>
        <v>526</v>
      </c>
      <c r="D2025" s="179">
        <f t="shared" si="126"/>
        <v>6</v>
      </c>
      <c r="E2025" s="179" t="str">
        <f t="shared" si="127"/>
        <v>R526.6</v>
      </c>
      <c r="F2025" s="9" t="s">
        <v>2819</v>
      </c>
    </row>
    <row r="2026" spans="1:6">
      <c r="A2026" s="179" t="str">
        <f t="shared" si="124"/>
        <v>7E8</v>
      </c>
      <c r="B2026" s="179">
        <v>2024</v>
      </c>
      <c r="C2026" s="182">
        <f t="shared" si="125"/>
        <v>526</v>
      </c>
      <c r="D2026" s="179">
        <f t="shared" si="126"/>
        <v>7</v>
      </c>
      <c r="E2026" s="179" t="str">
        <f t="shared" si="127"/>
        <v>R526.7</v>
      </c>
      <c r="F2026" s="9" t="s">
        <v>2819</v>
      </c>
    </row>
    <row r="2027" spans="1:6">
      <c r="A2027" s="179" t="str">
        <f t="shared" si="124"/>
        <v>7E9</v>
      </c>
      <c r="B2027" s="179">
        <v>2025</v>
      </c>
      <c r="C2027" s="182">
        <f t="shared" si="125"/>
        <v>526</v>
      </c>
      <c r="D2027" s="179">
        <f t="shared" si="126"/>
        <v>8</v>
      </c>
      <c r="E2027" s="179" t="str">
        <f t="shared" si="127"/>
        <v>R526.8</v>
      </c>
      <c r="F2027" s="9" t="s">
        <v>2840</v>
      </c>
    </row>
    <row r="2028" spans="1:6">
      <c r="A2028" s="179" t="str">
        <f t="shared" si="124"/>
        <v>7EA</v>
      </c>
      <c r="B2028" s="179">
        <v>2026</v>
      </c>
      <c r="C2028" s="182">
        <f t="shared" si="125"/>
        <v>526</v>
      </c>
      <c r="D2028" s="179">
        <f t="shared" si="126"/>
        <v>9</v>
      </c>
      <c r="E2028" s="179" t="str">
        <f t="shared" si="127"/>
        <v>R526.9</v>
      </c>
      <c r="F2028" s="9" t="s">
        <v>2841</v>
      </c>
    </row>
    <row r="2029" spans="1:6">
      <c r="A2029" s="179" t="str">
        <f t="shared" si="124"/>
        <v>7EB</v>
      </c>
      <c r="B2029" s="179">
        <v>2027</v>
      </c>
      <c r="C2029" s="182">
        <f t="shared" si="125"/>
        <v>526</v>
      </c>
      <c r="D2029" s="179">
        <f t="shared" si="126"/>
        <v>10</v>
      </c>
      <c r="E2029" s="179" t="str">
        <f t="shared" si="127"/>
        <v>R526.10</v>
      </c>
      <c r="F2029" s="9" t="s">
        <v>2842</v>
      </c>
    </row>
    <row r="2030" spans="1:6">
      <c r="A2030" s="179" t="str">
        <f t="shared" si="124"/>
        <v>7EC</v>
      </c>
      <c r="B2030" s="179">
        <v>2028</v>
      </c>
      <c r="C2030" s="182">
        <f t="shared" si="125"/>
        <v>526</v>
      </c>
      <c r="D2030" s="179">
        <f t="shared" si="126"/>
        <v>11</v>
      </c>
      <c r="E2030" s="179" t="str">
        <f t="shared" si="127"/>
        <v>R526.11</v>
      </c>
      <c r="F2030" s="9" t="s">
        <v>2819</v>
      </c>
    </row>
    <row r="2031" spans="1:6">
      <c r="A2031" s="179" t="str">
        <f t="shared" si="124"/>
        <v>7ED</v>
      </c>
      <c r="B2031" s="179">
        <v>2029</v>
      </c>
      <c r="C2031" s="182">
        <f t="shared" si="125"/>
        <v>526</v>
      </c>
      <c r="D2031" s="179">
        <f t="shared" si="126"/>
        <v>12</v>
      </c>
      <c r="E2031" s="179" t="str">
        <f t="shared" si="127"/>
        <v>R526.12</v>
      </c>
      <c r="F2031" s="9" t="s">
        <v>2819</v>
      </c>
    </row>
    <row r="2032" spans="1:6">
      <c r="A2032" s="179" t="str">
        <f t="shared" si="124"/>
        <v>7EE</v>
      </c>
      <c r="B2032" s="179">
        <v>2030</v>
      </c>
      <c r="C2032" s="182">
        <f t="shared" si="125"/>
        <v>526</v>
      </c>
      <c r="D2032" s="179">
        <f t="shared" si="126"/>
        <v>13</v>
      </c>
      <c r="E2032" s="179" t="str">
        <f t="shared" si="127"/>
        <v>R526.13</v>
      </c>
      <c r="F2032" s="9" t="s">
        <v>2843</v>
      </c>
    </row>
    <row r="2033" spans="1:6">
      <c r="A2033" s="179" t="str">
        <f t="shared" si="124"/>
        <v>7EF</v>
      </c>
      <c r="B2033" s="179">
        <v>2031</v>
      </c>
      <c r="C2033" s="182">
        <f t="shared" si="125"/>
        <v>526</v>
      </c>
      <c r="D2033" s="179">
        <f t="shared" si="126"/>
        <v>14</v>
      </c>
      <c r="E2033" s="179" t="str">
        <f t="shared" si="127"/>
        <v>R526.14</v>
      </c>
      <c r="F2033" s="9" t="s">
        <v>2844</v>
      </c>
    </row>
    <row r="2034" spans="1:6">
      <c r="A2034" s="179" t="str">
        <f t="shared" si="124"/>
        <v>7F0</v>
      </c>
      <c r="B2034" s="179">
        <v>2032</v>
      </c>
      <c r="C2034" s="182">
        <f t="shared" si="125"/>
        <v>526</v>
      </c>
      <c r="D2034" s="179">
        <f t="shared" si="126"/>
        <v>15</v>
      </c>
      <c r="E2034" s="179" t="str">
        <f t="shared" si="127"/>
        <v>R526.15</v>
      </c>
      <c r="F2034" s="55" t="s">
        <v>2845</v>
      </c>
    </row>
    <row r="2035" spans="1:6">
      <c r="A2035" s="179" t="str">
        <f t="shared" si="124"/>
        <v>7F1</v>
      </c>
      <c r="B2035" s="179">
        <v>2033</v>
      </c>
      <c r="C2035" s="182">
        <f t="shared" si="125"/>
        <v>527</v>
      </c>
      <c r="D2035" s="179">
        <f t="shared" si="126"/>
        <v>0</v>
      </c>
      <c r="E2035" s="179" t="str">
        <f t="shared" si="127"/>
        <v>R527.0</v>
      </c>
      <c r="F2035" s="9" t="s">
        <v>2819</v>
      </c>
    </row>
    <row r="2036" spans="1:6">
      <c r="A2036" s="179" t="str">
        <f t="shared" si="124"/>
        <v>7F2</v>
      </c>
      <c r="B2036" s="179">
        <v>2034</v>
      </c>
      <c r="C2036" s="182">
        <f t="shared" si="125"/>
        <v>527</v>
      </c>
      <c r="D2036" s="179">
        <f t="shared" si="126"/>
        <v>1</v>
      </c>
      <c r="E2036" s="179" t="str">
        <f t="shared" si="127"/>
        <v>R527.1</v>
      </c>
      <c r="F2036" s="9" t="s">
        <v>2846</v>
      </c>
    </row>
    <row r="2037" spans="1:6">
      <c r="A2037" s="179" t="str">
        <f t="shared" si="124"/>
        <v>7F3</v>
      </c>
      <c r="B2037" s="179">
        <v>2035</v>
      </c>
      <c r="C2037" s="182">
        <f t="shared" si="125"/>
        <v>527</v>
      </c>
      <c r="D2037" s="179">
        <f t="shared" si="126"/>
        <v>2</v>
      </c>
      <c r="E2037" s="179" t="str">
        <f t="shared" si="127"/>
        <v>R527.2</v>
      </c>
      <c r="F2037" s="9" t="s">
        <v>2819</v>
      </c>
    </row>
    <row r="2038" spans="1:6">
      <c r="A2038" s="179" t="str">
        <f t="shared" si="124"/>
        <v>7F4</v>
      </c>
      <c r="B2038" s="179">
        <v>2036</v>
      </c>
      <c r="C2038" s="182">
        <f t="shared" si="125"/>
        <v>527</v>
      </c>
      <c r="D2038" s="179">
        <f t="shared" si="126"/>
        <v>3</v>
      </c>
      <c r="E2038" s="179" t="str">
        <f t="shared" si="127"/>
        <v>R527.3</v>
      </c>
      <c r="F2038" s="9" t="s">
        <v>2847</v>
      </c>
    </row>
    <row r="2039" spans="1:6">
      <c r="A2039" s="179" t="str">
        <f t="shared" si="124"/>
        <v>7F5</v>
      </c>
      <c r="B2039" s="179">
        <v>2037</v>
      </c>
      <c r="C2039" s="182">
        <f t="shared" si="125"/>
        <v>527</v>
      </c>
      <c r="D2039" s="179">
        <f t="shared" si="126"/>
        <v>4</v>
      </c>
      <c r="E2039" s="179" t="str">
        <f t="shared" si="127"/>
        <v>R527.4</v>
      </c>
      <c r="F2039" s="9" t="s">
        <v>2848</v>
      </c>
    </row>
    <row r="2040" spans="1:6">
      <c r="A2040" s="179" t="str">
        <f t="shared" si="124"/>
        <v>7F6</v>
      </c>
      <c r="B2040" s="179">
        <v>2038</v>
      </c>
      <c r="C2040" s="182">
        <f t="shared" si="125"/>
        <v>527</v>
      </c>
      <c r="D2040" s="179">
        <f t="shared" si="126"/>
        <v>5</v>
      </c>
      <c r="E2040" s="179" t="str">
        <f t="shared" si="127"/>
        <v>R527.5</v>
      </c>
      <c r="F2040" s="9" t="s">
        <v>2849</v>
      </c>
    </row>
    <row r="2041" spans="1:6">
      <c r="A2041" s="179" t="str">
        <f t="shared" si="124"/>
        <v>7F7</v>
      </c>
      <c r="B2041" s="179">
        <v>2039</v>
      </c>
      <c r="C2041" s="182">
        <f t="shared" si="125"/>
        <v>527</v>
      </c>
      <c r="D2041" s="179">
        <f t="shared" si="126"/>
        <v>6</v>
      </c>
      <c r="E2041" s="179" t="str">
        <f t="shared" si="127"/>
        <v>R527.6</v>
      </c>
      <c r="F2041" s="9" t="s">
        <v>2850</v>
      </c>
    </row>
    <row r="2042" spans="1:6">
      <c r="A2042" s="179" t="str">
        <f t="shared" si="124"/>
        <v>7F8</v>
      </c>
      <c r="B2042" s="179">
        <v>2040</v>
      </c>
      <c r="C2042" s="182">
        <f t="shared" si="125"/>
        <v>527</v>
      </c>
      <c r="D2042" s="179">
        <f t="shared" si="126"/>
        <v>7</v>
      </c>
      <c r="E2042" s="179" t="str">
        <f t="shared" si="127"/>
        <v>R527.7</v>
      </c>
      <c r="F2042" s="9" t="s">
        <v>2851</v>
      </c>
    </row>
    <row r="2043" spans="1:6">
      <c r="A2043" s="179" t="str">
        <f t="shared" si="124"/>
        <v>7F9</v>
      </c>
      <c r="B2043" s="179">
        <v>2041</v>
      </c>
      <c r="C2043" s="182">
        <f t="shared" si="125"/>
        <v>527</v>
      </c>
      <c r="D2043" s="179">
        <f t="shared" si="126"/>
        <v>8</v>
      </c>
      <c r="E2043" s="179" t="str">
        <f t="shared" si="127"/>
        <v>R527.8</v>
      </c>
      <c r="F2043" s="9" t="s">
        <v>2852</v>
      </c>
    </row>
    <row r="2044" spans="1:6">
      <c r="A2044" s="179" t="str">
        <f t="shared" si="124"/>
        <v>7FA</v>
      </c>
      <c r="B2044" s="179">
        <v>2042</v>
      </c>
      <c r="C2044" s="182">
        <f t="shared" si="125"/>
        <v>527</v>
      </c>
      <c r="D2044" s="179">
        <f t="shared" si="126"/>
        <v>9</v>
      </c>
      <c r="E2044" s="179" t="str">
        <f t="shared" si="127"/>
        <v>R527.9</v>
      </c>
      <c r="F2044" s="9" t="s">
        <v>2853</v>
      </c>
    </row>
    <row r="2045" spans="1:6">
      <c r="A2045" s="179" t="str">
        <f t="shared" si="124"/>
        <v>7FB</v>
      </c>
      <c r="B2045" s="179">
        <v>2043</v>
      </c>
      <c r="C2045" s="182">
        <f t="shared" si="125"/>
        <v>527</v>
      </c>
      <c r="D2045" s="179">
        <f t="shared" si="126"/>
        <v>10</v>
      </c>
      <c r="E2045" s="179" t="str">
        <f t="shared" si="127"/>
        <v>R527.10</v>
      </c>
      <c r="F2045" s="9" t="s">
        <v>2854</v>
      </c>
    </row>
    <row r="2046" spans="1:6">
      <c r="A2046" s="179" t="str">
        <f t="shared" si="124"/>
        <v>7FC</v>
      </c>
      <c r="B2046" s="179">
        <v>2044</v>
      </c>
      <c r="C2046" s="182">
        <f t="shared" si="125"/>
        <v>527</v>
      </c>
      <c r="D2046" s="179">
        <f t="shared" si="126"/>
        <v>11</v>
      </c>
      <c r="E2046" s="179" t="str">
        <f t="shared" si="127"/>
        <v>R527.11</v>
      </c>
      <c r="F2046" s="9" t="s">
        <v>2855</v>
      </c>
    </row>
    <row r="2047" spans="1:6">
      <c r="A2047" s="179" t="str">
        <f t="shared" si="124"/>
        <v>7FD</v>
      </c>
      <c r="B2047" s="179">
        <v>2045</v>
      </c>
      <c r="C2047" s="182">
        <f t="shared" si="125"/>
        <v>527</v>
      </c>
      <c r="D2047" s="179">
        <f t="shared" si="126"/>
        <v>12</v>
      </c>
      <c r="E2047" s="179" t="str">
        <f t="shared" si="127"/>
        <v>R527.12</v>
      </c>
      <c r="F2047" s="9" t="s">
        <v>2856</v>
      </c>
    </row>
    <row r="2048" spans="1:6">
      <c r="A2048" s="179" t="str">
        <f t="shared" si="124"/>
        <v>7FE</v>
      </c>
      <c r="B2048" s="179">
        <v>2046</v>
      </c>
      <c r="C2048" s="182">
        <f t="shared" si="125"/>
        <v>527</v>
      </c>
      <c r="D2048" s="179">
        <f t="shared" si="126"/>
        <v>13</v>
      </c>
      <c r="E2048" s="179" t="str">
        <f t="shared" si="127"/>
        <v>R527.13</v>
      </c>
      <c r="F2048" s="9" t="s">
        <v>2857</v>
      </c>
    </row>
    <row r="2049" spans="1:6">
      <c r="A2049" s="179" t="str">
        <f t="shared" si="124"/>
        <v>7FF</v>
      </c>
      <c r="B2049" s="179">
        <v>2047</v>
      </c>
      <c r="C2049" s="182">
        <f t="shared" si="125"/>
        <v>527</v>
      </c>
      <c r="D2049" s="179">
        <f t="shared" si="126"/>
        <v>14</v>
      </c>
      <c r="E2049" s="179" t="str">
        <f t="shared" si="127"/>
        <v>R527.14</v>
      </c>
      <c r="F2049" s="9" t="s">
        <v>2858</v>
      </c>
    </row>
    <row r="2050" spans="1:6">
      <c r="A2050" s="179" t="str">
        <f t="shared" si="124"/>
        <v>800</v>
      </c>
      <c r="B2050" s="179">
        <v>2048</v>
      </c>
      <c r="C2050" s="182">
        <f t="shared" si="125"/>
        <v>527</v>
      </c>
      <c r="D2050" s="179">
        <f t="shared" si="126"/>
        <v>15</v>
      </c>
      <c r="E2050" s="179" t="str">
        <f t="shared" si="127"/>
        <v>R527.15</v>
      </c>
      <c r="F2050" s="9" t="s">
        <v>2859</v>
      </c>
    </row>
    <row r="2051" spans="1:6">
      <c r="A2051" s="179" t="str">
        <f t="shared" si="124"/>
        <v>801</v>
      </c>
      <c r="B2051" s="179">
        <v>2049</v>
      </c>
      <c r="C2051" s="182">
        <f t="shared" si="125"/>
        <v>528</v>
      </c>
      <c r="D2051" s="179">
        <f t="shared" si="126"/>
        <v>0</v>
      </c>
      <c r="E2051" s="179" t="str">
        <f t="shared" si="127"/>
        <v>R528.0</v>
      </c>
      <c r="F2051" s="9" t="s">
        <v>2860</v>
      </c>
    </row>
    <row r="2052" spans="1:6">
      <c r="A2052" s="179" t="str">
        <f t="shared" ref="A2052:A2114" si="128">DEC2HEX(B2052)</f>
        <v>802</v>
      </c>
      <c r="B2052" s="179">
        <v>2050</v>
      </c>
      <c r="C2052" s="182">
        <f t="shared" si="125"/>
        <v>528</v>
      </c>
      <c r="D2052" s="179">
        <f t="shared" si="126"/>
        <v>1</v>
      </c>
      <c r="E2052" s="179" t="str">
        <f t="shared" si="127"/>
        <v>R528.1</v>
      </c>
      <c r="F2052" s="9" t="s">
        <v>2861</v>
      </c>
    </row>
    <row r="2053" spans="1:6">
      <c r="A2053" s="179" t="str">
        <f t="shared" si="128"/>
        <v>803</v>
      </c>
      <c r="B2053" s="179">
        <v>2051</v>
      </c>
      <c r="C2053" s="182">
        <f t="shared" si="125"/>
        <v>528</v>
      </c>
      <c r="D2053" s="179">
        <f t="shared" si="126"/>
        <v>2</v>
      </c>
      <c r="E2053" s="179" t="str">
        <f t="shared" si="127"/>
        <v>R528.2</v>
      </c>
      <c r="F2053" s="9" t="s">
        <v>2862</v>
      </c>
    </row>
    <row r="2054" spans="1:6">
      <c r="A2054" s="179" t="str">
        <f t="shared" si="128"/>
        <v>804</v>
      </c>
      <c r="B2054" s="179">
        <v>2052</v>
      </c>
      <c r="C2054" s="182">
        <f t="shared" si="125"/>
        <v>528</v>
      </c>
      <c r="D2054" s="179">
        <f t="shared" si="126"/>
        <v>3</v>
      </c>
      <c r="E2054" s="179" t="str">
        <f t="shared" si="127"/>
        <v>R528.3</v>
      </c>
      <c r="F2054" s="9" t="s">
        <v>2863</v>
      </c>
    </row>
    <row r="2055" spans="1:6">
      <c r="A2055" s="179" t="str">
        <f t="shared" si="128"/>
        <v>805</v>
      </c>
      <c r="B2055" s="179">
        <v>2053</v>
      </c>
      <c r="C2055" s="182">
        <f t="shared" si="125"/>
        <v>528</v>
      </c>
      <c r="D2055" s="179">
        <f t="shared" si="126"/>
        <v>4</v>
      </c>
      <c r="E2055" s="179" t="str">
        <f t="shared" si="127"/>
        <v>R528.4</v>
      </c>
      <c r="F2055" s="9" t="s">
        <v>2864</v>
      </c>
    </row>
    <row r="2056" spans="1:6">
      <c r="A2056" s="179" t="str">
        <f t="shared" si="128"/>
        <v>806</v>
      </c>
      <c r="B2056" s="179">
        <v>2054</v>
      </c>
      <c r="C2056" s="182">
        <f t="shared" ref="C2056:C2114" si="129">IF(D2055&lt;&gt;15,C2055,C2055+1)</f>
        <v>528</v>
      </c>
      <c r="D2056" s="179">
        <f t="shared" si="126"/>
        <v>5</v>
      </c>
      <c r="E2056" s="179" t="str">
        <f t="shared" si="127"/>
        <v>R528.5</v>
      </c>
      <c r="F2056" s="9" t="s">
        <v>2865</v>
      </c>
    </row>
    <row r="2057" spans="1:6">
      <c r="A2057" s="179" t="str">
        <f t="shared" si="128"/>
        <v>807</v>
      </c>
      <c r="B2057" s="179">
        <v>2055</v>
      </c>
      <c r="C2057" s="182">
        <f t="shared" si="129"/>
        <v>528</v>
      </c>
      <c r="D2057" s="179">
        <f t="shared" si="126"/>
        <v>6</v>
      </c>
      <c r="E2057" s="179" t="str">
        <f t="shared" si="127"/>
        <v>R528.6</v>
      </c>
      <c r="F2057" s="9" t="s">
        <v>2866</v>
      </c>
    </row>
    <row r="2058" spans="1:6">
      <c r="A2058" s="179" t="str">
        <f t="shared" si="128"/>
        <v>808</v>
      </c>
      <c r="B2058" s="179">
        <v>2056</v>
      </c>
      <c r="C2058" s="182">
        <f t="shared" si="129"/>
        <v>528</v>
      </c>
      <c r="D2058" s="179">
        <f t="shared" si="126"/>
        <v>7</v>
      </c>
      <c r="E2058" s="179" t="str">
        <f t="shared" si="127"/>
        <v>R528.7</v>
      </c>
      <c r="F2058" s="9" t="s">
        <v>2867</v>
      </c>
    </row>
    <row r="2059" spans="1:6">
      <c r="A2059" s="179" t="str">
        <f t="shared" si="128"/>
        <v>809</v>
      </c>
      <c r="B2059" s="179">
        <v>2057</v>
      </c>
      <c r="C2059" s="182">
        <f t="shared" si="129"/>
        <v>528</v>
      </c>
      <c r="D2059" s="179">
        <f t="shared" si="126"/>
        <v>8</v>
      </c>
      <c r="E2059" s="179" t="str">
        <f t="shared" si="127"/>
        <v>R528.8</v>
      </c>
      <c r="F2059" s="9" t="s">
        <v>2868</v>
      </c>
    </row>
    <row r="2060" spans="1:6">
      <c r="A2060" s="179" t="str">
        <f t="shared" si="128"/>
        <v>80A</v>
      </c>
      <c r="B2060" s="179">
        <v>2058</v>
      </c>
      <c r="C2060" s="182">
        <f t="shared" si="129"/>
        <v>528</v>
      </c>
      <c r="D2060" s="179">
        <f t="shared" si="126"/>
        <v>9</v>
      </c>
      <c r="E2060" s="179" t="str">
        <f t="shared" si="127"/>
        <v>R528.9</v>
      </c>
      <c r="F2060" s="9" t="s">
        <v>2869</v>
      </c>
    </row>
    <row r="2061" spans="1:6">
      <c r="A2061" s="179" t="str">
        <f t="shared" si="128"/>
        <v>80B</v>
      </c>
      <c r="B2061" s="179">
        <v>2059</v>
      </c>
      <c r="C2061" s="182">
        <f t="shared" si="129"/>
        <v>528</v>
      </c>
      <c r="D2061" s="179">
        <f t="shared" ref="D2061:D2114" si="130">IF(D2060&lt;&gt;15,D2060+1,0)</f>
        <v>10</v>
      </c>
      <c r="E2061" s="179" t="str">
        <f t="shared" si="127"/>
        <v>R528.10</v>
      </c>
      <c r="F2061" s="9" t="s">
        <v>2870</v>
      </c>
    </row>
    <row r="2062" spans="1:6">
      <c r="A2062" s="179" t="str">
        <f t="shared" si="128"/>
        <v>80C</v>
      </c>
      <c r="B2062" s="179">
        <v>2060</v>
      </c>
      <c r="C2062" s="182">
        <f t="shared" si="129"/>
        <v>528</v>
      </c>
      <c r="D2062" s="179">
        <f t="shared" si="130"/>
        <v>11</v>
      </c>
      <c r="E2062" s="179" t="str">
        <f t="shared" ref="E2062:E2114" si="131">B$2&amp;C2062&amp;"."&amp;D2062</f>
        <v>R528.11</v>
      </c>
      <c r="F2062" s="9" t="s">
        <v>2871</v>
      </c>
    </row>
    <row r="2063" spans="1:6">
      <c r="A2063" s="179" t="str">
        <f t="shared" si="128"/>
        <v>80D</v>
      </c>
      <c r="B2063" s="179">
        <v>2061</v>
      </c>
      <c r="C2063" s="182">
        <f t="shared" si="129"/>
        <v>528</v>
      </c>
      <c r="D2063" s="179">
        <f t="shared" si="130"/>
        <v>12</v>
      </c>
      <c r="E2063" s="179" t="str">
        <f t="shared" si="131"/>
        <v>R528.12</v>
      </c>
      <c r="F2063" s="9" t="s">
        <v>2871</v>
      </c>
    </row>
    <row r="2064" spans="1:6">
      <c r="A2064" s="179" t="str">
        <f t="shared" si="128"/>
        <v>80E</v>
      </c>
      <c r="B2064" s="179">
        <v>2062</v>
      </c>
      <c r="C2064" s="182">
        <f t="shared" si="129"/>
        <v>528</v>
      </c>
      <c r="D2064" s="179">
        <f t="shared" si="130"/>
        <v>13</v>
      </c>
      <c r="E2064" s="179" t="str">
        <f t="shared" si="131"/>
        <v>R528.13</v>
      </c>
      <c r="F2064" s="9" t="s">
        <v>2871</v>
      </c>
    </row>
    <row r="2065" spans="1:6">
      <c r="A2065" s="179" t="str">
        <f t="shared" si="128"/>
        <v>80F</v>
      </c>
      <c r="B2065" s="179">
        <v>2063</v>
      </c>
      <c r="C2065" s="182">
        <f t="shared" si="129"/>
        <v>528</v>
      </c>
      <c r="D2065" s="179">
        <f t="shared" si="130"/>
        <v>14</v>
      </c>
      <c r="E2065" s="179" t="str">
        <f t="shared" si="131"/>
        <v>R528.14</v>
      </c>
      <c r="F2065" s="9" t="s">
        <v>2871</v>
      </c>
    </row>
    <row r="2066" spans="1:6">
      <c r="A2066" s="179" t="str">
        <f t="shared" si="128"/>
        <v>810</v>
      </c>
      <c r="B2066" s="179">
        <v>2064</v>
      </c>
      <c r="C2066" s="182">
        <f t="shared" si="129"/>
        <v>528</v>
      </c>
      <c r="D2066" s="179">
        <f t="shared" si="130"/>
        <v>15</v>
      </c>
      <c r="E2066" s="179" t="str">
        <f t="shared" si="131"/>
        <v>R528.15</v>
      </c>
      <c r="F2066" s="9" t="s">
        <v>2871</v>
      </c>
    </row>
    <row r="2067" spans="1:6">
      <c r="A2067" s="179" t="str">
        <f t="shared" si="128"/>
        <v>811</v>
      </c>
      <c r="B2067" s="179">
        <v>2065</v>
      </c>
      <c r="C2067" s="182">
        <f t="shared" si="129"/>
        <v>529</v>
      </c>
      <c r="D2067" s="179">
        <f t="shared" si="130"/>
        <v>0</v>
      </c>
      <c r="E2067" s="179" t="str">
        <f t="shared" si="131"/>
        <v>R529.0</v>
      </c>
      <c r="F2067" s="9" t="s">
        <v>2872</v>
      </c>
    </row>
    <row r="2068" spans="1:6">
      <c r="A2068" s="179" t="str">
        <f t="shared" si="128"/>
        <v>812</v>
      </c>
      <c r="B2068" s="179">
        <v>2066</v>
      </c>
      <c r="C2068" s="182">
        <f t="shared" si="129"/>
        <v>529</v>
      </c>
      <c r="D2068" s="179">
        <f t="shared" si="130"/>
        <v>1</v>
      </c>
      <c r="E2068" s="179" t="str">
        <f t="shared" si="131"/>
        <v>R529.1</v>
      </c>
      <c r="F2068" s="9" t="s">
        <v>2873</v>
      </c>
    </row>
    <row r="2069" spans="1:6">
      <c r="A2069" s="179" t="str">
        <f t="shared" si="128"/>
        <v>813</v>
      </c>
      <c r="B2069" s="179">
        <v>2067</v>
      </c>
      <c r="C2069" s="182">
        <f t="shared" si="129"/>
        <v>529</v>
      </c>
      <c r="D2069" s="179">
        <f t="shared" si="130"/>
        <v>2</v>
      </c>
      <c r="E2069" s="179" t="str">
        <f t="shared" si="131"/>
        <v>R529.2</v>
      </c>
      <c r="F2069" s="9" t="s">
        <v>2874</v>
      </c>
    </row>
    <row r="2070" spans="1:6">
      <c r="A2070" s="179" t="str">
        <f t="shared" si="128"/>
        <v>814</v>
      </c>
      <c r="B2070" s="179">
        <v>2068</v>
      </c>
      <c r="C2070" s="182">
        <f t="shared" si="129"/>
        <v>529</v>
      </c>
      <c r="D2070" s="179">
        <f t="shared" si="130"/>
        <v>3</v>
      </c>
      <c r="E2070" s="179" t="str">
        <f t="shared" si="131"/>
        <v>R529.3</v>
      </c>
      <c r="F2070" s="9" t="s">
        <v>2875</v>
      </c>
    </row>
    <row r="2071" spans="1:6">
      <c r="A2071" s="179" t="str">
        <f t="shared" si="128"/>
        <v>815</v>
      </c>
      <c r="B2071" s="179">
        <v>2069</v>
      </c>
      <c r="C2071" s="182">
        <f t="shared" si="129"/>
        <v>529</v>
      </c>
      <c r="D2071" s="179">
        <f t="shared" si="130"/>
        <v>4</v>
      </c>
      <c r="E2071" s="179" t="str">
        <f t="shared" si="131"/>
        <v>R529.4</v>
      </c>
      <c r="F2071" s="9" t="s">
        <v>2876</v>
      </c>
    </row>
    <row r="2072" spans="1:6">
      <c r="A2072" s="179" t="str">
        <f t="shared" si="128"/>
        <v>816</v>
      </c>
      <c r="B2072" s="179">
        <v>2070</v>
      </c>
      <c r="C2072" s="182">
        <f t="shared" si="129"/>
        <v>529</v>
      </c>
      <c r="D2072" s="179">
        <f t="shared" si="130"/>
        <v>5</v>
      </c>
      <c r="E2072" s="179" t="str">
        <f t="shared" si="131"/>
        <v>R529.5</v>
      </c>
      <c r="F2072" s="9" t="s">
        <v>2877</v>
      </c>
    </row>
    <row r="2073" spans="1:6">
      <c r="A2073" s="179" t="str">
        <f t="shared" si="128"/>
        <v>817</v>
      </c>
      <c r="B2073" s="179">
        <v>2071</v>
      </c>
      <c r="C2073" s="182">
        <f t="shared" si="129"/>
        <v>529</v>
      </c>
      <c r="D2073" s="179">
        <f t="shared" si="130"/>
        <v>6</v>
      </c>
      <c r="E2073" s="179" t="str">
        <f t="shared" si="131"/>
        <v>R529.6</v>
      </c>
      <c r="F2073" s="9" t="s">
        <v>2878</v>
      </c>
    </row>
    <row r="2074" spans="1:6">
      <c r="A2074" s="179" t="str">
        <f t="shared" si="128"/>
        <v>818</v>
      </c>
      <c r="B2074" s="179">
        <v>2072</v>
      </c>
      <c r="C2074" s="182">
        <f t="shared" si="129"/>
        <v>529</v>
      </c>
      <c r="D2074" s="179">
        <f t="shared" si="130"/>
        <v>7</v>
      </c>
      <c r="E2074" s="179" t="str">
        <f t="shared" si="131"/>
        <v>R529.7</v>
      </c>
      <c r="F2074" s="9" t="s">
        <v>2879</v>
      </c>
    </row>
    <row r="2075" spans="1:6">
      <c r="A2075" s="179" t="str">
        <f t="shared" si="128"/>
        <v>819</v>
      </c>
      <c r="B2075" s="179">
        <v>2073</v>
      </c>
      <c r="C2075" s="182">
        <f t="shared" si="129"/>
        <v>529</v>
      </c>
      <c r="D2075" s="179">
        <f t="shared" si="130"/>
        <v>8</v>
      </c>
      <c r="E2075" s="179" t="str">
        <f t="shared" si="131"/>
        <v>R529.8</v>
      </c>
      <c r="F2075" s="9" t="s">
        <v>2880</v>
      </c>
    </row>
    <row r="2076" spans="1:6">
      <c r="A2076" s="179" t="str">
        <f t="shared" si="128"/>
        <v>81A</v>
      </c>
      <c r="B2076" s="179">
        <v>2074</v>
      </c>
      <c r="C2076" s="182">
        <f t="shared" si="129"/>
        <v>529</v>
      </c>
      <c r="D2076" s="179">
        <f t="shared" si="130"/>
        <v>9</v>
      </c>
      <c r="E2076" s="179" t="str">
        <f t="shared" si="131"/>
        <v>R529.9</v>
      </c>
      <c r="F2076" s="9" t="s">
        <v>2881</v>
      </c>
    </row>
    <row r="2077" spans="1:6">
      <c r="A2077" s="179" t="str">
        <f t="shared" si="128"/>
        <v>81B</v>
      </c>
      <c r="B2077" s="179">
        <v>2075</v>
      </c>
      <c r="C2077" s="182">
        <f t="shared" si="129"/>
        <v>529</v>
      </c>
      <c r="D2077" s="179">
        <f t="shared" si="130"/>
        <v>10</v>
      </c>
      <c r="E2077" s="179" t="str">
        <f t="shared" si="131"/>
        <v>R529.10</v>
      </c>
      <c r="F2077" s="9" t="s">
        <v>2882</v>
      </c>
    </row>
    <row r="2078" spans="1:6">
      <c r="A2078" s="179" t="str">
        <f t="shared" si="128"/>
        <v>81C</v>
      </c>
      <c r="B2078" s="179">
        <v>2076</v>
      </c>
      <c r="C2078" s="182">
        <f t="shared" si="129"/>
        <v>529</v>
      </c>
      <c r="D2078" s="179">
        <f t="shared" si="130"/>
        <v>11</v>
      </c>
      <c r="E2078" s="179" t="str">
        <f t="shared" si="131"/>
        <v>R529.11</v>
      </c>
      <c r="F2078" s="9" t="s">
        <v>2883</v>
      </c>
    </row>
    <row r="2079" spans="1:6">
      <c r="A2079" s="179" t="str">
        <f t="shared" si="128"/>
        <v>81D</v>
      </c>
      <c r="B2079" s="179">
        <v>2077</v>
      </c>
      <c r="C2079" s="182">
        <f t="shared" si="129"/>
        <v>529</v>
      </c>
      <c r="D2079" s="179">
        <f t="shared" si="130"/>
        <v>12</v>
      </c>
      <c r="E2079" s="179" t="str">
        <f t="shared" si="131"/>
        <v>R529.12</v>
      </c>
      <c r="F2079" s="9" t="s">
        <v>2884</v>
      </c>
    </row>
    <row r="2080" spans="1:6">
      <c r="A2080" s="179" t="str">
        <f t="shared" si="128"/>
        <v>81E</v>
      </c>
      <c r="B2080" s="179">
        <v>2078</v>
      </c>
      <c r="C2080" s="182">
        <f t="shared" si="129"/>
        <v>529</v>
      </c>
      <c r="D2080" s="179">
        <f t="shared" si="130"/>
        <v>13</v>
      </c>
      <c r="E2080" s="179" t="str">
        <f t="shared" si="131"/>
        <v>R529.13</v>
      </c>
      <c r="F2080" s="9" t="s">
        <v>2885</v>
      </c>
    </row>
    <row r="2081" spans="1:6">
      <c r="A2081" s="179" t="str">
        <f t="shared" si="128"/>
        <v>81F</v>
      </c>
      <c r="B2081" s="179">
        <v>2079</v>
      </c>
      <c r="C2081" s="182">
        <f t="shared" si="129"/>
        <v>529</v>
      </c>
      <c r="D2081" s="179">
        <f t="shared" si="130"/>
        <v>14</v>
      </c>
      <c r="E2081" s="179" t="str">
        <f t="shared" si="131"/>
        <v>R529.14</v>
      </c>
      <c r="F2081" s="9" t="s">
        <v>2871</v>
      </c>
    </row>
    <row r="2082" spans="1:6">
      <c r="A2082" s="179" t="str">
        <f t="shared" si="128"/>
        <v>820</v>
      </c>
      <c r="B2082" s="179">
        <v>2080</v>
      </c>
      <c r="C2082" s="182">
        <f t="shared" si="129"/>
        <v>529</v>
      </c>
      <c r="D2082" s="179">
        <f t="shared" si="130"/>
        <v>15</v>
      </c>
      <c r="E2082" s="179" t="str">
        <f t="shared" si="131"/>
        <v>R529.15</v>
      </c>
      <c r="F2082" s="9" t="s">
        <v>2871</v>
      </c>
    </row>
    <row r="2083" spans="1:6">
      <c r="A2083" s="179" t="str">
        <f t="shared" si="128"/>
        <v>821</v>
      </c>
      <c r="B2083" s="179">
        <v>2081</v>
      </c>
      <c r="C2083" s="182">
        <f t="shared" si="129"/>
        <v>530</v>
      </c>
      <c r="D2083" s="179">
        <f t="shared" si="130"/>
        <v>0</v>
      </c>
      <c r="E2083" s="179" t="str">
        <f t="shared" si="131"/>
        <v>R530.0</v>
      </c>
      <c r="F2083" s="9" t="s">
        <v>2886</v>
      </c>
    </row>
    <row r="2084" spans="1:6">
      <c r="A2084" s="179" t="str">
        <f t="shared" si="128"/>
        <v>822</v>
      </c>
      <c r="B2084" s="179">
        <v>2082</v>
      </c>
      <c r="C2084" s="182">
        <f t="shared" si="129"/>
        <v>530</v>
      </c>
      <c r="D2084" s="179">
        <f t="shared" si="130"/>
        <v>1</v>
      </c>
      <c r="E2084" s="179" t="str">
        <f t="shared" si="131"/>
        <v>R530.1</v>
      </c>
      <c r="F2084" s="9" t="s">
        <v>2887</v>
      </c>
    </row>
    <row r="2085" spans="1:6">
      <c r="A2085" s="179" t="str">
        <f t="shared" si="128"/>
        <v>823</v>
      </c>
      <c r="B2085" s="179">
        <v>2083</v>
      </c>
      <c r="C2085" s="182">
        <f t="shared" si="129"/>
        <v>530</v>
      </c>
      <c r="D2085" s="179">
        <f t="shared" si="130"/>
        <v>2</v>
      </c>
      <c r="E2085" s="179" t="str">
        <f t="shared" si="131"/>
        <v>R530.2</v>
      </c>
      <c r="F2085" s="9" t="s">
        <v>2888</v>
      </c>
    </row>
    <row r="2086" spans="1:6">
      <c r="A2086" s="179" t="str">
        <f t="shared" si="128"/>
        <v>824</v>
      </c>
      <c r="B2086" s="179">
        <v>2084</v>
      </c>
      <c r="C2086" s="182">
        <f t="shared" si="129"/>
        <v>530</v>
      </c>
      <c r="D2086" s="179">
        <f t="shared" si="130"/>
        <v>3</v>
      </c>
      <c r="E2086" s="179" t="str">
        <f t="shared" si="131"/>
        <v>R530.3</v>
      </c>
      <c r="F2086" s="9" t="s">
        <v>2889</v>
      </c>
    </row>
    <row r="2087" spans="1:6">
      <c r="A2087" s="179" t="str">
        <f t="shared" si="128"/>
        <v>825</v>
      </c>
      <c r="B2087" s="179">
        <v>2085</v>
      </c>
      <c r="C2087" s="182">
        <f t="shared" si="129"/>
        <v>530</v>
      </c>
      <c r="D2087" s="179">
        <f t="shared" si="130"/>
        <v>4</v>
      </c>
      <c r="E2087" s="179" t="str">
        <f t="shared" si="131"/>
        <v>R530.4</v>
      </c>
      <c r="F2087" s="9" t="s">
        <v>2890</v>
      </c>
    </row>
    <row r="2088" spans="1:6">
      <c r="A2088" s="179" t="str">
        <f t="shared" si="128"/>
        <v>826</v>
      </c>
      <c r="B2088" s="179">
        <v>2086</v>
      </c>
      <c r="C2088" s="182">
        <f t="shared" si="129"/>
        <v>530</v>
      </c>
      <c r="D2088" s="179">
        <f t="shared" si="130"/>
        <v>5</v>
      </c>
      <c r="E2088" s="179" t="str">
        <f t="shared" si="131"/>
        <v>R530.5</v>
      </c>
      <c r="F2088" s="9" t="s">
        <v>2891</v>
      </c>
    </row>
    <row r="2089" spans="1:6">
      <c r="A2089" s="179" t="str">
        <f t="shared" si="128"/>
        <v>827</v>
      </c>
      <c r="B2089" s="179">
        <v>2087</v>
      </c>
      <c r="C2089" s="182">
        <f t="shared" si="129"/>
        <v>530</v>
      </c>
      <c r="D2089" s="179">
        <f t="shared" si="130"/>
        <v>6</v>
      </c>
      <c r="E2089" s="179" t="str">
        <f t="shared" si="131"/>
        <v>R530.6</v>
      </c>
      <c r="F2089" s="9" t="s">
        <v>2871</v>
      </c>
    </row>
    <row r="2090" spans="1:6">
      <c r="A2090" s="179" t="str">
        <f t="shared" si="128"/>
        <v>828</v>
      </c>
      <c r="B2090" s="179">
        <v>2088</v>
      </c>
      <c r="C2090" s="182">
        <f t="shared" si="129"/>
        <v>530</v>
      </c>
      <c r="D2090" s="179">
        <f t="shared" si="130"/>
        <v>7</v>
      </c>
      <c r="E2090" s="179" t="str">
        <f t="shared" si="131"/>
        <v>R530.7</v>
      </c>
      <c r="F2090" s="9" t="s">
        <v>2871</v>
      </c>
    </row>
    <row r="2091" spans="1:6">
      <c r="A2091" s="179" t="str">
        <f t="shared" si="128"/>
        <v>829</v>
      </c>
      <c r="B2091" s="179">
        <v>2089</v>
      </c>
      <c r="C2091" s="182">
        <f t="shared" si="129"/>
        <v>530</v>
      </c>
      <c r="D2091" s="179">
        <f t="shared" si="130"/>
        <v>8</v>
      </c>
      <c r="E2091" s="179" t="str">
        <f t="shared" si="131"/>
        <v>R530.8</v>
      </c>
      <c r="F2091" s="9" t="s">
        <v>2892</v>
      </c>
    </row>
    <row r="2092" spans="1:6">
      <c r="A2092" s="179" t="str">
        <f t="shared" si="128"/>
        <v>82A</v>
      </c>
      <c r="B2092" s="179">
        <v>2090</v>
      </c>
      <c r="C2092" s="182">
        <f t="shared" si="129"/>
        <v>530</v>
      </c>
      <c r="D2092" s="179">
        <f t="shared" si="130"/>
        <v>9</v>
      </c>
      <c r="E2092" s="179" t="str">
        <f t="shared" si="131"/>
        <v>R530.9</v>
      </c>
      <c r="F2092" s="9" t="s">
        <v>2893</v>
      </c>
    </row>
    <row r="2093" spans="1:6">
      <c r="A2093" s="179" t="str">
        <f t="shared" si="128"/>
        <v>82B</v>
      </c>
      <c r="B2093" s="179">
        <v>2091</v>
      </c>
      <c r="C2093" s="182">
        <f t="shared" si="129"/>
        <v>530</v>
      </c>
      <c r="D2093" s="179">
        <f t="shared" si="130"/>
        <v>10</v>
      </c>
      <c r="E2093" s="179" t="str">
        <f t="shared" si="131"/>
        <v>R530.10</v>
      </c>
      <c r="F2093" s="9" t="s">
        <v>2894</v>
      </c>
    </row>
    <row r="2094" spans="1:6">
      <c r="A2094" s="179" t="str">
        <f t="shared" si="128"/>
        <v>82C</v>
      </c>
      <c r="B2094" s="179">
        <v>2092</v>
      </c>
      <c r="C2094" s="182">
        <f t="shared" si="129"/>
        <v>530</v>
      </c>
      <c r="D2094" s="179">
        <f t="shared" si="130"/>
        <v>11</v>
      </c>
      <c r="E2094" s="179" t="str">
        <f t="shared" si="131"/>
        <v>R530.11</v>
      </c>
      <c r="F2094" s="9" t="s">
        <v>2871</v>
      </c>
    </row>
    <row r="2095" spans="1:6">
      <c r="A2095" s="179" t="str">
        <f t="shared" si="128"/>
        <v>82D</v>
      </c>
      <c r="B2095" s="179">
        <v>2093</v>
      </c>
      <c r="C2095" s="182">
        <f t="shared" si="129"/>
        <v>530</v>
      </c>
      <c r="D2095" s="179">
        <f t="shared" si="130"/>
        <v>12</v>
      </c>
      <c r="E2095" s="179" t="str">
        <f t="shared" si="131"/>
        <v>R530.12</v>
      </c>
      <c r="F2095" s="9" t="s">
        <v>2871</v>
      </c>
    </row>
    <row r="2096" spans="1:6">
      <c r="A2096" s="179" t="str">
        <f t="shared" si="128"/>
        <v>82E</v>
      </c>
      <c r="B2096" s="179">
        <v>2094</v>
      </c>
      <c r="C2096" s="182">
        <f t="shared" si="129"/>
        <v>530</v>
      </c>
      <c r="D2096" s="179">
        <f t="shared" si="130"/>
        <v>13</v>
      </c>
      <c r="E2096" s="179" t="str">
        <f t="shared" si="131"/>
        <v>R530.13</v>
      </c>
      <c r="F2096" s="9" t="s">
        <v>2895</v>
      </c>
    </row>
    <row r="2097" spans="1:6">
      <c r="A2097" s="179" t="str">
        <f t="shared" si="128"/>
        <v>82F</v>
      </c>
      <c r="B2097" s="179">
        <v>2095</v>
      </c>
      <c r="C2097" s="182">
        <f t="shared" si="129"/>
        <v>530</v>
      </c>
      <c r="D2097" s="179">
        <f t="shared" si="130"/>
        <v>14</v>
      </c>
      <c r="E2097" s="179" t="str">
        <f t="shared" si="131"/>
        <v>R530.14</v>
      </c>
      <c r="F2097" s="9" t="s">
        <v>2896</v>
      </c>
    </row>
    <row r="2098" spans="1:6">
      <c r="A2098" s="179" t="str">
        <f t="shared" si="128"/>
        <v>830</v>
      </c>
      <c r="B2098" s="179">
        <v>2096</v>
      </c>
      <c r="C2098" s="182">
        <f t="shared" si="129"/>
        <v>530</v>
      </c>
      <c r="D2098" s="179">
        <f t="shared" si="130"/>
        <v>15</v>
      </c>
      <c r="E2098" s="179" t="str">
        <f t="shared" si="131"/>
        <v>R530.15</v>
      </c>
      <c r="F2098" s="55" t="s">
        <v>2897</v>
      </c>
    </row>
    <row r="2099" spans="1:6">
      <c r="A2099" s="179" t="str">
        <f t="shared" si="128"/>
        <v>831</v>
      </c>
      <c r="B2099" s="179">
        <v>2097</v>
      </c>
      <c r="C2099" s="182">
        <f t="shared" si="129"/>
        <v>531</v>
      </c>
      <c r="D2099" s="179">
        <f t="shared" si="130"/>
        <v>0</v>
      </c>
      <c r="E2099" s="179" t="str">
        <f t="shared" si="131"/>
        <v>R531.0</v>
      </c>
      <c r="F2099" s="9" t="s">
        <v>2871</v>
      </c>
    </row>
    <row r="2100" spans="1:6">
      <c r="A2100" s="179" t="str">
        <f t="shared" si="128"/>
        <v>832</v>
      </c>
      <c r="B2100" s="179">
        <v>2098</v>
      </c>
      <c r="C2100" s="182">
        <f t="shared" si="129"/>
        <v>531</v>
      </c>
      <c r="D2100" s="179">
        <f t="shared" si="130"/>
        <v>1</v>
      </c>
      <c r="E2100" s="179" t="str">
        <f t="shared" si="131"/>
        <v>R531.1</v>
      </c>
      <c r="F2100" s="9" t="s">
        <v>2898</v>
      </c>
    </row>
    <row r="2101" spans="1:6">
      <c r="A2101" s="179" t="str">
        <f t="shared" si="128"/>
        <v>833</v>
      </c>
      <c r="B2101" s="179">
        <v>2099</v>
      </c>
      <c r="C2101" s="182">
        <f t="shared" si="129"/>
        <v>531</v>
      </c>
      <c r="D2101" s="179">
        <f t="shared" si="130"/>
        <v>2</v>
      </c>
      <c r="E2101" s="179" t="str">
        <f t="shared" si="131"/>
        <v>R531.2</v>
      </c>
      <c r="F2101" s="9" t="s">
        <v>2871</v>
      </c>
    </row>
    <row r="2102" spans="1:6">
      <c r="A2102" s="179" t="str">
        <f t="shared" si="128"/>
        <v>834</v>
      </c>
      <c r="B2102" s="179">
        <v>2100</v>
      </c>
      <c r="C2102" s="182">
        <f t="shared" si="129"/>
        <v>531</v>
      </c>
      <c r="D2102" s="179">
        <f t="shared" si="130"/>
        <v>3</v>
      </c>
      <c r="E2102" s="179" t="str">
        <f t="shared" si="131"/>
        <v>R531.3</v>
      </c>
      <c r="F2102" s="9" t="s">
        <v>2899</v>
      </c>
    </row>
    <row r="2103" spans="1:6">
      <c r="A2103" s="179" t="str">
        <f t="shared" si="128"/>
        <v>835</v>
      </c>
      <c r="B2103" s="179">
        <v>2101</v>
      </c>
      <c r="C2103" s="182">
        <f t="shared" si="129"/>
        <v>531</v>
      </c>
      <c r="D2103" s="179">
        <f t="shared" si="130"/>
        <v>4</v>
      </c>
      <c r="E2103" s="179" t="str">
        <f t="shared" si="131"/>
        <v>R531.4</v>
      </c>
      <c r="F2103" s="9" t="s">
        <v>2900</v>
      </c>
    </row>
    <row r="2104" spans="1:6">
      <c r="A2104" s="179" t="str">
        <f t="shared" si="128"/>
        <v>836</v>
      </c>
      <c r="B2104" s="179">
        <v>2102</v>
      </c>
      <c r="C2104" s="182">
        <f t="shared" si="129"/>
        <v>531</v>
      </c>
      <c r="D2104" s="179">
        <f t="shared" si="130"/>
        <v>5</v>
      </c>
      <c r="E2104" s="179" t="str">
        <f t="shared" si="131"/>
        <v>R531.5</v>
      </c>
      <c r="F2104" s="9" t="s">
        <v>2901</v>
      </c>
    </row>
    <row r="2105" spans="1:6">
      <c r="A2105" s="179" t="str">
        <f t="shared" si="128"/>
        <v>837</v>
      </c>
      <c r="B2105" s="179">
        <v>2103</v>
      </c>
      <c r="C2105" s="182">
        <f t="shared" si="129"/>
        <v>531</v>
      </c>
      <c r="D2105" s="179">
        <f t="shared" si="130"/>
        <v>6</v>
      </c>
      <c r="E2105" s="179" t="str">
        <f t="shared" si="131"/>
        <v>R531.6</v>
      </c>
      <c r="F2105" s="9" t="s">
        <v>2902</v>
      </c>
    </row>
    <row r="2106" spans="1:6">
      <c r="A2106" s="179" t="str">
        <f t="shared" si="128"/>
        <v>838</v>
      </c>
      <c r="B2106" s="179">
        <v>2104</v>
      </c>
      <c r="C2106" s="182">
        <f t="shared" si="129"/>
        <v>531</v>
      </c>
      <c r="D2106" s="179">
        <f t="shared" si="130"/>
        <v>7</v>
      </c>
      <c r="E2106" s="179" t="str">
        <f t="shared" si="131"/>
        <v>R531.7</v>
      </c>
      <c r="F2106" s="9" t="s">
        <v>2903</v>
      </c>
    </row>
    <row r="2107" spans="1:6">
      <c r="A2107" s="179" t="str">
        <f t="shared" si="128"/>
        <v>839</v>
      </c>
      <c r="B2107" s="179">
        <v>2105</v>
      </c>
      <c r="C2107" s="182">
        <f t="shared" si="129"/>
        <v>531</v>
      </c>
      <c r="D2107" s="179">
        <f t="shared" si="130"/>
        <v>8</v>
      </c>
      <c r="E2107" s="179" t="str">
        <f t="shared" si="131"/>
        <v>R531.8</v>
      </c>
      <c r="F2107" s="9" t="s">
        <v>2904</v>
      </c>
    </row>
    <row r="2108" spans="1:6">
      <c r="A2108" s="179" t="str">
        <f t="shared" si="128"/>
        <v>83A</v>
      </c>
      <c r="B2108" s="179">
        <v>2106</v>
      </c>
      <c r="C2108" s="182">
        <f t="shared" si="129"/>
        <v>531</v>
      </c>
      <c r="D2108" s="179">
        <f t="shared" si="130"/>
        <v>9</v>
      </c>
      <c r="E2108" s="179" t="str">
        <f t="shared" si="131"/>
        <v>R531.9</v>
      </c>
      <c r="F2108" s="9" t="s">
        <v>2905</v>
      </c>
    </row>
    <row r="2109" spans="1:6">
      <c r="A2109" s="179" t="str">
        <f t="shared" si="128"/>
        <v>83B</v>
      </c>
      <c r="B2109" s="179">
        <v>2107</v>
      </c>
      <c r="C2109" s="182">
        <f t="shared" si="129"/>
        <v>531</v>
      </c>
      <c r="D2109" s="179">
        <f t="shared" si="130"/>
        <v>10</v>
      </c>
      <c r="E2109" s="179" t="str">
        <f t="shared" si="131"/>
        <v>R531.10</v>
      </c>
      <c r="F2109" s="9" t="s">
        <v>2906</v>
      </c>
    </row>
    <row r="2110" spans="1:6">
      <c r="A2110" s="179" t="str">
        <f t="shared" si="128"/>
        <v>83C</v>
      </c>
      <c r="B2110" s="179">
        <v>2108</v>
      </c>
      <c r="C2110" s="182">
        <f t="shared" si="129"/>
        <v>531</v>
      </c>
      <c r="D2110" s="179">
        <f t="shared" si="130"/>
        <v>11</v>
      </c>
      <c r="E2110" s="179" t="str">
        <f t="shared" si="131"/>
        <v>R531.11</v>
      </c>
      <c r="F2110" s="9" t="s">
        <v>2907</v>
      </c>
    </row>
    <row r="2111" spans="1:6">
      <c r="A2111" s="179" t="str">
        <f t="shared" si="128"/>
        <v>83D</v>
      </c>
      <c r="B2111" s="179">
        <v>2109</v>
      </c>
      <c r="C2111" s="182">
        <f t="shared" si="129"/>
        <v>531</v>
      </c>
      <c r="D2111" s="179">
        <f t="shared" si="130"/>
        <v>12</v>
      </c>
      <c r="E2111" s="179" t="str">
        <f t="shared" si="131"/>
        <v>R531.12</v>
      </c>
      <c r="F2111" s="9" t="s">
        <v>2908</v>
      </c>
    </row>
    <row r="2112" spans="1:6">
      <c r="A2112" s="179" t="str">
        <f t="shared" si="128"/>
        <v>83E</v>
      </c>
      <c r="B2112" s="179">
        <v>2110</v>
      </c>
      <c r="C2112" s="182">
        <f t="shared" si="129"/>
        <v>531</v>
      </c>
      <c r="D2112" s="179">
        <f t="shared" si="130"/>
        <v>13</v>
      </c>
      <c r="E2112" s="179" t="str">
        <f t="shared" si="131"/>
        <v>R531.13</v>
      </c>
      <c r="F2112" s="9" t="s">
        <v>2909</v>
      </c>
    </row>
    <row r="2113" spans="1:6">
      <c r="A2113" s="179" t="str">
        <f t="shared" si="128"/>
        <v>83F</v>
      </c>
      <c r="B2113" s="179">
        <v>2111</v>
      </c>
      <c r="C2113" s="182">
        <f t="shared" si="129"/>
        <v>531</v>
      </c>
      <c r="D2113" s="179">
        <f t="shared" si="130"/>
        <v>14</v>
      </c>
      <c r="E2113" s="179" t="str">
        <f t="shared" si="131"/>
        <v>R531.14</v>
      </c>
      <c r="F2113" s="9" t="s">
        <v>2910</v>
      </c>
    </row>
    <row r="2114" spans="1:6">
      <c r="A2114" s="179" t="str">
        <f t="shared" si="128"/>
        <v>840</v>
      </c>
      <c r="B2114" s="179">
        <v>2112</v>
      </c>
      <c r="C2114" s="182">
        <f t="shared" si="129"/>
        <v>531</v>
      </c>
      <c r="D2114" s="179">
        <f t="shared" si="130"/>
        <v>15</v>
      </c>
      <c r="E2114" s="179" t="str">
        <f t="shared" si="131"/>
        <v>R531.15</v>
      </c>
      <c r="F2114" s="9" t="s">
        <v>2911</v>
      </c>
    </row>
  </sheetData>
  <mergeCells count="1">
    <mergeCell ref="B1:D1"/>
  </mergeCells>
  <pageMargins left="0.75" right="0.75" top="1" bottom="1" header="0.509722222222222" footer="0.509722222222222"/>
  <pageSetup paperSize="9" orientation="portrait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48"/>
  <sheetViews>
    <sheetView topLeftCell="V1" workbookViewId="0">
      <pane ySplit="1" topLeftCell="A101" activePane="bottomLeft" state="frozen"/>
      <selection/>
      <selection pane="bottomLeft" activeCell="AA89" sqref="AA89"/>
    </sheetView>
  </sheetViews>
  <sheetFormatPr defaultColWidth="9" defaultRowHeight="14.25"/>
  <cols>
    <col min="1" max="1" width="20" customWidth="1"/>
    <col min="2" max="2" width="5.875" customWidth="1"/>
    <col min="3" max="3" width="3.25" customWidth="1"/>
    <col min="4" max="4" width="8.5" customWidth="1"/>
    <col min="5" max="5" width="21" customWidth="1"/>
    <col min="7" max="7" width="37.5" customWidth="1"/>
    <col min="9" max="9" width="37.5" customWidth="1"/>
    <col min="11" max="11" width="37.5" customWidth="1"/>
    <col min="13" max="13" width="37.5" customWidth="1"/>
    <col min="15" max="15" width="37.5" customWidth="1"/>
    <col min="17" max="17" width="37.5" customWidth="1"/>
    <col min="19" max="19" width="37.5" customWidth="1"/>
    <col min="21" max="21" width="37.5" customWidth="1"/>
    <col min="23" max="23" width="37.5" customWidth="1"/>
    <col min="25" max="25" width="37.5" customWidth="1"/>
    <col min="27" max="27" width="37.5" customWidth="1"/>
  </cols>
  <sheetData>
    <row r="1" spans="2:27">
      <c r="B1" s="174"/>
      <c r="C1" s="175"/>
      <c r="D1" s="175"/>
      <c r="E1" s="175"/>
      <c r="F1" s="175"/>
      <c r="G1" s="175" t="s">
        <v>2912</v>
      </c>
      <c r="H1" s="175"/>
      <c r="I1" s="175" t="s">
        <v>2913</v>
      </c>
      <c r="J1" s="175"/>
      <c r="K1" s="175" t="s">
        <v>2914</v>
      </c>
      <c r="L1" s="175"/>
      <c r="M1" s="175" t="s">
        <v>2915</v>
      </c>
      <c r="N1" s="175"/>
      <c r="O1" s="175" t="s">
        <v>2916</v>
      </c>
      <c r="P1" s="175"/>
      <c r="Q1" s="175" t="s">
        <v>2917</v>
      </c>
      <c r="R1" s="175"/>
      <c r="S1" s="175" t="s">
        <v>2918</v>
      </c>
      <c r="T1" s="175"/>
      <c r="U1" s="175" t="s">
        <v>2919</v>
      </c>
      <c r="V1" s="175"/>
      <c r="W1" s="175"/>
      <c r="X1" s="175"/>
      <c r="Y1" s="175"/>
      <c r="Z1" s="175"/>
      <c r="AA1" s="175"/>
    </row>
    <row r="2" spans="1:27">
      <c r="A2" s="175" t="s">
        <v>2920</v>
      </c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</row>
    <row r="3" spans="1:27">
      <c r="A3" s="175" t="s">
        <v>2921</v>
      </c>
      <c r="B3" s="176">
        <v>1000</v>
      </c>
      <c r="C3" s="175">
        <v>0</v>
      </c>
      <c r="D3" s="175" t="str">
        <f>$A$2&amp;$B3&amp;"."&amp;$C3</f>
        <v>D1000.0</v>
      </c>
      <c r="E3" s="175" t="s">
        <v>2922</v>
      </c>
      <c r="F3" s="175" t="str">
        <f>$A$2&amp;(MID(D3,2,4)+10)&amp;"."&amp;$C3</f>
        <v>D1010.0</v>
      </c>
      <c r="G3" s="175" t="str">
        <f>G$1&amp;""&amp;$A3</f>
        <v>1St进料机器人工站就绪</v>
      </c>
      <c r="H3" s="175" t="str">
        <f>$A$2&amp;(MID(F3,2,4)+10)&amp;"."&amp;$C3</f>
        <v>D1020.0</v>
      </c>
      <c r="I3" s="175" t="str">
        <f t="shared" ref="G3:M66" si="0">I$1&amp;""&amp;$A3</f>
        <v>2St二次定位平台工站就绪</v>
      </c>
      <c r="J3" s="175" t="str">
        <f>$A$2&amp;(MID(H3,2,4)+10)&amp;"."&amp;$C3</f>
        <v>D1030.0</v>
      </c>
      <c r="K3" s="175" t="str">
        <f t="shared" si="0"/>
        <v>3St搬运机器人工站就绪</v>
      </c>
      <c r="L3" s="175" t="str">
        <f>$A$2&amp;(MID(J3,2,4)+10)&amp;"."&amp;$C3</f>
        <v>D1040.0</v>
      </c>
      <c r="M3" s="175" t="str">
        <f t="shared" si="0"/>
        <v>4St#1热压站工站就绪</v>
      </c>
      <c r="N3" s="175" t="str">
        <f>$A$2&amp;(MID(L3,2,4)+10)&amp;"."&amp;$C3</f>
        <v>D1050.0</v>
      </c>
      <c r="O3" s="175" t="str">
        <f t="shared" ref="O3:O66" si="1">O$1&amp;""&amp;$A3</f>
        <v>4St#2热压站工站就绪</v>
      </c>
      <c r="P3" s="175" t="str">
        <f>$A$2&amp;(MID(N3,2,4)+10)&amp;"."&amp;$C3</f>
        <v>D1060.0</v>
      </c>
      <c r="Q3" s="175" t="str">
        <f t="shared" ref="Q3:Q66" si="2">Q$1&amp;""&amp;$A3</f>
        <v>4St#3热压站工站就绪</v>
      </c>
      <c r="R3" s="175" t="str">
        <f>$A$2&amp;(MID(P3,2,4)+10)&amp;"."&amp;$C3</f>
        <v>D1070.0</v>
      </c>
      <c r="S3" s="175" t="str">
        <f t="shared" ref="S3:S66" si="3">S$1&amp;""&amp;$A3</f>
        <v>5St出料定位平台工站就绪</v>
      </c>
      <c r="T3" s="175" t="str">
        <f>$A$2&amp;(MID(R3,2,4)+10)&amp;"."&amp;$C3</f>
        <v>D1080.0</v>
      </c>
      <c r="U3" s="175" t="str">
        <f t="shared" ref="U3:U66" si="4">U$1&amp;""&amp;$A3</f>
        <v>6St出料机器人工站就绪</v>
      </c>
      <c r="V3" s="175" t="str">
        <f>$A$2&amp;(MID(T3,2,4)+10)&amp;"."&amp;$C3</f>
        <v>D1090.0</v>
      </c>
      <c r="W3" s="175" t="str">
        <f t="shared" ref="W3:W66" si="5">W$1&amp;""&amp;$A3</f>
        <v>工站就绪</v>
      </c>
      <c r="X3" s="175" t="str">
        <f>$A$2&amp;(MID(V3,2,4)+10)&amp;"."&amp;$C3</f>
        <v>D1100.0</v>
      </c>
      <c r="Y3" s="175" t="str">
        <f t="shared" ref="Y3:Y66" si="6">Y$1&amp;""&amp;$A3</f>
        <v>工站就绪</v>
      </c>
      <c r="Z3" s="175" t="str">
        <f>$A$2&amp;(MID(X3,2,4)+10)&amp;"."&amp;$C3</f>
        <v>D1110.0</v>
      </c>
      <c r="AA3" s="175" t="str">
        <f t="shared" ref="AA3:AA66" si="7">AA$1&amp;""&amp;$A3</f>
        <v>工站就绪</v>
      </c>
    </row>
    <row r="4" spans="1:27">
      <c r="A4" s="175" t="s">
        <v>2923</v>
      </c>
      <c r="B4" s="177">
        <f t="shared" ref="B4:B67" si="8">IF(C3&lt;&gt;15,B3,B3+1)</f>
        <v>1000</v>
      </c>
      <c r="C4" s="175">
        <f t="shared" ref="C4:C67" si="9">IF(C3&lt;&gt;15,C3+1,0)</f>
        <v>1</v>
      </c>
      <c r="D4" s="175" t="str">
        <f t="shared" ref="D4:D67" si="10">$A$2&amp;$B4&amp;"."&amp;$C4</f>
        <v>D1000.1</v>
      </c>
      <c r="E4" s="175" t="s">
        <v>2924</v>
      </c>
      <c r="F4" s="175" t="str">
        <f t="shared" ref="F4:F67" si="11">$A$2&amp;(MID(D4,2,4)+10)&amp;"."&amp;$C4</f>
        <v>D1010.1</v>
      </c>
      <c r="G4" s="175" t="str">
        <f>G$1&amp;""&amp;$A4</f>
        <v>1St进料机器人工站错误</v>
      </c>
      <c r="H4" s="175" t="str">
        <f t="shared" ref="H4:H67" si="12">$A$2&amp;(MID(F4,2,4)+10)&amp;"."&amp;$C4</f>
        <v>D1020.1</v>
      </c>
      <c r="I4" s="175" t="str">
        <f t="shared" si="0"/>
        <v>2St二次定位平台工站错误</v>
      </c>
      <c r="J4" s="175" t="str">
        <f t="shared" ref="J4:J67" si="13">$A$2&amp;(MID(H4,2,4)+10)&amp;"."&amp;$C4</f>
        <v>D1030.1</v>
      </c>
      <c r="K4" s="175" t="str">
        <f t="shared" si="0"/>
        <v>3St搬运机器人工站错误</v>
      </c>
      <c r="L4" s="175" t="str">
        <f t="shared" ref="L4:L67" si="14">$A$2&amp;(MID(J4,2,4)+10)&amp;"."&amp;$C4</f>
        <v>D1040.1</v>
      </c>
      <c r="M4" s="175" t="str">
        <f t="shared" si="0"/>
        <v>4St#1热压站工站错误</v>
      </c>
      <c r="N4" s="175" t="str">
        <f t="shared" ref="N4:N67" si="15">$A$2&amp;(MID(L4,2,4)+10)&amp;"."&amp;$C4</f>
        <v>D1050.1</v>
      </c>
      <c r="O4" s="175" t="str">
        <f t="shared" si="1"/>
        <v>4St#2热压站工站错误</v>
      </c>
      <c r="P4" s="175" t="str">
        <f t="shared" ref="P4:P67" si="16">$A$2&amp;(MID(N4,2,4)+10)&amp;"."&amp;$C4</f>
        <v>D1060.1</v>
      </c>
      <c r="Q4" s="175" t="str">
        <f t="shared" si="2"/>
        <v>4St#3热压站工站错误</v>
      </c>
      <c r="R4" s="175" t="str">
        <f t="shared" ref="R4:R67" si="17">$A$2&amp;(MID(P4,2,4)+10)&amp;"."&amp;$C4</f>
        <v>D1070.1</v>
      </c>
      <c r="S4" s="175" t="str">
        <f t="shared" si="3"/>
        <v>5St出料定位平台工站错误</v>
      </c>
      <c r="T4" s="175" t="str">
        <f t="shared" ref="T4:T67" si="18">$A$2&amp;(MID(R4,2,4)+10)&amp;"."&amp;$C4</f>
        <v>D1080.1</v>
      </c>
      <c r="U4" s="175" t="str">
        <f t="shared" si="4"/>
        <v>6St出料机器人工站错误</v>
      </c>
      <c r="V4" s="175" t="str">
        <f t="shared" ref="V4:V67" si="19">$A$2&amp;(MID(T4,2,4)+10)&amp;"."&amp;$C4</f>
        <v>D1090.1</v>
      </c>
      <c r="W4" s="175" t="str">
        <f t="shared" si="5"/>
        <v>工站错误</v>
      </c>
      <c r="X4" s="175" t="str">
        <f t="shared" ref="X4:X67" si="20">$A$2&amp;(MID(V4,2,4)+10)&amp;"."&amp;$C4</f>
        <v>D1100.1</v>
      </c>
      <c r="Y4" s="175" t="str">
        <f t="shared" si="6"/>
        <v>工站错误</v>
      </c>
      <c r="Z4" s="175" t="str">
        <f t="shared" ref="Z4:Z67" si="21">$A$2&amp;(MID(X4,2,4)+10)&amp;"."&amp;$C4</f>
        <v>D1110.1</v>
      </c>
      <c r="AA4" s="175" t="str">
        <f t="shared" si="7"/>
        <v>工站错误</v>
      </c>
    </row>
    <row r="5" spans="1:27">
      <c r="A5" s="175" t="s">
        <v>2925</v>
      </c>
      <c r="B5" s="177">
        <f t="shared" si="8"/>
        <v>1000</v>
      </c>
      <c r="C5" s="175">
        <f t="shared" si="9"/>
        <v>2</v>
      </c>
      <c r="D5" s="175" t="str">
        <f t="shared" si="10"/>
        <v>D1000.2</v>
      </c>
      <c r="E5" s="175" t="s">
        <v>2926</v>
      </c>
      <c r="F5" s="175" t="str">
        <f t="shared" si="11"/>
        <v>D1010.2</v>
      </c>
      <c r="G5" s="175" t="str">
        <f t="shared" si="0"/>
        <v>1St进料机器人工站警告</v>
      </c>
      <c r="H5" s="175" t="str">
        <f t="shared" si="12"/>
        <v>D1020.2</v>
      </c>
      <c r="I5" s="175" t="str">
        <f t="shared" si="0"/>
        <v>2St二次定位平台工站警告</v>
      </c>
      <c r="J5" s="175" t="str">
        <f t="shared" si="13"/>
        <v>D1030.2</v>
      </c>
      <c r="K5" s="175" t="str">
        <f t="shared" si="0"/>
        <v>3St搬运机器人工站警告</v>
      </c>
      <c r="L5" s="175" t="str">
        <f t="shared" si="14"/>
        <v>D1040.2</v>
      </c>
      <c r="M5" s="175" t="str">
        <f t="shared" si="0"/>
        <v>4St#1热压站工站警告</v>
      </c>
      <c r="N5" s="175" t="str">
        <f t="shared" si="15"/>
        <v>D1050.2</v>
      </c>
      <c r="O5" s="175" t="str">
        <f t="shared" si="1"/>
        <v>4St#2热压站工站警告</v>
      </c>
      <c r="P5" s="175" t="str">
        <f t="shared" si="16"/>
        <v>D1060.2</v>
      </c>
      <c r="Q5" s="175" t="str">
        <f t="shared" si="2"/>
        <v>4St#3热压站工站警告</v>
      </c>
      <c r="R5" s="175" t="str">
        <f t="shared" si="17"/>
        <v>D1070.2</v>
      </c>
      <c r="S5" s="175" t="str">
        <f t="shared" si="3"/>
        <v>5St出料定位平台工站警告</v>
      </c>
      <c r="T5" s="175" t="str">
        <f t="shared" si="18"/>
        <v>D1080.2</v>
      </c>
      <c r="U5" s="175" t="str">
        <f t="shared" si="4"/>
        <v>6St出料机器人工站警告</v>
      </c>
      <c r="V5" s="175" t="str">
        <f t="shared" si="19"/>
        <v>D1090.2</v>
      </c>
      <c r="W5" s="175" t="str">
        <f t="shared" si="5"/>
        <v>工站警告</v>
      </c>
      <c r="X5" s="175" t="str">
        <f t="shared" si="20"/>
        <v>D1100.2</v>
      </c>
      <c r="Y5" s="175" t="str">
        <f t="shared" si="6"/>
        <v>工站警告</v>
      </c>
      <c r="Z5" s="175" t="str">
        <f t="shared" si="21"/>
        <v>D1110.2</v>
      </c>
      <c r="AA5" s="175" t="str">
        <f t="shared" si="7"/>
        <v>工站警告</v>
      </c>
    </row>
    <row r="6" spans="1:27">
      <c r="A6" s="175" t="s">
        <v>2927</v>
      </c>
      <c r="B6" s="177">
        <f t="shared" si="8"/>
        <v>1000</v>
      </c>
      <c r="C6" s="175">
        <f t="shared" si="9"/>
        <v>3</v>
      </c>
      <c r="D6" s="175" t="str">
        <f t="shared" si="10"/>
        <v>D1000.3</v>
      </c>
      <c r="E6" s="175" t="s">
        <v>2928</v>
      </c>
      <c r="F6" s="175" t="str">
        <f t="shared" si="11"/>
        <v>D1010.3</v>
      </c>
      <c r="G6" s="175" t="str">
        <f t="shared" si="0"/>
        <v>1St进料机器人工站运行</v>
      </c>
      <c r="H6" s="175" t="str">
        <f t="shared" si="12"/>
        <v>D1020.3</v>
      </c>
      <c r="I6" s="175" t="str">
        <f t="shared" si="0"/>
        <v>2St二次定位平台工站运行</v>
      </c>
      <c r="J6" s="175" t="str">
        <f t="shared" si="13"/>
        <v>D1030.3</v>
      </c>
      <c r="K6" s="175" t="str">
        <f t="shared" si="0"/>
        <v>3St搬运机器人工站运行</v>
      </c>
      <c r="L6" s="175" t="str">
        <f t="shared" si="14"/>
        <v>D1040.3</v>
      </c>
      <c r="M6" s="175" t="str">
        <f t="shared" si="0"/>
        <v>4St#1热压站工站运行</v>
      </c>
      <c r="N6" s="175" t="str">
        <f t="shared" si="15"/>
        <v>D1050.3</v>
      </c>
      <c r="O6" s="175" t="str">
        <f t="shared" si="1"/>
        <v>4St#2热压站工站运行</v>
      </c>
      <c r="P6" s="175" t="str">
        <f t="shared" si="16"/>
        <v>D1060.3</v>
      </c>
      <c r="Q6" s="175" t="str">
        <f t="shared" si="2"/>
        <v>4St#3热压站工站运行</v>
      </c>
      <c r="R6" s="175" t="str">
        <f t="shared" si="17"/>
        <v>D1070.3</v>
      </c>
      <c r="S6" s="175" t="str">
        <f t="shared" si="3"/>
        <v>5St出料定位平台工站运行</v>
      </c>
      <c r="T6" s="175" t="str">
        <f t="shared" si="18"/>
        <v>D1080.3</v>
      </c>
      <c r="U6" s="175" t="str">
        <f t="shared" si="4"/>
        <v>6St出料机器人工站运行</v>
      </c>
      <c r="V6" s="175" t="str">
        <f t="shared" si="19"/>
        <v>D1090.3</v>
      </c>
      <c r="W6" s="175" t="str">
        <f t="shared" si="5"/>
        <v>工站运行</v>
      </c>
      <c r="X6" s="175" t="str">
        <f t="shared" si="20"/>
        <v>D1100.3</v>
      </c>
      <c r="Y6" s="175" t="str">
        <f t="shared" si="6"/>
        <v>工站运行</v>
      </c>
      <c r="Z6" s="175" t="str">
        <f t="shared" si="21"/>
        <v>D1110.3</v>
      </c>
      <c r="AA6" s="175" t="str">
        <f t="shared" si="7"/>
        <v>工站运行</v>
      </c>
    </row>
    <row r="7" spans="1:27">
      <c r="A7" s="175" t="s">
        <v>2929</v>
      </c>
      <c r="B7" s="177">
        <f t="shared" si="8"/>
        <v>1000</v>
      </c>
      <c r="C7" s="175">
        <f t="shared" si="9"/>
        <v>4</v>
      </c>
      <c r="D7" s="175" t="str">
        <f t="shared" si="10"/>
        <v>D1000.4</v>
      </c>
      <c r="E7" s="175"/>
      <c r="F7" s="175" t="str">
        <f t="shared" si="11"/>
        <v>D1010.4</v>
      </c>
      <c r="G7" s="175" t="str">
        <f t="shared" si="0"/>
        <v>1St进料机器人初始化完成</v>
      </c>
      <c r="H7" s="175" t="str">
        <f t="shared" si="12"/>
        <v>D1020.4</v>
      </c>
      <c r="I7" s="175" t="str">
        <f t="shared" si="0"/>
        <v>2St二次定位平台初始化完成</v>
      </c>
      <c r="J7" s="175" t="str">
        <f t="shared" si="13"/>
        <v>D1030.4</v>
      </c>
      <c r="K7" s="175" t="str">
        <f t="shared" si="0"/>
        <v>3St搬运机器人初始化完成</v>
      </c>
      <c r="L7" s="175" t="str">
        <f t="shared" si="14"/>
        <v>D1040.4</v>
      </c>
      <c r="M7" s="175" t="str">
        <f t="shared" si="0"/>
        <v>4St#1热压站初始化完成</v>
      </c>
      <c r="N7" s="175" t="str">
        <f t="shared" si="15"/>
        <v>D1050.4</v>
      </c>
      <c r="O7" s="175" t="str">
        <f t="shared" si="1"/>
        <v>4St#2热压站初始化完成</v>
      </c>
      <c r="P7" s="175" t="str">
        <f t="shared" si="16"/>
        <v>D1060.4</v>
      </c>
      <c r="Q7" s="175" t="str">
        <f t="shared" si="2"/>
        <v>4St#3热压站初始化完成</v>
      </c>
      <c r="R7" s="175" t="str">
        <f t="shared" si="17"/>
        <v>D1070.4</v>
      </c>
      <c r="S7" s="175" t="str">
        <f t="shared" si="3"/>
        <v>5St出料定位平台初始化完成</v>
      </c>
      <c r="T7" s="175" t="str">
        <f t="shared" si="18"/>
        <v>D1080.4</v>
      </c>
      <c r="U7" s="175" t="str">
        <f t="shared" si="4"/>
        <v>6St出料机器人初始化完成</v>
      </c>
      <c r="V7" s="175" t="str">
        <f t="shared" si="19"/>
        <v>D1090.4</v>
      </c>
      <c r="W7" s="175" t="str">
        <f t="shared" si="5"/>
        <v>初始化完成</v>
      </c>
      <c r="X7" s="175" t="str">
        <f t="shared" si="20"/>
        <v>D1100.4</v>
      </c>
      <c r="Y7" s="175" t="str">
        <f t="shared" si="6"/>
        <v>初始化完成</v>
      </c>
      <c r="Z7" s="175" t="str">
        <f t="shared" si="21"/>
        <v>D1110.4</v>
      </c>
      <c r="AA7" s="175" t="str">
        <f t="shared" si="7"/>
        <v>初始化完成</v>
      </c>
    </row>
    <row r="8" spans="1:27">
      <c r="A8" s="175" t="s">
        <v>2930</v>
      </c>
      <c r="B8" s="177">
        <f t="shared" si="8"/>
        <v>1000</v>
      </c>
      <c r="C8" s="175">
        <f t="shared" si="9"/>
        <v>5</v>
      </c>
      <c r="D8" s="175" t="str">
        <f t="shared" si="10"/>
        <v>D1000.5</v>
      </c>
      <c r="E8" s="175" t="s">
        <v>2931</v>
      </c>
      <c r="F8" s="175" t="str">
        <f t="shared" si="11"/>
        <v>D1010.5</v>
      </c>
      <c r="G8" s="175" t="str">
        <f t="shared" si="0"/>
        <v>1St进料机器人"</v>
      </c>
      <c r="H8" s="175" t="str">
        <f t="shared" si="12"/>
        <v>D1020.5</v>
      </c>
      <c r="I8" s="175" t="str">
        <f t="shared" si="0"/>
        <v>2St二次定位平台"</v>
      </c>
      <c r="J8" s="175" t="str">
        <f t="shared" si="13"/>
        <v>D1030.5</v>
      </c>
      <c r="K8" s="175" t="str">
        <f t="shared" si="0"/>
        <v>3St搬运机器人"</v>
      </c>
      <c r="L8" s="175" t="str">
        <f t="shared" si="14"/>
        <v>D1040.5</v>
      </c>
      <c r="M8" s="175" t="str">
        <f t="shared" si="0"/>
        <v>4St#1热压站"</v>
      </c>
      <c r="N8" s="175" t="str">
        <f t="shared" si="15"/>
        <v>D1050.5</v>
      </c>
      <c r="O8" s="175" t="str">
        <f t="shared" si="1"/>
        <v>4St#2热压站"</v>
      </c>
      <c r="P8" s="175" t="str">
        <f t="shared" si="16"/>
        <v>D1060.5</v>
      </c>
      <c r="Q8" s="175" t="str">
        <f t="shared" si="2"/>
        <v>4St#3热压站"</v>
      </c>
      <c r="R8" s="175" t="str">
        <f t="shared" si="17"/>
        <v>D1070.5</v>
      </c>
      <c r="S8" s="175" t="str">
        <f t="shared" si="3"/>
        <v>5St出料定位平台"</v>
      </c>
      <c r="T8" s="175" t="str">
        <f t="shared" si="18"/>
        <v>D1080.5</v>
      </c>
      <c r="U8" s="175" t="str">
        <f t="shared" si="4"/>
        <v>6St出料机器人"</v>
      </c>
      <c r="V8" s="175" t="str">
        <f t="shared" si="19"/>
        <v>D1090.5</v>
      </c>
      <c r="W8" s="175" t="str">
        <f t="shared" si="5"/>
        <v>"</v>
      </c>
      <c r="X8" s="175" t="str">
        <f t="shared" si="20"/>
        <v>D1100.5</v>
      </c>
      <c r="Y8" s="175" t="str">
        <f t="shared" si="6"/>
        <v>"</v>
      </c>
      <c r="Z8" s="175" t="str">
        <f t="shared" si="21"/>
        <v>D1110.5</v>
      </c>
      <c r="AA8" s="175" t="str">
        <f t="shared" si="7"/>
        <v>"</v>
      </c>
    </row>
    <row r="9" spans="1:27">
      <c r="A9" s="175" t="s">
        <v>2930</v>
      </c>
      <c r="B9" s="177">
        <f t="shared" si="8"/>
        <v>1000</v>
      </c>
      <c r="C9" s="175">
        <f t="shared" si="9"/>
        <v>6</v>
      </c>
      <c r="D9" s="175" t="str">
        <f t="shared" si="10"/>
        <v>D1000.6</v>
      </c>
      <c r="E9" s="175" t="s">
        <v>2932</v>
      </c>
      <c r="F9" s="175" t="str">
        <f t="shared" si="11"/>
        <v>D1010.6</v>
      </c>
      <c r="G9" s="175" t="str">
        <f t="shared" si="0"/>
        <v>1St进料机器人"</v>
      </c>
      <c r="H9" s="175" t="str">
        <f t="shared" si="12"/>
        <v>D1020.6</v>
      </c>
      <c r="I9" s="175" t="str">
        <f t="shared" si="0"/>
        <v>2St二次定位平台"</v>
      </c>
      <c r="J9" s="175" t="str">
        <f t="shared" si="13"/>
        <v>D1030.6</v>
      </c>
      <c r="K9" s="175" t="str">
        <f t="shared" si="0"/>
        <v>3St搬运机器人"</v>
      </c>
      <c r="L9" s="175" t="str">
        <f t="shared" si="14"/>
        <v>D1040.6</v>
      </c>
      <c r="M9" s="175" t="str">
        <f t="shared" si="0"/>
        <v>4St#1热压站"</v>
      </c>
      <c r="N9" s="175" t="str">
        <f t="shared" si="15"/>
        <v>D1050.6</v>
      </c>
      <c r="O9" s="175" t="str">
        <f t="shared" si="1"/>
        <v>4St#2热压站"</v>
      </c>
      <c r="P9" s="175" t="str">
        <f t="shared" si="16"/>
        <v>D1060.6</v>
      </c>
      <c r="Q9" s="175" t="str">
        <f t="shared" si="2"/>
        <v>4St#3热压站"</v>
      </c>
      <c r="R9" s="175" t="str">
        <f t="shared" si="17"/>
        <v>D1070.6</v>
      </c>
      <c r="S9" s="175" t="str">
        <f t="shared" si="3"/>
        <v>5St出料定位平台"</v>
      </c>
      <c r="T9" s="175" t="str">
        <f t="shared" si="18"/>
        <v>D1080.6</v>
      </c>
      <c r="U9" s="175" t="str">
        <f t="shared" si="4"/>
        <v>6St出料机器人"</v>
      </c>
      <c r="V9" s="175" t="str">
        <f t="shared" si="19"/>
        <v>D1090.6</v>
      </c>
      <c r="W9" s="175" t="str">
        <f t="shared" si="5"/>
        <v>"</v>
      </c>
      <c r="X9" s="175" t="str">
        <f t="shared" si="20"/>
        <v>D1100.6</v>
      </c>
      <c r="Y9" s="175" t="str">
        <f t="shared" si="6"/>
        <v>"</v>
      </c>
      <c r="Z9" s="175" t="str">
        <f t="shared" si="21"/>
        <v>D1110.6</v>
      </c>
      <c r="AA9" s="175" t="str">
        <f t="shared" si="7"/>
        <v>"</v>
      </c>
    </row>
    <row r="10" spans="1:27">
      <c r="A10" s="175" t="s">
        <v>2930</v>
      </c>
      <c r="B10" s="177">
        <f t="shared" si="8"/>
        <v>1000</v>
      </c>
      <c r="C10" s="175">
        <f t="shared" si="9"/>
        <v>7</v>
      </c>
      <c r="D10" s="175" t="str">
        <f t="shared" si="10"/>
        <v>D1000.7</v>
      </c>
      <c r="E10" s="175" t="s">
        <v>2933</v>
      </c>
      <c r="F10" s="175" t="str">
        <f t="shared" si="11"/>
        <v>D1010.7</v>
      </c>
      <c r="G10" s="175" t="str">
        <f t="shared" si="0"/>
        <v>1St进料机器人"</v>
      </c>
      <c r="H10" s="175" t="str">
        <f t="shared" si="12"/>
        <v>D1020.7</v>
      </c>
      <c r="I10" s="175" t="str">
        <f t="shared" si="0"/>
        <v>2St二次定位平台"</v>
      </c>
      <c r="J10" s="175" t="str">
        <f t="shared" si="13"/>
        <v>D1030.7</v>
      </c>
      <c r="K10" s="175" t="str">
        <f t="shared" si="0"/>
        <v>3St搬运机器人"</v>
      </c>
      <c r="L10" s="175" t="str">
        <f t="shared" si="14"/>
        <v>D1040.7</v>
      </c>
      <c r="M10" s="175" t="str">
        <f t="shared" si="0"/>
        <v>4St#1热压站"</v>
      </c>
      <c r="N10" s="175" t="str">
        <f t="shared" si="15"/>
        <v>D1050.7</v>
      </c>
      <c r="O10" s="175" t="str">
        <f t="shared" si="1"/>
        <v>4St#2热压站"</v>
      </c>
      <c r="P10" s="175" t="str">
        <f t="shared" si="16"/>
        <v>D1060.7</v>
      </c>
      <c r="Q10" s="175" t="str">
        <f t="shared" si="2"/>
        <v>4St#3热压站"</v>
      </c>
      <c r="R10" s="175" t="str">
        <f t="shared" si="17"/>
        <v>D1070.7</v>
      </c>
      <c r="S10" s="175" t="str">
        <f t="shared" si="3"/>
        <v>5St出料定位平台"</v>
      </c>
      <c r="T10" s="175" t="str">
        <f t="shared" si="18"/>
        <v>D1080.7</v>
      </c>
      <c r="U10" s="175" t="str">
        <f t="shared" si="4"/>
        <v>6St出料机器人"</v>
      </c>
      <c r="V10" s="175" t="str">
        <f t="shared" si="19"/>
        <v>D1090.7</v>
      </c>
      <c r="W10" s="175" t="str">
        <f t="shared" si="5"/>
        <v>"</v>
      </c>
      <c r="X10" s="175" t="str">
        <f t="shared" si="20"/>
        <v>D1100.7</v>
      </c>
      <c r="Y10" s="175" t="str">
        <f t="shared" si="6"/>
        <v>"</v>
      </c>
      <c r="Z10" s="175" t="str">
        <f t="shared" si="21"/>
        <v>D1110.7</v>
      </c>
      <c r="AA10" s="175" t="str">
        <f t="shared" si="7"/>
        <v>"</v>
      </c>
    </row>
    <row r="11" spans="1:27">
      <c r="A11" s="175" t="s">
        <v>2930</v>
      </c>
      <c r="B11" s="177">
        <f t="shared" si="8"/>
        <v>1000</v>
      </c>
      <c r="C11" s="175">
        <f t="shared" si="9"/>
        <v>8</v>
      </c>
      <c r="D11" s="175" t="str">
        <f t="shared" si="10"/>
        <v>D1000.8</v>
      </c>
      <c r="E11" s="175"/>
      <c r="F11" s="175" t="str">
        <f t="shared" si="11"/>
        <v>D1010.8</v>
      </c>
      <c r="G11" s="175" t="str">
        <f t="shared" si="0"/>
        <v>1St进料机器人"</v>
      </c>
      <c r="H11" s="175" t="str">
        <f t="shared" si="12"/>
        <v>D1020.8</v>
      </c>
      <c r="I11" s="175" t="str">
        <f t="shared" si="0"/>
        <v>2St二次定位平台"</v>
      </c>
      <c r="J11" s="175" t="str">
        <f t="shared" si="13"/>
        <v>D1030.8</v>
      </c>
      <c r="K11" s="175" t="str">
        <f t="shared" si="0"/>
        <v>3St搬运机器人"</v>
      </c>
      <c r="L11" s="175" t="str">
        <f t="shared" si="14"/>
        <v>D1040.8</v>
      </c>
      <c r="M11" s="175" t="str">
        <f t="shared" si="0"/>
        <v>4St#1热压站"</v>
      </c>
      <c r="N11" s="175" t="str">
        <f t="shared" si="15"/>
        <v>D1050.8</v>
      </c>
      <c r="O11" s="175" t="str">
        <f t="shared" si="1"/>
        <v>4St#2热压站"</v>
      </c>
      <c r="P11" s="175" t="str">
        <f t="shared" si="16"/>
        <v>D1060.8</v>
      </c>
      <c r="Q11" s="175" t="str">
        <f t="shared" si="2"/>
        <v>4St#3热压站"</v>
      </c>
      <c r="R11" s="175" t="str">
        <f t="shared" si="17"/>
        <v>D1070.8</v>
      </c>
      <c r="S11" s="175" t="str">
        <f t="shared" si="3"/>
        <v>5St出料定位平台"</v>
      </c>
      <c r="T11" s="175" t="str">
        <f t="shared" si="18"/>
        <v>D1080.8</v>
      </c>
      <c r="U11" s="175" t="str">
        <f t="shared" si="4"/>
        <v>6St出料机器人"</v>
      </c>
      <c r="V11" s="175" t="str">
        <f t="shared" si="19"/>
        <v>D1090.8</v>
      </c>
      <c r="W11" s="175" t="str">
        <f t="shared" si="5"/>
        <v>"</v>
      </c>
      <c r="X11" s="175" t="str">
        <f t="shared" si="20"/>
        <v>D1100.8</v>
      </c>
      <c r="Y11" s="175" t="str">
        <f t="shared" si="6"/>
        <v>"</v>
      </c>
      <c r="Z11" s="175" t="str">
        <f t="shared" si="21"/>
        <v>D1110.8</v>
      </c>
      <c r="AA11" s="175" t="str">
        <f t="shared" si="7"/>
        <v>"</v>
      </c>
    </row>
    <row r="12" spans="1:27">
      <c r="A12" s="175" t="s">
        <v>2930</v>
      </c>
      <c r="B12" s="177">
        <f t="shared" si="8"/>
        <v>1000</v>
      </c>
      <c r="C12" s="175">
        <f t="shared" si="9"/>
        <v>9</v>
      </c>
      <c r="D12" s="175" t="str">
        <f t="shared" si="10"/>
        <v>D1000.9</v>
      </c>
      <c r="E12" s="175" t="s">
        <v>2934</v>
      </c>
      <c r="F12" s="175" t="str">
        <f t="shared" si="11"/>
        <v>D1010.9</v>
      </c>
      <c r="G12" s="175" t="str">
        <f t="shared" si="0"/>
        <v>1St进料机器人"</v>
      </c>
      <c r="H12" s="175" t="str">
        <f t="shared" si="12"/>
        <v>D1020.9</v>
      </c>
      <c r="I12" s="175" t="str">
        <f t="shared" si="0"/>
        <v>2St二次定位平台"</v>
      </c>
      <c r="J12" s="175" t="str">
        <f t="shared" si="13"/>
        <v>D1030.9</v>
      </c>
      <c r="K12" s="175" t="str">
        <f t="shared" si="0"/>
        <v>3St搬运机器人"</v>
      </c>
      <c r="L12" s="175" t="str">
        <f t="shared" si="14"/>
        <v>D1040.9</v>
      </c>
      <c r="M12" s="175" t="str">
        <f t="shared" si="0"/>
        <v>4St#1热压站"</v>
      </c>
      <c r="N12" s="175" t="str">
        <f t="shared" si="15"/>
        <v>D1050.9</v>
      </c>
      <c r="O12" s="175" t="str">
        <f t="shared" si="1"/>
        <v>4St#2热压站"</v>
      </c>
      <c r="P12" s="175" t="str">
        <f t="shared" si="16"/>
        <v>D1060.9</v>
      </c>
      <c r="Q12" s="175" t="str">
        <f t="shared" si="2"/>
        <v>4St#3热压站"</v>
      </c>
      <c r="R12" s="175" t="str">
        <f t="shared" si="17"/>
        <v>D1070.9</v>
      </c>
      <c r="S12" s="175" t="str">
        <f t="shared" si="3"/>
        <v>5St出料定位平台"</v>
      </c>
      <c r="T12" s="175" t="str">
        <f t="shared" si="18"/>
        <v>D1080.9</v>
      </c>
      <c r="U12" s="175" t="str">
        <f t="shared" si="4"/>
        <v>6St出料机器人"</v>
      </c>
      <c r="V12" s="175" t="str">
        <f t="shared" si="19"/>
        <v>D1090.9</v>
      </c>
      <c r="W12" s="175" t="str">
        <f t="shared" si="5"/>
        <v>"</v>
      </c>
      <c r="X12" s="175" t="str">
        <f t="shared" si="20"/>
        <v>D1100.9</v>
      </c>
      <c r="Y12" s="175" t="str">
        <f t="shared" si="6"/>
        <v>"</v>
      </c>
      <c r="Z12" s="175" t="str">
        <f t="shared" si="21"/>
        <v>D1110.9</v>
      </c>
      <c r="AA12" s="175" t="str">
        <f t="shared" si="7"/>
        <v>"</v>
      </c>
    </row>
    <row r="13" spans="1:27">
      <c r="A13" s="175" t="s">
        <v>2930</v>
      </c>
      <c r="B13" s="177">
        <f t="shared" si="8"/>
        <v>1000</v>
      </c>
      <c r="C13" s="175">
        <f t="shared" si="9"/>
        <v>10</v>
      </c>
      <c r="D13" s="175" t="str">
        <f t="shared" si="10"/>
        <v>D1000.10</v>
      </c>
      <c r="E13" s="175" t="s">
        <v>2935</v>
      </c>
      <c r="F13" s="175" t="str">
        <f t="shared" si="11"/>
        <v>D1010.10</v>
      </c>
      <c r="G13" s="175" t="str">
        <f t="shared" si="0"/>
        <v>1St进料机器人"</v>
      </c>
      <c r="H13" s="175" t="str">
        <f t="shared" si="12"/>
        <v>D1020.10</v>
      </c>
      <c r="I13" s="175" t="str">
        <f t="shared" si="0"/>
        <v>2St二次定位平台"</v>
      </c>
      <c r="J13" s="175" t="str">
        <f t="shared" si="13"/>
        <v>D1030.10</v>
      </c>
      <c r="K13" s="175" t="str">
        <f t="shared" si="0"/>
        <v>3St搬运机器人"</v>
      </c>
      <c r="L13" s="175" t="str">
        <f t="shared" si="14"/>
        <v>D1040.10</v>
      </c>
      <c r="M13" s="175" t="str">
        <f t="shared" si="0"/>
        <v>4St#1热压站"</v>
      </c>
      <c r="N13" s="175" t="str">
        <f t="shared" si="15"/>
        <v>D1050.10</v>
      </c>
      <c r="O13" s="175" t="str">
        <f t="shared" si="1"/>
        <v>4St#2热压站"</v>
      </c>
      <c r="P13" s="175" t="str">
        <f t="shared" si="16"/>
        <v>D1060.10</v>
      </c>
      <c r="Q13" s="175" t="str">
        <f t="shared" si="2"/>
        <v>4St#3热压站"</v>
      </c>
      <c r="R13" s="175" t="str">
        <f t="shared" si="17"/>
        <v>D1070.10</v>
      </c>
      <c r="S13" s="175" t="str">
        <f t="shared" si="3"/>
        <v>5St出料定位平台"</v>
      </c>
      <c r="T13" s="175" t="str">
        <f t="shared" si="18"/>
        <v>D1080.10</v>
      </c>
      <c r="U13" s="175" t="str">
        <f t="shared" si="4"/>
        <v>6St出料机器人"</v>
      </c>
      <c r="V13" s="175" t="str">
        <f t="shared" si="19"/>
        <v>D1090.10</v>
      </c>
      <c r="W13" s="175" t="str">
        <f t="shared" si="5"/>
        <v>"</v>
      </c>
      <c r="X13" s="175" t="str">
        <f t="shared" si="20"/>
        <v>D1100.10</v>
      </c>
      <c r="Y13" s="175" t="str">
        <f t="shared" si="6"/>
        <v>"</v>
      </c>
      <c r="Z13" s="175" t="str">
        <f t="shared" si="21"/>
        <v>D1110.10</v>
      </c>
      <c r="AA13" s="175" t="str">
        <f t="shared" si="7"/>
        <v>"</v>
      </c>
    </row>
    <row r="14" spans="1:27">
      <c r="A14" s="175" t="s">
        <v>2930</v>
      </c>
      <c r="B14" s="177">
        <f t="shared" si="8"/>
        <v>1000</v>
      </c>
      <c r="C14" s="175">
        <f t="shared" si="9"/>
        <v>11</v>
      </c>
      <c r="D14" s="175" t="str">
        <f t="shared" si="10"/>
        <v>D1000.11</v>
      </c>
      <c r="E14" s="175" t="s">
        <v>2936</v>
      </c>
      <c r="F14" s="175" t="str">
        <f t="shared" si="11"/>
        <v>D1010.11</v>
      </c>
      <c r="G14" s="175" t="str">
        <f t="shared" si="0"/>
        <v>1St进料机器人"</v>
      </c>
      <c r="H14" s="175" t="str">
        <f t="shared" si="12"/>
        <v>D1020.11</v>
      </c>
      <c r="I14" s="175" t="str">
        <f t="shared" si="0"/>
        <v>2St二次定位平台"</v>
      </c>
      <c r="J14" s="175" t="str">
        <f t="shared" si="13"/>
        <v>D1030.11</v>
      </c>
      <c r="K14" s="175" t="str">
        <f t="shared" si="0"/>
        <v>3St搬运机器人"</v>
      </c>
      <c r="L14" s="175" t="str">
        <f t="shared" si="14"/>
        <v>D1040.11</v>
      </c>
      <c r="M14" s="175" t="str">
        <f t="shared" si="0"/>
        <v>4St#1热压站"</v>
      </c>
      <c r="N14" s="175" t="str">
        <f t="shared" si="15"/>
        <v>D1050.11</v>
      </c>
      <c r="O14" s="175" t="str">
        <f t="shared" si="1"/>
        <v>4St#2热压站"</v>
      </c>
      <c r="P14" s="175" t="str">
        <f t="shared" si="16"/>
        <v>D1060.11</v>
      </c>
      <c r="Q14" s="175" t="str">
        <f t="shared" si="2"/>
        <v>4St#3热压站"</v>
      </c>
      <c r="R14" s="175" t="str">
        <f t="shared" si="17"/>
        <v>D1070.11</v>
      </c>
      <c r="S14" s="175" t="str">
        <f t="shared" si="3"/>
        <v>5St出料定位平台"</v>
      </c>
      <c r="T14" s="175" t="str">
        <f t="shared" si="18"/>
        <v>D1080.11</v>
      </c>
      <c r="U14" s="175" t="str">
        <f t="shared" si="4"/>
        <v>6St出料机器人"</v>
      </c>
      <c r="V14" s="175" t="str">
        <f t="shared" si="19"/>
        <v>D1090.11</v>
      </c>
      <c r="W14" s="175" t="str">
        <f t="shared" si="5"/>
        <v>"</v>
      </c>
      <c r="X14" s="175" t="str">
        <f t="shared" si="20"/>
        <v>D1100.11</v>
      </c>
      <c r="Y14" s="175" t="str">
        <f t="shared" si="6"/>
        <v>"</v>
      </c>
      <c r="Z14" s="175" t="str">
        <f t="shared" si="21"/>
        <v>D1110.11</v>
      </c>
      <c r="AA14" s="175" t="str">
        <f t="shared" si="7"/>
        <v>"</v>
      </c>
    </row>
    <row r="15" spans="1:27">
      <c r="A15" s="175" t="s">
        <v>2930</v>
      </c>
      <c r="B15" s="177">
        <f t="shared" si="8"/>
        <v>1000</v>
      </c>
      <c r="C15" s="175">
        <f t="shared" si="9"/>
        <v>12</v>
      </c>
      <c r="D15" s="175" t="str">
        <f t="shared" si="10"/>
        <v>D1000.12</v>
      </c>
      <c r="E15" s="175"/>
      <c r="F15" s="175" t="str">
        <f t="shared" si="11"/>
        <v>D1010.12</v>
      </c>
      <c r="G15" s="175" t="str">
        <f t="shared" si="0"/>
        <v>1St进料机器人"</v>
      </c>
      <c r="H15" s="175" t="str">
        <f t="shared" si="12"/>
        <v>D1020.12</v>
      </c>
      <c r="I15" s="175" t="str">
        <f t="shared" si="0"/>
        <v>2St二次定位平台"</v>
      </c>
      <c r="J15" s="175" t="str">
        <f t="shared" si="13"/>
        <v>D1030.12</v>
      </c>
      <c r="K15" s="175" t="str">
        <f t="shared" si="0"/>
        <v>3St搬运机器人"</v>
      </c>
      <c r="L15" s="175" t="str">
        <f t="shared" si="14"/>
        <v>D1040.12</v>
      </c>
      <c r="M15" s="175" t="str">
        <f t="shared" si="0"/>
        <v>4St#1热压站"</v>
      </c>
      <c r="N15" s="175" t="str">
        <f t="shared" si="15"/>
        <v>D1050.12</v>
      </c>
      <c r="O15" s="175" t="str">
        <f t="shared" si="1"/>
        <v>4St#2热压站"</v>
      </c>
      <c r="P15" s="175" t="str">
        <f t="shared" si="16"/>
        <v>D1060.12</v>
      </c>
      <c r="Q15" s="175" t="str">
        <f t="shared" si="2"/>
        <v>4St#3热压站"</v>
      </c>
      <c r="R15" s="175" t="str">
        <f t="shared" si="17"/>
        <v>D1070.12</v>
      </c>
      <c r="S15" s="175" t="str">
        <f t="shared" si="3"/>
        <v>5St出料定位平台"</v>
      </c>
      <c r="T15" s="175" t="str">
        <f t="shared" si="18"/>
        <v>D1080.12</v>
      </c>
      <c r="U15" s="175" t="str">
        <f t="shared" si="4"/>
        <v>6St出料机器人"</v>
      </c>
      <c r="V15" s="175" t="str">
        <f t="shared" si="19"/>
        <v>D1090.12</v>
      </c>
      <c r="W15" s="175" t="str">
        <f t="shared" si="5"/>
        <v>"</v>
      </c>
      <c r="X15" s="175" t="str">
        <f t="shared" si="20"/>
        <v>D1100.12</v>
      </c>
      <c r="Y15" s="175" t="str">
        <f t="shared" si="6"/>
        <v>"</v>
      </c>
      <c r="Z15" s="175" t="str">
        <f t="shared" si="21"/>
        <v>D1110.12</v>
      </c>
      <c r="AA15" s="175" t="str">
        <f t="shared" si="7"/>
        <v>"</v>
      </c>
    </row>
    <row r="16" spans="1:27">
      <c r="A16" s="175" t="s">
        <v>2930</v>
      </c>
      <c r="B16" s="177">
        <f t="shared" si="8"/>
        <v>1000</v>
      </c>
      <c r="C16" s="175">
        <f t="shared" si="9"/>
        <v>13</v>
      </c>
      <c r="D16" s="175" t="str">
        <f t="shared" si="10"/>
        <v>D1000.13</v>
      </c>
      <c r="E16" s="175"/>
      <c r="F16" s="175" t="str">
        <f t="shared" si="11"/>
        <v>D1010.13</v>
      </c>
      <c r="G16" s="175" t="str">
        <f t="shared" si="0"/>
        <v>1St进料机器人"</v>
      </c>
      <c r="H16" s="175" t="str">
        <f t="shared" si="12"/>
        <v>D1020.13</v>
      </c>
      <c r="I16" s="175" t="str">
        <f t="shared" si="0"/>
        <v>2St二次定位平台"</v>
      </c>
      <c r="J16" s="175" t="str">
        <f t="shared" si="13"/>
        <v>D1030.13</v>
      </c>
      <c r="K16" s="175" t="str">
        <f t="shared" si="0"/>
        <v>3St搬运机器人"</v>
      </c>
      <c r="L16" s="175" t="str">
        <f t="shared" si="14"/>
        <v>D1040.13</v>
      </c>
      <c r="M16" s="175" t="str">
        <f t="shared" si="0"/>
        <v>4St#1热压站"</v>
      </c>
      <c r="N16" s="175" t="str">
        <f t="shared" si="15"/>
        <v>D1050.13</v>
      </c>
      <c r="O16" s="175" t="str">
        <f t="shared" si="1"/>
        <v>4St#2热压站"</v>
      </c>
      <c r="P16" s="175" t="str">
        <f t="shared" si="16"/>
        <v>D1060.13</v>
      </c>
      <c r="Q16" s="175" t="str">
        <f t="shared" si="2"/>
        <v>4St#3热压站"</v>
      </c>
      <c r="R16" s="175" t="str">
        <f t="shared" si="17"/>
        <v>D1070.13</v>
      </c>
      <c r="S16" s="175" t="str">
        <f t="shared" si="3"/>
        <v>5St出料定位平台"</v>
      </c>
      <c r="T16" s="175" t="str">
        <f t="shared" si="18"/>
        <v>D1080.13</v>
      </c>
      <c r="U16" s="175" t="str">
        <f t="shared" si="4"/>
        <v>6St出料机器人"</v>
      </c>
      <c r="V16" s="175" t="str">
        <f t="shared" si="19"/>
        <v>D1090.13</v>
      </c>
      <c r="W16" s="175" t="str">
        <f t="shared" si="5"/>
        <v>"</v>
      </c>
      <c r="X16" s="175" t="str">
        <f t="shared" si="20"/>
        <v>D1100.13</v>
      </c>
      <c r="Y16" s="175" t="str">
        <f t="shared" si="6"/>
        <v>"</v>
      </c>
      <c r="Z16" s="175" t="str">
        <f t="shared" si="21"/>
        <v>D1110.13</v>
      </c>
      <c r="AA16" s="175" t="str">
        <f t="shared" si="7"/>
        <v>"</v>
      </c>
    </row>
    <row r="17" spans="1:27">
      <c r="A17" s="175" t="s">
        <v>2930</v>
      </c>
      <c r="B17" s="177">
        <f t="shared" si="8"/>
        <v>1000</v>
      </c>
      <c r="C17" s="175">
        <f t="shared" si="9"/>
        <v>14</v>
      </c>
      <c r="D17" s="175" t="str">
        <f t="shared" si="10"/>
        <v>D1000.14</v>
      </c>
      <c r="E17" s="175" t="s">
        <v>2937</v>
      </c>
      <c r="F17" s="175" t="str">
        <f t="shared" si="11"/>
        <v>D1010.14</v>
      </c>
      <c r="G17" s="175" t="str">
        <f t="shared" si="0"/>
        <v>1St进料机器人"</v>
      </c>
      <c r="H17" s="175" t="str">
        <f t="shared" si="12"/>
        <v>D1020.14</v>
      </c>
      <c r="I17" s="175" t="str">
        <f t="shared" si="0"/>
        <v>2St二次定位平台"</v>
      </c>
      <c r="J17" s="175" t="str">
        <f t="shared" si="13"/>
        <v>D1030.14</v>
      </c>
      <c r="K17" s="175" t="str">
        <f t="shared" si="0"/>
        <v>3St搬运机器人"</v>
      </c>
      <c r="L17" s="175" t="str">
        <f t="shared" si="14"/>
        <v>D1040.14</v>
      </c>
      <c r="M17" s="175" t="str">
        <f t="shared" si="0"/>
        <v>4St#1热压站"</v>
      </c>
      <c r="N17" s="175" t="str">
        <f t="shared" si="15"/>
        <v>D1050.14</v>
      </c>
      <c r="O17" s="175" t="str">
        <f t="shared" si="1"/>
        <v>4St#2热压站"</v>
      </c>
      <c r="P17" s="175" t="str">
        <f t="shared" si="16"/>
        <v>D1060.14</v>
      </c>
      <c r="Q17" s="175" t="str">
        <f t="shared" si="2"/>
        <v>4St#3热压站"</v>
      </c>
      <c r="R17" s="175" t="str">
        <f t="shared" si="17"/>
        <v>D1070.14</v>
      </c>
      <c r="S17" s="175" t="str">
        <f t="shared" si="3"/>
        <v>5St出料定位平台"</v>
      </c>
      <c r="T17" s="175" t="str">
        <f t="shared" si="18"/>
        <v>D1080.14</v>
      </c>
      <c r="U17" s="175" t="str">
        <f t="shared" si="4"/>
        <v>6St出料机器人"</v>
      </c>
      <c r="V17" s="175" t="str">
        <f t="shared" si="19"/>
        <v>D1090.14</v>
      </c>
      <c r="W17" s="175" t="str">
        <f t="shared" si="5"/>
        <v>"</v>
      </c>
      <c r="X17" s="175" t="str">
        <f t="shared" si="20"/>
        <v>D1100.14</v>
      </c>
      <c r="Y17" s="175" t="str">
        <f t="shared" si="6"/>
        <v>"</v>
      </c>
      <c r="Z17" s="175" t="str">
        <f t="shared" si="21"/>
        <v>D1110.14</v>
      </c>
      <c r="AA17" s="175" t="str">
        <f t="shared" si="7"/>
        <v>"</v>
      </c>
    </row>
    <row r="18" spans="1:27">
      <c r="A18" s="175" t="s">
        <v>2930</v>
      </c>
      <c r="B18" s="177">
        <f t="shared" si="8"/>
        <v>1000</v>
      </c>
      <c r="C18" s="175">
        <f t="shared" si="9"/>
        <v>15</v>
      </c>
      <c r="D18" s="175" t="str">
        <f t="shared" si="10"/>
        <v>D1000.15</v>
      </c>
      <c r="E18" s="175" t="s">
        <v>2938</v>
      </c>
      <c r="F18" s="175" t="str">
        <f t="shared" si="11"/>
        <v>D1010.15</v>
      </c>
      <c r="G18" s="175" t="str">
        <f t="shared" si="0"/>
        <v>1St进料机器人"</v>
      </c>
      <c r="H18" s="175" t="str">
        <f t="shared" si="12"/>
        <v>D1020.15</v>
      </c>
      <c r="I18" s="175" t="str">
        <f t="shared" si="0"/>
        <v>2St二次定位平台"</v>
      </c>
      <c r="J18" s="175" t="str">
        <f t="shared" si="13"/>
        <v>D1030.15</v>
      </c>
      <c r="K18" s="175" t="str">
        <f t="shared" si="0"/>
        <v>3St搬运机器人"</v>
      </c>
      <c r="L18" s="175" t="str">
        <f t="shared" si="14"/>
        <v>D1040.15</v>
      </c>
      <c r="M18" s="175" t="str">
        <f t="shared" si="0"/>
        <v>4St#1热压站"</v>
      </c>
      <c r="N18" s="175" t="str">
        <f t="shared" si="15"/>
        <v>D1050.15</v>
      </c>
      <c r="O18" s="175" t="str">
        <f t="shared" si="1"/>
        <v>4St#2热压站"</v>
      </c>
      <c r="P18" s="175" t="str">
        <f t="shared" si="16"/>
        <v>D1060.15</v>
      </c>
      <c r="Q18" s="175" t="str">
        <f t="shared" si="2"/>
        <v>4St#3热压站"</v>
      </c>
      <c r="R18" s="175" t="str">
        <f t="shared" si="17"/>
        <v>D1070.15</v>
      </c>
      <c r="S18" s="175" t="str">
        <f t="shared" si="3"/>
        <v>5St出料定位平台"</v>
      </c>
      <c r="T18" s="175" t="str">
        <f t="shared" si="18"/>
        <v>D1080.15</v>
      </c>
      <c r="U18" s="175" t="str">
        <f t="shared" si="4"/>
        <v>6St出料机器人"</v>
      </c>
      <c r="V18" s="175" t="str">
        <f t="shared" si="19"/>
        <v>D1090.15</v>
      </c>
      <c r="W18" s="175" t="str">
        <f t="shared" si="5"/>
        <v>"</v>
      </c>
      <c r="X18" s="175" t="str">
        <f t="shared" si="20"/>
        <v>D1100.15</v>
      </c>
      <c r="Y18" s="175" t="str">
        <f t="shared" si="6"/>
        <v>"</v>
      </c>
      <c r="Z18" s="175" t="str">
        <f t="shared" si="21"/>
        <v>D1110.15</v>
      </c>
      <c r="AA18" s="175" t="str">
        <f t="shared" si="7"/>
        <v>"</v>
      </c>
    </row>
    <row r="19" spans="1:27">
      <c r="A19" s="175" t="s">
        <v>2939</v>
      </c>
      <c r="B19" s="177">
        <f t="shared" si="8"/>
        <v>1001</v>
      </c>
      <c r="C19" s="175">
        <f t="shared" si="9"/>
        <v>0</v>
      </c>
      <c r="D19" s="175" t="str">
        <f t="shared" si="10"/>
        <v>D1001.0</v>
      </c>
      <c r="E19" s="175" t="s">
        <v>54</v>
      </c>
      <c r="F19" s="175" t="str">
        <f t="shared" si="11"/>
        <v>D1011.0</v>
      </c>
      <c r="G19" s="175" t="str">
        <f t="shared" si="0"/>
        <v>1St进料机器人原位</v>
      </c>
      <c r="H19" s="175" t="str">
        <f t="shared" si="12"/>
        <v>D1021.0</v>
      </c>
      <c r="I19" s="175" t="str">
        <f t="shared" si="0"/>
        <v>2St二次定位平台原位</v>
      </c>
      <c r="J19" s="175" t="str">
        <f t="shared" si="13"/>
        <v>D1031.0</v>
      </c>
      <c r="K19" s="175" t="str">
        <f t="shared" si="0"/>
        <v>3St搬运机器人原位</v>
      </c>
      <c r="L19" s="175" t="str">
        <f t="shared" si="14"/>
        <v>D1041.0</v>
      </c>
      <c r="M19" s="175" t="str">
        <f t="shared" si="0"/>
        <v>4St#1热压站原位</v>
      </c>
      <c r="N19" s="175" t="str">
        <f t="shared" si="15"/>
        <v>D1051.0</v>
      </c>
      <c r="O19" s="175" t="str">
        <f t="shared" si="1"/>
        <v>4St#2热压站原位</v>
      </c>
      <c r="P19" s="175" t="str">
        <f t="shared" si="16"/>
        <v>D1061.0</v>
      </c>
      <c r="Q19" s="175" t="str">
        <f t="shared" si="2"/>
        <v>4St#3热压站原位</v>
      </c>
      <c r="R19" s="175" t="str">
        <f t="shared" si="17"/>
        <v>D1071.0</v>
      </c>
      <c r="S19" s="175" t="str">
        <f t="shared" si="3"/>
        <v>5St出料定位平台原位</v>
      </c>
      <c r="T19" s="175" t="str">
        <f t="shared" si="18"/>
        <v>D1081.0</v>
      </c>
      <c r="U19" s="175" t="str">
        <f t="shared" si="4"/>
        <v>6St出料机器人原位</v>
      </c>
      <c r="V19" s="175" t="str">
        <f t="shared" si="19"/>
        <v>D1091.0</v>
      </c>
      <c r="W19" s="175" t="str">
        <f t="shared" si="5"/>
        <v>原位</v>
      </c>
      <c r="X19" s="175" t="str">
        <f t="shared" si="20"/>
        <v>D1101.0</v>
      </c>
      <c r="Y19" s="175" t="str">
        <f t="shared" si="6"/>
        <v>原位</v>
      </c>
      <c r="Z19" s="175" t="str">
        <f t="shared" si="21"/>
        <v>D1111.0</v>
      </c>
      <c r="AA19" s="175" t="str">
        <f t="shared" si="7"/>
        <v>原位</v>
      </c>
    </row>
    <row r="20" spans="1:27">
      <c r="A20" s="175" t="s">
        <v>2940</v>
      </c>
      <c r="B20" s="177">
        <f t="shared" si="8"/>
        <v>1001</v>
      </c>
      <c r="C20" s="175">
        <f t="shared" si="9"/>
        <v>1</v>
      </c>
      <c r="D20" s="175" t="str">
        <f t="shared" si="10"/>
        <v>D1001.1</v>
      </c>
      <c r="E20" s="175" t="s">
        <v>2941</v>
      </c>
      <c r="F20" s="175" t="str">
        <f t="shared" si="11"/>
        <v>D1011.1</v>
      </c>
      <c r="G20" s="175" t="str">
        <f t="shared" si="0"/>
        <v>1St进料机器人辅助原位</v>
      </c>
      <c r="H20" s="175" t="str">
        <f t="shared" si="12"/>
        <v>D1021.1</v>
      </c>
      <c r="I20" s="175" t="str">
        <f t="shared" si="0"/>
        <v>2St二次定位平台辅助原位</v>
      </c>
      <c r="J20" s="175" t="str">
        <f t="shared" si="13"/>
        <v>D1031.1</v>
      </c>
      <c r="K20" s="175" t="str">
        <f t="shared" si="0"/>
        <v>3St搬运机器人辅助原位</v>
      </c>
      <c r="L20" s="175" t="str">
        <f t="shared" si="14"/>
        <v>D1041.1</v>
      </c>
      <c r="M20" s="175" t="str">
        <f t="shared" si="0"/>
        <v>4St#1热压站辅助原位</v>
      </c>
      <c r="N20" s="175" t="str">
        <f t="shared" si="15"/>
        <v>D1051.1</v>
      </c>
      <c r="O20" s="175" t="str">
        <f t="shared" si="1"/>
        <v>4St#2热压站辅助原位</v>
      </c>
      <c r="P20" s="175" t="str">
        <f t="shared" si="16"/>
        <v>D1061.1</v>
      </c>
      <c r="Q20" s="175" t="str">
        <f t="shared" si="2"/>
        <v>4St#3热压站辅助原位</v>
      </c>
      <c r="R20" s="175" t="str">
        <f t="shared" si="17"/>
        <v>D1071.1</v>
      </c>
      <c r="S20" s="175" t="str">
        <f t="shared" si="3"/>
        <v>5St出料定位平台辅助原位</v>
      </c>
      <c r="T20" s="175" t="str">
        <f t="shared" si="18"/>
        <v>D1081.1</v>
      </c>
      <c r="U20" s="175" t="str">
        <f t="shared" si="4"/>
        <v>6St出料机器人辅助原位</v>
      </c>
      <c r="V20" s="175" t="str">
        <f t="shared" si="19"/>
        <v>D1091.1</v>
      </c>
      <c r="W20" s="175" t="str">
        <f t="shared" si="5"/>
        <v>辅助原位</v>
      </c>
      <c r="X20" s="175" t="str">
        <f t="shared" si="20"/>
        <v>D1101.1</v>
      </c>
      <c r="Y20" s="175" t="str">
        <f t="shared" si="6"/>
        <v>辅助原位</v>
      </c>
      <c r="Z20" s="175" t="str">
        <f t="shared" si="21"/>
        <v>D1111.1</v>
      </c>
      <c r="AA20" s="175" t="str">
        <f t="shared" si="7"/>
        <v>辅助原位</v>
      </c>
    </row>
    <row r="21" spans="1:27">
      <c r="A21" s="175" t="s">
        <v>2942</v>
      </c>
      <c r="B21" s="177">
        <f t="shared" si="8"/>
        <v>1001</v>
      </c>
      <c r="C21" s="175">
        <f t="shared" si="9"/>
        <v>2</v>
      </c>
      <c r="D21" s="175" t="str">
        <f t="shared" si="10"/>
        <v>D1001.2</v>
      </c>
      <c r="E21" s="175" t="s">
        <v>2943</v>
      </c>
      <c r="F21" s="175" t="str">
        <f t="shared" si="11"/>
        <v>D1011.2</v>
      </c>
      <c r="G21" s="175" t="str">
        <f t="shared" si="0"/>
        <v>1St进料机器人工站原位all</v>
      </c>
      <c r="H21" s="175" t="str">
        <f t="shared" si="12"/>
        <v>D1021.2</v>
      </c>
      <c r="I21" s="175" t="str">
        <f t="shared" si="0"/>
        <v>2St二次定位平台工站原位all</v>
      </c>
      <c r="J21" s="175" t="str">
        <f t="shared" si="13"/>
        <v>D1031.2</v>
      </c>
      <c r="K21" s="175" t="str">
        <f t="shared" si="0"/>
        <v>3St搬运机器人工站原位all</v>
      </c>
      <c r="L21" s="175" t="str">
        <f t="shared" si="14"/>
        <v>D1041.2</v>
      </c>
      <c r="M21" s="175" t="str">
        <f t="shared" si="0"/>
        <v>4St#1热压站工站原位all</v>
      </c>
      <c r="N21" s="175" t="str">
        <f t="shared" si="15"/>
        <v>D1051.2</v>
      </c>
      <c r="O21" s="175" t="str">
        <f t="shared" si="1"/>
        <v>4St#2热压站工站原位all</v>
      </c>
      <c r="P21" s="175" t="str">
        <f t="shared" si="16"/>
        <v>D1061.2</v>
      </c>
      <c r="Q21" s="175" t="str">
        <f t="shared" si="2"/>
        <v>4St#3热压站工站原位all</v>
      </c>
      <c r="R21" s="175" t="str">
        <f t="shared" si="17"/>
        <v>D1071.2</v>
      </c>
      <c r="S21" s="175" t="str">
        <f t="shared" si="3"/>
        <v>5St出料定位平台工站原位all</v>
      </c>
      <c r="T21" s="175" t="str">
        <f t="shared" si="18"/>
        <v>D1081.2</v>
      </c>
      <c r="U21" s="175" t="str">
        <f t="shared" si="4"/>
        <v>6St出料机器人工站原位all</v>
      </c>
      <c r="V21" s="175" t="str">
        <f t="shared" si="19"/>
        <v>D1091.2</v>
      </c>
      <c r="W21" s="175" t="str">
        <f t="shared" si="5"/>
        <v>工站原位all</v>
      </c>
      <c r="X21" s="175" t="str">
        <f t="shared" si="20"/>
        <v>D1101.2</v>
      </c>
      <c r="Y21" s="175" t="str">
        <f t="shared" si="6"/>
        <v>工站原位all</v>
      </c>
      <c r="Z21" s="175" t="str">
        <f t="shared" si="21"/>
        <v>D1111.2</v>
      </c>
      <c r="AA21" s="175" t="str">
        <f t="shared" si="7"/>
        <v>工站原位all</v>
      </c>
    </row>
    <row r="22" spans="1:27">
      <c r="A22" s="175" t="s">
        <v>2930</v>
      </c>
      <c r="B22" s="177">
        <f t="shared" si="8"/>
        <v>1001</v>
      </c>
      <c r="C22" s="175">
        <f t="shared" si="9"/>
        <v>3</v>
      </c>
      <c r="D22" s="175" t="str">
        <f t="shared" si="10"/>
        <v>D1001.3</v>
      </c>
      <c r="E22" s="175"/>
      <c r="F22" s="175" t="str">
        <f t="shared" si="11"/>
        <v>D1011.3</v>
      </c>
      <c r="G22" s="175" t="str">
        <f t="shared" si="0"/>
        <v>1St进料机器人"</v>
      </c>
      <c r="H22" s="175" t="str">
        <f t="shared" si="12"/>
        <v>D1021.3</v>
      </c>
      <c r="I22" s="175" t="str">
        <f t="shared" si="0"/>
        <v>2St二次定位平台"</v>
      </c>
      <c r="J22" s="175" t="str">
        <f t="shared" si="13"/>
        <v>D1031.3</v>
      </c>
      <c r="K22" s="175" t="str">
        <f t="shared" si="0"/>
        <v>3St搬运机器人"</v>
      </c>
      <c r="L22" s="175" t="str">
        <f t="shared" si="14"/>
        <v>D1041.3</v>
      </c>
      <c r="M22" s="175" t="str">
        <f t="shared" si="0"/>
        <v>4St#1热压站"</v>
      </c>
      <c r="N22" s="175" t="str">
        <f t="shared" si="15"/>
        <v>D1051.3</v>
      </c>
      <c r="O22" s="175" t="str">
        <f t="shared" si="1"/>
        <v>4St#2热压站"</v>
      </c>
      <c r="P22" s="175" t="str">
        <f t="shared" si="16"/>
        <v>D1061.3</v>
      </c>
      <c r="Q22" s="175" t="str">
        <f t="shared" si="2"/>
        <v>4St#3热压站"</v>
      </c>
      <c r="R22" s="175" t="str">
        <f t="shared" si="17"/>
        <v>D1071.3</v>
      </c>
      <c r="S22" s="175" t="str">
        <f t="shared" si="3"/>
        <v>5St出料定位平台"</v>
      </c>
      <c r="T22" s="175" t="str">
        <f t="shared" si="18"/>
        <v>D1081.3</v>
      </c>
      <c r="U22" s="175" t="str">
        <f t="shared" si="4"/>
        <v>6St出料机器人"</v>
      </c>
      <c r="V22" s="175" t="str">
        <f t="shared" si="19"/>
        <v>D1091.3</v>
      </c>
      <c r="W22" s="175" t="str">
        <f t="shared" si="5"/>
        <v>"</v>
      </c>
      <c r="X22" s="175" t="str">
        <f t="shared" si="20"/>
        <v>D1101.3</v>
      </c>
      <c r="Y22" s="175" t="str">
        <f t="shared" si="6"/>
        <v>"</v>
      </c>
      <c r="Z22" s="175" t="str">
        <f t="shared" si="21"/>
        <v>D1111.3</v>
      </c>
      <c r="AA22" s="175" t="str">
        <f t="shared" si="7"/>
        <v>"</v>
      </c>
    </row>
    <row r="23" spans="1:27">
      <c r="A23" s="175" t="s">
        <v>2930</v>
      </c>
      <c r="B23" s="177">
        <f t="shared" si="8"/>
        <v>1001</v>
      </c>
      <c r="C23" s="175">
        <f t="shared" si="9"/>
        <v>4</v>
      </c>
      <c r="D23" s="175" t="str">
        <f t="shared" si="10"/>
        <v>D1001.4</v>
      </c>
      <c r="E23" s="175" t="s">
        <v>2944</v>
      </c>
      <c r="F23" s="175" t="str">
        <f t="shared" si="11"/>
        <v>D1011.4</v>
      </c>
      <c r="G23" s="175" t="str">
        <f t="shared" si="0"/>
        <v>1St进料机器人"</v>
      </c>
      <c r="H23" s="175" t="str">
        <f t="shared" si="12"/>
        <v>D1021.4</v>
      </c>
      <c r="I23" s="175" t="str">
        <f t="shared" si="0"/>
        <v>2St二次定位平台"</v>
      </c>
      <c r="J23" s="175" t="str">
        <f t="shared" si="13"/>
        <v>D1031.4</v>
      </c>
      <c r="K23" s="175" t="str">
        <f t="shared" si="0"/>
        <v>3St搬运机器人"</v>
      </c>
      <c r="L23" s="175" t="str">
        <f t="shared" si="14"/>
        <v>D1041.4</v>
      </c>
      <c r="M23" s="175" t="str">
        <f t="shared" si="0"/>
        <v>4St#1热压站"</v>
      </c>
      <c r="N23" s="175" t="str">
        <f t="shared" si="15"/>
        <v>D1051.4</v>
      </c>
      <c r="O23" s="175" t="str">
        <f t="shared" si="1"/>
        <v>4St#2热压站"</v>
      </c>
      <c r="P23" s="175" t="str">
        <f t="shared" si="16"/>
        <v>D1061.4</v>
      </c>
      <c r="Q23" s="175" t="str">
        <f t="shared" si="2"/>
        <v>4St#3热压站"</v>
      </c>
      <c r="R23" s="175" t="str">
        <f t="shared" si="17"/>
        <v>D1071.4</v>
      </c>
      <c r="S23" s="175" t="str">
        <f t="shared" si="3"/>
        <v>5St出料定位平台"</v>
      </c>
      <c r="T23" s="175" t="str">
        <f t="shared" si="18"/>
        <v>D1081.4</v>
      </c>
      <c r="U23" s="175" t="str">
        <f t="shared" si="4"/>
        <v>6St出料机器人"</v>
      </c>
      <c r="V23" s="175" t="str">
        <f t="shared" si="19"/>
        <v>D1091.4</v>
      </c>
      <c r="W23" s="175" t="str">
        <f t="shared" si="5"/>
        <v>"</v>
      </c>
      <c r="X23" s="175" t="str">
        <f t="shared" si="20"/>
        <v>D1101.4</v>
      </c>
      <c r="Y23" s="175" t="str">
        <f t="shared" si="6"/>
        <v>"</v>
      </c>
      <c r="Z23" s="175" t="str">
        <f t="shared" si="21"/>
        <v>D1111.4</v>
      </c>
      <c r="AA23" s="175" t="str">
        <f t="shared" si="7"/>
        <v>"</v>
      </c>
    </row>
    <row r="24" spans="1:27">
      <c r="A24" s="175" t="s">
        <v>2930</v>
      </c>
      <c r="B24" s="177">
        <f t="shared" si="8"/>
        <v>1001</v>
      </c>
      <c r="C24" s="175">
        <f t="shared" si="9"/>
        <v>5</v>
      </c>
      <c r="D24" s="175" t="str">
        <f t="shared" si="10"/>
        <v>D1001.5</v>
      </c>
      <c r="E24" s="175" t="s">
        <v>2945</v>
      </c>
      <c r="F24" s="175" t="str">
        <f t="shared" si="11"/>
        <v>D1011.5</v>
      </c>
      <c r="G24" s="175" t="str">
        <f t="shared" si="0"/>
        <v>1St进料机器人"</v>
      </c>
      <c r="H24" s="175" t="str">
        <f t="shared" si="12"/>
        <v>D1021.5</v>
      </c>
      <c r="I24" s="175" t="str">
        <f t="shared" si="0"/>
        <v>2St二次定位平台"</v>
      </c>
      <c r="J24" s="175" t="str">
        <f t="shared" si="13"/>
        <v>D1031.5</v>
      </c>
      <c r="K24" s="175" t="str">
        <f t="shared" si="0"/>
        <v>3St搬运机器人"</v>
      </c>
      <c r="L24" s="175" t="str">
        <f t="shared" si="14"/>
        <v>D1041.5</v>
      </c>
      <c r="M24" s="175" t="str">
        <f t="shared" si="0"/>
        <v>4St#1热压站"</v>
      </c>
      <c r="N24" s="175" t="str">
        <f t="shared" si="15"/>
        <v>D1051.5</v>
      </c>
      <c r="O24" s="175" t="str">
        <f t="shared" si="1"/>
        <v>4St#2热压站"</v>
      </c>
      <c r="P24" s="175" t="str">
        <f t="shared" si="16"/>
        <v>D1061.5</v>
      </c>
      <c r="Q24" s="175" t="str">
        <f t="shared" si="2"/>
        <v>4St#3热压站"</v>
      </c>
      <c r="R24" s="175" t="str">
        <f t="shared" si="17"/>
        <v>D1071.5</v>
      </c>
      <c r="S24" s="175" t="str">
        <f t="shared" si="3"/>
        <v>5St出料定位平台"</v>
      </c>
      <c r="T24" s="175" t="str">
        <f t="shared" si="18"/>
        <v>D1081.5</v>
      </c>
      <c r="U24" s="175" t="str">
        <f t="shared" si="4"/>
        <v>6St出料机器人"</v>
      </c>
      <c r="V24" s="175" t="str">
        <f t="shared" si="19"/>
        <v>D1091.5</v>
      </c>
      <c r="W24" s="175" t="str">
        <f t="shared" si="5"/>
        <v>"</v>
      </c>
      <c r="X24" s="175" t="str">
        <f t="shared" si="20"/>
        <v>D1101.5</v>
      </c>
      <c r="Y24" s="175" t="str">
        <f t="shared" si="6"/>
        <v>"</v>
      </c>
      <c r="Z24" s="175" t="str">
        <f t="shared" si="21"/>
        <v>D1111.5</v>
      </c>
      <c r="AA24" s="175" t="str">
        <f t="shared" si="7"/>
        <v>"</v>
      </c>
    </row>
    <row r="25" spans="1:27">
      <c r="A25" s="175" t="s">
        <v>2930</v>
      </c>
      <c r="B25" s="177">
        <f t="shared" si="8"/>
        <v>1001</v>
      </c>
      <c r="C25" s="175">
        <f t="shared" si="9"/>
        <v>6</v>
      </c>
      <c r="D25" s="175" t="str">
        <f t="shared" si="10"/>
        <v>D1001.6</v>
      </c>
      <c r="E25" s="175"/>
      <c r="F25" s="175" t="str">
        <f t="shared" si="11"/>
        <v>D1011.6</v>
      </c>
      <c r="G25" s="175" t="str">
        <f t="shared" si="0"/>
        <v>1St进料机器人"</v>
      </c>
      <c r="H25" s="175" t="str">
        <f t="shared" si="12"/>
        <v>D1021.6</v>
      </c>
      <c r="I25" s="175" t="str">
        <f t="shared" si="0"/>
        <v>2St二次定位平台"</v>
      </c>
      <c r="J25" s="175" t="str">
        <f t="shared" si="13"/>
        <v>D1031.6</v>
      </c>
      <c r="K25" s="175" t="str">
        <f t="shared" si="0"/>
        <v>3St搬运机器人"</v>
      </c>
      <c r="L25" s="175" t="str">
        <f t="shared" si="14"/>
        <v>D1041.6</v>
      </c>
      <c r="M25" s="175" t="str">
        <f t="shared" si="0"/>
        <v>4St#1热压站"</v>
      </c>
      <c r="N25" s="175" t="str">
        <f t="shared" si="15"/>
        <v>D1051.6</v>
      </c>
      <c r="O25" s="175" t="str">
        <f t="shared" si="1"/>
        <v>4St#2热压站"</v>
      </c>
      <c r="P25" s="175" t="str">
        <f t="shared" si="16"/>
        <v>D1061.6</v>
      </c>
      <c r="Q25" s="175" t="str">
        <f t="shared" si="2"/>
        <v>4St#3热压站"</v>
      </c>
      <c r="R25" s="175" t="str">
        <f t="shared" si="17"/>
        <v>D1071.6</v>
      </c>
      <c r="S25" s="175" t="str">
        <f t="shared" si="3"/>
        <v>5St出料定位平台"</v>
      </c>
      <c r="T25" s="175" t="str">
        <f t="shared" si="18"/>
        <v>D1081.6</v>
      </c>
      <c r="U25" s="175" t="str">
        <f t="shared" si="4"/>
        <v>6St出料机器人"</v>
      </c>
      <c r="V25" s="175" t="str">
        <f t="shared" si="19"/>
        <v>D1091.6</v>
      </c>
      <c r="W25" s="175" t="str">
        <f t="shared" si="5"/>
        <v>"</v>
      </c>
      <c r="X25" s="175" t="str">
        <f t="shared" si="20"/>
        <v>D1101.6</v>
      </c>
      <c r="Y25" s="175" t="str">
        <f t="shared" si="6"/>
        <v>"</v>
      </c>
      <c r="Z25" s="175" t="str">
        <f t="shared" si="21"/>
        <v>D1111.6</v>
      </c>
      <c r="AA25" s="175" t="str">
        <f t="shared" si="7"/>
        <v>"</v>
      </c>
    </row>
    <row r="26" spans="1:27">
      <c r="A26" s="175" t="s">
        <v>2930</v>
      </c>
      <c r="B26" s="177">
        <f t="shared" si="8"/>
        <v>1001</v>
      </c>
      <c r="C26" s="175">
        <f t="shared" si="9"/>
        <v>7</v>
      </c>
      <c r="D26" s="175" t="str">
        <f t="shared" si="10"/>
        <v>D1001.7</v>
      </c>
      <c r="E26" s="175"/>
      <c r="F26" s="175" t="str">
        <f t="shared" si="11"/>
        <v>D1011.7</v>
      </c>
      <c r="G26" s="175" t="str">
        <f t="shared" si="0"/>
        <v>1St进料机器人"</v>
      </c>
      <c r="H26" s="175" t="str">
        <f t="shared" si="12"/>
        <v>D1021.7</v>
      </c>
      <c r="I26" s="175" t="str">
        <f t="shared" si="0"/>
        <v>2St二次定位平台"</v>
      </c>
      <c r="J26" s="175" t="str">
        <f t="shared" si="13"/>
        <v>D1031.7</v>
      </c>
      <c r="K26" s="175" t="str">
        <f t="shared" si="0"/>
        <v>3St搬运机器人"</v>
      </c>
      <c r="L26" s="175" t="str">
        <f t="shared" si="14"/>
        <v>D1041.7</v>
      </c>
      <c r="M26" s="175" t="str">
        <f t="shared" si="0"/>
        <v>4St#1热压站"</v>
      </c>
      <c r="N26" s="175" t="str">
        <f t="shared" si="15"/>
        <v>D1051.7</v>
      </c>
      <c r="O26" s="175" t="str">
        <f t="shared" si="1"/>
        <v>4St#2热压站"</v>
      </c>
      <c r="P26" s="175" t="str">
        <f t="shared" si="16"/>
        <v>D1061.7</v>
      </c>
      <c r="Q26" s="175" t="str">
        <f t="shared" si="2"/>
        <v>4St#3热压站"</v>
      </c>
      <c r="R26" s="175" t="str">
        <f t="shared" si="17"/>
        <v>D1071.7</v>
      </c>
      <c r="S26" s="175" t="str">
        <f t="shared" si="3"/>
        <v>5St出料定位平台"</v>
      </c>
      <c r="T26" s="175" t="str">
        <f t="shared" si="18"/>
        <v>D1081.7</v>
      </c>
      <c r="U26" s="175" t="str">
        <f t="shared" si="4"/>
        <v>6St出料机器人"</v>
      </c>
      <c r="V26" s="175" t="str">
        <f t="shared" si="19"/>
        <v>D1091.7</v>
      </c>
      <c r="W26" s="175" t="str">
        <f t="shared" si="5"/>
        <v>"</v>
      </c>
      <c r="X26" s="175" t="str">
        <f t="shared" si="20"/>
        <v>D1101.7</v>
      </c>
      <c r="Y26" s="175" t="str">
        <f t="shared" si="6"/>
        <v>"</v>
      </c>
      <c r="Z26" s="175" t="str">
        <f t="shared" si="21"/>
        <v>D1111.7</v>
      </c>
      <c r="AA26" s="175" t="str">
        <f t="shared" si="7"/>
        <v>"</v>
      </c>
    </row>
    <row r="27" spans="1:27">
      <c r="A27" s="175" t="s">
        <v>2930</v>
      </c>
      <c r="B27" s="177">
        <f t="shared" si="8"/>
        <v>1001</v>
      </c>
      <c r="C27" s="175">
        <f t="shared" si="9"/>
        <v>8</v>
      </c>
      <c r="D27" s="175" t="str">
        <f t="shared" si="10"/>
        <v>D1001.8</v>
      </c>
      <c r="E27" s="175"/>
      <c r="F27" s="175" t="str">
        <f t="shared" si="11"/>
        <v>D1011.8</v>
      </c>
      <c r="G27" s="175" t="str">
        <f t="shared" si="0"/>
        <v>1St进料机器人"</v>
      </c>
      <c r="H27" s="175" t="str">
        <f t="shared" si="12"/>
        <v>D1021.8</v>
      </c>
      <c r="I27" s="175" t="str">
        <f t="shared" si="0"/>
        <v>2St二次定位平台"</v>
      </c>
      <c r="J27" s="175" t="str">
        <f t="shared" si="13"/>
        <v>D1031.8</v>
      </c>
      <c r="K27" s="175" t="str">
        <f t="shared" si="0"/>
        <v>3St搬运机器人"</v>
      </c>
      <c r="L27" s="175" t="str">
        <f t="shared" si="14"/>
        <v>D1041.8</v>
      </c>
      <c r="M27" s="175" t="str">
        <f t="shared" si="0"/>
        <v>4St#1热压站"</v>
      </c>
      <c r="N27" s="175" t="str">
        <f t="shared" si="15"/>
        <v>D1051.8</v>
      </c>
      <c r="O27" s="175" t="str">
        <f t="shared" si="1"/>
        <v>4St#2热压站"</v>
      </c>
      <c r="P27" s="175" t="str">
        <f t="shared" si="16"/>
        <v>D1061.8</v>
      </c>
      <c r="Q27" s="175" t="str">
        <f t="shared" si="2"/>
        <v>4St#3热压站"</v>
      </c>
      <c r="R27" s="175" t="str">
        <f t="shared" si="17"/>
        <v>D1071.8</v>
      </c>
      <c r="S27" s="175" t="str">
        <f t="shared" si="3"/>
        <v>5St出料定位平台"</v>
      </c>
      <c r="T27" s="175" t="str">
        <f t="shared" si="18"/>
        <v>D1081.8</v>
      </c>
      <c r="U27" s="175" t="str">
        <f t="shared" si="4"/>
        <v>6St出料机器人"</v>
      </c>
      <c r="V27" s="175" t="str">
        <f t="shared" si="19"/>
        <v>D1091.8</v>
      </c>
      <c r="W27" s="175" t="str">
        <f t="shared" si="5"/>
        <v>"</v>
      </c>
      <c r="X27" s="175" t="str">
        <f t="shared" si="20"/>
        <v>D1101.8</v>
      </c>
      <c r="Y27" s="175" t="str">
        <f t="shared" si="6"/>
        <v>"</v>
      </c>
      <c r="Z27" s="175" t="str">
        <f t="shared" si="21"/>
        <v>D1111.8</v>
      </c>
      <c r="AA27" s="175" t="str">
        <f t="shared" si="7"/>
        <v>"</v>
      </c>
    </row>
    <row r="28" spans="1:27">
      <c r="A28" s="175" t="s">
        <v>2930</v>
      </c>
      <c r="B28" s="177">
        <f t="shared" si="8"/>
        <v>1001</v>
      </c>
      <c r="C28" s="175">
        <f t="shared" si="9"/>
        <v>9</v>
      </c>
      <c r="D28" s="175" t="str">
        <f t="shared" si="10"/>
        <v>D1001.9</v>
      </c>
      <c r="E28" s="175"/>
      <c r="F28" s="175" t="str">
        <f t="shared" si="11"/>
        <v>D1011.9</v>
      </c>
      <c r="G28" s="175" t="str">
        <f t="shared" si="0"/>
        <v>1St进料机器人"</v>
      </c>
      <c r="H28" s="175" t="str">
        <f t="shared" si="12"/>
        <v>D1021.9</v>
      </c>
      <c r="I28" s="175" t="str">
        <f t="shared" si="0"/>
        <v>2St二次定位平台"</v>
      </c>
      <c r="J28" s="175" t="str">
        <f t="shared" si="13"/>
        <v>D1031.9</v>
      </c>
      <c r="K28" s="175" t="str">
        <f t="shared" si="0"/>
        <v>3St搬运机器人"</v>
      </c>
      <c r="L28" s="175" t="str">
        <f t="shared" si="14"/>
        <v>D1041.9</v>
      </c>
      <c r="M28" s="175" t="str">
        <f t="shared" si="0"/>
        <v>4St#1热压站"</v>
      </c>
      <c r="N28" s="175" t="str">
        <f t="shared" si="15"/>
        <v>D1051.9</v>
      </c>
      <c r="O28" s="175" t="str">
        <f t="shared" si="1"/>
        <v>4St#2热压站"</v>
      </c>
      <c r="P28" s="175" t="str">
        <f t="shared" si="16"/>
        <v>D1061.9</v>
      </c>
      <c r="Q28" s="175" t="str">
        <f t="shared" si="2"/>
        <v>4St#3热压站"</v>
      </c>
      <c r="R28" s="175" t="str">
        <f t="shared" si="17"/>
        <v>D1071.9</v>
      </c>
      <c r="S28" s="175" t="str">
        <f t="shared" si="3"/>
        <v>5St出料定位平台"</v>
      </c>
      <c r="T28" s="175" t="str">
        <f t="shared" si="18"/>
        <v>D1081.9</v>
      </c>
      <c r="U28" s="175" t="str">
        <f t="shared" si="4"/>
        <v>6St出料机器人"</v>
      </c>
      <c r="V28" s="175" t="str">
        <f t="shared" si="19"/>
        <v>D1091.9</v>
      </c>
      <c r="W28" s="175" t="str">
        <f t="shared" si="5"/>
        <v>"</v>
      </c>
      <c r="X28" s="175" t="str">
        <f t="shared" si="20"/>
        <v>D1101.9</v>
      </c>
      <c r="Y28" s="175" t="str">
        <f t="shared" si="6"/>
        <v>"</v>
      </c>
      <c r="Z28" s="175" t="str">
        <f t="shared" si="21"/>
        <v>D1111.9</v>
      </c>
      <c r="AA28" s="175" t="str">
        <f t="shared" si="7"/>
        <v>"</v>
      </c>
    </row>
    <row r="29" spans="1:27">
      <c r="A29" s="175" t="s">
        <v>2930</v>
      </c>
      <c r="B29" s="177">
        <f t="shared" si="8"/>
        <v>1001</v>
      </c>
      <c r="C29" s="175">
        <f t="shared" si="9"/>
        <v>10</v>
      </c>
      <c r="D29" s="175" t="str">
        <f t="shared" si="10"/>
        <v>D1001.10</v>
      </c>
      <c r="E29" s="175" t="s">
        <v>2946</v>
      </c>
      <c r="F29" s="175" t="str">
        <f t="shared" si="11"/>
        <v>D1011.10</v>
      </c>
      <c r="G29" s="175" t="str">
        <f t="shared" si="0"/>
        <v>1St进料机器人"</v>
      </c>
      <c r="H29" s="175" t="str">
        <f t="shared" si="12"/>
        <v>D1021.10</v>
      </c>
      <c r="I29" s="175" t="str">
        <f t="shared" si="0"/>
        <v>2St二次定位平台"</v>
      </c>
      <c r="J29" s="175" t="str">
        <f t="shared" si="13"/>
        <v>D1031.10</v>
      </c>
      <c r="K29" s="175" t="str">
        <f t="shared" si="0"/>
        <v>3St搬运机器人"</v>
      </c>
      <c r="L29" s="175" t="str">
        <f t="shared" si="14"/>
        <v>D1041.10</v>
      </c>
      <c r="M29" s="175" t="str">
        <f t="shared" si="0"/>
        <v>4St#1热压站"</v>
      </c>
      <c r="N29" s="175" t="str">
        <f t="shared" si="15"/>
        <v>D1051.10</v>
      </c>
      <c r="O29" s="175" t="str">
        <f t="shared" si="1"/>
        <v>4St#2热压站"</v>
      </c>
      <c r="P29" s="175" t="str">
        <f t="shared" si="16"/>
        <v>D1061.10</v>
      </c>
      <c r="Q29" s="175" t="str">
        <f t="shared" si="2"/>
        <v>4St#3热压站"</v>
      </c>
      <c r="R29" s="175" t="str">
        <f t="shared" si="17"/>
        <v>D1071.10</v>
      </c>
      <c r="S29" s="175" t="str">
        <f t="shared" si="3"/>
        <v>5St出料定位平台"</v>
      </c>
      <c r="T29" s="175" t="str">
        <f t="shared" si="18"/>
        <v>D1081.10</v>
      </c>
      <c r="U29" s="175" t="str">
        <f t="shared" si="4"/>
        <v>6St出料机器人"</v>
      </c>
      <c r="V29" s="175" t="str">
        <f t="shared" si="19"/>
        <v>D1091.10</v>
      </c>
      <c r="W29" s="175" t="str">
        <f t="shared" si="5"/>
        <v>"</v>
      </c>
      <c r="X29" s="175" t="str">
        <f t="shared" si="20"/>
        <v>D1101.10</v>
      </c>
      <c r="Y29" s="175" t="str">
        <f t="shared" si="6"/>
        <v>"</v>
      </c>
      <c r="Z29" s="175" t="str">
        <f t="shared" si="21"/>
        <v>D1111.10</v>
      </c>
      <c r="AA29" s="175" t="str">
        <f t="shared" si="7"/>
        <v>"</v>
      </c>
    </row>
    <row r="30" spans="1:27">
      <c r="A30" s="175" t="s">
        <v>2930</v>
      </c>
      <c r="B30" s="177">
        <f t="shared" si="8"/>
        <v>1001</v>
      </c>
      <c r="C30" s="175">
        <f t="shared" si="9"/>
        <v>11</v>
      </c>
      <c r="D30" s="175" t="str">
        <f t="shared" si="10"/>
        <v>D1001.11</v>
      </c>
      <c r="E30" s="175" t="s">
        <v>2947</v>
      </c>
      <c r="F30" s="175" t="str">
        <f t="shared" si="11"/>
        <v>D1011.11</v>
      </c>
      <c r="G30" s="175" t="str">
        <f t="shared" si="0"/>
        <v>1St进料机器人"</v>
      </c>
      <c r="H30" s="175" t="str">
        <f t="shared" si="12"/>
        <v>D1021.11</v>
      </c>
      <c r="I30" s="175" t="str">
        <f t="shared" si="0"/>
        <v>2St二次定位平台"</v>
      </c>
      <c r="J30" s="175" t="str">
        <f t="shared" si="13"/>
        <v>D1031.11</v>
      </c>
      <c r="K30" s="175" t="str">
        <f t="shared" si="0"/>
        <v>3St搬运机器人"</v>
      </c>
      <c r="L30" s="175" t="str">
        <f t="shared" si="14"/>
        <v>D1041.11</v>
      </c>
      <c r="M30" s="175" t="str">
        <f t="shared" si="0"/>
        <v>4St#1热压站"</v>
      </c>
      <c r="N30" s="175" t="str">
        <f t="shared" si="15"/>
        <v>D1051.11</v>
      </c>
      <c r="O30" s="175" t="str">
        <f t="shared" si="1"/>
        <v>4St#2热压站"</v>
      </c>
      <c r="P30" s="175" t="str">
        <f t="shared" si="16"/>
        <v>D1061.11</v>
      </c>
      <c r="Q30" s="175" t="str">
        <f t="shared" si="2"/>
        <v>4St#3热压站"</v>
      </c>
      <c r="R30" s="175" t="str">
        <f t="shared" si="17"/>
        <v>D1071.11</v>
      </c>
      <c r="S30" s="175" t="str">
        <f t="shared" si="3"/>
        <v>5St出料定位平台"</v>
      </c>
      <c r="T30" s="175" t="str">
        <f t="shared" si="18"/>
        <v>D1081.11</v>
      </c>
      <c r="U30" s="175" t="str">
        <f t="shared" si="4"/>
        <v>6St出料机器人"</v>
      </c>
      <c r="V30" s="175" t="str">
        <f t="shared" si="19"/>
        <v>D1091.11</v>
      </c>
      <c r="W30" s="175" t="str">
        <f t="shared" si="5"/>
        <v>"</v>
      </c>
      <c r="X30" s="175" t="str">
        <f t="shared" si="20"/>
        <v>D1101.11</v>
      </c>
      <c r="Y30" s="175" t="str">
        <f t="shared" si="6"/>
        <v>"</v>
      </c>
      <c r="Z30" s="175" t="str">
        <f t="shared" si="21"/>
        <v>D1111.11</v>
      </c>
      <c r="AA30" s="175" t="str">
        <f t="shared" si="7"/>
        <v>"</v>
      </c>
    </row>
    <row r="31" spans="1:27">
      <c r="A31" s="175" t="s">
        <v>2930</v>
      </c>
      <c r="B31" s="177">
        <f t="shared" si="8"/>
        <v>1001</v>
      </c>
      <c r="C31" s="175">
        <f t="shared" si="9"/>
        <v>12</v>
      </c>
      <c r="D31" s="175" t="str">
        <f t="shared" si="10"/>
        <v>D1001.12</v>
      </c>
      <c r="E31" s="175" t="s">
        <v>2948</v>
      </c>
      <c r="F31" s="175" t="str">
        <f t="shared" si="11"/>
        <v>D1011.12</v>
      </c>
      <c r="G31" s="175" t="str">
        <f t="shared" si="0"/>
        <v>1St进料机器人"</v>
      </c>
      <c r="H31" s="175" t="str">
        <f t="shared" si="12"/>
        <v>D1021.12</v>
      </c>
      <c r="I31" s="175" t="str">
        <f t="shared" si="0"/>
        <v>2St二次定位平台"</v>
      </c>
      <c r="J31" s="175" t="str">
        <f t="shared" si="13"/>
        <v>D1031.12</v>
      </c>
      <c r="K31" s="175" t="str">
        <f t="shared" si="0"/>
        <v>3St搬运机器人"</v>
      </c>
      <c r="L31" s="175" t="str">
        <f t="shared" si="14"/>
        <v>D1041.12</v>
      </c>
      <c r="M31" s="175" t="str">
        <f t="shared" si="0"/>
        <v>4St#1热压站"</v>
      </c>
      <c r="N31" s="175" t="str">
        <f t="shared" si="15"/>
        <v>D1051.12</v>
      </c>
      <c r="O31" s="175" t="str">
        <f t="shared" si="1"/>
        <v>4St#2热压站"</v>
      </c>
      <c r="P31" s="175" t="str">
        <f t="shared" si="16"/>
        <v>D1061.12</v>
      </c>
      <c r="Q31" s="175" t="str">
        <f t="shared" si="2"/>
        <v>4St#3热压站"</v>
      </c>
      <c r="R31" s="175" t="str">
        <f t="shared" si="17"/>
        <v>D1071.12</v>
      </c>
      <c r="S31" s="175" t="str">
        <f t="shared" si="3"/>
        <v>5St出料定位平台"</v>
      </c>
      <c r="T31" s="175" t="str">
        <f t="shared" si="18"/>
        <v>D1081.12</v>
      </c>
      <c r="U31" s="175" t="str">
        <f t="shared" si="4"/>
        <v>6St出料机器人"</v>
      </c>
      <c r="V31" s="175" t="str">
        <f t="shared" si="19"/>
        <v>D1091.12</v>
      </c>
      <c r="W31" s="175" t="str">
        <f t="shared" si="5"/>
        <v>"</v>
      </c>
      <c r="X31" s="175" t="str">
        <f t="shared" si="20"/>
        <v>D1101.12</v>
      </c>
      <c r="Y31" s="175" t="str">
        <f t="shared" si="6"/>
        <v>"</v>
      </c>
      <c r="Z31" s="175" t="str">
        <f t="shared" si="21"/>
        <v>D1111.12</v>
      </c>
      <c r="AA31" s="175" t="str">
        <f t="shared" si="7"/>
        <v>"</v>
      </c>
    </row>
    <row r="32" spans="1:27">
      <c r="A32" s="175" t="s">
        <v>2930</v>
      </c>
      <c r="B32" s="177">
        <f t="shared" si="8"/>
        <v>1001</v>
      </c>
      <c r="C32" s="175">
        <f t="shared" si="9"/>
        <v>13</v>
      </c>
      <c r="D32" s="175" t="str">
        <f t="shared" si="10"/>
        <v>D1001.13</v>
      </c>
      <c r="E32" s="175" t="s">
        <v>2949</v>
      </c>
      <c r="F32" s="175" t="str">
        <f t="shared" si="11"/>
        <v>D1011.13</v>
      </c>
      <c r="G32" s="175" t="str">
        <f t="shared" si="0"/>
        <v>1St进料机器人"</v>
      </c>
      <c r="H32" s="175" t="str">
        <f t="shared" si="12"/>
        <v>D1021.13</v>
      </c>
      <c r="I32" s="175" t="str">
        <f t="shared" si="0"/>
        <v>2St二次定位平台"</v>
      </c>
      <c r="J32" s="175" t="str">
        <f t="shared" si="13"/>
        <v>D1031.13</v>
      </c>
      <c r="K32" s="175" t="str">
        <f t="shared" si="0"/>
        <v>3St搬运机器人"</v>
      </c>
      <c r="L32" s="175" t="str">
        <f t="shared" si="14"/>
        <v>D1041.13</v>
      </c>
      <c r="M32" s="175" t="str">
        <f t="shared" si="0"/>
        <v>4St#1热压站"</v>
      </c>
      <c r="N32" s="175" t="str">
        <f t="shared" si="15"/>
        <v>D1051.13</v>
      </c>
      <c r="O32" s="175" t="str">
        <f t="shared" si="1"/>
        <v>4St#2热压站"</v>
      </c>
      <c r="P32" s="175" t="str">
        <f t="shared" si="16"/>
        <v>D1061.13</v>
      </c>
      <c r="Q32" s="175" t="str">
        <f t="shared" si="2"/>
        <v>4St#3热压站"</v>
      </c>
      <c r="R32" s="175" t="str">
        <f t="shared" si="17"/>
        <v>D1071.13</v>
      </c>
      <c r="S32" s="175" t="str">
        <f t="shared" si="3"/>
        <v>5St出料定位平台"</v>
      </c>
      <c r="T32" s="175" t="str">
        <f t="shared" si="18"/>
        <v>D1081.13</v>
      </c>
      <c r="U32" s="175" t="str">
        <f t="shared" si="4"/>
        <v>6St出料机器人"</v>
      </c>
      <c r="V32" s="175" t="str">
        <f t="shared" si="19"/>
        <v>D1091.13</v>
      </c>
      <c r="W32" s="175" t="str">
        <f t="shared" si="5"/>
        <v>"</v>
      </c>
      <c r="X32" s="175" t="str">
        <f t="shared" si="20"/>
        <v>D1101.13</v>
      </c>
      <c r="Y32" s="175" t="str">
        <f t="shared" si="6"/>
        <v>"</v>
      </c>
      <c r="Z32" s="175" t="str">
        <f t="shared" si="21"/>
        <v>D1111.13</v>
      </c>
      <c r="AA32" s="175" t="str">
        <f t="shared" si="7"/>
        <v>"</v>
      </c>
    </row>
    <row r="33" spans="1:27">
      <c r="A33" s="175" t="s">
        <v>2930</v>
      </c>
      <c r="B33" s="177">
        <f t="shared" si="8"/>
        <v>1001</v>
      </c>
      <c r="C33" s="175">
        <f t="shared" si="9"/>
        <v>14</v>
      </c>
      <c r="D33" s="175" t="str">
        <f t="shared" si="10"/>
        <v>D1001.14</v>
      </c>
      <c r="E33" s="175" t="s">
        <v>2950</v>
      </c>
      <c r="F33" s="175" t="str">
        <f t="shared" si="11"/>
        <v>D1011.14</v>
      </c>
      <c r="G33" s="175" t="str">
        <f t="shared" si="0"/>
        <v>1St进料机器人"</v>
      </c>
      <c r="H33" s="175" t="str">
        <f t="shared" si="12"/>
        <v>D1021.14</v>
      </c>
      <c r="I33" s="175" t="str">
        <f t="shared" si="0"/>
        <v>2St二次定位平台"</v>
      </c>
      <c r="J33" s="175" t="str">
        <f t="shared" si="13"/>
        <v>D1031.14</v>
      </c>
      <c r="K33" s="175" t="str">
        <f t="shared" si="0"/>
        <v>3St搬运机器人"</v>
      </c>
      <c r="L33" s="175" t="str">
        <f t="shared" si="14"/>
        <v>D1041.14</v>
      </c>
      <c r="M33" s="175" t="str">
        <f t="shared" si="0"/>
        <v>4St#1热压站"</v>
      </c>
      <c r="N33" s="175" t="str">
        <f t="shared" si="15"/>
        <v>D1051.14</v>
      </c>
      <c r="O33" s="175" t="str">
        <f t="shared" si="1"/>
        <v>4St#2热压站"</v>
      </c>
      <c r="P33" s="175" t="str">
        <f t="shared" si="16"/>
        <v>D1061.14</v>
      </c>
      <c r="Q33" s="175" t="str">
        <f t="shared" si="2"/>
        <v>4St#3热压站"</v>
      </c>
      <c r="R33" s="175" t="str">
        <f t="shared" si="17"/>
        <v>D1071.14</v>
      </c>
      <c r="S33" s="175" t="str">
        <f t="shared" si="3"/>
        <v>5St出料定位平台"</v>
      </c>
      <c r="T33" s="175" t="str">
        <f t="shared" si="18"/>
        <v>D1081.14</v>
      </c>
      <c r="U33" s="175" t="str">
        <f t="shared" si="4"/>
        <v>6St出料机器人"</v>
      </c>
      <c r="V33" s="175" t="str">
        <f t="shared" si="19"/>
        <v>D1091.14</v>
      </c>
      <c r="W33" s="175" t="str">
        <f t="shared" si="5"/>
        <v>"</v>
      </c>
      <c r="X33" s="175" t="str">
        <f t="shared" si="20"/>
        <v>D1101.14</v>
      </c>
      <c r="Y33" s="175" t="str">
        <f t="shared" si="6"/>
        <v>"</v>
      </c>
      <c r="Z33" s="175" t="str">
        <f t="shared" si="21"/>
        <v>D1111.14</v>
      </c>
      <c r="AA33" s="175" t="str">
        <f t="shared" si="7"/>
        <v>"</v>
      </c>
    </row>
    <row r="34" spans="1:27">
      <c r="A34" s="175" t="s">
        <v>2930</v>
      </c>
      <c r="B34" s="177">
        <f t="shared" si="8"/>
        <v>1001</v>
      </c>
      <c r="C34" s="175">
        <f t="shared" si="9"/>
        <v>15</v>
      </c>
      <c r="D34" s="175" t="str">
        <f t="shared" si="10"/>
        <v>D1001.15</v>
      </c>
      <c r="E34" s="175" t="s">
        <v>2951</v>
      </c>
      <c r="F34" s="175" t="str">
        <f t="shared" si="11"/>
        <v>D1011.15</v>
      </c>
      <c r="G34" s="175" t="str">
        <f t="shared" si="0"/>
        <v>1St进料机器人"</v>
      </c>
      <c r="H34" s="175" t="str">
        <f t="shared" si="12"/>
        <v>D1021.15</v>
      </c>
      <c r="I34" s="175" t="str">
        <f t="shared" si="0"/>
        <v>2St二次定位平台"</v>
      </c>
      <c r="J34" s="175" t="str">
        <f t="shared" si="13"/>
        <v>D1031.15</v>
      </c>
      <c r="K34" s="175" t="str">
        <f t="shared" si="0"/>
        <v>3St搬运机器人"</v>
      </c>
      <c r="L34" s="175" t="str">
        <f t="shared" si="14"/>
        <v>D1041.15</v>
      </c>
      <c r="M34" s="175" t="str">
        <f t="shared" si="0"/>
        <v>4St#1热压站"</v>
      </c>
      <c r="N34" s="175" t="str">
        <f t="shared" si="15"/>
        <v>D1051.15</v>
      </c>
      <c r="O34" s="175" t="str">
        <f t="shared" si="1"/>
        <v>4St#2热压站"</v>
      </c>
      <c r="P34" s="175" t="str">
        <f t="shared" si="16"/>
        <v>D1061.15</v>
      </c>
      <c r="Q34" s="175" t="str">
        <f t="shared" si="2"/>
        <v>4St#3热压站"</v>
      </c>
      <c r="R34" s="175" t="str">
        <f t="shared" si="17"/>
        <v>D1071.15</v>
      </c>
      <c r="S34" s="175" t="str">
        <f t="shared" si="3"/>
        <v>5St出料定位平台"</v>
      </c>
      <c r="T34" s="175" t="str">
        <f t="shared" si="18"/>
        <v>D1081.15</v>
      </c>
      <c r="U34" s="175" t="str">
        <f t="shared" si="4"/>
        <v>6St出料机器人"</v>
      </c>
      <c r="V34" s="175" t="str">
        <f t="shared" si="19"/>
        <v>D1091.15</v>
      </c>
      <c r="W34" s="175" t="str">
        <f t="shared" si="5"/>
        <v>"</v>
      </c>
      <c r="X34" s="175" t="str">
        <f t="shared" si="20"/>
        <v>D1101.15</v>
      </c>
      <c r="Y34" s="175" t="str">
        <f t="shared" si="6"/>
        <v>"</v>
      </c>
      <c r="Z34" s="175" t="str">
        <f t="shared" si="21"/>
        <v>D1111.15</v>
      </c>
      <c r="AA34" s="175" t="str">
        <f t="shared" si="7"/>
        <v>"</v>
      </c>
    </row>
    <row r="35" spans="1:27">
      <c r="A35" s="175" t="s">
        <v>2952</v>
      </c>
      <c r="B35" s="177">
        <f t="shared" si="8"/>
        <v>1002</v>
      </c>
      <c r="C35" s="175">
        <f t="shared" si="9"/>
        <v>0</v>
      </c>
      <c r="D35" s="175" t="str">
        <f t="shared" si="10"/>
        <v>D1002.0</v>
      </c>
      <c r="E35" s="175" t="s">
        <v>2953</v>
      </c>
      <c r="F35" s="175" t="str">
        <f t="shared" si="11"/>
        <v>D1012.0</v>
      </c>
      <c r="G35" s="175" t="str">
        <f t="shared" si="0"/>
        <v>1St进料机器人 初始化Cmd</v>
      </c>
      <c r="H35" s="175" t="str">
        <f t="shared" si="12"/>
        <v>D1022.0</v>
      </c>
      <c r="I35" s="175" t="str">
        <f t="shared" si="0"/>
        <v>2St二次定位平台 初始化Cmd</v>
      </c>
      <c r="J35" s="175" t="str">
        <f t="shared" si="13"/>
        <v>D1032.0</v>
      </c>
      <c r="K35" s="175" t="str">
        <f t="shared" si="0"/>
        <v>3St搬运机器人 初始化Cmd</v>
      </c>
      <c r="L35" s="175" t="str">
        <f t="shared" si="14"/>
        <v>D1042.0</v>
      </c>
      <c r="M35" s="175" t="str">
        <f t="shared" si="0"/>
        <v>4St#1热压站 初始化Cmd</v>
      </c>
      <c r="N35" s="175" t="str">
        <f t="shared" si="15"/>
        <v>D1052.0</v>
      </c>
      <c r="O35" s="175" t="str">
        <f t="shared" si="1"/>
        <v>4St#2热压站 初始化Cmd</v>
      </c>
      <c r="P35" s="175" t="str">
        <f t="shared" si="16"/>
        <v>D1062.0</v>
      </c>
      <c r="Q35" s="175" t="str">
        <f t="shared" si="2"/>
        <v>4St#3热压站 初始化Cmd</v>
      </c>
      <c r="R35" s="175" t="str">
        <f t="shared" si="17"/>
        <v>D1072.0</v>
      </c>
      <c r="S35" s="175" t="str">
        <f t="shared" si="3"/>
        <v>5St出料定位平台 初始化Cmd</v>
      </c>
      <c r="T35" s="175" t="str">
        <f t="shared" si="18"/>
        <v>D1082.0</v>
      </c>
      <c r="U35" s="175" t="str">
        <f t="shared" si="4"/>
        <v>6St出料机器人 初始化Cmd</v>
      </c>
      <c r="V35" s="175" t="str">
        <f t="shared" si="19"/>
        <v>D1092.0</v>
      </c>
      <c r="W35" s="175" t="str">
        <f t="shared" si="5"/>
        <v> 初始化Cmd</v>
      </c>
      <c r="X35" s="175" t="str">
        <f t="shared" si="20"/>
        <v>D1102.0</v>
      </c>
      <c r="Y35" s="175" t="str">
        <f t="shared" si="6"/>
        <v> 初始化Cmd</v>
      </c>
      <c r="Z35" s="175" t="str">
        <f t="shared" si="21"/>
        <v>D1112.0</v>
      </c>
      <c r="AA35" s="175" t="str">
        <f t="shared" si="7"/>
        <v> 初始化Cmd</v>
      </c>
    </row>
    <row r="36" spans="1:27">
      <c r="A36" s="175" t="s">
        <v>2954</v>
      </c>
      <c r="B36" s="177">
        <f t="shared" si="8"/>
        <v>1002</v>
      </c>
      <c r="C36" s="175">
        <f t="shared" si="9"/>
        <v>1</v>
      </c>
      <c r="D36" s="175" t="str">
        <f t="shared" si="10"/>
        <v>D1002.1</v>
      </c>
      <c r="E36" s="175"/>
      <c r="F36" s="175" t="str">
        <f t="shared" si="11"/>
        <v>D1012.1</v>
      </c>
      <c r="G36" s="175" t="str">
        <f t="shared" si="0"/>
        <v>1St进料机器人 自动停止CMD</v>
      </c>
      <c r="H36" s="175" t="str">
        <f t="shared" si="12"/>
        <v>D1022.1</v>
      </c>
      <c r="I36" s="175" t="str">
        <f t="shared" si="0"/>
        <v>2St二次定位平台 自动停止CMD</v>
      </c>
      <c r="J36" s="175" t="str">
        <f t="shared" si="13"/>
        <v>D1032.1</v>
      </c>
      <c r="K36" s="175" t="str">
        <f t="shared" si="0"/>
        <v>3St搬运机器人 自动停止CMD</v>
      </c>
      <c r="L36" s="175" t="str">
        <f t="shared" si="14"/>
        <v>D1042.1</v>
      </c>
      <c r="M36" s="175" t="str">
        <f t="shared" si="0"/>
        <v>4St#1热压站 自动停止CMD</v>
      </c>
      <c r="N36" s="175" t="str">
        <f t="shared" si="15"/>
        <v>D1052.1</v>
      </c>
      <c r="O36" s="175" t="str">
        <f t="shared" si="1"/>
        <v>4St#2热压站 自动停止CMD</v>
      </c>
      <c r="P36" s="175" t="str">
        <f t="shared" si="16"/>
        <v>D1062.1</v>
      </c>
      <c r="Q36" s="175" t="str">
        <f t="shared" si="2"/>
        <v>4St#3热压站 自动停止CMD</v>
      </c>
      <c r="R36" s="175" t="str">
        <f t="shared" si="17"/>
        <v>D1072.1</v>
      </c>
      <c r="S36" s="175" t="str">
        <f t="shared" si="3"/>
        <v>5St出料定位平台 自动停止CMD</v>
      </c>
      <c r="T36" s="175" t="str">
        <f t="shared" si="18"/>
        <v>D1082.1</v>
      </c>
      <c r="U36" s="175" t="str">
        <f t="shared" si="4"/>
        <v>6St出料机器人 自动停止CMD</v>
      </c>
      <c r="V36" s="175" t="str">
        <f t="shared" si="19"/>
        <v>D1092.1</v>
      </c>
      <c r="W36" s="175" t="str">
        <f t="shared" si="5"/>
        <v> 自动停止CMD</v>
      </c>
      <c r="X36" s="175" t="str">
        <f t="shared" si="20"/>
        <v>D1102.1</v>
      </c>
      <c r="Y36" s="175" t="str">
        <f t="shared" si="6"/>
        <v> 自动停止CMD</v>
      </c>
      <c r="Z36" s="175" t="str">
        <f t="shared" si="21"/>
        <v>D1112.1</v>
      </c>
      <c r="AA36" s="175" t="str">
        <f t="shared" si="7"/>
        <v> 自动停止CMD</v>
      </c>
    </row>
    <row r="37" spans="1:27">
      <c r="A37" s="175" t="s">
        <v>2955</v>
      </c>
      <c r="B37" s="177">
        <f t="shared" si="8"/>
        <v>1002</v>
      </c>
      <c r="C37" s="175">
        <f t="shared" si="9"/>
        <v>2</v>
      </c>
      <c r="D37" s="175" t="str">
        <f t="shared" si="10"/>
        <v>D1002.2</v>
      </c>
      <c r="E37" s="175"/>
      <c r="F37" s="175" t="str">
        <f t="shared" si="11"/>
        <v>D1012.2</v>
      </c>
      <c r="G37" s="175" t="str">
        <f t="shared" si="0"/>
        <v>1St进料机器人 自动停止Cmplt</v>
      </c>
      <c r="H37" s="175" t="str">
        <f t="shared" si="12"/>
        <v>D1022.2</v>
      </c>
      <c r="I37" s="175" t="str">
        <f t="shared" si="0"/>
        <v>2St二次定位平台 自动停止Cmplt</v>
      </c>
      <c r="J37" s="175" t="str">
        <f t="shared" si="13"/>
        <v>D1032.2</v>
      </c>
      <c r="K37" s="175" t="str">
        <f t="shared" si="0"/>
        <v>3St搬运机器人 自动停止Cmplt</v>
      </c>
      <c r="L37" s="175" t="str">
        <f t="shared" si="14"/>
        <v>D1042.2</v>
      </c>
      <c r="M37" s="175" t="str">
        <f t="shared" si="0"/>
        <v>4St#1热压站 自动停止Cmplt</v>
      </c>
      <c r="N37" s="175" t="str">
        <f t="shared" si="15"/>
        <v>D1052.2</v>
      </c>
      <c r="O37" s="175" t="str">
        <f t="shared" si="1"/>
        <v>4St#2热压站 自动停止Cmplt</v>
      </c>
      <c r="P37" s="175" t="str">
        <f t="shared" si="16"/>
        <v>D1062.2</v>
      </c>
      <c r="Q37" s="175" t="str">
        <f t="shared" si="2"/>
        <v>4St#3热压站 自动停止Cmplt</v>
      </c>
      <c r="R37" s="175" t="str">
        <f t="shared" si="17"/>
        <v>D1072.2</v>
      </c>
      <c r="S37" s="175" t="str">
        <f t="shared" si="3"/>
        <v>5St出料定位平台 自动停止Cmplt</v>
      </c>
      <c r="T37" s="175" t="str">
        <f t="shared" si="18"/>
        <v>D1082.2</v>
      </c>
      <c r="U37" s="175" t="str">
        <f t="shared" si="4"/>
        <v>6St出料机器人 自动停止Cmplt</v>
      </c>
      <c r="V37" s="175" t="str">
        <f t="shared" si="19"/>
        <v>D1092.2</v>
      </c>
      <c r="W37" s="175" t="str">
        <f t="shared" si="5"/>
        <v> 自动停止Cmplt</v>
      </c>
      <c r="X37" s="175" t="str">
        <f t="shared" si="20"/>
        <v>D1102.2</v>
      </c>
      <c r="Y37" s="175" t="str">
        <f t="shared" si="6"/>
        <v> 自动停止Cmplt</v>
      </c>
      <c r="Z37" s="175" t="str">
        <f t="shared" si="21"/>
        <v>D1112.2</v>
      </c>
      <c r="AA37" s="175" t="str">
        <f t="shared" si="7"/>
        <v> 自动停止Cmplt</v>
      </c>
    </row>
    <row r="38" spans="1:27">
      <c r="A38" s="175" t="s">
        <v>2956</v>
      </c>
      <c r="B38" s="177">
        <f t="shared" si="8"/>
        <v>1002</v>
      </c>
      <c r="C38" s="175">
        <f t="shared" si="9"/>
        <v>3</v>
      </c>
      <c r="D38" s="175" t="str">
        <f t="shared" si="10"/>
        <v>D1002.3</v>
      </c>
      <c r="E38" s="175"/>
      <c r="F38" s="175" t="str">
        <f t="shared" si="11"/>
        <v>D1012.3</v>
      </c>
      <c r="G38" s="175" t="str">
        <f t="shared" si="0"/>
        <v>1St进料机器人 联锁</v>
      </c>
      <c r="H38" s="175" t="str">
        <f t="shared" si="12"/>
        <v>D1022.3</v>
      </c>
      <c r="I38" s="175" t="str">
        <f t="shared" si="0"/>
        <v>2St二次定位平台 联锁</v>
      </c>
      <c r="J38" s="175" t="str">
        <f t="shared" si="13"/>
        <v>D1032.3</v>
      </c>
      <c r="K38" s="175" t="str">
        <f t="shared" si="0"/>
        <v>3St搬运机器人 联锁</v>
      </c>
      <c r="L38" s="175" t="str">
        <f t="shared" si="14"/>
        <v>D1042.3</v>
      </c>
      <c r="M38" s="175" t="str">
        <f t="shared" si="0"/>
        <v>4St#1热压站 联锁</v>
      </c>
      <c r="N38" s="175" t="str">
        <f t="shared" si="15"/>
        <v>D1052.3</v>
      </c>
      <c r="O38" s="175" t="str">
        <f t="shared" si="1"/>
        <v>4St#2热压站 联锁</v>
      </c>
      <c r="P38" s="175" t="str">
        <f t="shared" si="16"/>
        <v>D1062.3</v>
      </c>
      <c r="Q38" s="175" t="str">
        <f t="shared" si="2"/>
        <v>4St#3热压站 联锁</v>
      </c>
      <c r="R38" s="175" t="str">
        <f t="shared" si="17"/>
        <v>D1072.3</v>
      </c>
      <c r="S38" s="175" t="str">
        <f t="shared" si="3"/>
        <v>5St出料定位平台 联锁</v>
      </c>
      <c r="T38" s="175" t="str">
        <f t="shared" si="18"/>
        <v>D1082.3</v>
      </c>
      <c r="U38" s="175" t="str">
        <f t="shared" si="4"/>
        <v>6St出料机器人 联锁</v>
      </c>
      <c r="V38" s="175" t="str">
        <f t="shared" si="19"/>
        <v>D1092.3</v>
      </c>
      <c r="W38" s="175" t="str">
        <f t="shared" si="5"/>
        <v> 联锁</v>
      </c>
      <c r="X38" s="175" t="str">
        <f t="shared" si="20"/>
        <v>D1102.3</v>
      </c>
      <c r="Y38" s="175" t="str">
        <f t="shared" si="6"/>
        <v> 联锁</v>
      </c>
      <c r="Z38" s="175" t="str">
        <f t="shared" si="21"/>
        <v>D1112.3</v>
      </c>
      <c r="AA38" s="175" t="str">
        <f t="shared" si="7"/>
        <v> 联锁</v>
      </c>
    </row>
    <row r="39" spans="1:27">
      <c r="A39" s="175" t="s">
        <v>2957</v>
      </c>
      <c r="B39" s="177">
        <f t="shared" si="8"/>
        <v>1002</v>
      </c>
      <c r="C39" s="175">
        <f t="shared" si="9"/>
        <v>4</v>
      </c>
      <c r="D39" s="175" t="str">
        <f t="shared" si="10"/>
        <v>D1002.4</v>
      </c>
      <c r="E39" s="175"/>
      <c r="F39" s="175" t="str">
        <f t="shared" si="11"/>
        <v>D1012.4</v>
      </c>
      <c r="G39" s="175" t="str">
        <f t="shared" si="0"/>
        <v>1St进料机器人 单步CMD</v>
      </c>
      <c r="H39" s="175" t="str">
        <f t="shared" si="12"/>
        <v>D1022.4</v>
      </c>
      <c r="I39" s="175" t="str">
        <f t="shared" si="0"/>
        <v>2St二次定位平台 单步CMD</v>
      </c>
      <c r="J39" s="175" t="str">
        <f t="shared" si="13"/>
        <v>D1032.4</v>
      </c>
      <c r="K39" s="175" t="str">
        <f t="shared" si="0"/>
        <v>3St搬运机器人 单步CMD</v>
      </c>
      <c r="L39" s="175" t="str">
        <f t="shared" si="14"/>
        <v>D1042.4</v>
      </c>
      <c r="M39" s="175" t="str">
        <f t="shared" si="0"/>
        <v>4St#1热压站 单步CMD</v>
      </c>
      <c r="N39" s="175" t="str">
        <f t="shared" si="15"/>
        <v>D1052.4</v>
      </c>
      <c r="O39" s="175" t="str">
        <f t="shared" si="1"/>
        <v>4St#2热压站 单步CMD</v>
      </c>
      <c r="P39" s="175" t="str">
        <f t="shared" si="16"/>
        <v>D1062.4</v>
      </c>
      <c r="Q39" s="175" t="str">
        <f t="shared" si="2"/>
        <v>4St#3热压站 单步CMD</v>
      </c>
      <c r="R39" s="175" t="str">
        <f t="shared" si="17"/>
        <v>D1072.4</v>
      </c>
      <c r="S39" s="175" t="str">
        <f t="shared" si="3"/>
        <v>5St出料定位平台 单步CMD</v>
      </c>
      <c r="T39" s="175" t="str">
        <f t="shared" si="18"/>
        <v>D1082.4</v>
      </c>
      <c r="U39" s="175" t="str">
        <f t="shared" si="4"/>
        <v>6St出料机器人 单步CMD</v>
      </c>
      <c r="V39" s="175" t="str">
        <f t="shared" si="19"/>
        <v>D1092.4</v>
      </c>
      <c r="W39" s="175" t="str">
        <f t="shared" si="5"/>
        <v> 单步CMD</v>
      </c>
      <c r="X39" s="175" t="str">
        <f t="shared" si="20"/>
        <v>D1102.4</v>
      </c>
      <c r="Y39" s="175" t="str">
        <f t="shared" si="6"/>
        <v> 单步CMD</v>
      </c>
      <c r="Z39" s="175" t="str">
        <f t="shared" si="21"/>
        <v>D1112.4</v>
      </c>
      <c r="AA39" s="175" t="str">
        <f t="shared" si="7"/>
        <v> 单步CMD</v>
      </c>
    </row>
    <row r="40" spans="1:27">
      <c r="A40" s="175" t="s">
        <v>2958</v>
      </c>
      <c r="B40" s="177">
        <f t="shared" si="8"/>
        <v>1002</v>
      </c>
      <c r="C40" s="175">
        <f t="shared" si="9"/>
        <v>5</v>
      </c>
      <c r="D40" s="175" t="str">
        <f t="shared" si="10"/>
        <v>D1002.5</v>
      </c>
      <c r="E40" s="175"/>
      <c r="F40" s="175" t="str">
        <f t="shared" si="11"/>
        <v>D1012.5</v>
      </c>
      <c r="G40" s="175" t="str">
        <f t="shared" si="0"/>
        <v>1St进料机器人 周期CMD</v>
      </c>
      <c r="H40" s="175" t="str">
        <f t="shared" si="12"/>
        <v>D1022.5</v>
      </c>
      <c r="I40" s="175" t="str">
        <f t="shared" si="0"/>
        <v>2St二次定位平台 周期CMD</v>
      </c>
      <c r="J40" s="175" t="str">
        <f t="shared" si="13"/>
        <v>D1032.5</v>
      </c>
      <c r="K40" s="175" t="str">
        <f t="shared" si="0"/>
        <v>3St搬运机器人 周期CMD</v>
      </c>
      <c r="L40" s="175" t="str">
        <f t="shared" si="14"/>
        <v>D1042.5</v>
      </c>
      <c r="M40" s="175" t="str">
        <f t="shared" si="0"/>
        <v>4St#1热压站 周期CMD</v>
      </c>
      <c r="N40" s="175" t="str">
        <f t="shared" si="15"/>
        <v>D1052.5</v>
      </c>
      <c r="O40" s="175" t="str">
        <f t="shared" si="1"/>
        <v>4St#2热压站 周期CMD</v>
      </c>
      <c r="P40" s="175" t="str">
        <f t="shared" si="16"/>
        <v>D1062.5</v>
      </c>
      <c r="Q40" s="175" t="str">
        <f t="shared" si="2"/>
        <v>4St#3热压站 周期CMD</v>
      </c>
      <c r="R40" s="175" t="str">
        <f t="shared" si="17"/>
        <v>D1072.5</v>
      </c>
      <c r="S40" s="175" t="str">
        <f t="shared" si="3"/>
        <v>5St出料定位平台 周期CMD</v>
      </c>
      <c r="T40" s="175" t="str">
        <f t="shared" si="18"/>
        <v>D1082.5</v>
      </c>
      <c r="U40" s="175" t="str">
        <f t="shared" si="4"/>
        <v>6St出料机器人 周期CMD</v>
      </c>
      <c r="V40" s="175" t="str">
        <f t="shared" si="19"/>
        <v>D1092.5</v>
      </c>
      <c r="W40" s="175" t="str">
        <f t="shared" si="5"/>
        <v> 周期CMD</v>
      </c>
      <c r="X40" s="175" t="str">
        <f t="shared" si="20"/>
        <v>D1102.5</v>
      </c>
      <c r="Y40" s="175" t="str">
        <f t="shared" si="6"/>
        <v> 周期CMD</v>
      </c>
      <c r="Z40" s="175" t="str">
        <f t="shared" si="21"/>
        <v>D1112.5</v>
      </c>
      <c r="AA40" s="175" t="str">
        <f t="shared" si="7"/>
        <v> 周期CMD</v>
      </c>
    </row>
    <row r="41" spans="1:27">
      <c r="A41" s="175" t="s">
        <v>2959</v>
      </c>
      <c r="B41" s="177">
        <f t="shared" si="8"/>
        <v>1002</v>
      </c>
      <c r="C41" s="175">
        <f t="shared" si="9"/>
        <v>6</v>
      </c>
      <c r="D41" s="175" t="str">
        <f t="shared" si="10"/>
        <v>D1002.6</v>
      </c>
      <c r="E41" s="175"/>
      <c r="F41" s="175" t="str">
        <f t="shared" si="11"/>
        <v>D1012.6</v>
      </c>
      <c r="G41" s="175" t="str">
        <f t="shared" si="0"/>
        <v>1St进料机器人 周期End</v>
      </c>
      <c r="H41" s="175" t="str">
        <f t="shared" si="12"/>
        <v>D1022.6</v>
      </c>
      <c r="I41" s="175" t="str">
        <f t="shared" si="0"/>
        <v>2St二次定位平台 周期End</v>
      </c>
      <c r="J41" s="175" t="str">
        <f t="shared" si="13"/>
        <v>D1032.6</v>
      </c>
      <c r="K41" s="175" t="str">
        <f t="shared" si="0"/>
        <v>3St搬运机器人 周期End</v>
      </c>
      <c r="L41" s="175" t="str">
        <f t="shared" si="14"/>
        <v>D1042.6</v>
      </c>
      <c r="M41" s="175" t="str">
        <f t="shared" si="0"/>
        <v>4St#1热压站 周期End</v>
      </c>
      <c r="N41" s="175" t="str">
        <f t="shared" si="15"/>
        <v>D1052.6</v>
      </c>
      <c r="O41" s="175" t="str">
        <f t="shared" si="1"/>
        <v>4St#2热压站 周期End</v>
      </c>
      <c r="P41" s="175" t="str">
        <f t="shared" si="16"/>
        <v>D1062.6</v>
      </c>
      <c r="Q41" s="175" t="str">
        <f t="shared" si="2"/>
        <v>4St#3热压站 周期End</v>
      </c>
      <c r="R41" s="175" t="str">
        <f t="shared" si="17"/>
        <v>D1072.6</v>
      </c>
      <c r="S41" s="175" t="str">
        <f t="shared" si="3"/>
        <v>5St出料定位平台 周期End</v>
      </c>
      <c r="T41" s="175" t="str">
        <f t="shared" si="18"/>
        <v>D1082.6</v>
      </c>
      <c r="U41" s="175" t="str">
        <f t="shared" si="4"/>
        <v>6St出料机器人 周期End</v>
      </c>
      <c r="V41" s="175" t="str">
        <f t="shared" si="19"/>
        <v>D1092.6</v>
      </c>
      <c r="W41" s="175" t="str">
        <f t="shared" si="5"/>
        <v> 周期End</v>
      </c>
      <c r="X41" s="175" t="str">
        <f t="shared" si="20"/>
        <v>D1102.6</v>
      </c>
      <c r="Y41" s="175" t="str">
        <f t="shared" si="6"/>
        <v> 周期End</v>
      </c>
      <c r="Z41" s="175" t="str">
        <f t="shared" si="21"/>
        <v>D1112.6</v>
      </c>
      <c r="AA41" s="175" t="str">
        <f t="shared" si="7"/>
        <v> 周期End</v>
      </c>
    </row>
    <row r="42" spans="1:27">
      <c r="A42" s="175" t="s">
        <v>2960</v>
      </c>
      <c r="B42" s="177">
        <f t="shared" si="8"/>
        <v>1002</v>
      </c>
      <c r="C42" s="175">
        <f t="shared" si="9"/>
        <v>7</v>
      </c>
      <c r="D42" s="175" t="str">
        <f t="shared" si="10"/>
        <v>D1002.7</v>
      </c>
      <c r="E42" s="175"/>
      <c r="F42" s="175" t="str">
        <f t="shared" si="11"/>
        <v>D1012.7</v>
      </c>
      <c r="G42" s="175" t="str">
        <f t="shared" si="0"/>
        <v>1St进料机器人 任务开始</v>
      </c>
      <c r="H42" s="175" t="str">
        <f t="shared" si="12"/>
        <v>D1022.7</v>
      </c>
      <c r="I42" s="175" t="str">
        <f t="shared" si="0"/>
        <v>2St二次定位平台 任务开始</v>
      </c>
      <c r="J42" s="175" t="str">
        <f t="shared" si="13"/>
        <v>D1032.7</v>
      </c>
      <c r="K42" s="175" t="str">
        <f t="shared" si="0"/>
        <v>3St搬运机器人 任务开始</v>
      </c>
      <c r="L42" s="175" t="str">
        <f t="shared" si="14"/>
        <v>D1042.7</v>
      </c>
      <c r="M42" s="175" t="str">
        <f t="shared" si="0"/>
        <v>4St#1热压站 任务开始</v>
      </c>
      <c r="N42" s="175" t="str">
        <f t="shared" si="15"/>
        <v>D1052.7</v>
      </c>
      <c r="O42" s="175" t="str">
        <f t="shared" si="1"/>
        <v>4St#2热压站 任务开始</v>
      </c>
      <c r="P42" s="175" t="str">
        <f t="shared" si="16"/>
        <v>D1062.7</v>
      </c>
      <c r="Q42" s="175" t="str">
        <f t="shared" si="2"/>
        <v>4St#3热压站 任务开始</v>
      </c>
      <c r="R42" s="175" t="str">
        <f t="shared" si="17"/>
        <v>D1072.7</v>
      </c>
      <c r="S42" s="175" t="str">
        <f t="shared" si="3"/>
        <v>5St出料定位平台 任务开始</v>
      </c>
      <c r="T42" s="175" t="str">
        <f t="shared" si="18"/>
        <v>D1082.7</v>
      </c>
      <c r="U42" s="175" t="str">
        <f t="shared" si="4"/>
        <v>6St出料机器人 任务开始</v>
      </c>
      <c r="V42" s="175" t="str">
        <f t="shared" si="19"/>
        <v>D1092.7</v>
      </c>
      <c r="W42" s="175" t="str">
        <f t="shared" si="5"/>
        <v> 任务开始</v>
      </c>
      <c r="X42" s="175" t="str">
        <f t="shared" si="20"/>
        <v>D1102.7</v>
      </c>
      <c r="Y42" s="175" t="str">
        <f t="shared" si="6"/>
        <v> 任务开始</v>
      </c>
      <c r="Z42" s="175" t="str">
        <f t="shared" si="21"/>
        <v>D1112.7</v>
      </c>
      <c r="AA42" s="175" t="str">
        <f t="shared" si="7"/>
        <v> 任务开始</v>
      </c>
    </row>
    <row r="43" spans="1:27">
      <c r="A43" s="175" t="s">
        <v>2961</v>
      </c>
      <c r="B43" s="177">
        <f t="shared" si="8"/>
        <v>1002</v>
      </c>
      <c r="C43" s="175">
        <f t="shared" si="9"/>
        <v>8</v>
      </c>
      <c r="D43" s="175" t="str">
        <f t="shared" si="10"/>
        <v>D1002.8</v>
      </c>
      <c r="E43" s="175"/>
      <c r="F43" s="175" t="str">
        <f t="shared" si="11"/>
        <v>D1012.8</v>
      </c>
      <c r="G43" s="175" t="str">
        <f t="shared" si="0"/>
        <v>1St进料机器人 任务开始条件</v>
      </c>
      <c r="H43" s="175" t="str">
        <f t="shared" si="12"/>
        <v>D1022.8</v>
      </c>
      <c r="I43" s="175" t="str">
        <f t="shared" si="0"/>
        <v>2St二次定位平台 任务开始条件</v>
      </c>
      <c r="J43" s="175" t="str">
        <f t="shared" si="13"/>
        <v>D1032.8</v>
      </c>
      <c r="K43" s="175" t="str">
        <f t="shared" si="0"/>
        <v>3St搬运机器人 任务开始条件</v>
      </c>
      <c r="L43" s="175" t="str">
        <f t="shared" si="14"/>
        <v>D1042.8</v>
      </c>
      <c r="M43" s="175" t="str">
        <f t="shared" si="0"/>
        <v>4St#1热压站 任务开始条件</v>
      </c>
      <c r="N43" s="175" t="str">
        <f t="shared" si="15"/>
        <v>D1052.8</v>
      </c>
      <c r="O43" s="175" t="str">
        <f t="shared" si="1"/>
        <v>4St#2热压站 任务开始条件</v>
      </c>
      <c r="P43" s="175" t="str">
        <f t="shared" si="16"/>
        <v>D1062.8</v>
      </c>
      <c r="Q43" s="175" t="str">
        <f t="shared" si="2"/>
        <v>4St#3热压站 任务开始条件</v>
      </c>
      <c r="R43" s="175" t="str">
        <f t="shared" si="17"/>
        <v>D1072.8</v>
      </c>
      <c r="S43" s="175" t="str">
        <f t="shared" si="3"/>
        <v>5St出料定位平台 任务开始条件</v>
      </c>
      <c r="T43" s="175" t="str">
        <f t="shared" si="18"/>
        <v>D1082.8</v>
      </c>
      <c r="U43" s="175" t="str">
        <f t="shared" si="4"/>
        <v>6St出料机器人 任务开始条件</v>
      </c>
      <c r="V43" s="175" t="str">
        <f t="shared" si="19"/>
        <v>D1092.8</v>
      </c>
      <c r="W43" s="175" t="str">
        <f t="shared" si="5"/>
        <v> 任务开始条件</v>
      </c>
      <c r="X43" s="175" t="str">
        <f t="shared" si="20"/>
        <v>D1102.8</v>
      </c>
      <c r="Y43" s="175" t="str">
        <f t="shared" si="6"/>
        <v> 任务开始条件</v>
      </c>
      <c r="Z43" s="175" t="str">
        <f t="shared" si="21"/>
        <v>D1112.8</v>
      </c>
      <c r="AA43" s="175" t="str">
        <f t="shared" si="7"/>
        <v> 任务开始条件</v>
      </c>
    </row>
    <row r="44" spans="1:27">
      <c r="A44" s="175" t="s">
        <v>2962</v>
      </c>
      <c r="B44" s="177">
        <f t="shared" si="8"/>
        <v>1002</v>
      </c>
      <c r="C44" s="175">
        <f t="shared" si="9"/>
        <v>9</v>
      </c>
      <c r="D44" s="175" t="str">
        <f t="shared" si="10"/>
        <v>D1002.9</v>
      </c>
      <c r="E44" s="175"/>
      <c r="F44" s="175" t="str">
        <f t="shared" si="11"/>
        <v>D1012.9</v>
      </c>
      <c r="G44" s="175" t="str">
        <f t="shared" si="0"/>
        <v>1St进料机器人 任务递进</v>
      </c>
      <c r="H44" s="175" t="str">
        <f t="shared" si="12"/>
        <v>D1022.9</v>
      </c>
      <c r="I44" s="175" t="str">
        <f t="shared" si="0"/>
        <v>2St二次定位平台 任务递进</v>
      </c>
      <c r="J44" s="175" t="str">
        <f t="shared" si="13"/>
        <v>D1032.9</v>
      </c>
      <c r="K44" s="175" t="str">
        <f t="shared" si="0"/>
        <v>3St搬运机器人 任务递进</v>
      </c>
      <c r="L44" s="175" t="str">
        <f t="shared" si="14"/>
        <v>D1042.9</v>
      </c>
      <c r="M44" s="175" t="str">
        <f t="shared" si="0"/>
        <v>4St#1热压站 任务递进</v>
      </c>
      <c r="N44" s="175" t="str">
        <f t="shared" si="15"/>
        <v>D1052.9</v>
      </c>
      <c r="O44" s="175" t="str">
        <f t="shared" si="1"/>
        <v>4St#2热压站 任务递进</v>
      </c>
      <c r="P44" s="175" t="str">
        <f t="shared" si="16"/>
        <v>D1062.9</v>
      </c>
      <c r="Q44" s="175" t="str">
        <f t="shared" si="2"/>
        <v>4St#3热压站 任务递进</v>
      </c>
      <c r="R44" s="175" t="str">
        <f t="shared" si="17"/>
        <v>D1072.9</v>
      </c>
      <c r="S44" s="175" t="str">
        <f t="shared" si="3"/>
        <v>5St出料定位平台 任务递进</v>
      </c>
      <c r="T44" s="175" t="str">
        <f t="shared" si="18"/>
        <v>D1082.9</v>
      </c>
      <c r="U44" s="175" t="str">
        <f t="shared" si="4"/>
        <v>6St出料机器人 任务递进</v>
      </c>
      <c r="V44" s="175" t="str">
        <f t="shared" si="19"/>
        <v>D1092.9</v>
      </c>
      <c r="W44" s="175" t="str">
        <f t="shared" si="5"/>
        <v> 任务递进</v>
      </c>
      <c r="X44" s="175" t="str">
        <f t="shared" si="20"/>
        <v>D1102.9</v>
      </c>
      <c r="Y44" s="175" t="str">
        <f t="shared" si="6"/>
        <v> 任务递进</v>
      </c>
      <c r="Z44" s="175" t="str">
        <f t="shared" si="21"/>
        <v>D1112.9</v>
      </c>
      <c r="AA44" s="175" t="str">
        <f t="shared" si="7"/>
        <v> 任务递进</v>
      </c>
    </row>
    <row r="45" spans="1:27">
      <c r="A45" s="175" t="s">
        <v>2963</v>
      </c>
      <c r="B45" s="177">
        <f t="shared" si="8"/>
        <v>1002</v>
      </c>
      <c r="C45" s="175">
        <f t="shared" si="9"/>
        <v>10</v>
      </c>
      <c r="D45" s="175" t="str">
        <f t="shared" si="10"/>
        <v>D1002.10</v>
      </c>
      <c r="E45" s="175" t="s">
        <v>2964</v>
      </c>
      <c r="F45" s="175" t="str">
        <f t="shared" si="11"/>
        <v>D1012.10</v>
      </c>
      <c r="G45" s="178" t="str">
        <f t="shared" si="0"/>
        <v>1St进料机器人 任务Cmplt</v>
      </c>
      <c r="H45" s="175" t="str">
        <f t="shared" si="12"/>
        <v>D1022.10</v>
      </c>
      <c r="I45" s="175" t="str">
        <f t="shared" si="0"/>
        <v>2St二次定位平台 任务Cmplt</v>
      </c>
      <c r="J45" s="175" t="str">
        <f t="shared" si="13"/>
        <v>D1032.10</v>
      </c>
      <c r="K45" s="175" t="str">
        <f t="shared" si="0"/>
        <v>3St搬运机器人 任务Cmplt</v>
      </c>
      <c r="L45" s="175" t="str">
        <f t="shared" si="14"/>
        <v>D1042.10</v>
      </c>
      <c r="M45" s="175" t="str">
        <f t="shared" si="0"/>
        <v>4St#1热压站 任务Cmplt</v>
      </c>
      <c r="N45" s="175" t="str">
        <f t="shared" si="15"/>
        <v>D1052.10</v>
      </c>
      <c r="O45" s="175" t="str">
        <f t="shared" si="1"/>
        <v>4St#2热压站 任务Cmplt</v>
      </c>
      <c r="P45" s="175" t="str">
        <f t="shared" si="16"/>
        <v>D1062.10</v>
      </c>
      <c r="Q45" s="175" t="str">
        <f t="shared" si="2"/>
        <v>4St#3热压站 任务Cmplt</v>
      </c>
      <c r="R45" s="175" t="str">
        <f t="shared" si="17"/>
        <v>D1072.10</v>
      </c>
      <c r="S45" s="175" t="str">
        <f t="shared" si="3"/>
        <v>5St出料定位平台 任务Cmplt</v>
      </c>
      <c r="T45" s="175" t="str">
        <f t="shared" si="18"/>
        <v>D1082.10</v>
      </c>
      <c r="U45" s="175" t="str">
        <f t="shared" si="4"/>
        <v>6St出料机器人 任务Cmplt</v>
      </c>
      <c r="V45" s="175" t="str">
        <f t="shared" si="19"/>
        <v>D1092.10</v>
      </c>
      <c r="W45" s="175" t="str">
        <f t="shared" si="5"/>
        <v> 任务Cmplt</v>
      </c>
      <c r="X45" s="175" t="str">
        <f t="shared" si="20"/>
        <v>D1102.10</v>
      </c>
      <c r="Y45" s="175" t="str">
        <f t="shared" si="6"/>
        <v> 任务Cmplt</v>
      </c>
      <c r="Z45" s="175" t="str">
        <f t="shared" si="21"/>
        <v>D1112.10</v>
      </c>
      <c r="AA45" s="175" t="str">
        <f t="shared" si="7"/>
        <v> 任务Cmplt</v>
      </c>
    </row>
    <row r="46" spans="1:27">
      <c r="A46" s="175" t="s">
        <v>2965</v>
      </c>
      <c r="B46" s="177">
        <f t="shared" si="8"/>
        <v>1002</v>
      </c>
      <c r="C46" s="175">
        <f t="shared" si="9"/>
        <v>11</v>
      </c>
      <c r="D46" s="175" t="str">
        <f t="shared" si="10"/>
        <v>D1002.11</v>
      </c>
      <c r="E46" s="175" t="s">
        <v>2966</v>
      </c>
      <c r="F46" s="175" t="str">
        <f t="shared" si="11"/>
        <v>D1012.11</v>
      </c>
      <c r="G46" s="178" t="str">
        <f t="shared" si="0"/>
        <v>1St进料机器人 回原点[T]</v>
      </c>
      <c r="H46" s="175" t="str">
        <f t="shared" si="12"/>
        <v>D1022.11</v>
      </c>
      <c r="I46" s="175" t="str">
        <f t="shared" si="0"/>
        <v>2St二次定位平台 回原点[T]</v>
      </c>
      <c r="J46" s="175" t="str">
        <f t="shared" si="13"/>
        <v>D1032.11</v>
      </c>
      <c r="K46" s="175" t="str">
        <f t="shared" si="0"/>
        <v>3St搬运机器人 回原点[T]</v>
      </c>
      <c r="L46" s="175" t="str">
        <f t="shared" si="14"/>
        <v>D1042.11</v>
      </c>
      <c r="M46" s="175" t="str">
        <f t="shared" si="0"/>
        <v>4St#1热压站 回原点[T]</v>
      </c>
      <c r="N46" s="175" t="str">
        <f t="shared" si="15"/>
        <v>D1052.11</v>
      </c>
      <c r="O46" s="175" t="str">
        <f t="shared" si="1"/>
        <v>4St#2热压站 回原点[T]</v>
      </c>
      <c r="P46" s="175" t="str">
        <f t="shared" si="16"/>
        <v>D1062.11</v>
      </c>
      <c r="Q46" s="175" t="str">
        <f t="shared" si="2"/>
        <v>4St#3热压站 回原点[T]</v>
      </c>
      <c r="R46" s="175" t="str">
        <f t="shared" si="17"/>
        <v>D1072.11</v>
      </c>
      <c r="S46" s="175" t="str">
        <f t="shared" si="3"/>
        <v>5St出料定位平台 回原点[T]</v>
      </c>
      <c r="T46" s="175" t="str">
        <f t="shared" si="18"/>
        <v>D1082.11</v>
      </c>
      <c r="U46" s="175" t="str">
        <f t="shared" si="4"/>
        <v>6St出料机器人 回原点[T]</v>
      </c>
      <c r="V46" s="175" t="str">
        <f t="shared" si="19"/>
        <v>D1092.11</v>
      </c>
      <c r="W46" s="175" t="str">
        <f t="shared" si="5"/>
        <v> 回原点[T]</v>
      </c>
      <c r="X46" s="175" t="str">
        <f t="shared" si="20"/>
        <v>D1102.11</v>
      </c>
      <c r="Y46" s="175" t="str">
        <f t="shared" si="6"/>
        <v> 回原点[T]</v>
      </c>
      <c r="Z46" s="175" t="str">
        <f t="shared" si="21"/>
        <v>D1112.11</v>
      </c>
      <c r="AA46" s="175" t="str">
        <f t="shared" si="7"/>
        <v> 回原点[T]</v>
      </c>
    </row>
    <row r="47" spans="1:27">
      <c r="A47" s="175" t="s">
        <v>2967</v>
      </c>
      <c r="B47" s="177">
        <f t="shared" si="8"/>
        <v>1002</v>
      </c>
      <c r="C47" s="175">
        <f t="shared" si="9"/>
        <v>12</v>
      </c>
      <c r="D47" s="175" t="str">
        <f t="shared" si="10"/>
        <v>D1002.12</v>
      </c>
      <c r="E47" s="175" t="s">
        <v>2968</v>
      </c>
      <c r="F47" s="175" t="str">
        <f t="shared" si="11"/>
        <v>D1012.12</v>
      </c>
      <c r="G47" s="178" t="str">
        <f t="shared" si="0"/>
        <v>1St进料机器人 单步[T]</v>
      </c>
      <c r="H47" s="175" t="str">
        <f t="shared" si="12"/>
        <v>D1022.12</v>
      </c>
      <c r="I47" s="175" t="str">
        <f t="shared" si="0"/>
        <v>2St二次定位平台 单步[T]</v>
      </c>
      <c r="J47" s="175" t="str">
        <f t="shared" si="13"/>
        <v>D1032.12</v>
      </c>
      <c r="K47" s="175" t="str">
        <f t="shared" si="0"/>
        <v>3St搬运机器人 单步[T]</v>
      </c>
      <c r="L47" s="175" t="str">
        <f t="shared" si="14"/>
        <v>D1042.12</v>
      </c>
      <c r="M47" s="175" t="str">
        <f t="shared" si="0"/>
        <v>4St#1热压站 单步[T]</v>
      </c>
      <c r="N47" s="175" t="str">
        <f t="shared" si="15"/>
        <v>D1052.12</v>
      </c>
      <c r="O47" s="175" t="str">
        <f t="shared" si="1"/>
        <v>4St#2热压站 单步[T]</v>
      </c>
      <c r="P47" s="175" t="str">
        <f t="shared" si="16"/>
        <v>D1062.12</v>
      </c>
      <c r="Q47" s="175" t="str">
        <f t="shared" si="2"/>
        <v>4St#3热压站 单步[T]</v>
      </c>
      <c r="R47" s="175" t="str">
        <f t="shared" si="17"/>
        <v>D1072.12</v>
      </c>
      <c r="S47" s="175" t="str">
        <f t="shared" si="3"/>
        <v>5St出料定位平台 单步[T]</v>
      </c>
      <c r="T47" s="175" t="str">
        <f t="shared" si="18"/>
        <v>D1082.12</v>
      </c>
      <c r="U47" s="175" t="str">
        <f t="shared" si="4"/>
        <v>6St出料机器人 单步[T]</v>
      </c>
      <c r="V47" s="175" t="str">
        <f t="shared" si="19"/>
        <v>D1092.12</v>
      </c>
      <c r="W47" s="175" t="str">
        <f t="shared" si="5"/>
        <v> 单步[T]</v>
      </c>
      <c r="X47" s="175" t="str">
        <f t="shared" si="20"/>
        <v>D1102.12</v>
      </c>
      <c r="Y47" s="175" t="str">
        <f t="shared" si="6"/>
        <v> 单步[T]</v>
      </c>
      <c r="Z47" s="175" t="str">
        <f t="shared" si="21"/>
        <v>D1112.12</v>
      </c>
      <c r="AA47" s="175" t="str">
        <f t="shared" si="7"/>
        <v> 单步[T]</v>
      </c>
    </row>
    <row r="48" spans="1:27">
      <c r="A48" s="175" t="s">
        <v>2969</v>
      </c>
      <c r="B48" s="177">
        <f t="shared" si="8"/>
        <v>1002</v>
      </c>
      <c r="C48" s="175">
        <f t="shared" si="9"/>
        <v>13</v>
      </c>
      <c r="D48" s="175" t="str">
        <f t="shared" si="10"/>
        <v>D1002.13</v>
      </c>
      <c r="E48" s="175" t="s">
        <v>2970</v>
      </c>
      <c r="F48" s="175" t="str">
        <f t="shared" si="11"/>
        <v>D1012.13</v>
      </c>
      <c r="G48" s="178" t="str">
        <f t="shared" si="0"/>
        <v>1St进料机器人 周期[T]</v>
      </c>
      <c r="H48" s="175" t="str">
        <f t="shared" si="12"/>
        <v>D1022.13</v>
      </c>
      <c r="I48" s="175" t="str">
        <f t="shared" si="0"/>
        <v>2St二次定位平台 周期[T]</v>
      </c>
      <c r="J48" s="175" t="str">
        <f t="shared" si="13"/>
        <v>D1032.13</v>
      </c>
      <c r="K48" s="175" t="str">
        <f t="shared" si="0"/>
        <v>3St搬运机器人 周期[T]</v>
      </c>
      <c r="L48" s="175" t="str">
        <f t="shared" si="14"/>
        <v>D1042.13</v>
      </c>
      <c r="M48" s="175" t="str">
        <f t="shared" si="0"/>
        <v>4St#1热压站 周期[T]</v>
      </c>
      <c r="N48" s="175" t="str">
        <f t="shared" si="15"/>
        <v>D1052.13</v>
      </c>
      <c r="O48" s="175" t="str">
        <f t="shared" si="1"/>
        <v>4St#2热压站 周期[T]</v>
      </c>
      <c r="P48" s="175" t="str">
        <f t="shared" si="16"/>
        <v>D1062.13</v>
      </c>
      <c r="Q48" s="175" t="str">
        <f t="shared" si="2"/>
        <v>4St#3热压站 周期[T]</v>
      </c>
      <c r="R48" s="175" t="str">
        <f t="shared" si="17"/>
        <v>D1072.13</v>
      </c>
      <c r="S48" s="175" t="str">
        <f t="shared" si="3"/>
        <v>5St出料定位平台 周期[T]</v>
      </c>
      <c r="T48" s="175" t="str">
        <f t="shared" si="18"/>
        <v>D1082.13</v>
      </c>
      <c r="U48" s="175" t="str">
        <f t="shared" si="4"/>
        <v>6St出料机器人 周期[T]</v>
      </c>
      <c r="V48" s="175" t="str">
        <f t="shared" si="19"/>
        <v>D1092.13</v>
      </c>
      <c r="W48" s="175" t="str">
        <f t="shared" si="5"/>
        <v> 周期[T]</v>
      </c>
      <c r="X48" s="175" t="str">
        <f t="shared" si="20"/>
        <v>D1102.13</v>
      </c>
      <c r="Y48" s="175" t="str">
        <f t="shared" si="6"/>
        <v> 周期[T]</v>
      </c>
      <c r="Z48" s="175" t="str">
        <f t="shared" si="21"/>
        <v>D1112.13</v>
      </c>
      <c r="AA48" s="175" t="str">
        <f t="shared" si="7"/>
        <v> 周期[T]</v>
      </c>
    </row>
    <row r="49" spans="1:27">
      <c r="A49" s="175" t="s">
        <v>2971</v>
      </c>
      <c r="B49" s="177">
        <f t="shared" si="8"/>
        <v>1002</v>
      </c>
      <c r="C49" s="175">
        <f t="shared" si="9"/>
        <v>14</v>
      </c>
      <c r="D49" s="175" t="str">
        <f t="shared" si="10"/>
        <v>D1002.14</v>
      </c>
      <c r="E49" s="175" t="s">
        <v>2972</v>
      </c>
      <c r="F49" s="175" t="str">
        <f t="shared" si="11"/>
        <v>D1012.14</v>
      </c>
      <c r="G49" s="178" t="str">
        <f t="shared" si="0"/>
        <v>1St进料机器人 任务停止[T]</v>
      </c>
      <c r="H49" s="175" t="str">
        <f t="shared" si="12"/>
        <v>D1022.14</v>
      </c>
      <c r="I49" s="175" t="str">
        <f t="shared" si="0"/>
        <v>2St二次定位平台 任务停止[T]</v>
      </c>
      <c r="J49" s="175" t="str">
        <f t="shared" si="13"/>
        <v>D1032.14</v>
      </c>
      <c r="K49" s="175" t="str">
        <f t="shared" si="0"/>
        <v>3St搬运机器人 任务停止[T]</v>
      </c>
      <c r="L49" s="175" t="str">
        <f t="shared" si="14"/>
        <v>D1042.14</v>
      </c>
      <c r="M49" s="175" t="str">
        <f t="shared" si="0"/>
        <v>4St#1热压站 任务停止[T]</v>
      </c>
      <c r="N49" s="175" t="str">
        <f t="shared" si="15"/>
        <v>D1052.14</v>
      </c>
      <c r="O49" s="175" t="str">
        <f t="shared" si="1"/>
        <v>4St#2热压站 任务停止[T]</v>
      </c>
      <c r="P49" s="175" t="str">
        <f t="shared" si="16"/>
        <v>D1062.14</v>
      </c>
      <c r="Q49" s="175" t="str">
        <f t="shared" si="2"/>
        <v>4St#3热压站 任务停止[T]</v>
      </c>
      <c r="R49" s="175" t="str">
        <f t="shared" si="17"/>
        <v>D1072.14</v>
      </c>
      <c r="S49" s="175" t="str">
        <f t="shared" si="3"/>
        <v>5St出料定位平台 任务停止[T]</v>
      </c>
      <c r="T49" s="175" t="str">
        <f t="shared" si="18"/>
        <v>D1082.14</v>
      </c>
      <c r="U49" s="175" t="str">
        <f t="shared" si="4"/>
        <v>6St出料机器人 任务停止[T]</v>
      </c>
      <c r="V49" s="175" t="str">
        <f t="shared" si="19"/>
        <v>D1092.14</v>
      </c>
      <c r="W49" s="175" t="str">
        <f t="shared" si="5"/>
        <v> 任务停止[T]</v>
      </c>
      <c r="X49" s="175" t="str">
        <f t="shared" si="20"/>
        <v>D1102.14</v>
      </c>
      <c r="Y49" s="175" t="str">
        <f t="shared" si="6"/>
        <v> 任务停止[T]</v>
      </c>
      <c r="Z49" s="175" t="str">
        <f t="shared" si="21"/>
        <v>D1112.14</v>
      </c>
      <c r="AA49" s="175" t="str">
        <f t="shared" si="7"/>
        <v> 任务停止[T]</v>
      </c>
    </row>
    <row r="50" spans="1:27">
      <c r="A50" s="175" t="s">
        <v>2973</v>
      </c>
      <c r="B50" s="177">
        <f t="shared" si="8"/>
        <v>1002</v>
      </c>
      <c r="C50" s="175">
        <f t="shared" si="9"/>
        <v>15</v>
      </c>
      <c r="D50" s="175" t="str">
        <f t="shared" si="10"/>
        <v>D1002.15</v>
      </c>
      <c r="E50" s="175"/>
      <c r="F50" s="175" t="str">
        <f t="shared" si="11"/>
        <v>D1012.15</v>
      </c>
      <c r="G50" s="178" t="str">
        <f t="shared" si="0"/>
        <v>1St进料机器人 工站完成置位[T]</v>
      </c>
      <c r="H50" s="175" t="str">
        <f t="shared" si="12"/>
        <v>D1022.15</v>
      </c>
      <c r="I50" s="175" t="str">
        <f t="shared" si="0"/>
        <v>2St二次定位平台 工站完成置位[T]</v>
      </c>
      <c r="J50" s="175" t="str">
        <f t="shared" si="13"/>
        <v>D1032.15</v>
      </c>
      <c r="K50" s="175" t="str">
        <f t="shared" si="0"/>
        <v>3St搬运机器人 工站完成置位[T]</v>
      </c>
      <c r="L50" s="175" t="str">
        <f t="shared" si="14"/>
        <v>D1042.15</v>
      </c>
      <c r="M50" s="175" t="str">
        <f t="shared" si="0"/>
        <v>4St#1热压站 工站完成置位[T]</v>
      </c>
      <c r="N50" s="175" t="str">
        <f t="shared" si="15"/>
        <v>D1052.15</v>
      </c>
      <c r="O50" s="175" t="str">
        <f t="shared" si="1"/>
        <v>4St#2热压站 工站完成置位[T]</v>
      </c>
      <c r="P50" s="175" t="str">
        <f t="shared" si="16"/>
        <v>D1062.15</v>
      </c>
      <c r="Q50" s="175" t="str">
        <f t="shared" si="2"/>
        <v>4St#3热压站 工站完成置位[T]</v>
      </c>
      <c r="R50" s="175" t="str">
        <f t="shared" si="17"/>
        <v>D1072.15</v>
      </c>
      <c r="S50" s="175" t="str">
        <f t="shared" si="3"/>
        <v>5St出料定位平台 工站完成置位[T]</v>
      </c>
      <c r="T50" s="175" t="str">
        <f t="shared" si="18"/>
        <v>D1082.15</v>
      </c>
      <c r="U50" s="175" t="str">
        <f t="shared" si="4"/>
        <v>6St出料机器人 工站完成置位[T]</v>
      </c>
      <c r="V50" s="175" t="str">
        <f t="shared" si="19"/>
        <v>D1092.15</v>
      </c>
      <c r="W50" s="175" t="str">
        <f t="shared" si="5"/>
        <v> 工站完成置位[T]</v>
      </c>
      <c r="X50" s="175" t="str">
        <f t="shared" si="20"/>
        <v>D1102.15</v>
      </c>
      <c r="Y50" s="175" t="str">
        <f t="shared" si="6"/>
        <v> 工站完成置位[T]</v>
      </c>
      <c r="Z50" s="175" t="str">
        <f t="shared" si="21"/>
        <v>D1112.15</v>
      </c>
      <c r="AA50" s="175" t="str">
        <f t="shared" si="7"/>
        <v> 工站完成置位[T]</v>
      </c>
    </row>
    <row r="51" spans="1:27">
      <c r="A51" s="175" t="s">
        <v>2974</v>
      </c>
      <c r="B51" s="177">
        <f t="shared" si="8"/>
        <v>1003</v>
      </c>
      <c r="C51" s="175">
        <f t="shared" si="9"/>
        <v>0</v>
      </c>
      <c r="D51" s="175" t="str">
        <f t="shared" si="10"/>
        <v>D1003.0</v>
      </c>
      <c r="E51" s="175"/>
      <c r="F51" s="175" t="str">
        <f t="shared" si="11"/>
        <v>D1013.0</v>
      </c>
      <c r="G51" s="178" t="str">
        <f t="shared" si="0"/>
        <v>1St进料机器人 工站完成复位[T]</v>
      </c>
      <c r="H51" s="175" t="str">
        <f t="shared" si="12"/>
        <v>D1023.0</v>
      </c>
      <c r="I51" s="175" t="str">
        <f t="shared" si="0"/>
        <v>2St二次定位平台 工站完成复位[T]</v>
      </c>
      <c r="J51" s="175" t="str">
        <f t="shared" si="13"/>
        <v>D1033.0</v>
      </c>
      <c r="K51" s="175" t="str">
        <f t="shared" si="0"/>
        <v>3St搬运机器人 工站完成复位[T]</v>
      </c>
      <c r="L51" s="175" t="str">
        <f t="shared" si="14"/>
        <v>D1043.0</v>
      </c>
      <c r="M51" s="175" t="str">
        <f t="shared" si="0"/>
        <v>4St#1热压站 工站完成复位[T]</v>
      </c>
      <c r="N51" s="175" t="str">
        <f t="shared" si="15"/>
        <v>D1053.0</v>
      </c>
      <c r="O51" s="175" t="str">
        <f t="shared" si="1"/>
        <v>4St#2热压站 工站完成复位[T]</v>
      </c>
      <c r="P51" s="175" t="str">
        <f t="shared" si="16"/>
        <v>D1063.0</v>
      </c>
      <c r="Q51" s="175" t="str">
        <f t="shared" si="2"/>
        <v>4St#3热压站 工站完成复位[T]</v>
      </c>
      <c r="R51" s="175" t="str">
        <f t="shared" si="17"/>
        <v>D1073.0</v>
      </c>
      <c r="S51" s="175" t="str">
        <f t="shared" si="3"/>
        <v>5St出料定位平台 工站完成复位[T]</v>
      </c>
      <c r="T51" s="175" t="str">
        <f t="shared" si="18"/>
        <v>D1083.0</v>
      </c>
      <c r="U51" s="175" t="str">
        <f t="shared" si="4"/>
        <v>6St出料机器人 工站完成复位[T]</v>
      </c>
      <c r="V51" s="175" t="str">
        <f t="shared" si="19"/>
        <v>D1093.0</v>
      </c>
      <c r="W51" s="175" t="str">
        <f t="shared" si="5"/>
        <v> 工站完成复位[T]</v>
      </c>
      <c r="X51" s="175" t="str">
        <f t="shared" si="20"/>
        <v>D1103.0</v>
      </c>
      <c r="Y51" s="175" t="str">
        <f t="shared" si="6"/>
        <v> 工站完成复位[T]</v>
      </c>
      <c r="Z51" s="175" t="str">
        <f t="shared" si="21"/>
        <v>D1113.0</v>
      </c>
      <c r="AA51" s="175" t="str">
        <f t="shared" si="7"/>
        <v> 工站完成复位[T]</v>
      </c>
    </row>
    <row r="52" spans="1:27">
      <c r="A52" s="175" t="s">
        <v>2930</v>
      </c>
      <c r="B52" s="177">
        <f t="shared" si="8"/>
        <v>1003</v>
      </c>
      <c r="C52" s="175">
        <f t="shared" si="9"/>
        <v>1</v>
      </c>
      <c r="D52" s="175" t="str">
        <f t="shared" si="10"/>
        <v>D1003.1</v>
      </c>
      <c r="E52" s="175"/>
      <c r="F52" s="175" t="str">
        <f t="shared" si="11"/>
        <v>D1013.1</v>
      </c>
      <c r="G52" s="175" t="str">
        <f t="shared" si="0"/>
        <v>1St进料机器人"</v>
      </c>
      <c r="H52" s="175" t="str">
        <f t="shared" si="12"/>
        <v>D1023.1</v>
      </c>
      <c r="I52" s="175" t="str">
        <f t="shared" si="0"/>
        <v>2St二次定位平台"</v>
      </c>
      <c r="J52" s="175" t="str">
        <f t="shared" si="13"/>
        <v>D1033.1</v>
      </c>
      <c r="K52" s="175" t="str">
        <f t="shared" si="0"/>
        <v>3St搬运机器人"</v>
      </c>
      <c r="L52" s="175" t="str">
        <f t="shared" si="14"/>
        <v>D1043.1</v>
      </c>
      <c r="M52" s="175" t="str">
        <f t="shared" si="0"/>
        <v>4St#1热压站"</v>
      </c>
      <c r="N52" s="175" t="str">
        <f t="shared" si="15"/>
        <v>D1053.1</v>
      </c>
      <c r="O52" s="175" t="str">
        <f t="shared" si="1"/>
        <v>4St#2热压站"</v>
      </c>
      <c r="P52" s="175" t="str">
        <f t="shared" si="16"/>
        <v>D1063.1</v>
      </c>
      <c r="Q52" s="175" t="str">
        <f t="shared" si="2"/>
        <v>4St#3热压站"</v>
      </c>
      <c r="R52" s="175" t="str">
        <f t="shared" si="17"/>
        <v>D1073.1</v>
      </c>
      <c r="S52" s="175" t="str">
        <f t="shared" si="3"/>
        <v>5St出料定位平台"</v>
      </c>
      <c r="T52" s="175" t="str">
        <f t="shared" si="18"/>
        <v>D1083.1</v>
      </c>
      <c r="U52" s="175" t="str">
        <f t="shared" si="4"/>
        <v>6St出料机器人"</v>
      </c>
      <c r="V52" s="175" t="str">
        <f t="shared" si="19"/>
        <v>D1093.1</v>
      </c>
      <c r="W52" s="175" t="str">
        <f t="shared" si="5"/>
        <v>"</v>
      </c>
      <c r="X52" s="175" t="str">
        <f t="shared" si="20"/>
        <v>D1103.1</v>
      </c>
      <c r="Y52" s="175" t="str">
        <f t="shared" si="6"/>
        <v>"</v>
      </c>
      <c r="Z52" s="175" t="str">
        <f t="shared" si="21"/>
        <v>D1113.1</v>
      </c>
      <c r="AA52" s="175" t="str">
        <f t="shared" si="7"/>
        <v>"</v>
      </c>
    </row>
    <row r="53" spans="1:27">
      <c r="A53" s="175" t="s">
        <v>2930</v>
      </c>
      <c r="B53" s="177">
        <f t="shared" si="8"/>
        <v>1003</v>
      </c>
      <c r="C53" s="175">
        <f t="shared" si="9"/>
        <v>2</v>
      </c>
      <c r="D53" s="175" t="str">
        <f t="shared" si="10"/>
        <v>D1003.2</v>
      </c>
      <c r="E53" s="175"/>
      <c r="F53" s="175" t="str">
        <f t="shared" si="11"/>
        <v>D1013.2</v>
      </c>
      <c r="G53" s="175" t="str">
        <f t="shared" si="0"/>
        <v>1St进料机器人"</v>
      </c>
      <c r="H53" s="175" t="str">
        <f t="shared" si="12"/>
        <v>D1023.2</v>
      </c>
      <c r="I53" s="175" t="str">
        <f t="shared" si="0"/>
        <v>2St二次定位平台"</v>
      </c>
      <c r="J53" s="175" t="str">
        <f t="shared" si="13"/>
        <v>D1033.2</v>
      </c>
      <c r="K53" s="175" t="str">
        <f t="shared" si="0"/>
        <v>3St搬运机器人"</v>
      </c>
      <c r="L53" s="175" t="str">
        <f t="shared" si="14"/>
        <v>D1043.2</v>
      </c>
      <c r="M53" s="175" t="str">
        <f t="shared" si="0"/>
        <v>4St#1热压站"</v>
      </c>
      <c r="N53" s="175" t="str">
        <f t="shared" si="15"/>
        <v>D1053.2</v>
      </c>
      <c r="O53" s="175" t="str">
        <f t="shared" si="1"/>
        <v>4St#2热压站"</v>
      </c>
      <c r="P53" s="175" t="str">
        <f t="shared" si="16"/>
        <v>D1063.2</v>
      </c>
      <c r="Q53" s="175" t="str">
        <f t="shared" si="2"/>
        <v>4St#3热压站"</v>
      </c>
      <c r="R53" s="175" t="str">
        <f t="shared" si="17"/>
        <v>D1073.2</v>
      </c>
      <c r="S53" s="175" t="str">
        <f t="shared" si="3"/>
        <v>5St出料定位平台"</v>
      </c>
      <c r="T53" s="175" t="str">
        <f t="shared" si="18"/>
        <v>D1083.2</v>
      </c>
      <c r="U53" s="175" t="str">
        <f t="shared" si="4"/>
        <v>6St出料机器人"</v>
      </c>
      <c r="V53" s="175" t="str">
        <f t="shared" si="19"/>
        <v>D1093.2</v>
      </c>
      <c r="W53" s="175" t="str">
        <f t="shared" si="5"/>
        <v>"</v>
      </c>
      <c r="X53" s="175" t="str">
        <f t="shared" si="20"/>
        <v>D1103.2</v>
      </c>
      <c r="Y53" s="175" t="str">
        <f t="shared" si="6"/>
        <v>"</v>
      </c>
      <c r="Z53" s="175" t="str">
        <f t="shared" si="21"/>
        <v>D1113.2</v>
      </c>
      <c r="AA53" s="175" t="str">
        <f t="shared" si="7"/>
        <v>"</v>
      </c>
    </row>
    <row r="54" spans="1:27">
      <c r="A54" s="175" t="s">
        <v>2930</v>
      </c>
      <c r="B54" s="177">
        <f t="shared" si="8"/>
        <v>1003</v>
      </c>
      <c r="C54" s="175">
        <f t="shared" si="9"/>
        <v>3</v>
      </c>
      <c r="D54" s="175" t="str">
        <f t="shared" si="10"/>
        <v>D1003.3</v>
      </c>
      <c r="E54" s="175"/>
      <c r="F54" s="175" t="str">
        <f t="shared" si="11"/>
        <v>D1013.3</v>
      </c>
      <c r="G54" s="175" t="str">
        <f t="shared" si="0"/>
        <v>1St进料机器人"</v>
      </c>
      <c r="H54" s="175" t="str">
        <f t="shared" si="12"/>
        <v>D1023.3</v>
      </c>
      <c r="I54" s="175" t="str">
        <f t="shared" si="0"/>
        <v>2St二次定位平台"</v>
      </c>
      <c r="J54" s="175" t="str">
        <f t="shared" si="13"/>
        <v>D1033.3</v>
      </c>
      <c r="K54" s="175" t="str">
        <f t="shared" si="0"/>
        <v>3St搬运机器人"</v>
      </c>
      <c r="L54" s="175" t="str">
        <f t="shared" si="14"/>
        <v>D1043.3</v>
      </c>
      <c r="M54" s="175" t="str">
        <f t="shared" si="0"/>
        <v>4St#1热压站"</v>
      </c>
      <c r="N54" s="175" t="str">
        <f t="shared" si="15"/>
        <v>D1053.3</v>
      </c>
      <c r="O54" s="175" t="str">
        <f t="shared" si="1"/>
        <v>4St#2热压站"</v>
      </c>
      <c r="P54" s="175" t="str">
        <f t="shared" si="16"/>
        <v>D1063.3</v>
      </c>
      <c r="Q54" s="175" t="str">
        <f t="shared" si="2"/>
        <v>4St#3热压站"</v>
      </c>
      <c r="R54" s="175" t="str">
        <f t="shared" si="17"/>
        <v>D1073.3</v>
      </c>
      <c r="S54" s="175" t="str">
        <f t="shared" si="3"/>
        <v>5St出料定位平台"</v>
      </c>
      <c r="T54" s="175" t="str">
        <f t="shared" si="18"/>
        <v>D1083.3</v>
      </c>
      <c r="U54" s="175" t="str">
        <f t="shared" si="4"/>
        <v>6St出料机器人"</v>
      </c>
      <c r="V54" s="175" t="str">
        <f t="shared" si="19"/>
        <v>D1093.3</v>
      </c>
      <c r="W54" s="175" t="str">
        <f t="shared" si="5"/>
        <v>"</v>
      </c>
      <c r="X54" s="175" t="str">
        <f t="shared" si="20"/>
        <v>D1103.3</v>
      </c>
      <c r="Y54" s="175" t="str">
        <f t="shared" si="6"/>
        <v>"</v>
      </c>
      <c r="Z54" s="175" t="str">
        <f t="shared" si="21"/>
        <v>D1113.3</v>
      </c>
      <c r="AA54" s="175" t="str">
        <f t="shared" si="7"/>
        <v>"</v>
      </c>
    </row>
    <row r="55" spans="1:27">
      <c r="A55" s="175" t="s">
        <v>2930</v>
      </c>
      <c r="B55" s="177">
        <f t="shared" si="8"/>
        <v>1003</v>
      </c>
      <c r="C55" s="175">
        <f t="shared" si="9"/>
        <v>4</v>
      </c>
      <c r="D55" s="175" t="str">
        <f t="shared" si="10"/>
        <v>D1003.4</v>
      </c>
      <c r="E55" s="175"/>
      <c r="F55" s="175" t="str">
        <f t="shared" si="11"/>
        <v>D1013.4</v>
      </c>
      <c r="G55" s="175" t="str">
        <f t="shared" si="0"/>
        <v>1St进料机器人"</v>
      </c>
      <c r="H55" s="175" t="str">
        <f t="shared" si="12"/>
        <v>D1023.4</v>
      </c>
      <c r="I55" s="175" t="str">
        <f t="shared" si="0"/>
        <v>2St二次定位平台"</v>
      </c>
      <c r="J55" s="175" t="str">
        <f t="shared" si="13"/>
        <v>D1033.4</v>
      </c>
      <c r="K55" s="175" t="str">
        <f t="shared" si="0"/>
        <v>3St搬运机器人"</v>
      </c>
      <c r="L55" s="175" t="str">
        <f t="shared" si="14"/>
        <v>D1043.4</v>
      </c>
      <c r="M55" s="175" t="str">
        <f t="shared" si="0"/>
        <v>4St#1热压站"</v>
      </c>
      <c r="N55" s="175" t="str">
        <f t="shared" si="15"/>
        <v>D1053.4</v>
      </c>
      <c r="O55" s="175" t="str">
        <f t="shared" si="1"/>
        <v>4St#2热压站"</v>
      </c>
      <c r="P55" s="175" t="str">
        <f t="shared" si="16"/>
        <v>D1063.4</v>
      </c>
      <c r="Q55" s="175" t="str">
        <f t="shared" si="2"/>
        <v>4St#3热压站"</v>
      </c>
      <c r="R55" s="175" t="str">
        <f t="shared" si="17"/>
        <v>D1073.4</v>
      </c>
      <c r="S55" s="175" t="str">
        <f t="shared" si="3"/>
        <v>5St出料定位平台"</v>
      </c>
      <c r="T55" s="175" t="str">
        <f t="shared" si="18"/>
        <v>D1083.4</v>
      </c>
      <c r="U55" s="175" t="str">
        <f t="shared" si="4"/>
        <v>6St出料机器人"</v>
      </c>
      <c r="V55" s="175" t="str">
        <f t="shared" si="19"/>
        <v>D1093.4</v>
      </c>
      <c r="W55" s="175" t="str">
        <f t="shared" si="5"/>
        <v>"</v>
      </c>
      <c r="X55" s="175" t="str">
        <f t="shared" si="20"/>
        <v>D1103.4</v>
      </c>
      <c r="Y55" s="175" t="str">
        <f t="shared" si="6"/>
        <v>"</v>
      </c>
      <c r="Z55" s="175" t="str">
        <f t="shared" si="21"/>
        <v>D1113.4</v>
      </c>
      <c r="AA55" s="175" t="str">
        <f t="shared" si="7"/>
        <v>"</v>
      </c>
    </row>
    <row r="56" spans="1:27">
      <c r="A56" s="175" t="s">
        <v>2930</v>
      </c>
      <c r="B56" s="177">
        <f t="shared" si="8"/>
        <v>1003</v>
      </c>
      <c r="C56" s="175">
        <f t="shared" si="9"/>
        <v>5</v>
      </c>
      <c r="D56" s="175" t="str">
        <f t="shared" si="10"/>
        <v>D1003.5</v>
      </c>
      <c r="E56" s="175"/>
      <c r="F56" s="175" t="str">
        <f t="shared" si="11"/>
        <v>D1013.5</v>
      </c>
      <c r="G56" s="175" t="str">
        <f t="shared" si="0"/>
        <v>1St进料机器人"</v>
      </c>
      <c r="H56" s="175" t="str">
        <f t="shared" si="12"/>
        <v>D1023.5</v>
      </c>
      <c r="I56" s="175" t="str">
        <f t="shared" si="0"/>
        <v>2St二次定位平台"</v>
      </c>
      <c r="J56" s="175" t="str">
        <f t="shared" si="13"/>
        <v>D1033.5</v>
      </c>
      <c r="K56" s="175" t="str">
        <f t="shared" si="0"/>
        <v>3St搬运机器人"</v>
      </c>
      <c r="L56" s="175" t="str">
        <f t="shared" si="14"/>
        <v>D1043.5</v>
      </c>
      <c r="M56" s="175" t="str">
        <f t="shared" si="0"/>
        <v>4St#1热压站"</v>
      </c>
      <c r="N56" s="175" t="str">
        <f t="shared" si="15"/>
        <v>D1053.5</v>
      </c>
      <c r="O56" s="175" t="str">
        <f t="shared" si="1"/>
        <v>4St#2热压站"</v>
      </c>
      <c r="P56" s="175" t="str">
        <f t="shared" si="16"/>
        <v>D1063.5</v>
      </c>
      <c r="Q56" s="175" t="str">
        <f t="shared" si="2"/>
        <v>4St#3热压站"</v>
      </c>
      <c r="R56" s="175" t="str">
        <f t="shared" si="17"/>
        <v>D1073.5</v>
      </c>
      <c r="S56" s="175" t="str">
        <f t="shared" si="3"/>
        <v>5St出料定位平台"</v>
      </c>
      <c r="T56" s="175" t="str">
        <f t="shared" si="18"/>
        <v>D1083.5</v>
      </c>
      <c r="U56" s="175" t="str">
        <f t="shared" si="4"/>
        <v>6St出料机器人"</v>
      </c>
      <c r="V56" s="175" t="str">
        <f t="shared" si="19"/>
        <v>D1093.5</v>
      </c>
      <c r="W56" s="175" t="str">
        <f t="shared" si="5"/>
        <v>"</v>
      </c>
      <c r="X56" s="175" t="str">
        <f t="shared" si="20"/>
        <v>D1103.5</v>
      </c>
      <c r="Y56" s="175" t="str">
        <f t="shared" si="6"/>
        <v>"</v>
      </c>
      <c r="Z56" s="175" t="str">
        <f t="shared" si="21"/>
        <v>D1113.5</v>
      </c>
      <c r="AA56" s="175" t="str">
        <f t="shared" si="7"/>
        <v>"</v>
      </c>
    </row>
    <row r="57" spans="1:27">
      <c r="A57" s="175" t="s">
        <v>2930</v>
      </c>
      <c r="B57" s="177">
        <f t="shared" si="8"/>
        <v>1003</v>
      </c>
      <c r="C57" s="175">
        <f t="shared" si="9"/>
        <v>6</v>
      </c>
      <c r="D57" s="175" t="str">
        <f t="shared" si="10"/>
        <v>D1003.6</v>
      </c>
      <c r="E57" s="175"/>
      <c r="F57" s="175" t="str">
        <f t="shared" si="11"/>
        <v>D1013.6</v>
      </c>
      <c r="G57" s="175" t="str">
        <f t="shared" si="0"/>
        <v>1St进料机器人"</v>
      </c>
      <c r="H57" s="175" t="str">
        <f t="shared" si="12"/>
        <v>D1023.6</v>
      </c>
      <c r="I57" s="175" t="str">
        <f t="shared" si="0"/>
        <v>2St二次定位平台"</v>
      </c>
      <c r="J57" s="175" t="str">
        <f t="shared" si="13"/>
        <v>D1033.6</v>
      </c>
      <c r="K57" s="175" t="str">
        <f t="shared" si="0"/>
        <v>3St搬运机器人"</v>
      </c>
      <c r="L57" s="175" t="str">
        <f t="shared" si="14"/>
        <v>D1043.6</v>
      </c>
      <c r="M57" s="175" t="str">
        <f t="shared" si="0"/>
        <v>4St#1热压站"</v>
      </c>
      <c r="N57" s="175" t="str">
        <f t="shared" si="15"/>
        <v>D1053.6</v>
      </c>
      <c r="O57" s="175" t="str">
        <f t="shared" si="1"/>
        <v>4St#2热压站"</v>
      </c>
      <c r="P57" s="175" t="str">
        <f t="shared" si="16"/>
        <v>D1063.6</v>
      </c>
      <c r="Q57" s="175" t="str">
        <f t="shared" si="2"/>
        <v>4St#3热压站"</v>
      </c>
      <c r="R57" s="175" t="str">
        <f t="shared" si="17"/>
        <v>D1073.6</v>
      </c>
      <c r="S57" s="175" t="str">
        <f t="shared" si="3"/>
        <v>5St出料定位平台"</v>
      </c>
      <c r="T57" s="175" t="str">
        <f t="shared" si="18"/>
        <v>D1083.6</v>
      </c>
      <c r="U57" s="175" t="str">
        <f t="shared" si="4"/>
        <v>6St出料机器人"</v>
      </c>
      <c r="V57" s="175" t="str">
        <f t="shared" si="19"/>
        <v>D1093.6</v>
      </c>
      <c r="W57" s="175" t="str">
        <f t="shared" si="5"/>
        <v>"</v>
      </c>
      <c r="X57" s="175" t="str">
        <f t="shared" si="20"/>
        <v>D1103.6</v>
      </c>
      <c r="Y57" s="175" t="str">
        <f t="shared" si="6"/>
        <v>"</v>
      </c>
      <c r="Z57" s="175" t="str">
        <f t="shared" si="21"/>
        <v>D1113.6</v>
      </c>
      <c r="AA57" s="175" t="str">
        <f t="shared" si="7"/>
        <v>"</v>
      </c>
    </row>
    <row r="58" spans="1:27">
      <c r="A58" s="175" t="s">
        <v>2930</v>
      </c>
      <c r="B58" s="177">
        <f t="shared" si="8"/>
        <v>1003</v>
      </c>
      <c r="C58" s="175">
        <f t="shared" si="9"/>
        <v>7</v>
      </c>
      <c r="D58" s="175" t="str">
        <f t="shared" si="10"/>
        <v>D1003.7</v>
      </c>
      <c r="E58" s="175"/>
      <c r="F58" s="175" t="str">
        <f t="shared" si="11"/>
        <v>D1013.7</v>
      </c>
      <c r="G58" s="175" t="str">
        <f t="shared" si="0"/>
        <v>1St进料机器人"</v>
      </c>
      <c r="H58" s="175" t="str">
        <f t="shared" si="12"/>
        <v>D1023.7</v>
      </c>
      <c r="I58" s="175" t="str">
        <f t="shared" si="0"/>
        <v>2St二次定位平台"</v>
      </c>
      <c r="J58" s="175" t="str">
        <f t="shared" si="13"/>
        <v>D1033.7</v>
      </c>
      <c r="K58" s="175" t="str">
        <f t="shared" si="0"/>
        <v>3St搬运机器人"</v>
      </c>
      <c r="L58" s="175" t="str">
        <f t="shared" si="14"/>
        <v>D1043.7</v>
      </c>
      <c r="M58" s="175" t="str">
        <f t="shared" si="0"/>
        <v>4St#1热压站"</v>
      </c>
      <c r="N58" s="175" t="str">
        <f t="shared" si="15"/>
        <v>D1053.7</v>
      </c>
      <c r="O58" s="175" t="str">
        <f t="shared" si="1"/>
        <v>4St#2热压站"</v>
      </c>
      <c r="P58" s="175" t="str">
        <f t="shared" si="16"/>
        <v>D1063.7</v>
      </c>
      <c r="Q58" s="175" t="str">
        <f t="shared" si="2"/>
        <v>4St#3热压站"</v>
      </c>
      <c r="R58" s="175" t="str">
        <f t="shared" si="17"/>
        <v>D1073.7</v>
      </c>
      <c r="S58" s="175" t="str">
        <f t="shared" si="3"/>
        <v>5St出料定位平台"</v>
      </c>
      <c r="T58" s="175" t="str">
        <f t="shared" si="18"/>
        <v>D1083.7</v>
      </c>
      <c r="U58" s="175" t="str">
        <f t="shared" si="4"/>
        <v>6St出料机器人"</v>
      </c>
      <c r="V58" s="175" t="str">
        <f t="shared" si="19"/>
        <v>D1093.7</v>
      </c>
      <c r="W58" s="175" t="str">
        <f t="shared" si="5"/>
        <v>"</v>
      </c>
      <c r="X58" s="175" t="str">
        <f t="shared" si="20"/>
        <v>D1103.7</v>
      </c>
      <c r="Y58" s="175" t="str">
        <f t="shared" si="6"/>
        <v>"</v>
      </c>
      <c r="Z58" s="175" t="str">
        <f t="shared" si="21"/>
        <v>D1113.7</v>
      </c>
      <c r="AA58" s="175" t="str">
        <f t="shared" si="7"/>
        <v>"</v>
      </c>
    </row>
    <row r="59" spans="1:27">
      <c r="A59" s="175" t="s">
        <v>2930</v>
      </c>
      <c r="B59" s="177">
        <f t="shared" si="8"/>
        <v>1003</v>
      </c>
      <c r="C59" s="175">
        <f t="shared" si="9"/>
        <v>8</v>
      </c>
      <c r="D59" s="175" t="str">
        <f t="shared" si="10"/>
        <v>D1003.8</v>
      </c>
      <c r="E59" s="175"/>
      <c r="F59" s="175" t="str">
        <f t="shared" si="11"/>
        <v>D1013.8</v>
      </c>
      <c r="G59" s="175" t="str">
        <f t="shared" si="0"/>
        <v>1St进料机器人"</v>
      </c>
      <c r="H59" s="175" t="str">
        <f t="shared" si="12"/>
        <v>D1023.8</v>
      </c>
      <c r="I59" s="175" t="str">
        <f t="shared" si="0"/>
        <v>2St二次定位平台"</v>
      </c>
      <c r="J59" s="175" t="str">
        <f t="shared" si="13"/>
        <v>D1033.8</v>
      </c>
      <c r="K59" s="175" t="str">
        <f t="shared" si="0"/>
        <v>3St搬运机器人"</v>
      </c>
      <c r="L59" s="175" t="str">
        <f t="shared" si="14"/>
        <v>D1043.8</v>
      </c>
      <c r="M59" s="175" t="str">
        <f t="shared" si="0"/>
        <v>4St#1热压站"</v>
      </c>
      <c r="N59" s="175" t="str">
        <f t="shared" si="15"/>
        <v>D1053.8</v>
      </c>
      <c r="O59" s="175" t="str">
        <f t="shared" si="1"/>
        <v>4St#2热压站"</v>
      </c>
      <c r="P59" s="175" t="str">
        <f t="shared" si="16"/>
        <v>D1063.8</v>
      </c>
      <c r="Q59" s="175" t="str">
        <f t="shared" si="2"/>
        <v>4St#3热压站"</v>
      </c>
      <c r="R59" s="175" t="str">
        <f t="shared" si="17"/>
        <v>D1073.8</v>
      </c>
      <c r="S59" s="175" t="str">
        <f t="shared" si="3"/>
        <v>5St出料定位平台"</v>
      </c>
      <c r="T59" s="175" t="str">
        <f t="shared" si="18"/>
        <v>D1083.8</v>
      </c>
      <c r="U59" s="175" t="str">
        <f t="shared" si="4"/>
        <v>6St出料机器人"</v>
      </c>
      <c r="V59" s="175" t="str">
        <f t="shared" si="19"/>
        <v>D1093.8</v>
      </c>
      <c r="W59" s="175" t="str">
        <f t="shared" si="5"/>
        <v>"</v>
      </c>
      <c r="X59" s="175" t="str">
        <f t="shared" si="20"/>
        <v>D1103.8</v>
      </c>
      <c r="Y59" s="175" t="str">
        <f t="shared" si="6"/>
        <v>"</v>
      </c>
      <c r="Z59" s="175" t="str">
        <f t="shared" si="21"/>
        <v>D1113.8</v>
      </c>
      <c r="AA59" s="175" t="str">
        <f t="shared" si="7"/>
        <v>"</v>
      </c>
    </row>
    <row r="60" spans="1:27">
      <c r="A60" s="175" t="s">
        <v>2930</v>
      </c>
      <c r="B60" s="177">
        <f t="shared" si="8"/>
        <v>1003</v>
      </c>
      <c r="C60" s="175">
        <f t="shared" si="9"/>
        <v>9</v>
      </c>
      <c r="D60" s="175" t="str">
        <f t="shared" si="10"/>
        <v>D1003.9</v>
      </c>
      <c r="E60" s="175"/>
      <c r="F60" s="175" t="str">
        <f t="shared" si="11"/>
        <v>D1013.9</v>
      </c>
      <c r="G60" s="175" t="str">
        <f t="shared" si="0"/>
        <v>1St进料机器人"</v>
      </c>
      <c r="H60" s="175" t="str">
        <f t="shared" si="12"/>
        <v>D1023.9</v>
      </c>
      <c r="I60" s="175" t="str">
        <f t="shared" si="0"/>
        <v>2St二次定位平台"</v>
      </c>
      <c r="J60" s="175" t="str">
        <f t="shared" si="13"/>
        <v>D1033.9</v>
      </c>
      <c r="K60" s="175" t="str">
        <f t="shared" si="0"/>
        <v>3St搬运机器人"</v>
      </c>
      <c r="L60" s="175" t="str">
        <f t="shared" si="14"/>
        <v>D1043.9</v>
      </c>
      <c r="M60" s="175" t="str">
        <f t="shared" si="0"/>
        <v>4St#1热压站"</v>
      </c>
      <c r="N60" s="175" t="str">
        <f t="shared" si="15"/>
        <v>D1053.9</v>
      </c>
      <c r="O60" s="175" t="str">
        <f t="shared" si="1"/>
        <v>4St#2热压站"</v>
      </c>
      <c r="P60" s="175" t="str">
        <f t="shared" si="16"/>
        <v>D1063.9</v>
      </c>
      <c r="Q60" s="175" t="str">
        <f t="shared" si="2"/>
        <v>4St#3热压站"</v>
      </c>
      <c r="R60" s="175" t="str">
        <f t="shared" si="17"/>
        <v>D1073.9</v>
      </c>
      <c r="S60" s="175" t="str">
        <f t="shared" si="3"/>
        <v>5St出料定位平台"</v>
      </c>
      <c r="T60" s="175" t="str">
        <f t="shared" si="18"/>
        <v>D1083.9</v>
      </c>
      <c r="U60" s="175" t="str">
        <f t="shared" si="4"/>
        <v>6St出料机器人"</v>
      </c>
      <c r="V60" s="175" t="str">
        <f t="shared" si="19"/>
        <v>D1093.9</v>
      </c>
      <c r="W60" s="175" t="str">
        <f t="shared" si="5"/>
        <v>"</v>
      </c>
      <c r="X60" s="175" t="str">
        <f t="shared" si="20"/>
        <v>D1103.9</v>
      </c>
      <c r="Y60" s="175" t="str">
        <f t="shared" si="6"/>
        <v>"</v>
      </c>
      <c r="Z60" s="175" t="str">
        <f t="shared" si="21"/>
        <v>D1113.9</v>
      </c>
      <c r="AA60" s="175" t="str">
        <f t="shared" si="7"/>
        <v>"</v>
      </c>
    </row>
    <row r="61" spans="1:27">
      <c r="A61" s="175" t="s">
        <v>2930</v>
      </c>
      <c r="B61" s="177">
        <f t="shared" si="8"/>
        <v>1003</v>
      </c>
      <c r="C61" s="175">
        <f t="shared" si="9"/>
        <v>10</v>
      </c>
      <c r="D61" s="175" t="str">
        <f t="shared" si="10"/>
        <v>D1003.10</v>
      </c>
      <c r="E61" s="175"/>
      <c r="F61" s="175" t="str">
        <f t="shared" si="11"/>
        <v>D1013.10</v>
      </c>
      <c r="G61" s="175" t="str">
        <f t="shared" si="0"/>
        <v>1St进料机器人"</v>
      </c>
      <c r="H61" s="175" t="str">
        <f t="shared" si="12"/>
        <v>D1023.10</v>
      </c>
      <c r="I61" s="175" t="str">
        <f t="shared" si="0"/>
        <v>2St二次定位平台"</v>
      </c>
      <c r="J61" s="175" t="str">
        <f t="shared" si="13"/>
        <v>D1033.10</v>
      </c>
      <c r="K61" s="175" t="str">
        <f t="shared" si="0"/>
        <v>3St搬运机器人"</v>
      </c>
      <c r="L61" s="175" t="str">
        <f t="shared" si="14"/>
        <v>D1043.10</v>
      </c>
      <c r="M61" s="175" t="str">
        <f t="shared" si="0"/>
        <v>4St#1热压站"</v>
      </c>
      <c r="N61" s="175" t="str">
        <f t="shared" si="15"/>
        <v>D1053.10</v>
      </c>
      <c r="O61" s="175" t="str">
        <f t="shared" si="1"/>
        <v>4St#2热压站"</v>
      </c>
      <c r="P61" s="175" t="str">
        <f t="shared" si="16"/>
        <v>D1063.10</v>
      </c>
      <c r="Q61" s="175" t="str">
        <f t="shared" si="2"/>
        <v>4St#3热压站"</v>
      </c>
      <c r="R61" s="175" t="str">
        <f t="shared" si="17"/>
        <v>D1073.10</v>
      </c>
      <c r="S61" s="175" t="str">
        <f t="shared" si="3"/>
        <v>5St出料定位平台"</v>
      </c>
      <c r="T61" s="175" t="str">
        <f t="shared" si="18"/>
        <v>D1083.10</v>
      </c>
      <c r="U61" s="175" t="str">
        <f t="shared" si="4"/>
        <v>6St出料机器人"</v>
      </c>
      <c r="V61" s="175" t="str">
        <f t="shared" si="19"/>
        <v>D1093.10</v>
      </c>
      <c r="W61" s="175" t="str">
        <f t="shared" si="5"/>
        <v>"</v>
      </c>
      <c r="X61" s="175" t="str">
        <f t="shared" si="20"/>
        <v>D1103.10</v>
      </c>
      <c r="Y61" s="175" t="str">
        <f t="shared" si="6"/>
        <v>"</v>
      </c>
      <c r="Z61" s="175" t="str">
        <f t="shared" si="21"/>
        <v>D1113.10</v>
      </c>
      <c r="AA61" s="175" t="str">
        <f t="shared" si="7"/>
        <v>"</v>
      </c>
    </row>
    <row r="62" spans="1:27">
      <c r="A62" s="175" t="s">
        <v>2930</v>
      </c>
      <c r="B62" s="177">
        <f t="shared" si="8"/>
        <v>1003</v>
      </c>
      <c r="C62" s="175">
        <f t="shared" si="9"/>
        <v>11</v>
      </c>
      <c r="D62" s="175" t="str">
        <f t="shared" si="10"/>
        <v>D1003.11</v>
      </c>
      <c r="E62" s="175"/>
      <c r="F62" s="175" t="str">
        <f t="shared" si="11"/>
        <v>D1013.11</v>
      </c>
      <c r="G62" s="175" t="str">
        <f t="shared" si="0"/>
        <v>1St进料机器人"</v>
      </c>
      <c r="H62" s="175" t="str">
        <f t="shared" si="12"/>
        <v>D1023.11</v>
      </c>
      <c r="I62" s="175" t="str">
        <f t="shared" si="0"/>
        <v>2St二次定位平台"</v>
      </c>
      <c r="J62" s="175" t="str">
        <f t="shared" si="13"/>
        <v>D1033.11</v>
      </c>
      <c r="K62" s="175" t="str">
        <f t="shared" si="0"/>
        <v>3St搬运机器人"</v>
      </c>
      <c r="L62" s="175" t="str">
        <f t="shared" si="14"/>
        <v>D1043.11</v>
      </c>
      <c r="M62" s="175" t="str">
        <f t="shared" si="0"/>
        <v>4St#1热压站"</v>
      </c>
      <c r="N62" s="175" t="str">
        <f t="shared" si="15"/>
        <v>D1053.11</v>
      </c>
      <c r="O62" s="175" t="str">
        <f t="shared" si="1"/>
        <v>4St#2热压站"</v>
      </c>
      <c r="P62" s="175" t="str">
        <f t="shared" si="16"/>
        <v>D1063.11</v>
      </c>
      <c r="Q62" s="175" t="str">
        <f t="shared" si="2"/>
        <v>4St#3热压站"</v>
      </c>
      <c r="R62" s="175" t="str">
        <f t="shared" si="17"/>
        <v>D1073.11</v>
      </c>
      <c r="S62" s="175" t="str">
        <f t="shared" si="3"/>
        <v>5St出料定位平台"</v>
      </c>
      <c r="T62" s="175" t="str">
        <f t="shared" si="18"/>
        <v>D1083.11</v>
      </c>
      <c r="U62" s="175" t="str">
        <f t="shared" si="4"/>
        <v>6St出料机器人"</v>
      </c>
      <c r="V62" s="175" t="str">
        <f t="shared" si="19"/>
        <v>D1093.11</v>
      </c>
      <c r="W62" s="175" t="str">
        <f t="shared" si="5"/>
        <v>"</v>
      </c>
      <c r="X62" s="175" t="str">
        <f t="shared" si="20"/>
        <v>D1103.11</v>
      </c>
      <c r="Y62" s="175" t="str">
        <f t="shared" si="6"/>
        <v>"</v>
      </c>
      <c r="Z62" s="175" t="str">
        <f t="shared" si="21"/>
        <v>D1113.11</v>
      </c>
      <c r="AA62" s="175" t="str">
        <f t="shared" si="7"/>
        <v>"</v>
      </c>
    </row>
    <row r="63" spans="1:27">
      <c r="A63" s="175" t="s">
        <v>2930</v>
      </c>
      <c r="B63" s="177">
        <f t="shared" si="8"/>
        <v>1003</v>
      </c>
      <c r="C63" s="175">
        <f t="shared" si="9"/>
        <v>12</v>
      </c>
      <c r="D63" s="175" t="str">
        <f t="shared" si="10"/>
        <v>D1003.12</v>
      </c>
      <c r="E63" s="175"/>
      <c r="F63" s="175" t="str">
        <f t="shared" si="11"/>
        <v>D1013.12</v>
      </c>
      <c r="G63" s="175" t="str">
        <f t="shared" si="0"/>
        <v>1St进料机器人"</v>
      </c>
      <c r="H63" s="175" t="str">
        <f t="shared" si="12"/>
        <v>D1023.12</v>
      </c>
      <c r="I63" s="175" t="str">
        <f t="shared" si="0"/>
        <v>2St二次定位平台"</v>
      </c>
      <c r="J63" s="175" t="str">
        <f t="shared" si="13"/>
        <v>D1033.12</v>
      </c>
      <c r="K63" s="175" t="str">
        <f t="shared" si="0"/>
        <v>3St搬运机器人"</v>
      </c>
      <c r="L63" s="175" t="str">
        <f t="shared" si="14"/>
        <v>D1043.12</v>
      </c>
      <c r="M63" s="175" t="str">
        <f t="shared" si="0"/>
        <v>4St#1热压站"</v>
      </c>
      <c r="N63" s="175" t="str">
        <f t="shared" si="15"/>
        <v>D1053.12</v>
      </c>
      <c r="O63" s="175" t="str">
        <f t="shared" si="1"/>
        <v>4St#2热压站"</v>
      </c>
      <c r="P63" s="175" t="str">
        <f t="shared" si="16"/>
        <v>D1063.12</v>
      </c>
      <c r="Q63" s="175" t="str">
        <f t="shared" si="2"/>
        <v>4St#3热压站"</v>
      </c>
      <c r="R63" s="175" t="str">
        <f t="shared" si="17"/>
        <v>D1073.12</v>
      </c>
      <c r="S63" s="175" t="str">
        <f t="shared" si="3"/>
        <v>5St出料定位平台"</v>
      </c>
      <c r="T63" s="175" t="str">
        <f t="shared" si="18"/>
        <v>D1083.12</v>
      </c>
      <c r="U63" s="175" t="str">
        <f t="shared" si="4"/>
        <v>6St出料机器人"</v>
      </c>
      <c r="V63" s="175" t="str">
        <f t="shared" si="19"/>
        <v>D1093.12</v>
      </c>
      <c r="W63" s="175" t="str">
        <f t="shared" si="5"/>
        <v>"</v>
      </c>
      <c r="X63" s="175" t="str">
        <f t="shared" si="20"/>
        <v>D1103.12</v>
      </c>
      <c r="Y63" s="175" t="str">
        <f t="shared" si="6"/>
        <v>"</v>
      </c>
      <c r="Z63" s="175" t="str">
        <f t="shared" si="21"/>
        <v>D1113.12</v>
      </c>
      <c r="AA63" s="175" t="str">
        <f t="shared" si="7"/>
        <v>"</v>
      </c>
    </row>
    <row r="64" spans="1:27">
      <c r="A64" s="175" t="s">
        <v>2930</v>
      </c>
      <c r="B64" s="177">
        <f t="shared" si="8"/>
        <v>1003</v>
      </c>
      <c r="C64" s="175">
        <f t="shared" si="9"/>
        <v>13</v>
      </c>
      <c r="D64" s="175" t="str">
        <f t="shared" si="10"/>
        <v>D1003.13</v>
      </c>
      <c r="E64" s="175"/>
      <c r="F64" s="175" t="str">
        <f t="shared" si="11"/>
        <v>D1013.13</v>
      </c>
      <c r="G64" s="175" t="str">
        <f t="shared" si="0"/>
        <v>1St进料机器人"</v>
      </c>
      <c r="H64" s="175" t="str">
        <f t="shared" si="12"/>
        <v>D1023.13</v>
      </c>
      <c r="I64" s="175" t="str">
        <f t="shared" si="0"/>
        <v>2St二次定位平台"</v>
      </c>
      <c r="J64" s="175" t="str">
        <f t="shared" si="13"/>
        <v>D1033.13</v>
      </c>
      <c r="K64" s="175" t="str">
        <f t="shared" si="0"/>
        <v>3St搬运机器人"</v>
      </c>
      <c r="L64" s="175" t="str">
        <f t="shared" si="14"/>
        <v>D1043.13</v>
      </c>
      <c r="M64" s="175" t="str">
        <f t="shared" si="0"/>
        <v>4St#1热压站"</v>
      </c>
      <c r="N64" s="175" t="str">
        <f t="shared" si="15"/>
        <v>D1053.13</v>
      </c>
      <c r="O64" s="175" t="str">
        <f t="shared" si="1"/>
        <v>4St#2热压站"</v>
      </c>
      <c r="P64" s="175" t="str">
        <f t="shared" si="16"/>
        <v>D1063.13</v>
      </c>
      <c r="Q64" s="175" t="str">
        <f t="shared" si="2"/>
        <v>4St#3热压站"</v>
      </c>
      <c r="R64" s="175" t="str">
        <f t="shared" si="17"/>
        <v>D1073.13</v>
      </c>
      <c r="S64" s="175" t="str">
        <f t="shared" si="3"/>
        <v>5St出料定位平台"</v>
      </c>
      <c r="T64" s="175" t="str">
        <f t="shared" si="18"/>
        <v>D1083.13</v>
      </c>
      <c r="U64" s="175" t="str">
        <f t="shared" si="4"/>
        <v>6St出料机器人"</v>
      </c>
      <c r="V64" s="175" t="str">
        <f t="shared" si="19"/>
        <v>D1093.13</v>
      </c>
      <c r="W64" s="175" t="str">
        <f t="shared" si="5"/>
        <v>"</v>
      </c>
      <c r="X64" s="175" t="str">
        <f t="shared" si="20"/>
        <v>D1103.13</v>
      </c>
      <c r="Y64" s="175" t="str">
        <f t="shared" si="6"/>
        <v>"</v>
      </c>
      <c r="Z64" s="175" t="str">
        <f t="shared" si="21"/>
        <v>D1113.13</v>
      </c>
      <c r="AA64" s="175" t="str">
        <f t="shared" si="7"/>
        <v>"</v>
      </c>
    </row>
    <row r="65" spans="1:27">
      <c r="A65" s="175" t="s">
        <v>2930</v>
      </c>
      <c r="B65" s="177">
        <f t="shared" si="8"/>
        <v>1003</v>
      </c>
      <c r="C65" s="175">
        <f t="shared" si="9"/>
        <v>14</v>
      </c>
      <c r="D65" s="175" t="str">
        <f t="shared" si="10"/>
        <v>D1003.14</v>
      </c>
      <c r="E65" s="175"/>
      <c r="F65" s="175" t="str">
        <f t="shared" si="11"/>
        <v>D1013.14</v>
      </c>
      <c r="G65" s="175" t="str">
        <f t="shared" si="0"/>
        <v>1St进料机器人"</v>
      </c>
      <c r="H65" s="175" t="str">
        <f t="shared" si="12"/>
        <v>D1023.14</v>
      </c>
      <c r="I65" s="175" t="str">
        <f t="shared" si="0"/>
        <v>2St二次定位平台"</v>
      </c>
      <c r="J65" s="175" t="str">
        <f t="shared" si="13"/>
        <v>D1033.14</v>
      </c>
      <c r="K65" s="175" t="str">
        <f t="shared" si="0"/>
        <v>3St搬运机器人"</v>
      </c>
      <c r="L65" s="175" t="str">
        <f t="shared" si="14"/>
        <v>D1043.14</v>
      </c>
      <c r="M65" s="175" t="str">
        <f t="shared" si="0"/>
        <v>4St#1热压站"</v>
      </c>
      <c r="N65" s="175" t="str">
        <f t="shared" si="15"/>
        <v>D1053.14</v>
      </c>
      <c r="O65" s="175" t="str">
        <f t="shared" si="1"/>
        <v>4St#2热压站"</v>
      </c>
      <c r="P65" s="175" t="str">
        <f t="shared" si="16"/>
        <v>D1063.14</v>
      </c>
      <c r="Q65" s="175" t="str">
        <f t="shared" si="2"/>
        <v>4St#3热压站"</v>
      </c>
      <c r="R65" s="175" t="str">
        <f t="shared" si="17"/>
        <v>D1073.14</v>
      </c>
      <c r="S65" s="175" t="str">
        <f t="shared" si="3"/>
        <v>5St出料定位平台"</v>
      </c>
      <c r="T65" s="175" t="str">
        <f t="shared" si="18"/>
        <v>D1083.14</v>
      </c>
      <c r="U65" s="175" t="str">
        <f t="shared" si="4"/>
        <v>6St出料机器人"</v>
      </c>
      <c r="V65" s="175" t="str">
        <f t="shared" si="19"/>
        <v>D1093.14</v>
      </c>
      <c r="W65" s="175" t="str">
        <f t="shared" si="5"/>
        <v>"</v>
      </c>
      <c r="X65" s="175" t="str">
        <f t="shared" si="20"/>
        <v>D1103.14</v>
      </c>
      <c r="Y65" s="175" t="str">
        <f t="shared" si="6"/>
        <v>"</v>
      </c>
      <c r="Z65" s="175" t="str">
        <f t="shared" si="21"/>
        <v>D1113.14</v>
      </c>
      <c r="AA65" s="175" t="str">
        <f t="shared" si="7"/>
        <v>"</v>
      </c>
    </row>
    <row r="66" spans="1:27">
      <c r="A66" s="175" t="s">
        <v>2930</v>
      </c>
      <c r="B66" s="177">
        <f t="shared" si="8"/>
        <v>1003</v>
      </c>
      <c r="C66" s="175">
        <f t="shared" si="9"/>
        <v>15</v>
      </c>
      <c r="D66" s="175" t="str">
        <f t="shared" si="10"/>
        <v>D1003.15</v>
      </c>
      <c r="E66" s="175"/>
      <c r="F66" s="175" t="str">
        <f t="shared" si="11"/>
        <v>D1013.15</v>
      </c>
      <c r="G66" s="175" t="str">
        <f t="shared" si="0"/>
        <v>1St进料机器人"</v>
      </c>
      <c r="H66" s="175" t="str">
        <f t="shared" si="12"/>
        <v>D1023.15</v>
      </c>
      <c r="I66" s="175" t="str">
        <f t="shared" si="0"/>
        <v>2St二次定位平台"</v>
      </c>
      <c r="J66" s="175" t="str">
        <f t="shared" si="13"/>
        <v>D1033.15</v>
      </c>
      <c r="K66" s="175" t="str">
        <f t="shared" si="0"/>
        <v>3St搬运机器人"</v>
      </c>
      <c r="L66" s="175" t="str">
        <f t="shared" si="14"/>
        <v>D1043.15</v>
      </c>
      <c r="M66" s="175" t="str">
        <f>M$1&amp;""&amp;$A66</f>
        <v>4St#1热压站"</v>
      </c>
      <c r="N66" s="175" t="str">
        <f t="shared" si="15"/>
        <v>D1053.15</v>
      </c>
      <c r="O66" s="175" t="str">
        <f t="shared" si="1"/>
        <v>4St#2热压站"</v>
      </c>
      <c r="P66" s="175" t="str">
        <f t="shared" si="16"/>
        <v>D1063.15</v>
      </c>
      <c r="Q66" s="175" t="str">
        <f t="shared" si="2"/>
        <v>4St#3热压站"</v>
      </c>
      <c r="R66" s="175" t="str">
        <f t="shared" si="17"/>
        <v>D1073.15</v>
      </c>
      <c r="S66" s="175" t="str">
        <f t="shared" si="3"/>
        <v>5St出料定位平台"</v>
      </c>
      <c r="T66" s="175" t="str">
        <f t="shared" si="18"/>
        <v>D1083.15</v>
      </c>
      <c r="U66" s="175" t="str">
        <f t="shared" si="4"/>
        <v>6St出料机器人"</v>
      </c>
      <c r="V66" s="175" t="str">
        <f t="shared" si="19"/>
        <v>D1093.15</v>
      </c>
      <c r="W66" s="175" t="str">
        <f t="shared" si="5"/>
        <v>"</v>
      </c>
      <c r="X66" s="175" t="str">
        <f t="shared" si="20"/>
        <v>D1103.15</v>
      </c>
      <c r="Y66" s="175" t="str">
        <f t="shared" si="6"/>
        <v>"</v>
      </c>
      <c r="Z66" s="175" t="str">
        <f t="shared" si="21"/>
        <v>D1113.15</v>
      </c>
      <c r="AA66" s="175" t="str">
        <f t="shared" si="7"/>
        <v>"</v>
      </c>
    </row>
    <row r="67" spans="1:27">
      <c r="A67" s="175" t="s">
        <v>2975</v>
      </c>
      <c r="B67" s="177">
        <f t="shared" si="8"/>
        <v>1004</v>
      </c>
      <c r="C67" s="175">
        <f t="shared" si="9"/>
        <v>0</v>
      </c>
      <c r="D67" s="175" t="str">
        <f t="shared" si="10"/>
        <v>D1004.0</v>
      </c>
      <c r="E67" s="175"/>
      <c r="F67" s="175" t="str">
        <f t="shared" si="11"/>
        <v>D1014.0</v>
      </c>
      <c r="G67" s="175" t="s">
        <v>2976</v>
      </c>
      <c r="H67" s="175" t="str">
        <f t="shared" si="12"/>
        <v>D1024.0</v>
      </c>
      <c r="I67" s="175" t="str">
        <f t="shared" ref="G67:U98" si="22">I$1&amp;""&amp;$A67</f>
        <v>2St二次定位平台上游就绪-0</v>
      </c>
      <c r="J67" s="175" t="str">
        <f t="shared" si="13"/>
        <v>D1034.0</v>
      </c>
      <c r="K67" s="175" t="str">
        <f t="shared" si="22"/>
        <v>3St搬运机器人上游就绪-0</v>
      </c>
      <c r="L67" s="175" t="str">
        <f t="shared" si="14"/>
        <v>D1044.0</v>
      </c>
      <c r="M67" s="175" t="str">
        <f t="shared" si="22"/>
        <v>4St#1热压站上游就绪-0</v>
      </c>
      <c r="N67" s="175" t="str">
        <f t="shared" si="15"/>
        <v>D1054.0</v>
      </c>
      <c r="O67" s="175" t="str">
        <f t="shared" si="22"/>
        <v>4St#2热压站上游就绪-0</v>
      </c>
      <c r="P67" s="175" t="str">
        <f t="shared" si="16"/>
        <v>D1064.0</v>
      </c>
      <c r="Q67" s="175" t="str">
        <f t="shared" si="22"/>
        <v>4St#3热压站上游就绪-0</v>
      </c>
      <c r="R67" s="175" t="str">
        <f t="shared" si="17"/>
        <v>D1074.0</v>
      </c>
      <c r="S67" s="175" t="str">
        <f t="shared" si="22"/>
        <v>5St出料定位平台上游就绪-0</v>
      </c>
      <c r="T67" s="175" t="str">
        <f t="shared" si="18"/>
        <v>D1084.0</v>
      </c>
      <c r="U67" s="175" t="str">
        <f t="shared" si="22"/>
        <v>6St出料机器人上游就绪-0</v>
      </c>
      <c r="V67" s="175" t="str">
        <f t="shared" si="19"/>
        <v>D1094.0</v>
      </c>
      <c r="W67" s="175" t="str">
        <f t="shared" ref="W67:W130" si="23">W$1&amp;""&amp;$A67</f>
        <v>上游就绪-0</v>
      </c>
      <c r="X67" s="175" t="str">
        <f t="shared" si="20"/>
        <v>D1104.0</v>
      </c>
      <c r="Y67" s="175" t="str">
        <f t="shared" ref="Y67:Y130" si="24">Y$1&amp;""&amp;$A67</f>
        <v>上游就绪-0</v>
      </c>
      <c r="Z67" s="175" t="str">
        <f t="shared" si="21"/>
        <v>D1114.0</v>
      </c>
      <c r="AA67" s="175" t="str">
        <f t="shared" ref="AA67:AA130" si="25">AA$1&amp;""&amp;$A67</f>
        <v>上游就绪-0</v>
      </c>
    </row>
    <row r="68" spans="1:27">
      <c r="A68" s="175" t="s">
        <v>2977</v>
      </c>
      <c r="B68" s="177">
        <f t="shared" ref="B68:B130" si="26">IF(C67&lt;&gt;15,B67,B67+1)</f>
        <v>1004</v>
      </c>
      <c r="C68" s="175">
        <f t="shared" ref="C68:C131" si="27">IF(C67&lt;&gt;15,C67+1,0)</f>
        <v>1</v>
      </c>
      <c r="D68" s="175" t="str">
        <f t="shared" ref="D68:D131" si="28">$A$2&amp;$B68&amp;"."&amp;$C68</f>
        <v>D1004.1</v>
      </c>
      <c r="E68" s="175"/>
      <c r="F68" s="175" t="str">
        <f t="shared" ref="F68:F131" si="29">$A$2&amp;(MID(D68,2,4)+10)&amp;"."&amp;$C68</f>
        <v>D1014.1</v>
      </c>
      <c r="G68" s="175" t="s">
        <v>2978</v>
      </c>
      <c r="H68" s="175" t="str">
        <f t="shared" ref="H68:H131" si="30">$A$2&amp;(MID(F68,2,4)+10)&amp;"."&amp;$C68</f>
        <v>D1024.1</v>
      </c>
      <c r="I68" s="175" t="str">
        <f t="shared" si="22"/>
        <v>2St二次定位平台使能上游-0</v>
      </c>
      <c r="J68" s="175" t="str">
        <f t="shared" ref="J68:J130" si="31">$A$2&amp;(MID(H68,2,4)+10)&amp;"."&amp;$C68</f>
        <v>D1034.1</v>
      </c>
      <c r="K68" s="175" t="str">
        <f t="shared" si="22"/>
        <v>3St搬运机器人使能上游-0</v>
      </c>
      <c r="L68" s="175" t="str">
        <f t="shared" ref="L68:L130" si="32">$A$2&amp;(MID(J68,2,4)+10)&amp;"."&amp;$C68</f>
        <v>D1044.1</v>
      </c>
      <c r="M68" s="175" t="str">
        <f t="shared" si="22"/>
        <v>4St#1热压站使能上游-0</v>
      </c>
      <c r="N68" s="175" t="str">
        <f t="shared" ref="N68:N130" si="33">$A$2&amp;(MID(L68,2,4)+10)&amp;"."&amp;$C68</f>
        <v>D1054.1</v>
      </c>
      <c r="O68" s="175" t="str">
        <f t="shared" si="22"/>
        <v>4St#2热压站使能上游-0</v>
      </c>
      <c r="P68" s="175" t="str">
        <f t="shared" ref="P68:P130" si="34">$A$2&amp;(MID(N68,2,4)+10)&amp;"."&amp;$C68</f>
        <v>D1064.1</v>
      </c>
      <c r="Q68" s="175" t="str">
        <f t="shared" si="22"/>
        <v>4St#3热压站使能上游-0</v>
      </c>
      <c r="R68" s="175" t="str">
        <f t="shared" ref="R68:R130" si="35">$A$2&amp;(MID(P68,2,4)+10)&amp;"."&amp;$C68</f>
        <v>D1074.1</v>
      </c>
      <c r="S68" s="175" t="str">
        <f t="shared" si="22"/>
        <v>5St出料定位平台使能上游-0</v>
      </c>
      <c r="T68" s="175" t="str">
        <f t="shared" ref="T68:T130" si="36">$A$2&amp;(MID(R68,2,4)+10)&amp;"."&amp;$C68</f>
        <v>D1084.1</v>
      </c>
      <c r="U68" s="175" t="str">
        <f t="shared" si="22"/>
        <v>6St出料机器人使能上游-0</v>
      </c>
      <c r="V68" s="175" t="str">
        <f t="shared" ref="V68:V130" si="37">$A$2&amp;(MID(T68,2,4)+10)&amp;"."&amp;$C68</f>
        <v>D1094.1</v>
      </c>
      <c r="W68" s="175" t="str">
        <f t="shared" si="23"/>
        <v>使能上游-0</v>
      </c>
      <c r="X68" s="175" t="str">
        <f t="shared" ref="X68:X130" si="38">$A$2&amp;(MID(V68,2,4)+10)&amp;"."&amp;$C68</f>
        <v>D1104.1</v>
      </c>
      <c r="Y68" s="175" t="str">
        <f t="shared" si="24"/>
        <v>使能上游-0</v>
      </c>
      <c r="Z68" s="175" t="str">
        <f t="shared" ref="Z68:Z130" si="39">$A$2&amp;(MID(X68,2,4)+10)&amp;"."&amp;$C68</f>
        <v>D1114.1</v>
      </c>
      <c r="AA68" s="175" t="str">
        <f t="shared" si="25"/>
        <v>使能上游-0</v>
      </c>
    </row>
    <row r="69" spans="1:27">
      <c r="A69" s="175" t="s">
        <v>2979</v>
      </c>
      <c r="B69" s="177">
        <f t="shared" si="26"/>
        <v>1004</v>
      </c>
      <c r="C69" s="175">
        <f t="shared" si="27"/>
        <v>2</v>
      </c>
      <c r="D69" s="175" t="str">
        <f t="shared" si="28"/>
        <v>D1004.2</v>
      </c>
      <c r="E69" s="175"/>
      <c r="F69" s="175" t="str">
        <f t="shared" si="29"/>
        <v>D1014.2</v>
      </c>
      <c r="G69" s="175" t="s">
        <v>2980</v>
      </c>
      <c r="H69" s="175" t="str">
        <f t="shared" si="30"/>
        <v>D1024.2</v>
      </c>
      <c r="I69" s="175" t="str">
        <f t="shared" si="22"/>
        <v>2St二次定位平台上游就绪-1</v>
      </c>
      <c r="J69" s="175" t="str">
        <f t="shared" si="31"/>
        <v>D1034.2</v>
      </c>
      <c r="K69" s="175" t="str">
        <f t="shared" si="22"/>
        <v>3St搬运机器人上游就绪-1</v>
      </c>
      <c r="L69" s="175" t="str">
        <f t="shared" si="32"/>
        <v>D1044.2</v>
      </c>
      <c r="M69" s="175" t="str">
        <f t="shared" si="22"/>
        <v>4St#1热压站上游就绪-1</v>
      </c>
      <c r="N69" s="175" t="str">
        <f t="shared" si="33"/>
        <v>D1054.2</v>
      </c>
      <c r="O69" s="175" t="str">
        <f t="shared" si="22"/>
        <v>4St#2热压站上游就绪-1</v>
      </c>
      <c r="P69" s="175" t="str">
        <f t="shared" si="34"/>
        <v>D1064.2</v>
      </c>
      <c r="Q69" s="175" t="str">
        <f t="shared" si="22"/>
        <v>4St#3热压站上游就绪-1</v>
      </c>
      <c r="R69" s="175" t="str">
        <f t="shared" si="35"/>
        <v>D1074.2</v>
      </c>
      <c r="S69" s="175" t="str">
        <f t="shared" si="22"/>
        <v>5St出料定位平台上游就绪-1</v>
      </c>
      <c r="T69" s="175" t="str">
        <f t="shared" si="36"/>
        <v>D1084.2</v>
      </c>
      <c r="U69" s="175" t="str">
        <f t="shared" si="22"/>
        <v>6St出料机器人上游就绪-1</v>
      </c>
      <c r="V69" s="175" t="str">
        <f t="shared" si="37"/>
        <v>D1094.2</v>
      </c>
      <c r="W69" s="175" t="str">
        <f t="shared" si="23"/>
        <v>上游就绪-1</v>
      </c>
      <c r="X69" s="175" t="str">
        <f t="shared" si="38"/>
        <v>D1104.2</v>
      </c>
      <c r="Y69" s="175" t="str">
        <f t="shared" si="24"/>
        <v>上游就绪-1</v>
      </c>
      <c r="Z69" s="175" t="str">
        <f t="shared" si="39"/>
        <v>D1114.2</v>
      </c>
      <c r="AA69" s="175" t="str">
        <f t="shared" si="25"/>
        <v>上游就绪-1</v>
      </c>
    </row>
    <row r="70" spans="1:27">
      <c r="A70" s="175" t="s">
        <v>2981</v>
      </c>
      <c r="B70" s="177">
        <f t="shared" si="26"/>
        <v>1004</v>
      </c>
      <c r="C70" s="175">
        <f t="shared" si="27"/>
        <v>3</v>
      </c>
      <c r="D70" s="175" t="str">
        <f t="shared" si="28"/>
        <v>D1004.3</v>
      </c>
      <c r="E70" s="175"/>
      <c r="F70" s="175" t="str">
        <f t="shared" si="29"/>
        <v>D1014.3</v>
      </c>
      <c r="G70" s="175" t="s">
        <v>2982</v>
      </c>
      <c r="H70" s="175" t="str">
        <f t="shared" si="30"/>
        <v>D1024.3</v>
      </c>
      <c r="I70" s="175" t="str">
        <f t="shared" si="22"/>
        <v>2St二次定位平台使能上游-1</v>
      </c>
      <c r="J70" s="175" t="str">
        <f t="shared" si="31"/>
        <v>D1034.3</v>
      </c>
      <c r="K70" s="175" t="str">
        <f t="shared" si="22"/>
        <v>3St搬运机器人使能上游-1</v>
      </c>
      <c r="L70" s="175" t="str">
        <f t="shared" si="32"/>
        <v>D1044.3</v>
      </c>
      <c r="M70" s="175" t="str">
        <f t="shared" si="22"/>
        <v>4St#1热压站使能上游-1</v>
      </c>
      <c r="N70" s="175" t="str">
        <f t="shared" si="33"/>
        <v>D1054.3</v>
      </c>
      <c r="O70" s="175" t="str">
        <f t="shared" si="22"/>
        <v>4St#2热压站使能上游-1</v>
      </c>
      <c r="P70" s="175" t="str">
        <f t="shared" si="34"/>
        <v>D1064.3</v>
      </c>
      <c r="Q70" s="175" t="str">
        <f t="shared" si="22"/>
        <v>4St#3热压站使能上游-1</v>
      </c>
      <c r="R70" s="175" t="str">
        <f t="shared" si="35"/>
        <v>D1074.3</v>
      </c>
      <c r="S70" s="175" t="str">
        <f t="shared" si="22"/>
        <v>5St出料定位平台使能上游-1</v>
      </c>
      <c r="T70" s="175" t="str">
        <f t="shared" si="36"/>
        <v>D1084.3</v>
      </c>
      <c r="U70" s="175" t="str">
        <f t="shared" si="22"/>
        <v>6St出料机器人使能上游-1</v>
      </c>
      <c r="V70" s="175" t="str">
        <f t="shared" si="37"/>
        <v>D1094.3</v>
      </c>
      <c r="W70" s="175" t="str">
        <f t="shared" si="23"/>
        <v>使能上游-1</v>
      </c>
      <c r="X70" s="175" t="str">
        <f t="shared" si="38"/>
        <v>D1104.3</v>
      </c>
      <c r="Y70" s="175" t="str">
        <f t="shared" si="24"/>
        <v>使能上游-1</v>
      </c>
      <c r="Z70" s="175" t="str">
        <f t="shared" si="39"/>
        <v>D1114.3</v>
      </c>
      <c r="AA70" s="175" t="str">
        <f t="shared" si="25"/>
        <v>使能上游-1</v>
      </c>
    </row>
    <row r="71" spans="1:27">
      <c r="A71" s="175" t="s">
        <v>2983</v>
      </c>
      <c r="B71" s="177">
        <f t="shared" si="26"/>
        <v>1004</v>
      </c>
      <c r="C71" s="175">
        <f t="shared" si="27"/>
        <v>4</v>
      </c>
      <c r="D71" s="175" t="str">
        <f t="shared" si="28"/>
        <v>D1004.4</v>
      </c>
      <c r="E71" s="175"/>
      <c r="F71" s="175" t="str">
        <f t="shared" si="29"/>
        <v>D1014.4</v>
      </c>
      <c r="G71" s="175" t="s">
        <v>2984</v>
      </c>
      <c r="H71" s="175" t="str">
        <f t="shared" si="30"/>
        <v>D1024.4</v>
      </c>
      <c r="I71" s="175" t="str">
        <f t="shared" si="22"/>
        <v>2St二次定位平台上游就绪-2</v>
      </c>
      <c r="J71" s="175" t="str">
        <f t="shared" si="31"/>
        <v>D1034.4</v>
      </c>
      <c r="K71" s="175" t="str">
        <f t="shared" si="22"/>
        <v>3St搬运机器人上游就绪-2</v>
      </c>
      <c r="L71" s="175" t="str">
        <f t="shared" si="32"/>
        <v>D1044.4</v>
      </c>
      <c r="M71" s="175" t="str">
        <f t="shared" si="22"/>
        <v>4St#1热压站上游就绪-2</v>
      </c>
      <c r="N71" s="175" t="str">
        <f t="shared" si="33"/>
        <v>D1054.4</v>
      </c>
      <c r="O71" s="175" t="str">
        <f t="shared" si="22"/>
        <v>4St#2热压站上游就绪-2</v>
      </c>
      <c r="P71" s="175" t="str">
        <f t="shared" si="34"/>
        <v>D1064.4</v>
      </c>
      <c r="Q71" s="175" t="str">
        <f t="shared" si="22"/>
        <v>4St#3热压站上游就绪-2</v>
      </c>
      <c r="R71" s="175" t="str">
        <f t="shared" si="35"/>
        <v>D1074.4</v>
      </c>
      <c r="S71" s="175" t="str">
        <f t="shared" si="22"/>
        <v>5St出料定位平台上游就绪-2</v>
      </c>
      <c r="T71" s="175" t="str">
        <f t="shared" si="36"/>
        <v>D1084.4</v>
      </c>
      <c r="U71" s="175" t="str">
        <f t="shared" si="22"/>
        <v>6St出料机器人上游就绪-2</v>
      </c>
      <c r="V71" s="175" t="str">
        <f t="shared" si="37"/>
        <v>D1094.4</v>
      </c>
      <c r="W71" s="175" t="str">
        <f t="shared" si="23"/>
        <v>上游就绪-2</v>
      </c>
      <c r="X71" s="175" t="str">
        <f t="shared" si="38"/>
        <v>D1104.4</v>
      </c>
      <c r="Y71" s="175" t="str">
        <f t="shared" si="24"/>
        <v>上游就绪-2</v>
      </c>
      <c r="Z71" s="175" t="str">
        <f t="shared" si="39"/>
        <v>D1114.4</v>
      </c>
      <c r="AA71" s="175" t="str">
        <f t="shared" si="25"/>
        <v>上游就绪-2</v>
      </c>
    </row>
    <row r="72" spans="1:27">
      <c r="A72" s="175" t="s">
        <v>2985</v>
      </c>
      <c r="B72" s="177">
        <f t="shared" si="26"/>
        <v>1004</v>
      </c>
      <c r="C72" s="175">
        <f t="shared" si="27"/>
        <v>5</v>
      </c>
      <c r="D72" s="175" t="str">
        <f t="shared" si="28"/>
        <v>D1004.5</v>
      </c>
      <c r="E72" s="175"/>
      <c r="F72" s="175" t="str">
        <f t="shared" si="29"/>
        <v>D1014.5</v>
      </c>
      <c r="G72" s="175" t="s">
        <v>2986</v>
      </c>
      <c r="H72" s="175" t="str">
        <f t="shared" si="30"/>
        <v>D1024.5</v>
      </c>
      <c r="I72" s="175" t="str">
        <f t="shared" si="22"/>
        <v>2St二次定位平台使能上游-2</v>
      </c>
      <c r="J72" s="175" t="str">
        <f t="shared" si="31"/>
        <v>D1034.5</v>
      </c>
      <c r="K72" s="175" t="str">
        <f t="shared" si="22"/>
        <v>3St搬运机器人使能上游-2</v>
      </c>
      <c r="L72" s="175" t="str">
        <f t="shared" si="32"/>
        <v>D1044.5</v>
      </c>
      <c r="M72" s="175" t="str">
        <f t="shared" si="22"/>
        <v>4St#1热压站使能上游-2</v>
      </c>
      <c r="N72" s="175" t="str">
        <f t="shared" si="33"/>
        <v>D1054.5</v>
      </c>
      <c r="O72" s="175" t="str">
        <f t="shared" si="22"/>
        <v>4St#2热压站使能上游-2</v>
      </c>
      <c r="P72" s="175" t="str">
        <f t="shared" si="34"/>
        <v>D1064.5</v>
      </c>
      <c r="Q72" s="175" t="str">
        <f t="shared" si="22"/>
        <v>4St#3热压站使能上游-2</v>
      </c>
      <c r="R72" s="175" t="str">
        <f t="shared" si="35"/>
        <v>D1074.5</v>
      </c>
      <c r="S72" s="175" t="str">
        <f t="shared" si="22"/>
        <v>5St出料定位平台使能上游-2</v>
      </c>
      <c r="T72" s="175" t="str">
        <f t="shared" si="36"/>
        <v>D1084.5</v>
      </c>
      <c r="U72" s="175" t="str">
        <f t="shared" si="22"/>
        <v>6St出料机器人使能上游-2</v>
      </c>
      <c r="V72" s="175" t="str">
        <f t="shared" si="37"/>
        <v>D1094.5</v>
      </c>
      <c r="W72" s="175" t="str">
        <f t="shared" si="23"/>
        <v>使能上游-2</v>
      </c>
      <c r="X72" s="175" t="str">
        <f t="shared" si="38"/>
        <v>D1104.5</v>
      </c>
      <c r="Y72" s="175" t="str">
        <f t="shared" si="24"/>
        <v>使能上游-2</v>
      </c>
      <c r="Z72" s="175" t="str">
        <f t="shared" si="39"/>
        <v>D1114.5</v>
      </c>
      <c r="AA72" s="175" t="str">
        <f t="shared" si="25"/>
        <v>使能上游-2</v>
      </c>
    </row>
    <row r="73" spans="1:27">
      <c r="A73" s="175" t="s">
        <v>2987</v>
      </c>
      <c r="B73" s="177">
        <f t="shared" si="26"/>
        <v>1004</v>
      </c>
      <c r="C73" s="175">
        <f t="shared" si="27"/>
        <v>6</v>
      </c>
      <c r="D73" s="175" t="str">
        <f t="shared" si="28"/>
        <v>D1004.6</v>
      </c>
      <c r="E73" s="175"/>
      <c r="F73" s="175" t="str">
        <f t="shared" si="29"/>
        <v>D1014.6</v>
      </c>
      <c r="G73" s="175" t="s">
        <v>2988</v>
      </c>
      <c r="H73" s="175" t="str">
        <f t="shared" si="30"/>
        <v>D1024.6</v>
      </c>
      <c r="I73" s="175" t="str">
        <f t="shared" si="22"/>
        <v>2St二次定位平台上游就绪-3</v>
      </c>
      <c r="J73" s="175" t="str">
        <f t="shared" si="31"/>
        <v>D1034.6</v>
      </c>
      <c r="K73" s="175" t="str">
        <f t="shared" si="22"/>
        <v>3St搬运机器人上游就绪-3</v>
      </c>
      <c r="L73" s="175" t="str">
        <f t="shared" si="32"/>
        <v>D1044.6</v>
      </c>
      <c r="M73" s="175" t="str">
        <f t="shared" si="22"/>
        <v>4St#1热压站上游就绪-3</v>
      </c>
      <c r="N73" s="175" t="str">
        <f t="shared" si="33"/>
        <v>D1054.6</v>
      </c>
      <c r="O73" s="175" t="str">
        <f t="shared" si="22"/>
        <v>4St#2热压站上游就绪-3</v>
      </c>
      <c r="P73" s="175" t="str">
        <f t="shared" si="34"/>
        <v>D1064.6</v>
      </c>
      <c r="Q73" s="175" t="str">
        <f t="shared" si="22"/>
        <v>4St#3热压站上游就绪-3</v>
      </c>
      <c r="R73" s="175" t="str">
        <f t="shared" si="35"/>
        <v>D1074.6</v>
      </c>
      <c r="S73" s="175" t="str">
        <f t="shared" si="22"/>
        <v>5St出料定位平台上游就绪-3</v>
      </c>
      <c r="T73" s="175" t="str">
        <f t="shared" si="36"/>
        <v>D1084.6</v>
      </c>
      <c r="U73" s="175" t="str">
        <f t="shared" si="22"/>
        <v>6St出料机器人上游就绪-3</v>
      </c>
      <c r="V73" s="175" t="str">
        <f t="shared" si="37"/>
        <v>D1094.6</v>
      </c>
      <c r="W73" s="175" t="str">
        <f t="shared" si="23"/>
        <v>上游就绪-3</v>
      </c>
      <c r="X73" s="175" t="str">
        <f t="shared" si="38"/>
        <v>D1104.6</v>
      </c>
      <c r="Y73" s="175" t="str">
        <f t="shared" si="24"/>
        <v>上游就绪-3</v>
      </c>
      <c r="Z73" s="175" t="str">
        <f t="shared" si="39"/>
        <v>D1114.6</v>
      </c>
      <c r="AA73" s="175" t="str">
        <f t="shared" si="25"/>
        <v>上游就绪-3</v>
      </c>
    </row>
    <row r="74" spans="1:27">
      <c r="A74" s="175" t="s">
        <v>2989</v>
      </c>
      <c r="B74" s="177">
        <f t="shared" si="26"/>
        <v>1004</v>
      </c>
      <c r="C74" s="175">
        <f t="shared" si="27"/>
        <v>7</v>
      </c>
      <c r="D74" s="175" t="str">
        <f t="shared" si="28"/>
        <v>D1004.7</v>
      </c>
      <c r="E74" s="175"/>
      <c r="F74" s="175" t="str">
        <f t="shared" si="29"/>
        <v>D1014.7</v>
      </c>
      <c r="G74" s="175" t="s">
        <v>2990</v>
      </c>
      <c r="H74" s="175" t="str">
        <f t="shared" si="30"/>
        <v>D1024.7</v>
      </c>
      <c r="I74" s="175" t="str">
        <f t="shared" si="22"/>
        <v>2St二次定位平台使能上游-3</v>
      </c>
      <c r="J74" s="175" t="str">
        <f t="shared" si="31"/>
        <v>D1034.7</v>
      </c>
      <c r="K74" s="175" t="str">
        <f t="shared" si="22"/>
        <v>3St搬运机器人使能上游-3</v>
      </c>
      <c r="L74" s="175" t="str">
        <f t="shared" si="32"/>
        <v>D1044.7</v>
      </c>
      <c r="M74" s="175" t="str">
        <f t="shared" si="22"/>
        <v>4St#1热压站使能上游-3</v>
      </c>
      <c r="N74" s="175" t="str">
        <f t="shared" si="33"/>
        <v>D1054.7</v>
      </c>
      <c r="O74" s="175" t="str">
        <f t="shared" si="22"/>
        <v>4St#2热压站使能上游-3</v>
      </c>
      <c r="P74" s="175" t="str">
        <f t="shared" si="34"/>
        <v>D1064.7</v>
      </c>
      <c r="Q74" s="175" t="str">
        <f t="shared" si="22"/>
        <v>4St#3热压站使能上游-3</v>
      </c>
      <c r="R74" s="175" t="str">
        <f t="shared" si="35"/>
        <v>D1074.7</v>
      </c>
      <c r="S74" s="175" t="str">
        <f t="shared" si="22"/>
        <v>5St出料定位平台使能上游-3</v>
      </c>
      <c r="T74" s="175" t="str">
        <f t="shared" si="36"/>
        <v>D1084.7</v>
      </c>
      <c r="U74" s="175" t="str">
        <f t="shared" si="22"/>
        <v>6St出料机器人使能上游-3</v>
      </c>
      <c r="V74" s="175" t="str">
        <f t="shared" si="37"/>
        <v>D1094.7</v>
      </c>
      <c r="W74" s="175" t="str">
        <f t="shared" si="23"/>
        <v>使能上游-3</v>
      </c>
      <c r="X74" s="175" t="str">
        <f t="shared" si="38"/>
        <v>D1104.7</v>
      </c>
      <c r="Y74" s="175" t="str">
        <f t="shared" si="24"/>
        <v>使能上游-3</v>
      </c>
      <c r="Z74" s="175" t="str">
        <f t="shared" si="39"/>
        <v>D1114.7</v>
      </c>
      <c r="AA74" s="175" t="str">
        <f t="shared" si="25"/>
        <v>使能上游-3</v>
      </c>
    </row>
    <row r="75" spans="1:27">
      <c r="A75" s="175" t="s">
        <v>2991</v>
      </c>
      <c r="B75" s="177">
        <f t="shared" si="26"/>
        <v>1004</v>
      </c>
      <c r="C75" s="175">
        <f t="shared" si="27"/>
        <v>8</v>
      </c>
      <c r="D75" s="175" t="str">
        <f t="shared" si="28"/>
        <v>D1004.8</v>
      </c>
      <c r="E75" s="175"/>
      <c r="F75" s="175" t="str">
        <f t="shared" si="29"/>
        <v>D1014.8</v>
      </c>
      <c r="G75" s="175" t="s">
        <v>2992</v>
      </c>
      <c r="H75" s="175" t="str">
        <f t="shared" si="30"/>
        <v>D1024.8</v>
      </c>
      <c r="I75" s="175" t="str">
        <f t="shared" si="22"/>
        <v>2St二次定位平台下游就绪-0</v>
      </c>
      <c r="J75" s="175" t="str">
        <f t="shared" si="31"/>
        <v>D1034.8</v>
      </c>
      <c r="K75" s="175" t="str">
        <f t="shared" si="22"/>
        <v>3St搬运机器人下游就绪-0</v>
      </c>
      <c r="L75" s="175" t="str">
        <f t="shared" si="32"/>
        <v>D1044.8</v>
      </c>
      <c r="M75" s="175" t="str">
        <f t="shared" si="22"/>
        <v>4St#1热压站下游就绪-0</v>
      </c>
      <c r="N75" s="175" t="str">
        <f t="shared" si="33"/>
        <v>D1054.8</v>
      </c>
      <c r="O75" s="175" t="str">
        <f t="shared" si="22"/>
        <v>4St#2热压站下游就绪-0</v>
      </c>
      <c r="P75" s="175" t="str">
        <f t="shared" si="34"/>
        <v>D1064.8</v>
      </c>
      <c r="Q75" s="175" t="str">
        <f t="shared" si="22"/>
        <v>4St#3热压站下游就绪-0</v>
      </c>
      <c r="R75" s="175" t="str">
        <f t="shared" si="35"/>
        <v>D1074.8</v>
      </c>
      <c r="S75" s="175" t="str">
        <f t="shared" si="22"/>
        <v>5St出料定位平台下游就绪-0</v>
      </c>
      <c r="T75" s="175" t="str">
        <f t="shared" si="36"/>
        <v>D1084.8</v>
      </c>
      <c r="U75" s="175" t="str">
        <f t="shared" si="22"/>
        <v>6St出料机器人下游就绪-0</v>
      </c>
      <c r="V75" s="175" t="str">
        <f t="shared" si="37"/>
        <v>D1094.8</v>
      </c>
      <c r="W75" s="175" t="str">
        <f t="shared" si="23"/>
        <v>下游就绪-0</v>
      </c>
      <c r="X75" s="175" t="str">
        <f t="shared" si="38"/>
        <v>D1104.8</v>
      </c>
      <c r="Y75" s="175" t="str">
        <f t="shared" si="24"/>
        <v>下游就绪-0</v>
      </c>
      <c r="Z75" s="175" t="str">
        <f t="shared" si="39"/>
        <v>D1114.8</v>
      </c>
      <c r="AA75" s="175" t="str">
        <f t="shared" si="25"/>
        <v>下游就绪-0</v>
      </c>
    </row>
    <row r="76" spans="1:27">
      <c r="A76" s="175" t="s">
        <v>2993</v>
      </c>
      <c r="B76" s="177">
        <f t="shared" si="26"/>
        <v>1004</v>
      </c>
      <c r="C76" s="175">
        <f t="shared" si="27"/>
        <v>9</v>
      </c>
      <c r="D76" s="175" t="str">
        <f t="shared" si="28"/>
        <v>D1004.9</v>
      </c>
      <c r="E76" s="175"/>
      <c r="F76" s="175" t="str">
        <f t="shared" si="29"/>
        <v>D1014.9</v>
      </c>
      <c r="G76" s="175" t="s">
        <v>2994</v>
      </c>
      <c r="H76" s="175" t="str">
        <f t="shared" si="30"/>
        <v>D1024.9</v>
      </c>
      <c r="I76" s="175" t="str">
        <f t="shared" si="22"/>
        <v>2St二次定位平台使能下游-0</v>
      </c>
      <c r="J76" s="175" t="str">
        <f t="shared" si="31"/>
        <v>D1034.9</v>
      </c>
      <c r="K76" s="175" t="str">
        <f t="shared" si="22"/>
        <v>3St搬运机器人使能下游-0</v>
      </c>
      <c r="L76" s="175" t="str">
        <f t="shared" si="32"/>
        <v>D1044.9</v>
      </c>
      <c r="M76" s="175" t="str">
        <f t="shared" si="22"/>
        <v>4St#1热压站使能下游-0</v>
      </c>
      <c r="N76" s="175" t="str">
        <f t="shared" si="33"/>
        <v>D1054.9</v>
      </c>
      <c r="O76" s="175" t="str">
        <f t="shared" si="22"/>
        <v>4St#2热压站使能下游-0</v>
      </c>
      <c r="P76" s="175" t="str">
        <f t="shared" si="34"/>
        <v>D1064.9</v>
      </c>
      <c r="Q76" s="175" t="str">
        <f t="shared" si="22"/>
        <v>4St#3热压站使能下游-0</v>
      </c>
      <c r="R76" s="175" t="str">
        <f t="shared" si="35"/>
        <v>D1074.9</v>
      </c>
      <c r="S76" s="175" t="str">
        <f t="shared" si="22"/>
        <v>5St出料定位平台使能下游-0</v>
      </c>
      <c r="T76" s="175" t="str">
        <f t="shared" si="36"/>
        <v>D1084.9</v>
      </c>
      <c r="U76" s="175" t="str">
        <f t="shared" si="22"/>
        <v>6St出料机器人使能下游-0</v>
      </c>
      <c r="V76" s="175" t="str">
        <f t="shared" si="37"/>
        <v>D1094.9</v>
      </c>
      <c r="W76" s="175" t="str">
        <f t="shared" si="23"/>
        <v>使能下游-0</v>
      </c>
      <c r="X76" s="175" t="str">
        <f t="shared" si="38"/>
        <v>D1104.9</v>
      </c>
      <c r="Y76" s="175" t="str">
        <f t="shared" si="24"/>
        <v>使能下游-0</v>
      </c>
      <c r="Z76" s="175" t="str">
        <f t="shared" si="39"/>
        <v>D1114.9</v>
      </c>
      <c r="AA76" s="175" t="str">
        <f t="shared" si="25"/>
        <v>使能下游-0</v>
      </c>
    </row>
    <row r="77" spans="1:27">
      <c r="A77" s="175" t="s">
        <v>2995</v>
      </c>
      <c r="B77" s="177">
        <f t="shared" si="26"/>
        <v>1004</v>
      </c>
      <c r="C77" s="175">
        <f t="shared" si="27"/>
        <v>10</v>
      </c>
      <c r="D77" s="175" t="str">
        <f t="shared" si="28"/>
        <v>D1004.10</v>
      </c>
      <c r="E77" s="175"/>
      <c r="F77" s="175" t="str">
        <f t="shared" si="29"/>
        <v>D1014.10</v>
      </c>
      <c r="G77" s="175" t="s">
        <v>2996</v>
      </c>
      <c r="H77" s="175" t="str">
        <f t="shared" si="30"/>
        <v>D1024.10</v>
      </c>
      <c r="I77" s="175" t="str">
        <f t="shared" si="22"/>
        <v>2St二次定位平台下游就绪-1</v>
      </c>
      <c r="J77" s="175" t="str">
        <f t="shared" si="31"/>
        <v>D1034.10</v>
      </c>
      <c r="K77" s="175" t="str">
        <f t="shared" si="22"/>
        <v>3St搬运机器人下游就绪-1</v>
      </c>
      <c r="L77" s="175" t="str">
        <f t="shared" si="32"/>
        <v>D1044.10</v>
      </c>
      <c r="M77" s="175" t="str">
        <f t="shared" si="22"/>
        <v>4St#1热压站下游就绪-1</v>
      </c>
      <c r="N77" s="175" t="str">
        <f t="shared" si="33"/>
        <v>D1054.10</v>
      </c>
      <c r="O77" s="175" t="str">
        <f t="shared" si="22"/>
        <v>4St#2热压站下游就绪-1</v>
      </c>
      <c r="P77" s="175" t="str">
        <f t="shared" si="34"/>
        <v>D1064.10</v>
      </c>
      <c r="Q77" s="175" t="str">
        <f t="shared" si="22"/>
        <v>4St#3热压站下游就绪-1</v>
      </c>
      <c r="R77" s="175" t="str">
        <f t="shared" si="35"/>
        <v>D1074.10</v>
      </c>
      <c r="S77" s="175" t="str">
        <f t="shared" si="22"/>
        <v>5St出料定位平台下游就绪-1</v>
      </c>
      <c r="T77" s="175" t="str">
        <f t="shared" si="36"/>
        <v>D1084.10</v>
      </c>
      <c r="U77" s="175" t="str">
        <f t="shared" si="22"/>
        <v>6St出料机器人下游就绪-1</v>
      </c>
      <c r="V77" s="175" t="str">
        <f t="shared" si="37"/>
        <v>D1094.10</v>
      </c>
      <c r="W77" s="175" t="str">
        <f t="shared" si="23"/>
        <v>下游就绪-1</v>
      </c>
      <c r="X77" s="175" t="str">
        <f t="shared" si="38"/>
        <v>D1104.10</v>
      </c>
      <c r="Y77" s="175" t="str">
        <f t="shared" si="24"/>
        <v>下游就绪-1</v>
      </c>
      <c r="Z77" s="175" t="str">
        <f t="shared" si="39"/>
        <v>D1114.10</v>
      </c>
      <c r="AA77" s="175" t="str">
        <f t="shared" si="25"/>
        <v>下游就绪-1</v>
      </c>
    </row>
    <row r="78" spans="1:27">
      <c r="A78" s="175" t="s">
        <v>2997</v>
      </c>
      <c r="B78" s="177">
        <f t="shared" si="26"/>
        <v>1004</v>
      </c>
      <c r="C78" s="175">
        <f t="shared" si="27"/>
        <v>11</v>
      </c>
      <c r="D78" s="175" t="str">
        <f t="shared" si="28"/>
        <v>D1004.11</v>
      </c>
      <c r="E78" s="175"/>
      <c r="F78" s="175" t="str">
        <f t="shared" si="29"/>
        <v>D1014.11</v>
      </c>
      <c r="G78" s="175" t="s">
        <v>2998</v>
      </c>
      <c r="H78" s="175" t="str">
        <f t="shared" si="30"/>
        <v>D1024.11</v>
      </c>
      <c r="I78" s="175" t="str">
        <f t="shared" si="22"/>
        <v>2St二次定位平台使能下游-1</v>
      </c>
      <c r="J78" s="175" t="str">
        <f t="shared" si="31"/>
        <v>D1034.11</v>
      </c>
      <c r="K78" s="175" t="str">
        <f t="shared" si="22"/>
        <v>3St搬运机器人使能下游-1</v>
      </c>
      <c r="L78" s="175" t="str">
        <f t="shared" si="32"/>
        <v>D1044.11</v>
      </c>
      <c r="M78" s="175" t="str">
        <f t="shared" si="22"/>
        <v>4St#1热压站使能下游-1</v>
      </c>
      <c r="N78" s="175" t="str">
        <f t="shared" si="33"/>
        <v>D1054.11</v>
      </c>
      <c r="O78" s="175" t="str">
        <f t="shared" si="22"/>
        <v>4St#2热压站使能下游-1</v>
      </c>
      <c r="P78" s="175" t="str">
        <f t="shared" si="34"/>
        <v>D1064.11</v>
      </c>
      <c r="Q78" s="175" t="str">
        <f t="shared" si="22"/>
        <v>4St#3热压站使能下游-1</v>
      </c>
      <c r="R78" s="175" t="str">
        <f t="shared" si="35"/>
        <v>D1074.11</v>
      </c>
      <c r="S78" s="175" t="str">
        <f t="shared" si="22"/>
        <v>5St出料定位平台使能下游-1</v>
      </c>
      <c r="T78" s="175" t="str">
        <f t="shared" si="36"/>
        <v>D1084.11</v>
      </c>
      <c r="U78" s="175" t="str">
        <f t="shared" si="22"/>
        <v>6St出料机器人使能下游-1</v>
      </c>
      <c r="V78" s="175" t="str">
        <f t="shared" si="37"/>
        <v>D1094.11</v>
      </c>
      <c r="W78" s="175" t="str">
        <f t="shared" si="23"/>
        <v>使能下游-1</v>
      </c>
      <c r="X78" s="175" t="str">
        <f t="shared" si="38"/>
        <v>D1104.11</v>
      </c>
      <c r="Y78" s="175" t="str">
        <f t="shared" si="24"/>
        <v>使能下游-1</v>
      </c>
      <c r="Z78" s="175" t="str">
        <f t="shared" si="39"/>
        <v>D1114.11</v>
      </c>
      <c r="AA78" s="175" t="str">
        <f t="shared" si="25"/>
        <v>使能下游-1</v>
      </c>
    </row>
    <row r="79" spans="1:27">
      <c r="A79" s="175" t="s">
        <v>2999</v>
      </c>
      <c r="B79" s="177">
        <f t="shared" si="26"/>
        <v>1004</v>
      </c>
      <c r="C79" s="175">
        <f t="shared" si="27"/>
        <v>12</v>
      </c>
      <c r="D79" s="175" t="str">
        <f t="shared" si="28"/>
        <v>D1004.12</v>
      </c>
      <c r="E79" s="175"/>
      <c r="F79" s="175" t="str">
        <f t="shared" si="29"/>
        <v>D1014.12</v>
      </c>
      <c r="G79" s="175" t="s">
        <v>3000</v>
      </c>
      <c r="H79" s="175" t="str">
        <f t="shared" si="30"/>
        <v>D1024.12</v>
      </c>
      <c r="I79" s="175" t="str">
        <f t="shared" si="22"/>
        <v>2St二次定位平台下游就绪-2</v>
      </c>
      <c r="J79" s="175" t="str">
        <f t="shared" si="31"/>
        <v>D1034.12</v>
      </c>
      <c r="K79" s="175" t="str">
        <f t="shared" si="22"/>
        <v>3St搬运机器人下游就绪-2</v>
      </c>
      <c r="L79" s="175" t="str">
        <f t="shared" si="32"/>
        <v>D1044.12</v>
      </c>
      <c r="M79" s="175" t="str">
        <f t="shared" si="22"/>
        <v>4St#1热压站下游就绪-2</v>
      </c>
      <c r="N79" s="175" t="str">
        <f t="shared" si="33"/>
        <v>D1054.12</v>
      </c>
      <c r="O79" s="175" t="str">
        <f t="shared" si="22"/>
        <v>4St#2热压站下游就绪-2</v>
      </c>
      <c r="P79" s="175" t="str">
        <f t="shared" si="34"/>
        <v>D1064.12</v>
      </c>
      <c r="Q79" s="175" t="str">
        <f t="shared" si="22"/>
        <v>4St#3热压站下游就绪-2</v>
      </c>
      <c r="R79" s="175" t="str">
        <f t="shared" si="35"/>
        <v>D1074.12</v>
      </c>
      <c r="S79" s="175" t="str">
        <f t="shared" si="22"/>
        <v>5St出料定位平台下游就绪-2</v>
      </c>
      <c r="T79" s="175" t="str">
        <f t="shared" si="36"/>
        <v>D1084.12</v>
      </c>
      <c r="U79" s="175" t="str">
        <f t="shared" si="22"/>
        <v>6St出料机器人下游就绪-2</v>
      </c>
      <c r="V79" s="175" t="str">
        <f t="shared" si="37"/>
        <v>D1094.12</v>
      </c>
      <c r="W79" s="175" t="str">
        <f t="shared" si="23"/>
        <v>下游就绪-2</v>
      </c>
      <c r="X79" s="175" t="str">
        <f t="shared" si="38"/>
        <v>D1104.12</v>
      </c>
      <c r="Y79" s="175" t="str">
        <f t="shared" si="24"/>
        <v>下游就绪-2</v>
      </c>
      <c r="Z79" s="175" t="str">
        <f t="shared" si="39"/>
        <v>D1114.12</v>
      </c>
      <c r="AA79" s="175" t="str">
        <f t="shared" si="25"/>
        <v>下游就绪-2</v>
      </c>
    </row>
    <row r="80" spans="1:27">
      <c r="A80" s="175" t="s">
        <v>3001</v>
      </c>
      <c r="B80" s="177">
        <f t="shared" si="26"/>
        <v>1004</v>
      </c>
      <c r="C80" s="175">
        <f t="shared" si="27"/>
        <v>13</v>
      </c>
      <c r="D80" s="175" t="str">
        <f t="shared" si="28"/>
        <v>D1004.13</v>
      </c>
      <c r="E80" s="175"/>
      <c r="F80" s="175" t="str">
        <f t="shared" si="29"/>
        <v>D1014.13</v>
      </c>
      <c r="G80" s="175" t="s">
        <v>3002</v>
      </c>
      <c r="H80" s="175" t="str">
        <f t="shared" si="30"/>
        <v>D1024.13</v>
      </c>
      <c r="I80" s="175" t="str">
        <f t="shared" si="22"/>
        <v>2St二次定位平台使能下游-2</v>
      </c>
      <c r="J80" s="175" t="str">
        <f t="shared" si="31"/>
        <v>D1034.13</v>
      </c>
      <c r="K80" s="175" t="str">
        <f t="shared" si="22"/>
        <v>3St搬运机器人使能下游-2</v>
      </c>
      <c r="L80" s="175" t="str">
        <f t="shared" si="32"/>
        <v>D1044.13</v>
      </c>
      <c r="M80" s="175" t="str">
        <f t="shared" si="22"/>
        <v>4St#1热压站使能下游-2</v>
      </c>
      <c r="N80" s="175" t="str">
        <f t="shared" si="33"/>
        <v>D1054.13</v>
      </c>
      <c r="O80" s="175" t="str">
        <f t="shared" si="22"/>
        <v>4St#2热压站使能下游-2</v>
      </c>
      <c r="P80" s="175" t="str">
        <f t="shared" si="34"/>
        <v>D1064.13</v>
      </c>
      <c r="Q80" s="175" t="str">
        <f t="shared" si="22"/>
        <v>4St#3热压站使能下游-2</v>
      </c>
      <c r="R80" s="175" t="str">
        <f t="shared" si="35"/>
        <v>D1074.13</v>
      </c>
      <c r="S80" s="175" t="str">
        <f t="shared" si="22"/>
        <v>5St出料定位平台使能下游-2</v>
      </c>
      <c r="T80" s="175" t="str">
        <f t="shared" si="36"/>
        <v>D1084.13</v>
      </c>
      <c r="U80" s="175" t="str">
        <f t="shared" si="22"/>
        <v>6St出料机器人使能下游-2</v>
      </c>
      <c r="V80" s="175" t="str">
        <f t="shared" si="37"/>
        <v>D1094.13</v>
      </c>
      <c r="W80" s="175" t="str">
        <f t="shared" si="23"/>
        <v>使能下游-2</v>
      </c>
      <c r="X80" s="175" t="str">
        <f t="shared" si="38"/>
        <v>D1104.13</v>
      </c>
      <c r="Y80" s="175" t="str">
        <f t="shared" si="24"/>
        <v>使能下游-2</v>
      </c>
      <c r="Z80" s="175" t="str">
        <f t="shared" si="39"/>
        <v>D1114.13</v>
      </c>
      <c r="AA80" s="175" t="str">
        <f t="shared" si="25"/>
        <v>使能下游-2</v>
      </c>
    </row>
    <row r="81" spans="1:27">
      <c r="A81" s="175" t="s">
        <v>3003</v>
      </c>
      <c r="B81" s="177">
        <f t="shared" si="26"/>
        <v>1004</v>
      </c>
      <c r="C81" s="175">
        <f t="shared" si="27"/>
        <v>14</v>
      </c>
      <c r="D81" s="175" t="str">
        <f t="shared" si="28"/>
        <v>D1004.14</v>
      </c>
      <c r="E81" s="175"/>
      <c r="F81" s="175" t="str">
        <f t="shared" si="29"/>
        <v>D1014.14</v>
      </c>
      <c r="G81" s="175" t="s">
        <v>3004</v>
      </c>
      <c r="H81" s="175" t="str">
        <f t="shared" si="30"/>
        <v>D1024.14</v>
      </c>
      <c r="I81" s="175" t="str">
        <f t="shared" si="22"/>
        <v>2St二次定位平台下游就绪-3</v>
      </c>
      <c r="J81" s="175" t="str">
        <f t="shared" si="31"/>
        <v>D1034.14</v>
      </c>
      <c r="K81" s="175" t="str">
        <f t="shared" si="22"/>
        <v>3St搬运机器人下游就绪-3</v>
      </c>
      <c r="L81" s="175" t="str">
        <f t="shared" si="32"/>
        <v>D1044.14</v>
      </c>
      <c r="M81" s="175" t="str">
        <f t="shared" si="22"/>
        <v>4St#1热压站下游就绪-3</v>
      </c>
      <c r="N81" s="175" t="str">
        <f t="shared" si="33"/>
        <v>D1054.14</v>
      </c>
      <c r="O81" s="175" t="str">
        <f t="shared" si="22"/>
        <v>4St#2热压站下游就绪-3</v>
      </c>
      <c r="P81" s="175" t="str">
        <f t="shared" si="34"/>
        <v>D1064.14</v>
      </c>
      <c r="Q81" s="175" t="str">
        <f t="shared" si="22"/>
        <v>4St#3热压站下游就绪-3</v>
      </c>
      <c r="R81" s="175" t="str">
        <f t="shared" si="35"/>
        <v>D1074.14</v>
      </c>
      <c r="S81" s="175" t="str">
        <f t="shared" si="22"/>
        <v>5St出料定位平台下游就绪-3</v>
      </c>
      <c r="T81" s="175" t="str">
        <f t="shared" si="36"/>
        <v>D1084.14</v>
      </c>
      <c r="U81" s="175" t="str">
        <f t="shared" si="22"/>
        <v>6St出料机器人下游就绪-3</v>
      </c>
      <c r="V81" s="175" t="str">
        <f t="shared" si="37"/>
        <v>D1094.14</v>
      </c>
      <c r="W81" s="175" t="str">
        <f t="shared" si="23"/>
        <v>下游就绪-3</v>
      </c>
      <c r="X81" s="175" t="str">
        <f t="shared" si="38"/>
        <v>D1104.14</v>
      </c>
      <c r="Y81" s="175" t="str">
        <f t="shared" si="24"/>
        <v>下游就绪-3</v>
      </c>
      <c r="Z81" s="175" t="str">
        <f t="shared" si="39"/>
        <v>D1114.14</v>
      </c>
      <c r="AA81" s="175" t="str">
        <f t="shared" si="25"/>
        <v>下游就绪-3</v>
      </c>
    </row>
    <row r="82" spans="1:27">
      <c r="A82" s="175" t="s">
        <v>3005</v>
      </c>
      <c r="B82" s="177">
        <f t="shared" si="26"/>
        <v>1004</v>
      </c>
      <c r="C82" s="175">
        <f t="shared" si="27"/>
        <v>15</v>
      </c>
      <c r="D82" s="175" t="str">
        <f t="shared" si="28"/>
        <v>D1004.15</v>
      </c>
      <c r="E82" s="175"/>
      <c r="F82" s="175" t="str">
        <f t="shared" si="29"/>
        <v>D1014.15</v>
      </c>
      <c r="G82" s="175" t="s">
        <v>3006</v>
      </c>
      <c r="H82" s="175" t="str">
        <f t="shared" si="30"/>
        <v>D1024.15</v>
      </c>
      <c r="I82" s="175" t="str">
        <f t="shared" si="22"/>
        <v>2St二次定位平台使能下游-3</v>
      </c>
      <c r="J82" s="175" t="str">
        <f t="shared" si="31"/>
        <v>D1034.15</v>
      </c>
      <c r="K82" s="175" t="str">
        <f t="shared" si="22"/>
        <v>3St搬运机器人使能下游-3</v>
      </c>
      <c r="L82" s="175" t="str">
        <f t="shared" si="32"/>
        <v>D1044.15</v>
      </c>
      <c r="M82" s="175" t="str">
        <f t="shared" si="22"/>
        <v>4St#1热压站使能下游-3</v>
      </c>
      <c r="N82" s="175" t="str">
        <f t="shared" si="33"/>
        <v>D1054.15</v>
      </c>
      <c r="O82" s="175" t="str">
        <f t="shared" si="22"/>
        <v>4St#2热压站使能下游-3</v>
      </c>
      <c r="P82" s="175" t="str">
        <f t="shared" si="34"/>
        <v>D1064.15</v>
      </c>
      <c r="Q82" s="175" t="str">
        <f t="shared" si="22"/>
        <v>4St#3热压站使能下游-3</v>
      </c>
      <c r="R82" s="175" t="str">
        <f t="shared" si="35"/>
        <v>D1074.15</v>
      </c>
      <c r="S82" s="175" t="str">
        <f t="shared" si="22"/>
        <v>5St出料定位平台使能下游-3</v>
      </c>
      <c r="T82" s="175" t="str">
        <f t="shared" si="36"/>
        <v>D1084.15</v>
      </c>
      <c r="U82" s="175" t="str">
        <f t="shared" si="22"/>
        <v>6St出料机器人使能下游-3</v>
      </c>
      <c r="V82" s="175" t="str">
        <f t="shared" si="37"/>
        <v>D1094.15</v>
      </c>
      <c r="W82" s="175" t="str">
        <f t="shared" si="23"/>
        <v>使能下游-3</v>
      </c>
      <c r="X82" s="175" t="str">
        <f t="shared" si="38"/>
        <v>D1104.15</v>
      </c>
      <c r="Y82" s="175" t="str">
        <f t="shared" si="24"/>
        <v>使能下游-3</v>
      </c>
      <c r="Z82" s="175" t="str">
        <f t="shared" si="39"/>
        <v>D1114.15</v>
      </c>
      <c r="AA82" s="175" t="str">
        <f t="shared" si="25"/>
        <v>使能下游-3</v>
      </c>
    </row>
    <row r="83" spans="1:27">
      <c r="A83" s="175" t="s">
        <v>3007</v>
      </c>
      <c r="B83" s="177">
        <f t="shared" si="26"/>
        <v>1005</v>
      </c>
      <c r="C83" s="175">
        <f t="shared" si="27"/>
        <v>0</v>
      </c>
      <c r="D83" s="175" t="str">
        <f t="shared" si="28"/>
        <v>D1005.0</v>
      </c>
      <c r="E83" s="175"/>
      <c r="F83" s="175" t="str">
        <f t="shared" si="29"/>
        <v>D1015.0</v>
      </c>
      <c r="G83" s="175" t="str">
        <f t="shared" si="22"/>
        <v>1St进料机器人步号</v>
      </c>
      <c r="H83" s="175" t="str">
        <f t="shared" si="30"/>
        <v>D1025.0</v>
      </c>
      <c r="I83" s="175" t="str">
        <f t="shared" si="22"/>
        <v>2St二次定位平台步号</v>
      </c>
      <c r="J83" s="175" t="str">
        <f t="shared" si="31"/>
        <v>D1035.0</v>
      </c>
      <c r="K83" s="175" t="str">
        <f t="shared" si="22"/>
        <v>3St搬运机器人步号</v>
      </c>
      <c r="L83" s="175" t="str">
        <f t="shared" si="32"/>
        <v>D1045.0</v>
      </c>
      <c r="M83" s="175" t="str">
        <f t="shared" si="22"/>
        <v>4St#1热压站步号</v>
      </c>
      <c r="N83" s="175" t="str">
        <f t="shared" si="33"/>
        <v>D1055.0</v>
      </c>
      <c r="O83" s="175" t="str">
        <f t="shared" si="22"/>
        <v>4St#2热压站步号</v>
      </c>
      <c r="P83" s="175" t="str">
        <f t="shared" si="34"/>
        <v>D1065.0</v>
      </c>
      <c r="Q83" s="175" t="str">
        <f t="shared" si="22"/>
        <v>4St#3热压站步号</v>
      </c>
      <c r="R83" s="175" t="str">
        <f t="shared" si="35"/>
        <v>D1075.0</v>
      </c>
      <c r="S83" s="175" t="str">
        <f t="shared" si="22"/>
        <v>5St出料定位平台步号</v>
      </c>
      <c r="T83" s="175" t="str">
        <f t="shared" si="36"/>
        <v>D1085.0</v>
      </c>
      <c r="U83" s="175" t="str">
        <f t="shared" si="22"/>
        <v>6St出料机器人步号</v>
      </c>
      <c r="V83" s="175" t="str">
        <f t="shared" si="37"/>
        <v>D1095.0</v>
      </c>
      <c r="W83" s="175" t="str">
        <f t="shared" si="23"/>
        <v>步号</v>
      </c>
      <c r="X83" s="175" t="str">
        <f t="shared" si="38"/>
        <v>D1105.0</v>
      </c>
      <c r="Y83" s="175" t="str">
        <f t="shared" si="24"/>
        <v>步号</v>
      </c>
      <c r="Z83" s="175" t="str">
        <f t="shared" si="39"/>
        <v>D1115.0</v>
      </c>
      <c r="AA83" s="175" t="str">
        <f t="shared" si="25"/>
        <v>步号</v>
      </c>
    </row>
    <row r="84" spans="1:27">
      <c r="A84" s="175"/>
      <c r="B84" s="177">
        <f t="shared" si="26"/>
        <v>1005</v>
      </c>
      <c r="C84" s="175">
        <f t="shared" si="27"/>
        <v>1</v>
      </c>
      <c r="D84" s="175" t="str">
        <f t="shared" si="28"/>
        <v>D1005.1</v>
      </c>
      <c r="E84" s="175"/>
      <c r="F84" s="175" t="str">
        <f t="shared" si="29"/>
        <v>D1015.1</v>
      </c>
      <c r="G84" s="175" t="str">
        <f t="shared" si="22"/>
        <v>1St进料机器人</v>
      </c>
      <c r="H84" s="175" t="str">
        <f t="shared" si="30"/>
        <v>D1025.1</v>
      </c>
      <c r="I84" s="175" t="str">
        <f t="shared" si="22"/>
        <v>2St二次定位平台</v>
      </c>
      <c r="J84" s="175" t="str">
        <f t="shared" si="31"/>
        <v>D1035.1</v>
      </c>
      <c r="K84" s="175" t="str">
        <f t="shared" si="22"/>
        <v>3St搬运机器人</v>
      </c>
      <c r="L84" s="175" t="str">
        <f t="shared" si="32"/>
        <v>D1045.1</v>
      </c>
      <c r="M84" s="175" t="str">
        <f t="shared" si="22"/>
        <v>4St#1热压站</v>
      </c>
      <c r="N84" s="175" t="str">
        <f t="shared" si="33"/>
        <v>D1055.1</v>
      </c>
      <c r="O84" s="175" t="str">
        <f t="shared" si="22"/>
        <v>4St#2热压站</v>
      </c>
      <c r="P84" s="175" t="str">
        <f t="shared" si="34"/>
        <v>D1065.1</v>
      </c>
      <c r="Q84" s="175" t="str">
        <f t="shared" si="22"/>
        <v>4St#3热压站</v>
      </c>
      <c r="R84" s="175" t="str">
        <f t="shared" si="35"/>
        <v>D1075.1</v>
      </c>
      <c r="S84" s="175" t="str">
        <f t="shared" si="22"/>
        <v>5St出料定位平台</v>
      </c>
      <c r="T84" s="175" t="str">
        <f t="shared" si="36"/>
        <v>D1085.1</v>
      </c>
      <c r="U84" s="175" t="str">
        <f t="shared" si="22"/>
        <v>6St出料机器人</v>
      </c>
      <c r="V84" s="175" t="str">
        <f t="shared" si="37"/>
        <v>D1095.1</v>
      </c>
      <c r="W84" s="175" t="str">
        <f t="shared" si="23"/>
        <v/>
      </c>
      <c r="X84" s="175" t="str">
        <f t="shared" si="38"/>
        <v>D1105.1</v>
      </c>
      <c r="Y84" s="175" t="str">
        <f t="shared" si="24"/>
        <v/>
      </c>
      <c r="Z84" s="175" t="str">
        <f t="shared" si="39"/>
        <v>D1115.1</v>
      </c>
      <c r="AA84" s="175" t="str">
        <f t="shared" si="25"/>
        <v/>
      </c>
    </row>
    <row r="85" spans="1:27">
      <c r="A85" s="175"/>
      <c r="B85" s="177">
        <f t="shared" si="26"/>
        <v>1005</v>
      </c>
      <c r="C85" s="175">
        <f t="shared" si="27"/>
        <v>2</v>
      </c>
      <c r="D85" s="175" t="str">
        <f t="shared" si="28"/>
        <v>D1005.2</v>
      </c>
      <c r="E85" s="175"/>
      <c r="F85" s="175" t="str">
        <f t="shared" si="29"/>
        <v>D1015.2</v>
      </c>
      <c r="G85" s="175" t="str">
        <f t="shared" si="22"/>
        <v>1St进料机器人</v>
      </c>
      <c r="H85" s="175" t="str">
        <f t="shared" si="30"/>
        <v>D1025.2</v>
      </c>
      <c r="I85" s="175" t="str">
        <f t="shared" si="22"/>
        <v>2St二次定位平台</v>
      </c>
      <c r="J85" s="175" t="str">
        <f t="shared" si="31"/>
        <v>D1035.2</v>
      </c>
      <c r="K85" s="175" t="str">
        <f t="shared" si="22"/>
        <v>3St搬运机器人</v>
      </c>
      <c r="L85" s="175" t="str">
        <f t="shared" si="32"/>
        <v>D1045.2</v>
      </c>
      <c r="M85" s="175" t="str">
        <f t="shared" si="22"/>
        <v>4St#1热压站</v>
      </c>
      <c r="N85" s="175" t="str">
        <f t="shared" si="33"/>
        <v>D1055.2</v>
      </c>
      <c r="O85" s="175" t="str">
        <f t="shared" si="22"/>
        <v>4St#2热压站</v>
      </c>
      <c r="P85" s="175" t="str">
        <f t="shared" si="34"/>
        <v>D1065.2</v>
      </c>
      <c r="Q85" s="175" t="str">
        <f t="shared" si="22"/>
        <v>4St#3热压站</v>
      </c>
      <c r="R85" s="175" t="str">
        <f t="shared" si="35"/>
        <v>D1075.2</v>
      </c>
      <c r="S85" s="175" t="str">
        <f t="shared" si="22"/>
        <v>5St出料定位平台</v>
      </c>
      <c r="T85" s="175" t="str">
        <f t="shared" si="36"/>
        <v>D1085.2</v>
      </c>
      <c r="U85" s="175" t="str">
        <f t="shared" si="22"/>
        <v>6St出料机器人</v>
      </c>
      <c r="V85" s="175" t="str">
        <f t="shared" si="37"/>
        <v>D1095.2</v>
      </c>
      <c r="W85" s="175" t="str">
        <f t="shared" si="23"/>
        <v/>
      </c>
      <c r="X85" s="175" t="str">
        <f t="shared" si="38"/>
        <v>D1105.2</v>
      </c>
      <c r="Y85" s="175" t="str">
        <f t="shared" si="24"/>
        <v/>
      </c>
      <c r="Z85" s="175" t="str">
        <f t="shared" si="39"/>
        <v>D1115.2</v>
      </c>
      <c r="AA85" s="175" t="str">
        <f t="shared" si="25"/>
        <v/>
      </c>
    </row>
    <row r="86" spans="1:27">
      <c r="A86" s="175"/>
      <c r="B86" s="177">
        <f t="shared" si="26"/>
        <v>1005</v>
      </c>
      <c r="C86" s="175">
        <f t="shared" si="27"/>
        <v>3</v>
      </c>
      <c r="D86" s="175" t="str">
        <f t="shared" si="28"/>
        <v>D1005.3</v>
      </c>
      <c r="E86" s="175"/>
      <c r="F86" s="175" t="str">
        <f t="shared" si="29"/>
        <v>D1015.3</v>
      </c>
      <c r="G86" s="175" t="str">
        <f t="shared" si="22"/>
        <v>1St进料机器人</v>
      </c>
      <c r="H86" s="175" t="str">
        <f t="shared" si="30"/>
        <v>D1025.3</v>
      </c>
      <c r="I86" s="175" t="str">
        <f t="shared" si="22"/>
        <v>2St二次定位平台</v>
      </c>
      <c r="J86" s="175" t="str">
        <f t="shared" si="31"/>
        <v>D1035.3</v>
      </c>
      <c r="K86" s="175" t="str">
        <f t="shared" si="22"/>
        <v>3St搬运机器人</v>
      </c>
      <c r="L86" s="175" t="str">
        <f t="shared" si="32"/>
        <v>D1045.3</v>
      </c>
      <c r="M86" s="175" t="str">
        <f t="shared" si="22"/>
        <v>4St#1热压站</v>
      </c>
      <c r="N86" s="175" t="str">
        <f t="shared" si="33"/>
        <v>D1055.3</v>
      </c>
      <c r="O86" s="175" t="str">
        <f t="shared" si="22"/>
        <v>4St#2热压站</v>
      </c>
      <c r="P86" s="175" t="str">
        <f t="shared" si="34"/>
        <v>D1065.3</v>
      </c>
      <c r="Q86" s="175" t="str">
        <f t="shared" si="22"/>
        <v>4St#3热压站</v>
      </c>
      <c r="R86" s="175" t="str">
        <f t="shared" si="35"/>
        <v>D1075.3</v>
      </c>
      <c r="S86" s="175" t="str">
        <f t="shared" si="22"/>
        <v>5St出料定位平台</v>
      </c>
      <c r="T86" s="175" t="str">
        <f t="shared" si="36"/>
        <v>D1085.3</v>
      </c>
      <c r="U86" s="175" t="str">
        <f t="shared" si="22"/>
        <v>6St出料机器人</v>
      </c>
      <c r="V86" s="175" t="str">
        <f t="shared" si="37"/>
        <v>D1095.3</v>
      </c>
      <c r="W86" s="175" t="str">
        <f t="shared" si="23"/>
        <v/>
      </c>
      <c r="X86" s="175" t="str">
        <f t="shared" si="38"/>
        <v>D1105.3</v>
      </c>
      <c r="Y86" s="175" t="str">
        <f t="shared" si="24"/>
        <v/>
      </c>
      <c r="Z86" s="175" t="str">
        <f t="shared" si="39"/>
        <v>D1115.3</v>
      </c>
      <c r="AA86" s="175" t="str">
        <f t="shared" si="25"/>
        <v/>
      </c>
    </row>
    <row r="87" spans="1:27">
      <c r="A87" s="175"/>
      <c r="B87" s="177">
        <f t="shared" si="26"/>
        <v>1005</v>
      </c>
      <c r="C87" s="175">
        <f t="shared" si="27"/>
        <v>4</v>
      </c>
      <c r="D87" s="175" t="str">
        <f t="shared" si="28"/>
        <v>D1005.4</v>
      </c>
      <c r="E87" s="175"/>
      <c r="F87" s="175" t="str">
        <f t="shared" si="29"/>
        <v>D1015.4</v>
      </c>
      <c r="G87" s="175" t="str">
        <f t="shared" si="22"/>
        <v>1St进料机器人</v>
      </c>
      <c r="H87" s="175" t="str">
        <f t="shared" si="30"/>
        <v>D1025.4</v>
      </c>
      <c r="I87" s="175" t="str">
        <f t="shared" si="22"/>
        <v>2St二次定位平台</v>
      </c>
      <c r="J87" s="175" t="str">
        <f t="shared" si="31"/>
        <v>D1035.4</v>
      </c>
      <c r="K87" s="175" t="str">
        <f t="shared" si="22"/>
        <v>3St搬运机器人</v>
      </c>
      <c r="L87" s="175" t="str">
        <f t="shared" si="32"/>
        <v>D1045.4</v>
      </c>
      <c r="M87" s="175" t="str">
        <f t="shared" si="22"/>
        <v>4St#1热压站</v>
      </c>
      <c r="N87" s="175" t="str">
        <f t="shared" si="33"/>
        <v>D1055.4</v>
      </c>
      <c r="O87" s="175" t="str">
        <f t="shared" si="22"/>
        <v>4St#2热压站</v>
      </c>
      <c r="P87" s="175" t="str">
        <f t="shared" si="34"/>
        <v>D1065.4</v>
      </c>
      <c r="Q87" s="175" t="str">
        <f t="shared" si="22"/>
        <v>4St#3热压站</v>
      </c>
      <c r="R87" s="175" t="str">
        <f t="shared" si="35"/>
        <v>D1075.4</v>
      </c>
      <c r="S87" s="175" t="str">
        <f t="shared" si="22"/>
        <v>5St出料定位平台</v>
      </c>
      <c r="T87" s="175" t="str">
        <f t="shared" si="36"/>
        <v>D1085.4</v>
      </c>
      <c r="U87" s="175" t="str">
        <f t="shared" si="22"/>
        <v>6St出料机器人</v>
      </c>
      <c r="V87" s="175" t="str">
        <f t="shared" si="37"/>
        <v>D1095.4</v>
      </c>
      <c r="W87" s="175" t="str">
        <f t="shared" si="23"/>
        <v/>
      </c>
      <c r="X87" s="175" t="str">
        <f t="shared" si="38"/>
        <v>D1105.4</v>
      </c>
      <c r="Y87" s="175" t="str">
        <f t="shared" si="24"/>
        <v/>
      </c>
      <c r="Z87" s="175" t="str">
        <f t="shared" si="39"/>
        <v>D1115.4</v>
      </c>
      <c r="AA87" s="175" t="str">
        <f t="shared" si="25"/>
        <v/>
      </c>
    </row>
    <row r="88" spans="1:27">
      <c r="A88" s="175"/>
      <c r="B88" s="177">
        <f t="shared" si="26"/>
        <v>1005</v>
      </c>
      <c r="C88" s="175">
        <f t="shared" si="27"/>
        <v>5</v>
      </c>
      <c r="D88" s="175" t="str">
        <f t="shared" si="28"/>
        <v>D1005.5</v>
      </c>
      <c r="E88" s="175"/>
      <c r="F88" s="175" t="str">
        <f t="shared" si="29"/>
        <v>D1015.5</v>
      </c>
      <c r="G88" s="175" t="str">
        <f t="shared" si="22"/>
        <v>1St进料机器人</v>
      </c>
      <c r="H88" s="175" t="str">
        <f t="shared" si="30"/>
        <v>D1025.5</v>
      </c>
      <c r="I88" s="175" t="str">
        <f t="shared" si="22"/>
        <v>2St二次定位平台</v>
      </c>
      <c r="J88" s="175" t="str">
        <f t="shared" si="31"/>
        <v>D1035.5</v>
      </c>
      <c r="K88" s="175" t="str">
        <f t="shared" si="22"/>
        <v>3St搬运机器人</v>
      </c>
      <c r="L88" s="175" t="str">
        <f t="shared" si="32"/>
        <v>D1045.5</v>
      </c>
      <c r="M88" s="175" t="str">
        <f t="shared" si="22"/>
        <v>4St#1热压站</v>
      </c>
      <c r="N88" s="175" t="str">
        <f t="shared" si="33"/>
        <v>D1055.5</v>
      </c>
      <c r="O88" s="175" t="str">
        <f t="shared" si="22"/>
        <v>4St#2热压站</v>
      </c>
      <c r="P88" s="175" t="str">
        <f t="shared" si="34"/>
        <v>D1065.5</v>
      </c>
      <c r="Q88" s="175" t="str">
        <f t="shared" si="22"/>
        <v>4St#3热压站</v>
      </c>
      <c r="R88" s="175" t="str">
        <f t="shared" si="35"/>
        <v>D1075.5</v>
      </c>
      <c r="S88" s="175" t="str">
        <f t="shared" si="22"/>
        <v>5St出料定位平台</v>
      </c>
      <c r="T88" s="175" t="str">
        <f t="shared" si="36"/>
        <v>D1085.5</v>
      </c>
      <c r="U88" s="175" t="str">
        <f t="shared" si="22"/>
        <v>6St出料机器人</v>
      </c>
      <c r="V88" s="175" t="str">
        <f t="shared" si="37"/>
        <v>D1095.5</v>
      </c>
      <c r="W88" s="175" t="str">
        <f t="shared" si="23"/>
        <v/>
      </c>
      <c r="X88" s="175" t="str">
        <f t="shared" si="38"/>
        <v>D1105.5</v>
      </c>
      <c r="Y88" s="175" t="str">
        <f t="shared" si="24"/>
        <v/>
      </c>
      <c r="Z88" s="175" t="str">
        <f t="shared" si="39"/>
        <v>D1115.5</v>
      </c>
      <c r="AA88" s="175" t="str">
        <f t="shared" si="25"/>
        <v/>
      </c>
    </row>
    <row r="89" spans="1:27">
      <c r="A89" s="175"/>
      <c r="B89" s="177">
        <f t="shared" si="26"/>
        <v>1005</v>
      </c>
      <c r="C89" s="175">
        <f t="shared" si="27"/>
        <v>6</v>
      </c>
      <c r="D89" s="175" t="str">
        <f t="shared" si="28"/>
        <v>D1005.6</v>
      </c>
      <c r="E89" s="175"/>
      <c r="F89" s="175" t="str">
        <f t="shared" si="29"/>
        <v>D1015.6</v>
      </c>
      <c r="G89" s="175" t="str">
        <f t="shared" si="22"/>
        <v>1St进料机器人</v>
      </c>
      <c r="H89" s="175" t="str">
        <f t="shared" si="30"/>
        <v>D1025.6</v>
      </c>
      <c r="I89" s="175" t="str">
        <f t="shared" si="22"/>
        <v>2St二次定位平台</v>
      </c>
      <c r="J89" s="175" t="str">
        <f t="shared" si="31"/>
        <v>D1035.6</v>
      </c>
      <c r="K89" s="175" t="str">
        <f t="shared" si="22"/>
        <v>3St搬运机器人</v>
      </c>
      <c r="L89" s="175" t="str">
        <f t="shared" si="32"/>
        <v>D1045.6</v>
      </c>
      <c r="M89" s="175" t="str">
        <f t="shared" si="22"/>
        <v>4St#1热压站</v>
      </c>
      <c r="N89" s="175" t="str">
        <f t="shared" si="33"/>
        <v>D1055.6</v>
      </c>
      <c r="O89" s="175" t="str">
        <f t="shared" si="22"/>
        <v>4St#2热压站</v>
      </c>
      <c r="P89" s="175" t="str">
        <f t="shared" si="34"/>
        <v>D1065.6</v>
      </c>
      <c r="Q89" s="175" t="str">
        <f t="shared" si="22"/>
        <v>4St#3热压站</v>
      </c>
      <c r="R89" s="175" t="str">
        <f t="shared" si="35"/>
        <v>D1075.6</v>
      </c>
      <c r="S89" s="175" t="str">
        <f t="shared" si="22"/>
        <v>5St出料定位平台</v>
      </c>
      <c r="T89" s="175" t="str">
        <f t="shared" si="36"/>
        <v>D1085.6</v>
      </c>
      <c r="U89" s="175" t="str">
        <f t="shared" si="22"/>
        <v>6St出料机器人</v>
      </c>
      <c r="V89" s="175" t="str">
        <f t="shared" si="37"/>
        <v>D1095.6</v>
      </c>
      <c r="W89" s="175" t="str">
        <f t="shared" si="23"/>
        <v/>
      </c>
      <c r="X89" s="175" t="str">
        <f t="shared" si="38"/>
        <v>D1105.6</v>
      </c>
      <c r="Y89" s="175" t="str">
        <f t="shared" si="24"/>
        <v/>
      </c>
      <c r="Z89" s="175" t="str">
        <f t="shared" si="39"/>
        <v>D1115.6</v>
      </c>
      <c r="AA89" s="175" t="str">
        <f t="shared" si="25"/>
        <v/>
      </c>
    </row>
    <row r="90" spans="1:27">
      <c r="A90" s="175"/>
      <c r="B90" s="177">
        <f t="shared" si="26"/>
        <v>1005</v>
      </c>
      <c r="C90" s="175">
        <f t="shared" si="27"/>
        <v>7</v>
      </c>
      <c r="D90" s="175" t="str">
        <f t="shared" si="28"/>
        <v>D1005.7</v>
      </c>
      <c r="E90" s="175"/>
      <c r="F90" s="175" t="str">
        <f t="shared" si="29"/>
        <v>D1015.7</v>
      </c>
      <c r="G90" s="175" t="str">
        <f t="shared" si="22"/>
        <v>1St进料机器人</v>
      </c>
      <c r="H90" s="175" t="str">
        <f t="shared" si="30"/>
        <v>D1025.7</v>
      </c>
      <c r="I90" s="175" t="str">
        <f t="shared" si="22"/>
        <v>2St二次定位平台</v>
      </c>
      <c r="J90" s="175" t="str">
        <f t="shared" si="31"/>
        <v>D1035.7</v>
      </c>
      <c r="K90" s="175" t="str">
        <f t="shared" si="22"/>
        <v>3St搬运机器人</v>
      </c>
      <c r="L90" s="175" t="str">
        <f t="shared" si="32"/>
        <v>D1045.7</v>
      </c>
      <c r="M90" s="175" t="str">
        <f t="shared" si="22"/>
        <v>4St#1热压站</v>
      </c>
      <c r="N90" s="175" t="str">
        <f t="shared" si="33"/>
        <v>D1055.7</v>
      </c>
      <c r="O90" s="175" t="str">
        <f t="shared" si="22"/>
        <v>4St#2热压站</v>
      </c>
      <c r="P90" s="175" t="str">
        <f t="shared" si="34"/>
        <v>D1065.7</v>
      </c>
      <c r="Q90" s="175" t="str">
        <f t="shared" si="22"/>
        <v>4St#3热压站</v>
      </c>
      <c r="R90" s="175" t="str">
        <f t="shared" si="35"/>
        <v>D1075.7</v>
      </c>
      <c r="S90" s="175" t="str">
        <f t="shared" si="22"/>
        <v>5St出料定位平台</v>
      </c>
      <c r="T90" s="175" t="str">
        <f t="shared" si="36"/>
        <v>D1085.7</v>
      </c>
      <c r="U90" s="175" t="str">
        <f t="shared" si="22"/>
        <v>6St出料机器人</v>
      </c>
      <c r="V90" s="175" t="str">
        <f t="shared" si="37"/>
        <v>D1095.7</v>
      </c>
      <c r="W90" s="175" t="str">
        <f t="shared" si="23"/>
        <v/>
      </c>
      <c r="X90" s="175" t="str">
        <f t="shared" si="38"/>
        <v>D1105.7</v>
      </c>
      <c r="Y90" s="175" t="str">
        <f t="shared" si="24"/>
        <v/>
      </c>
      <c r="Z90" s="175" t="str">
        <f t="shared" si="39"/>
        <v>D1115.7</v>
      </c>
      <c r="AA90" s="175" t="str">
        <f t="shared" si="25"/>
        <v/>
      </c>
    </row>
    <row r="91" spans="1:27">
      <c r="A91" s="175"/>
      <c r="B91" s="177">
        <f t="shared" si="26"/>
        <v>1005</v>
      </c>
      <c r="C91" s="175">
        <f t="shared" si="27"/>
        <v>8</v>
      </c>
      <c r="D91" s="175" t="str">
        <f t="shared" si="28"/>
        <v>D1005.8</v>
      </c>
      <c r="E91" s="175"/>
      <c r="F91" s="175" t="str">
        <f t="shared" si="29"/>
        <v>D1015.8</v>
      </c>
      <c r="G91" s="175" t="str">
        <f t="shared" si="22"/>
        <v>1St进料机器人</v>
      </c>
      <c r="H91" s="175" t="str">
        <f t="shared" si="30"/>
        <v>D1025.8</v>
      </c>
      <c r="I91" s="175" t="str">
        <f t="shared" si="22"/>
        <v>2St二次定位平台</v>
      </c>
      <c r="J91" s="175" t="str">
        <f t="shared" si="31"/>
        <v>D1035.8</v>
      </c>
      <c r="K91" s="175" t="str">
        <f t="shared" si="22"/>
        <v>3St搬运机器人</v>
      </c>
      <c r="L91" s="175" t="str">
        <f t="shared" si="32"/>
        <v>D1045.8</v>
      </c>
      <c r="M91" s="175" t="str">
        <f t="shared" si="22"/>
        <v>4St#1热压站</v>
      </c>
      <c r="N91" s="175" t="str">
        <f t="shared" si="33"/>
        <v>D1055.8</v>
      </c>
      <c r="O91" s="175" t="str">
        <f t="shared" si="22"/>
        <v>4St#2热压站</v>
      </c>
      <c r="P91" s="175" t="str">
        <f t="shared" si="34"/>
        <v>D1065.8</v>
      </c>
      <c r="Q91" s="175" t="str">
        <f t="shared" si="22"/>
        <v>4St#3热压站</v>
      </c>
      <c r="R91" s="175" t="str">
        <f t="shared" si="35"/>
        <v>D1075.8</v>
      </c>
      <c r="S91" s="175" t="str">
        <f t="shared" si="22"/>
        <v>5St出料定位平台</v>
      </c>
      <c r="T91" s="175" t="str">
        <f t="shared" si="36"/>
        <v>D1085.8</v>
      </c>
      <c r="U91" s="175" t="str">
        <f t="shared" si="22"/>
        <v>6St出料机器人</v>
      </c>
      <c r="V91" s="175" t="str">
        <f t="shared" si="37"/>
        <v>D1095.8</v>
      </c>
      <c r="W91" s="175" t="str">
        <f t="shared" si="23"/>
        <v/>
      </c>
      <c r="X91" s="175" t="str">
        <f t="shared" si="38"/>
        <v>D1105.8</v>
      </c>
      <c r="Y91" s="175" t="str">
        <f t="shared" si="24"/>
        <v/>
      </c>
      <c r="Z91" s="175" t="str">
        <f t="shared" si="39"/>
        <v>D1115.8</v>
      </c>
      <c r="AA91" s="175" t="str">
        <f t="shared" si="25"/>
        <v/>
      </c>
    </row>
    <row r="92" spans="1:27">
      <c r="A92" s="175"/>
      <c r="B92" s="177">
        <f t="shared" si="26"/>
        <v>1005</v>
      </c>
      <c r="C92" s="175">
        <f t="shared" si="27"/>
        <v>9</v>
      </c>
      <c r="D92" s="175" t="str">
        <f t="shared" si="28"/>
        <v>D1005.9</v>
      </c>
      <c r="E92" s="175"/>
      <c r="F92" s="175" t="str">
        <f t="shared" si="29"/>
        <v>D1015.9</v>
      </c>
      <c r="G92" s="175" t="str">
        <f t="shared" si="22"/>
        <v>1St进料机器人</v>
      </c>
      <c r="H92" s="175" t="str">
        <f t="shared" si="30"/>
        <v>D1025.9</v>
      </c>
      <c r="I92" s="175" t="str">
        <f t="shared" si="22"/>
        <v>2St二次定位平台</v>
      </c>
      <c r="J92" s="175" t="str">
        <f t="shared" si="31"/>
        <v>D1035.9</v>
      </c>
      <c r="K92" s="175" t="str">
        <f t="shared" si="22"/>
        <v>3St搬运机器人</v>
      </c>
      <c r="L92" s="175" t="str">
        <f t="shared" si="32"/>
        <v>D1045.9</v>
      </c>
      <c r="M92" s="175" t="str">
        <f t="shared" si="22"/>
        <v>4St#1热压站</v>
      </c>
      <c r="N92" s="175" t="str">
        <f t="shared" si="33"/>
        <v>D1055.9</v>
      </c>
      <c r="O92" s="175" t="str">
        <f t="shared" si="22"/>
        <v>4St#2热压站</v>
      </c>
      <c r="P92" s="175" t="str">
        <f t="shared" si="34"/>
        <v>D1065.9</v>
      </c>
      <c r="Q92" s="175" t="str">
        <f t="shared" si="22"/>
        <v>4St#3热压站</v>
      </c>
      <c r="R92" s="175" t="str">
        <f t="shared" si="35"/>
        <v>D1075.9</v>
      </c>
      <c r="S92" s="175" t="str">
        <f t="shared" si="22"/>
        <v>5St出料定位平台</v>
      </c>
      <c r="T92" s="175" t="str">
        <f t="shared" si="36"/>
        <v>D1085.9</v>
      </c>
      <c r="U92" s="175" t="str">
        <f t="shared" si="22"/>
        <v>6St出料机器人</v>
      </c>
      <c r="V92" s="175" t="str">
        <f t="shared" si="37"/>
        <v>D1095.9</v>
      </c>
      <c r="W92" s="175" t="str">
        <f t="shared" si="23"/>
        <v/>
      </c>
      <c r="X92" s="175" t="str">
        <f t="shared" si="38"/>
        <v>D1105.9</v>
      </c>
      <c r="Y92" s="175" t="str">
        <f t="shared" si="24"/>
        <v/>
      </c>
      <c r="Z92" s="175" t="str">
        <f t="shared" si="39"/>
        <v>D1115.9</v>
      </c>
      <c r="AA92" s="175" t="str">
        <f t="shared" si="25"/>
        <v/>
      </c>
    </row>
    <row r="93" spans="1:27">
      <c r="A93" s="175"/>
      <c r="B93" s="177">
        <f t="shared" si="26"/>
        <v>1005</v>
      </c>
      <c r="C93" s="175">
        <f t="shared" si="27"/>
        <v>10</v>
      </c>
      <c r="D93" s="175" t="str">
        <f t="shared" si="28"/>
        <v>D1005.10</v>
      </c>
      <c r="E93" s="175"/>
      <c r="F93" s="175" t="str">
        <f t="shared" si="29"/>
        <v>D1015.10</v>
      </c>
      <c r="G93" s="175" t="str">
        <f t="shared" si="22"/>
        <v>1St进料机器人</v>
      </c>
      <c r="H93" s="175" t="str">
        <f t="shared" si="30"/>
        <v>D1025.10</v>
      </c>
      <c r="I93" s="175" t="str">
        <f t="shared" si="22"/>
        <v>2St二次定位平台</v>
      </c>
      <c r="J93" s="175" t="str">
        <f t="shared" si="31"/>
        <v>D1035.10</v>
      </c>
      <c r="K93" s="175" t="str">
        <f t="shared" si="22"/>
        <v>3St搬运机器人</v>
      </c>
      <c r="L93" s="175" t="str">
        <f t="shared" si="32"/>
        <v>D1045.10</v>
      </c>
      <c r="M93" s="175" t="str">
        <f t="shared" si="22"/>
        <v>4St#1热压站</v>
      </c>
      <c r="N93" s="175" t="str">
        <f t="shared" si="33"/>
        <v>D1055.10</v>
      </c>
      <c r="O93" s="175" t="str">
        <f t="shared" si="22"/>
        <v>4St#2热压站</v>
      </c>
      <c r="P93" s="175" t="str">
        <f t="shared" si="34"/>
        <v>D1065.10</v>
      </c>
      <c r="Q93" s="175" t="str">
        <f t="shared" si="22"/>
        <v>4St#3热压站</v>
      </c>
      <c r="R93" s="175" t="str">
        <f t="shared" si="35"/>
        <v>D1075.10</v>
      </c>
      <c r="S93" s="175" t="str">
        <f t="shared" si="22"/>
        <v>5St出料定位平台</v>
      </c>
      <c r="T93" s="175" t="str">
        <f t="shared" si="36"/>
        <v>D1085.10</v>
      </c>
      <c r="U93" s="175" t="str">
        <f t="shared" si="22"/>
        <v>6St出料机器人</v>
      </c>
      <c r="V93" s="175" t="str">
        <f t="shared" si="37"/>
        <v>D1095.10</v>
      </c>
      <c r="W93" s="175" t="str">
        <f t="shared" si="23"/>
        <v/>
      </c>
      <c r="X93" s="175" t="str">
        <f t="shared" si="38"/>
        <v>D1105.10</v>
      </c>
      <c r="Y93" s="175" t="str">
        <f t="shared" si="24"/>
        <v/>
      </c>
      <c r="Z93" s="175" t="str">
        <f t="shared" si="39"/>
        <v>D1115.10</v>
      </c>
      <c r="AA93" s="175" t="str">
        <f t="shared" si="25"/>
        <v/>
      </c>
    </row>
    <row r="94" spans="1:27">
      <c r="A94" s="175"/>
      <c r="B94" s="177">
        <f t="shared" si="26"/>
        <v>1005</v>
      </c>
      <c r="C94" s="175">
        <f t="shared" si="27"/>
        <v>11</v>
      </c>
      <c r="D94" s="175" t="str">
        <f t="shared" si="28"/>
        <v>D1005.11</v>
      </c>
      <c r="E94" s="175"/>
      <c r="F94" s="175" t="str">
        <f t="shared" si="29"/>
        <v>D1015.11</v>
      </c>
      <c r="G94" s="175" t="str">
        <f t="shared" si="22"/>
        <v>1St进料机器人</v>
      </c>
      <c r="H94" s="175" t="str">
        <f t="shared" si="30"/>
        <v>D1025.11</v>
      </c>
      <c r="I94" s="175" t="str">
        <f t="shared" si="22"/>
        <v>2St二次定位平台</v>
      </c>
      <c r="J94" s="175" t="str">
        <f t="shared" si="31"/>
        <v>D1035.11</v>
      </c>
      <c r="K94" s="175" t="str">
        <f t="shared" si="22"/>
        <v>3St搬运机器人</v>
      </c>
      <c r="L94" s="175" t="str">
        <f t="shared" si="32"/>
        <v>D1045.11</v>
      </c>
      <c r="M94" s="175" t="str">
        <f t="shared" si="22"/>
        <v>4St#1热压站</v>
      </c>
      <c r="N94" s="175" t="str">
        <f t="shared" si="33"/>
        <v>D1055.11</v>
      </c>
      <c r="O94" s="175" t="str">
        <f t="shared" si="22"/>
        <v>4St#2热压站</v>
      </c>
      <c r="P94" s="175" t="str">
        <f t="shared" si="34"/>
        <v>D1065.11</v>
      </c>
      <c r="Q94" s="175" t="str">
        <f t="shared" si="22"/>
        <v>4St#3热压站</v>
      </c>
      <c r="R94" s="175" t="str">
        <f t="shared" si="35"/>
        <v>D1075.11</v>
      </c>
      <c r="S94" s="175" t="str">
        <f t="shared" si="22"/>
        <v>5St出料定位平台</v>
      </c>
      <c r="T94" s="175" t="str">
        <f t="shared" si="36"/>
        <v>D1085.11</v>
      </c>
      <c r="U94" s="175" t="str">
        <f t="shared" si="22"/>
        <v>6St出料机器人</v>
      </c>
      <c r="V94" s="175" t="str">
        <f t="shared" si="37"/>
        <v>D1095.11</v>
      </c>
      <c r="W94" s="175" t="str">
        <f t="shared" si="23"/>
        <v/>
      </c>
      <c r="X94" s="175" t="str">
        <f t="shared" si="38"/>
        <v>D1105.11</v>
      </c>
      <c r="Y94" s="175" t="str">
        <f t="shared" si="24"/>
        <v/>
      </c>
      <c r="Z94" s="175" t="str">
        <f t="shared" si="39"/>
        <v>D1115.11</v>
      </c>
      <c r="AA94" s="175" t="str">
        <f t="shared" si="25"/>
        <v/>
      </c>
    </row>
    <row r="95" spans="2:27">
      <c r="B95" s="177">
        <f t="shared" si="26"/>
        <v>1005</v>
      </c>
      <c r="C95" s="175">
        <f t="shared" si="27"/>
        <v>12</v>
      </c>
      <c r="D95" s="175" t="str">
        <f t="shared" si="28"/>
        <v>D1005.12</v>
      </c>
      <c r="E95" s="175"/>
      <c r="F95" s="175" t="str">
        <f t="shared" si="29"/>
        <v>D1015.12</v>
      </c>
      <c r="G95" s="175" t="str">
        <f t="shared" si="22"/>
        <v>1St进料机器人</v>
      </c>
      <c r="H95" s="175" t="str">
        <f t="shared" si="30"/>
        <v>D1025.12</v>
      </c>
      <c r="I95" s="175" t="str">
        <f t="shared" si="22"/>
        <v>2St二次定位平台</v>
      </c>
      <c r="J95" s="175" t="str">
        <f t="shared" si="31"/>
        <v>D1035.12</v>
      </c>
      <c r="K95" s="175" t="str">
        <f t="shared" si="22"/>
        <v>3St搬运机器人</v>
      </c>
      <c r="L95" s="175" t="str">
        <f t="shared" si="32"/>
        <v>D1045.12</v>
      </c>
      <c r="M95" s="175" t="str">
        <f t="shared" si="22"/>
        <v>4St#1热压站</v>
      </c>
      <c r="N95" s="175" t="str">
        <f t="shared" si="33"/>
        <v>D1055.12</v>
      </c>
      <c r="O95" s="175" t="str">
        <f t="shared" si="22"/>
        <v>4St#2热压站</v>
      </c>
      <c r="P95" s="175" t="str">
        <f t="shared" si="34"/>
        <v>D1065.12</v>
      </c>
      <c r="Q95" s="175" t="str">
        <f t="shared" si="22"/>
        <v>4St#3热压站</v>
      </c>
      <c r="R95" s="175" t="str">
        <f t="shared" si="35"/>
        <v>D1075.12</v>
      </c>
      <c r="S95" s="175" t="str">
        <f t="shared" si="22"/>
        <v>5St出料定位平台</v>
      </c>
      <c r="T95" s="175" t="str">
        <f t="shared" si="36"/>
        <v>D1085.12</v>
      </c>
      <c r="U95" s="175" t="str">
        <f t="shared" si="22"/>
        <v>6St出料机器人</v>
      </c>
      <c r="V95" s="175" t="str">
        <f t="shared" si="37"/>
        <v>D1095.12</v>
      </c>
      <c r="W95" s="175" t="str">
        <f t="shared" si="23"/>
        <v/>
      </c>
      <c r="X95" s="175" t="str">
        <f t="shared" si="38"/>
        <v>D1105.12</v>
      </c>
      <c r="Y95" s="175" t="str">
        <f t="shared" si="24"/>
        <v/>
      </c>
      <c r="Z95" s="175" t="str">
        <f t="shared" si="39"/>
        <v>D1115.12</v>
      </c>
      <c r="AA95" s="175" t="str">
        <f t="shared" si="25"/>
        <v/>
      </c>
    </row>
    <row r="96" spans="2:27">
      <c r="B96" s="177">
        <f t="shared" si="26"/>
        <v>1005</v>
      </c>
      <c r="C96" s="175">
        <f t="shared" si="27"/>
        <v>13</v>
      </c>
      <c r="D96" s="175" t="str">
        <f t="shared" si="28"/>
        <v>D1005.13</v>
      </c>
      <c r="E96" s="175"/>
      <c r="F96" s="175" t="str">
        <f t="shared" si="29"/>
        <v>D1015.13</v>
      </c>
      <c r="G96" s="175" t="str">
        <f t="shared" si="22"/>
        <v>1St进料机器人</v>
      </c>
      <c r="H96" s="175" t="str">
        <f t="shared" si="30"/>
        <v>D1025.13</v>
      </c>
      <c r="I96" s="175" t="str">
        <f t="shared" si="22"/>
        <v>2St二次定位平台</v>
      </c>
      <c r="J96" s="175" t="str">
        <f t="shared" si="31"/>
        <v>D1035.13</v>
      </c>
      <c r="K96" s="175" t="str">
        <f t="shared" si="22"/>
        <v>3St搬运机器人</v>
      </c>
      <c r="L96" s="175" t="str">
        <f t="shared" si="32"/>
        <v>D1045.13</v>
      </c>
      <c r="M96" s="175" t="str">
        <f t="shared" si="22"/>
        <v>4St#1热压站</v>
      </c>
      <c r="N96" s="175" t="str">
        <f t="shared" si="33"/>
        <v>D1055.13</v>
      </c>
      <c r="O96" s="175" t="str">
        <f t="shared" si="22"/>
        <v>4St#2热压站</v>
      </c>
      <c r="P96" s="175" t="str">
        <f t="shared" si="34"/>
        <v>D1065.13</v>
      </c>
      <c r="Q96" s="175" t="str">
        <f t="shared" si="22"/>
        <v>4St#3热压站</v>
      </c>
      <c r="R96" s="175" t="str">
        <f t="shared" si="35"/>
        <v>D1075.13</v>
      </c>
      <c r="S96" s="175" t="str">
        <f t="shared" si="22"/>
        <v>5St出料定位平台</v>
      </c>
      <c r="T96" s="175" t="str">
        <f t="shared" si="36"/>
        <v>D1085.13</v>
      </c>
      <c r="U96" s="175" t="str">
        <f t="shared" si="22"/>
        <v>6St出料机器人</v>
      </c>
      <c r="V96" s="175" t="str">
        <f t="shared" si="37"/>
        <v>D1095.13</v>
      </c>
      <c r="W96" s="175" t="str">
        <f t="shared" si="23"/>
        <v/>
      </c>
      <c r="X96" s="175" t="str">
        <f t="shared" si="38"/>
        <v>D1105.13</v>
      </c>
      <c r="Y96" s="175" t="str">
        <f t="shared" si="24"/>
        <v/>
      </c>
      <c r="Z96" s="175" t="str">
        <f t="shared" si="39"/>
        <v>D1115.13</v>
      </c>
      <c r="AA96" s="175" t="str">
        <f t="shared" si="25"/>
        <v/>
      </c>
    </row>
    <row r="97" spans="2:27">
      <c r="B97" s="177">
        <f t="shared" si="26"/>
        <v>1005</v>
      </c>
      <c r="C97" s="175">
        <f t="shared" si="27"/>
        <v>14</v>
      </c>
      <c r="D97" s="175" t="str">
        <f t="shared" si="28"/>
        <v>D1005.14</v>
      </c>
      <c r="E97" s="175"/>
      <c r="F97" s="175" t="str">
        <f t="shared" si="29"/>
        <v>D1015.14</v>
      </c>
      <c r="G97" s="175" t="str">
        <f t="shared" si="22"/>
        <v>1St进料机器人</v>
      </c>
      <c r="H97" s="175" t="str">
        <f t="shared" si="30"/>
        <v>D1025.14</v>
      </c>
      <c r="I97" s="175" t="str">
        <f t="shared" si="22"/>
        <v>2St二次定位平台</v>
      </c>
      <c r="J97" s="175" t="str">
        <f t="shared" si="31"/>
        <v>D1035.14</v>
      </c>
      <c r="K97" s="175" t="str">
        <f t="shared" si="22"/>
        <v>3St搬运机器人</v>
      </c>
      <c r="L97" s="175" t="str">
        <f t="shared" si="32"/>
        <v>D1045.14</v>
      </c>
      <c r="M97" s="175" t="str">
        <f t="shared" si="22"/>
        <v>4St#1热压站</v>
      </c>
      <c r="N97" s="175" t="str">
        <f t="shared" si="33"/>
        <v>D1055.14</v>
      </c>
      <c r="O97" s="175" t="str">
        <f t="shared" si="22"/>
        <v>4St#2热压站</v>
      </c>
      <c r="P97" s="175" t="str">
        <f t="shared" si="34"/>
        <v>D1065.14</v>
      </c>
      <c r="Q97" s="175" t="str">
        <f t="shared" si="22"/>
        <v>4St#3热压站</v>
      </c>
      <c r="R97" s="175" t="str">
        <f t="shared" si="35"/>
        <v>D1075.14</v>
      </c>
      <c r="S97" s="175" t="str">
        <f t="shared" si="22"/>
        <v>5St出料定位平台</v>
      </c>
      <c r="T97" s="175" t="str">
        <f t="shared" si="36"/>
        <v>D1085.14</v>
      </c>
      <c r="U97" s="175" t="str">
        <f t="shared" si="22"/>
        <v>6St出料机器人</v>
      </c>
      <c r="V97" s="175" t="str">
        <f t="shared" si="37"/>
        <v>D1095.14</v>
      </c>
      <c r="W97" s="175" t="str">
        <f t="shared" si="23"/>
        <v/>
      </c>
      <c r="X97" s="175" t="str">
        <f t="shared" si="38"/>
        <v>D1105.14</v>
      </c>
      <c r="Y97" s="175" t="str">
        <f t="shared" si="24"/>
        <v/>
      </c>
      <c r="Z97" s="175" t="str">
        <f t="shared" si="39"/>
        <v>D1115.14</v>
      </c>
      <c r="AA97" s="175" t="str">
        <f t="shared" si="25"/>
        <v/>
      </c>
    </row>
    <row r="98" spans="2:27">
      <c r="B98" s="177">
        <f t="shared" si="26"/>
        <v>1005</v>
      </c>
      <c r="C98" s="175">
        <f t="shared" si="27"/>
        <v>15</v>
      </c>
      <c r="D98" s="175" t="str">
        <f t="shared" si="28"/>
        <v>D1005.15</v>
      </c>
      <c r="E98" s="175"/>
      <c r="F98" s="175" t="str">
        <f t="shared" si="29"/>
        <v>D1015.15</v>
      </c>
      <c r="G98" s="175" t="str">
        <f t="shared" si="22"/>
        <v>1St进料机器人</v>
      </c>
      <c r="H98" s="175" t="str">
        <f t="shared" si="30"/>
        <v>D1025.15</v>
      </c>
      <c r="I98" s="175" t="str">
        <f t="shared" si="22"/>
        <v>2St二次定位平台</v>
      </c>
      <c r="J98" s="175" t="str">
        <f t="shared" si="31"/>
        <v>D1035.15</v>
      </c>
      <c r="K98" s="175" t="str">
        <f t="shared" si="22"/>
        <v>3St搬运机器人</v>
      </c>
      <c r="L98" s="175" t="str">
        <f t="shared" si="32"/>
        <v>D1045.15</v>
      </c>
      <c r="M98" s="175" t="str">
        <f t="shared" si="22"/>
        <v>4St#1热压站</v>
      </c>
      <c r="N98" s="175" t="str">
        <f t="shared" si="33"/>
        <v>D1055.15</v>
      </c>
      <c r="O98" s="175" t="str">
        <f t="shared" si="22"/>
        <v>4St#2热压站</v>
      </c>
      <c r="P98" s="175" t="str">
        <f t="shared" si="34"/>
        <v>D1065.15</v>
      </c>
      <c r="Q98" s="175" t="str">
        <f t="shared" si="22"/>
        <v>4St#3热压站</v>
      </c>
      <c r="R98" s="175" t="str">
        <f t="shared" si="35"/>
        <v>D1075.15</v>
      </c>
      <c r="S98" s="175" t="str">
        <f t="shared" si="22"/>
        <v>5St出料定位平台</v>
      </c>
      <c r="T98" s="175" t="str">
        <f t="shared" si="36"/>
        <v>D1085.15</v>
      </c>
      <c r="U98" s="175" t="str">
        <f t="shared" ref="U98:U130" si="40">U$1&amp;""&amp;$A98</f>
        <v>6St出料机器人</v>
      </c>
      <c r="V98" s="175" t="str">
        <f t="shared" si="37"/>
        <v>D1095.15</v>
      </c>
      <c r="W98" s="175" t="str">
        <f t="shared" si="23"/>
        <v/>
      </c>
      <c r="X98" s="175" t="str">
        <f t="shared" si="38"/>
        <v>D1105.15</v>
      </c>
      <c r="Y98" s="175" t="str">
        <f t="shared" si="24"/>
        <v/>
      </c>
      <c r="Z98" s="175" t="str">
        <f t="shared" si="39"/>
        <v>D1115.15</v>
      </c>
      <c r="AA98" s="175" t="str">
        <f t="shared" si="25"/>
        <v/>
      </c>
    </row>
    <row r="99" spans="1:27">
      <c r="A99" s="175" t="s">
        <v>3008</v>
      </c>
      <c r="B99" s="177">
        <f t="shared" si="26"/>
        <v>1006</v>
      </c>
      <c r="C99" s="175">
        <f t="shared" si="27"/>
        <v>0</v>
      </c>
      <c r="D99" s="175" t="str">
        <f t="shared" si="28"/>
        <v>D1006.0</v>
      </c>
      <c r="E99" s="175"/>
      <c r="F99" s="175" t="str">
        <f t="shared" si="29"/>
        <v>D1016.0</v>
      </c>
      <c r="G99" s="175" t="s">
        <v>3009</v>
      </c>
      <c r="H99" s="175" t="str">
        <f t="shared" si="30"/>
        <v>D1026.0</v>
      </c>
      <c r="I99" s="175" t="str">
        <f t="shared" ref="I99:I130" si="41">I$1&amp;""&amp;$A99</f>
        <v>2St二次定位平台递进启动</v>
      </c>
      <c r="J99" s="175" t="str">
        <f t="shared" si="31"/>
        <v>D1036.0</v>
      </c>
      <c r="K99" s="175" t="str">
        <f t="shared" ref="K99:K130" si="42">K$1&amp;""&amp;$A99</f>
        <v>3St搬运机器人递进启动</v>
      </c>
      <c r="L99" s="175" t="str">
        <f t="shared" si="32"/>
        <v>D1046.0</v>
      </c>
      <c r="M99" s="175" t="str">
        <f t="shared" ref="M99:M130" si="43">M$1&amp;""&amp;$A99</f>
        <v>4St#1热压站递进启动</v>
      </c>
      <c r="N99" s="175" t="str">
        <f t="shared" si="33"/>
        <v>D1056.0</v>
      </c>
      <c r="O99" s="175" t="str">
        <f t="shared" ref="O99:O130" si="44">O$1&amp;""&amp;$A99</f>
        <v>4St#2热压站递进启动</v>
      </c>
      <c r="P99" s="175" t="str">
        <f t="shared" si="34"/>
        <v>D1066.0</v>
      </c>
      <c r="Q99" s="175" t="str">
        <f t="shared" ref="Q99:Q130" si="45">Q$1&amp;""&amp;$A99</f>
        <v>4St#3热压站递进启动</v>
      </c>
      <c r="R99" s="175" t="str">
        <f t="shared" si="35"/>
        <v>D1076.0</v>
      </c>
      <c r="S99" s="175" t="str">
        <f t="shared" ref="S99:S130" si="46">S$1&amp;""&amp;$A99</f>
        <v>5St出料定位平台递进启动</v>
      </c>
      <c r="T99" s="175" t="str">
        <f t="shared" si="36"/>
        <v>D1086.0</v>
      </c>
      <c r="U99" s="175" t="str">
        <f t="shared" si="40"/>
        <v>6St出料机器人递进启动</v>
      </c>
      <c r="V99" s="175" t="str">
        <f t="shared" si="37"/>
        <v>D1096.0</v>
      </c>
      <c r="W99" s="175" t="str">
        <f t="shared" si="23"/>
        <v>递进启动</v>
      </c>
      <c r="X99" s="175" t="str">
        <f t="shared" si="38"/>
        <v>D1106.0</v>
      </c>
      <c r="Y99" s="175" t="str">
        <f t="shared" si="24"/>
        <v>递进启动</v>
      </c>
      <c r="Z99" s="175" t="str">
        <f t="shared" si="39"/>
        <v>D1116.0</v>
      </c>
      <c r="AA99" s="175" t="str">
        <f t="shared" si="25"/>
        <v>递进启动</v>
      </c>
    </row>
    <row r="100" spans="1:27">
      <c r="A100" s="175" t="s">
        <v>3010</v>
      </c>
      <c r="B100" s="177">
        <f t="shared" si="26"/>
        <v>1006</v>
      </c>
      <c r="C100" s="175">
        <f t="shared" si="27"/>
        <v>1</v>
      </c>
      <c r="D100" s="175" t="str">
        <f t="shared" si="28"/>
        <v>D1006.1</v>
      </c>
      <c r="E100" s="175"/>
      <c r="F100" s="175" t="str">
        <f t="shared" si="29"/>
        <v>D1016.1</v>
      </c>
      <c r="G100" s="175" t="s">
        <v>3011</v>
      </c>
      <c r="H100" s="175" t="str">
        <f t="shared" si="30"/>
        <v>D1026.1</v>
      </c>
      <c r="I100" s="175" t="str">
        <f t="shared" si="41"/>
        <v>2St二次定位平台Stp001 </v>
      </c>
      <c r="J100" s="175" t="str">
        <f t="shared" si="31"/>
        <v>D1036.1</v>
      </c>
      <c r="K100" s="175" t="str">
        <f t="shared" si="42"/>
        <v>3St搬运机器人Stp001 </v>
      </c>
      <c r="L100" s="175" t="str">
        <f t="shared" si="32"/>
        <v>D1046.1</v>
      </c>
      <c r="M100" s="175" t="str">
        <f t="shared" si="43"/>
        <v>4St#1热压站Stp001 </v>
      </c>
      <c r="N100" s="175" t="str">
        <f t="shared" si="33"/>
        <v>D1056.1</v>
      </c>
      <c r="O100" s="175" t="str">
        <f t="shared" si="44"/>
        <v>4St#2热压站Stp001 </v>
      </c>
      <c r="P100" s="175" t="str">
        <f t="shared" si="34"/>
        <v>D1066.1</v>
      </c>
      <c r="Q100" s="175" t="str">
        <f t="shared" si="45"/>
        <v>4St#3热压站Stp001 </v>
      </c>
      <c r="R100" s="175" t="str">
        <f t="shared" si="35"/>
        <v>D1076.1</v>
      </c>
      <c r="S100" s="175" t="str">
        <f t="shared" si="46"/>
        <v>5St出料定位平台Stp001 </v>
      </c>
      <c r="T100" s="175" t="str">
        <f t="shared" si="36"/>
        <v>D1086.1</v>
      </c>
      <c r="U100" s="175" t="str">
        <f t="shared" si="40"/>
        <v>6St出料机器人Stp001 </v>
      </c>
      <c r="V100" s="175" t="str">
        <f t="shared" si="37"/>
        <v>D1096.1</v>
      </c>
      <c r="W100" s="175" t="str">
        <f t="shared" si="23"/>
        <v>Stp001 </v>
      </c>
      <c r="X100" s="175" t="str">
        <f t="shared" si="38"/>
        <v>D1106.1</v>
      </c>
      <c r="Y100" s="175" t="str">
        <f t="shared" si="24"/>
        <v>Stp001 </v>
      </c>
      <c r="Z100" s="175" t="str">
        <f t="shared" si="39"/>
        <v>D1116.1</v>
      </c>
      <c r="AA100" s="175" t="str">
        <f t="shared" si="25"/>
        <v>Stp001 </v>
      </c>
    </row>
    <row r="101" spans="1:27">
      <c r="A101" s="175" t="s">
        <v>3012</v>
      </c>
      <c r="B101" s="177">
        <f t="shared" si="26"/>
        <v>1006</v>
      </c>
      <c r="C101" s="175">
        <f t="shared" si="27"/>
        <v>2</v>
      </c>
      <c r="D101" s="175" t="str">
        <f t="shared" si="28"/>
        <v>D1006.2</v>
      </c>
      <c r="E101" s="175"/>
      <c r="F101" s="175" t="str">
        <f t="shared" si="29"/>
        <v>D1016.2</v>
      </c>
      <c r="G101" s="175" t="s">
        <v>3013</v>
      </c>
      <c r="H101" s="175" t="str">
        <f t="shared" si="30"/>
        <v>D1026.2</v>
      </c>
      <c r="I101" s="175" t="str">
        <f t="shared" si="41"/>
        <v>2St二次定位平台Stp002</v>
      </c>
      <c r="J101" s="175" t="str">
        <f t="shared" si="31"/>
        <v>D1036.2</v>
      </c>
      <c r="K101" s="175" t="str">
        <f t="shared" si="42"/>
        <v>3St搬运机器人Stp002</v>
      </c>
      <c r="L101" s="175" t="str">
        <f t="shared" si="32"/>
        <v>D1046.2</v>
      </c>
      <c r="M101" s="175" t="str">
        <f t="shared" si="43"/>
        <v>4St#1热压站Stp002</v>
      </c>
      <c r="N101" s="175" t="str">
        <f t="shared" si="33"/>
        <v>D1056.2</v>
      </c>
      <c r="O101" s="175" t="str">
        <f t="shared" si="44"/>
        <v>4St#2热压站Stp002</v>
      </c>
      <c r="P101" s="175" t="str">
        <f t="shared" si="34"/>
        <v>D1066.2</v>
      </c>
      <c r="Q101" s="175" t="str">
        <f t="shared" si="45"/>
        <v>4St#3热压站Stp002</v>
      </c>
      <c r="R101" s="175" t="str">
        <f t="shared" si="35"/>
        <v>D1076.2</v>
      </c>
      <c r="S101" s="175" t="str">
        <f t="shared" si="46"/>
        <v>5St出料定位平台Stp002</v>
      </c>
      <c r="T101" s="175" t="str">
        <f t="shared" si="36"/>
        <v>D1086.2</v>
      </c>
      <c r="U101" s="175" t="str">
        <f t="shared" si="40"/>
        <v>6St出料机器人Stp002</v>
      </c>
      <c r="V101" s="175" t="str">
        <f t="shared" si="37"/>
        <v>D1096.2</v>
      </c>
      <c r="W101" s="175" t="str">
        <f t="shared" si="23"/>
        <v>Stp002</v>
      </c>
      <c r="X101" s="175" t="str">
        <f t="shared" si="38"/>
        <v>D1106.2</v>
      </c>
      <c r="Y101" s="175" t="str">
        <f t="shared" si="24"/>
        <v>Stp002</v>
      </c>
      <c r="Z101" s="175" t="str">
        <f t="shared" si="39"/>
        <v>D1116.2</v>
      </c>
      <c r="AA101" s="175" t="str">
        <f t="shared" si="25"/>
        <v>Stp002</v>
      </c>
    </row>
    <row r="102" spans="1:27">
      <c r="A102" s="175" t="s">
        <v>3014</v>
      </c>
      <c r="B102" s="177">
        <f t="shared" si="26"/>
        <v>1006</v>
      </c>
      <c r="C102" s="175">
        <f t="shared" si="27"/>
        <v>3</v>
      </c>
      <c r="D102" s="175" t="str">
        <f t="shared" si="28"/>
        <v>D1006.3</v>
      </c>
      <c r="E102" s="175"/>
      <c r="F102" s="175" t="str">
        <f t="shared" si="29"/>
        <v>D1016.3</v>
      </c>
      <c r="G102" s="175" t="s">
        <v>3015</v>
      </c>
      <c r="H102" s="175" t="str">
        <f t="shared" si="30"/>
        <v>D1026.3</v>
      </c>
      <c r="I102" s="175" t="str">
        <f t="shared" si="41"/>
        <v>2St二次定位平台Stp003 </v>
      </c>
      <c r="J102" s="175" t="str">
        <f t="shared" si="31"/>
        <v>D1036.3</v>
      </c>
      <c r="K102" s="175" t="str">
        <f t="shared" si="42"/>
        <v>3St搬运机器人Stp003 </v>
      </c>
      <c r="L102" s="175" t="str">
        <f t="shared" si="32"/>
        <v>D1046.3</v>
      </c>
      <c r="M102" s="175" t="str">
        <f t="shared" si="43"/>
        <v>4St#1热压站Stp003 </v>
      </c>
      <c r="N102" s="175" t="str">
        <f t="shared" si="33"/>
        <v>D1056.3</v>
      </c>
      <c r="O102" s="175" t="str">
        <f t="shared" si="44"/>
        <v>4St#2热压站Stp003 </v>
      </c>
      <c r="P102" s="175" t="str">
        <f t="shared" si="34"/>
        <v>D1066.3</v>
      </c>
      <c r="Q102" s="175" t="str">
        <f t="shared" si="45"/>
        <v>4St#3热压站Stp003 </v>
      </c>
      <c r="R102" s="175" t="str">
        <f t="shared" si="35"/>
        <v>D1076.3</v>
      </c>
      <c r="S102" s="175" t="str">
        <f t="shared" si="46"/>
        <v>5St出料定位平台Stp003 </v>
      </c>
      <c r="T102" s="175" t="str">
        <f t="shared" si="36"/>
        <v>D1086.3</v>
      </c>
      <c r="U102" s="175" t="str">
        <f t="shared" si="40"/>
        <v>6St出料机器人Stp003 </v>
      </c>
      <c r="V102" s="175" t="str">
        <f t="shared" si="37"/>
        <v>D1096.3</v>
      </c>
      <c r="W102" s="175" t="str">
        <f t="shared" si="23"/>
        <v>Stp003 </v>
      </c>
      <c r="X102" s="175" t="str">
        <f t="shared" si="38"/>
        <v>D1106.3</v>
      </c>
      <c r="Y102" s="175" t="str">
        <f t="shared" si="24"/>
        <v>Stp003 </v>
      </c>
      <c r="Z102" s="175" t="str">
        <f t="shared" si="39"/>
        <v>D1116.3</v>
      </c>
      <c r="AA102" s="175" t="str">
        <f t="shared" si="25"/>
        <v>Stp003 </v>
      </c>
    </row>
    <row r="103" spans="1:27">
      <c r="A103" s="175" t="s">
        <v>3016</v>
      </c>
      <c r="B103" s="177">
        <f t="shared" si="26"/>
        <v>1006</v>
      </c>
      <c r="C103" s="175">
        <f t="shared" si="27"/>
        <v>4</v>
      </c>
      <c r="D103" s="175" t="str">
        <f t="shared" si="28"/>
        <v>D1006.4</v>
      </c>
      <c r="E103" s="175"/>
      <c r="F103" s="175" t="str">
        <f t="shared" si="29"/>
        <v>D1016.4</v>
      </c>
      <c r="G103" s="175" t="s">
        <v>3017</v>
      </c>
      <c r="H103" s="175" t="str">
        <f t="shared" si="30"/>
        <v>D1026.4</v>
      </c>
      <c r="I103" s="175" t="str">
        <f t="shared" si="41"/>
        <v>2St二次定位平台Stp004 </v>
      </c>
      <c r="J103" s="175" t="str">
        <f t="shared" si="31"/>
        <v>D1036.4</v>
      </c>
      <c r="K103" s="175" t="str">
        <f t="shared" si="42"/>
        <v>3St搬运机器人Stp004 </v>
      </c>
      <c r="L103" s="175" t="str">
        <f t="shared" si="32"/>
        <v>D1046.4</v>
      </c>
      <c r="M103" s="175" t="str">
        <f t="shared" si="43"/>
        <v>4St#1热压站Stp004 </v>
      </c>
      <c r="N103" s="175" t="str">
        <f t="shared" si="33"/>
        <v>D1056.4</v>
      </c>
      <c r="O103" s="175" t="str">
        <f t="shared" si="44"/>
        <v>4St#2热压站Stp004 </v>
      </c>
      <c r="P103" s="175" t="str">
        <f t="shared" si="34"/>
        <v>D1066.4</v>
      </c>
      <c r="Q103" s="175" t="str">
        <f t="shared" si="45"/>
        <v>4St#3热压站Stp004 </v>
      </c>
      <c r="R103" s="175" t="str">
        <f t="shared" si="35"/>
        <v>D1076.4</v>
      </c>
      <c r="S103" s="175" t="str">
        <f t="shared" si="46"/>
        <v>5St出料定位平台Stp004 </v>
      </c>
      <c r="T103" s="175" t="str">
        <f t="shared" si="36"/>
        <v>D1086.4</v>
      </c>
      <c r="U103" s="175" t="str">
        <f t="shared" si="40"/>
        <v>6St出料机器人Stp004 </v>
      </c>
      <c r="V103" s="175" t="str">
        <f t="shared" si="37"/>
        <v>D1096.4</v>
      </c>
      <c r="W103" s="175" t="str">
        <f t="shared" si="23"/>
        <v>Stp004 </v>
      </c>
      <c r="X103" s="175" t="str">
        <f t="shared" si="38"/>
        <v>D1106.4</v>
      </c>
      <c r="Y103" s="175" t="str">
        <f t="shared" si="24"/>
        <v>Stp004 </v>
      </c>
      <c r="Z103" s="175" t="str">
        <f t="shared" si="39"/>
        <v>D1116.4</v>
      </c>
      <c r="AA103" s="175" t="str">
        <f t="shared" si="25"/>
        <v>Stp004 </v>
      </c>
    </row>
    <row r="104" spans="1:27">
      <c r="A104" s="175" t="s">
        <v>3018</v>
      </c>
      <c r="B104" s="177">
        <f t="shared" si="26"/>
        <v>1006</v>
      </c>
      <c r="C104" s="175">
        <f t="shared" si="27"/>
        <v>5</v>
      </c>
      <c r="D104" s="175" t="str">
        <f t="shared" si="28"/>
        <v>D1006.5</v>
      </c>
      <c r="E104" s="175"/>
      <c r="F104" s="175" t="str">
        <f t="shared" si="29"/>
        <v>D1016.5</v>
      </c>
      <c r="G104" s="175" t="s">
        <v>3019</v>
      </c>
      <c r="H104" s="175" t="str">
        <f t="shared" si="30"/>
        <v>D1026.5</v>
      </c>
      <c r="I104" s="175" t="str">
        <f t="shared" si="41"/>
        <v>2St二次定位平台Stp005 </v>
      </c>
      <c r="J104" s="175" t="str">
        <f t="shared" si="31"/>
        <v>D1036.5</v>
      </c>
      <c r="K104" s="175" t="str">
        <f t="shared" si="42"/>
        <v>3St搬运机器人Stp005 </v>
      </c>
      <c r="L104" s="175" t="str">
        <f t="shared" si="32"/>
        <v>D1046.5</v>
      </c>
      <c r="M104" s="175" t="str">
        <f t="shared" si="43"/>
        <v>4St#1热压站Stp005 </v>
      </c>
      <c r="N104" s="175" t="str">
        <f t="shared" si="33"/>
        <v>D1056.5</v>
      </c>
      <c r="O104" s="175" t="str">
        <f t="shared" si="44"/>
        <v>4St#2热压站Stp005 </v>
      </c>
      <c r="P104" s="175" t="str">
        <f t="shared" si="34"/>
        <v>D1066.5</v>
      </c>
      <c r="Q104" s="175" t="str">
        <f t="shared" si="45"/>
        <v>4St#3热压站Stp005 </v>
      </c>
      <c r="R104" s="175" t="str">
        <f t="shared" si="35"/>
        <v>D1076.5</v>
      </c>
      <c r="S104" s="175" t="str">
        <f t="shared" si="46"/>
        <v>5St出料定位平台Stp005 </v>
      </c>
      <c r="T104" s="175" t="str">
        <f t="shared" si="36"/>
        <v>D1086.5</v>
      </c>
      <c r="U104" s="175" t="str">
        <f t="shared" si="40"/>
        <v>6St出料机器人Stp005 </v>
      </c>
      <c r="V104" s="175" t="str">
        <f t="shared" si="37"/>
        <v>D1096.5</v>
      </c>
      <c r="W104" s="175" t="str">
        <f t="shared" si="23"/>
        <v>Stp005 </v>
      </c>
      <c r="X104" s="175" t="str">
        <f t="shared" si="38"/>
        <v>D1106.5</v>
      </c>
      <c r="Y104" s="175" t="str">
        <f t="shared" si="24"/>
        <v>Stp005 </v>
      </c>
      <c r="Z104" s="175" t="str">
        <f t="shared" si="39"/>
        <v>D1116.5</v>
      </c>
      <c r="AA104" s="175" t="str">
        <f t="shared" si="25"/>
        <v>Stp005 </v>
      </c>
    </row>
    <row r="105" spans="1:27">
      <c r="A105" s="175" t="s">
        <v>3020</v>
      </c>
      <c r="B105" s="177">
        <f t="shared" si="26"/>
        <v>1006</v>
      </c>
      <c r="C105" s="175">
        <f t="shared" si="27"/>
        <v>6</v>
      </c>
      <c r="D105" s="175" t="str">
        <f t="shared" si="28"/>
        <v>D1006.6</v>
      </c>
      <c r="E105" s="175"/>
      <c r="F105" s="175" t="str">
        <f t="shared" si="29"/>
        <v>D1016.6</v>
      </c>
      <c r="G105" s="175" t="s">
        <v>3021</v>
      </c>
      <c r="H105" s="175" t="str">
        <f t="shared" si="30"/>
        <v>D1026.6</v>
      </c>
      <c r="I105" s="175" t="str">
        <f t="shared" si="41"/>
        <v>2St二次定位平台Stp006</v>
      </c>
      <c r="J105" s="175" t="str">
        <f t="shared" si="31"/>
        <v>D1036.6</v>
      </c>
      <c r="K105" s="175" t="str">
        <f t="shared" si="42"/>
        <v>3St搬运机器人Stp006</v>
      </c>
      <c r="L105" s="175" t="str">
        <f t="shared" si="32"/>
        <v>D1046.6</v>
      </c>
      <c r="M105" s="175" t="str">
        <f t="shared" si="43"/>
        <v>4St#1热压站Stp006</v>
      </c>
      <c r="N105" s="175" t="str">
        <f t="shared" si="33"/>
        <v>D1056.6</v>
      </c>
      <c r="O105" s="175" t="str">
        <f t="shared" si="44"/>
        <v>4St#2热压站Stp006</v>
      </c>
      <c r="P105" s="175" t="str">
        <f t="shared" si="34"/>
        <v>D1066.6</v>
      </c>
      <c r="Q105" s="175" t="str">
        <f t="shared" si="45"/>
        <v>4St#3热压站Stp006</v>
      </c>
      <c r="R105" s="175" t="str">
        <f t="shared" si="35"/>
        <v>D1076.6</v>
      </c>
      <c r="S105" s="175" t="str">
        <f t="shared" si="46"/>
        <v>5St出料定位平台Stp006</v>
      </c>
      <c r="T105" s="175" t="str">
        <f t="shared" si="36"/>
        <v>D1086.6</v>
      </c>
      <c r="U105" s="175" t="str">
        <f t="shared" si="40"/>
        <v>6St出料机器人Stp006</v>
      </c>
      <c r="V105" s="175" t="str">
        <f t="shared" si="37"/>
        <v>D1096.6</v>
      </c>
      <c r="W105" s="175" t="str">
        <f t="shared" si="23"/>
        <v>Stp006</v>
      </c>
      <c r="X105" s="175" t="str">
        <f t="shared" si="38"/>
        <v>D1106.6</v>
      </c>
      <c r="Y105" s="175" t="str">
        <f t="shared" si="24"/>
        <v>Stp006</v>
      </c>
      <c r="Z105" s="175" t="str">
        <f t="shared" si="39"/>
        <v>D1116.6</v>
      </c>
      <c r="AA105" s="175" t="str">
        <f t="shared" si="25"/>
        <v>Stp006</v>
      </c>
    </row>
    <row r="106" spans="1:27">
      <c r="A106" s="175" t="s">
        <v>3022</v>
      </c>
      <c r="B106" s="177">
        <f t="shared" si="26"/>
        <v>1006</v>
      </c>
      <c r="C106" s="175">
        <f t="shared" si="27"/>
        <v>7</v>
      </c>
      <c r="D106" s="175" t="str">
        <f t="shared" si="28"/>
        <v>D1006.7</v>
      </c>
      <c r="E106" s="175"/>
      <c r="F106" s="175" t="str">
        <f t="shared" si="29"/>
        <v>D1016.7</v>
      </c>
      <c r="G106" s="175" t="s">
        <v>3023</v>
      </c>
      <c r="H106" s="175" t="str">
        <f t="shared" si="30"/>
        <v>D1026.7</v>
      </c>
      <c r="I106" s="175" t="str">
        <f t="shared" si="41"/>
        <v>2St二次定位平台Stp007</v>
      </c>
      <c r="J106" s="175" t="str">
        <f t="shared" si="31"/>
        <v>D1036.7</v>
      </c>
      <c r="K106" s="175" t="str">
        <f t="shared" si="42"/>
        <v>3St搬运机器人Stp007</v>
      </c>
      <c r="L106" s="175" t="str">
        <f t="shared" si="32"/>
        <v>D1046.7</v>
      </c>
      <c r="M106" s="175" t="str">
        <f t="shared" si="43"/>
        <v>4St#1热压站Stp007</v>
      </c>
      <c r="N106" s="175" t="str">
        <f t="shared" si="33"/>
        <v>D1056.7</v>
      </c>
      <c r="O106" s="175" t="str">
        <f t="shared" si="44"/>
        <v>4St#2热压站Stp007</v>
      </c>
      <c r="P106" s="175" t="str">
        <f t="shared" si="34"/>
        <v>D1066.7</v>
      </c>
      <c r="Q106" s="175" t="str">
        <f t="shared" si="45"/>
        <v>4St#3热压站Stp007</v>
      </c>
      <c r="R106" s="175" t="str">
        <f t="shared" si="35"/>
        <v>D1076.7</v>
      </c>
      <c r="S106" s="175" t="str">
        <f t="shared" si="46"/>
        <v>5St出料定位平台Stp007</v>
      </c>
      <c r="T106" s="175" t="str">
        <f t="shared" si="36"/>
        <v>D1086.7</v>
      </c>
      <c r="U106" s="175" t="str">
        <f t="shared" si="40"/>
        <v>6St出料机器人Stp007</v>
      </c>
      <c r="V106" s="175" t="str">
        <f t="shared" si="37"/>
        <v>D1096.7</v>
      </c>
      <c r="W106" s="175" t="str">
        <f t="shared" si="23"/>
        <v>Stp007</v>
      </c>
      <c r="X106" s="175" t="str">
        <f t="shared" si="38"/>
        <v>D1106.7</v>
      </c>
      <c r="Y106" s="175" t="str">
        <f t="shared" si="24"/>
        <v>Stp007</v>
      </c>
      <c r="Z106" s="175" t="str">
        <f t="shared" si="39"/>
        <v>D1116.7</v>
      </c>
      <c r="AA106" s="175" t="str">
        <f t="shared" si="25"/>
        <v>Stp007</v>
      </c>
    </row>
    <row r="107" spans="1:27">
      <c r="A107" s="175" t="s">
        <v>3024</v>
      </c>
      <c r="B107" s="177">
        <f t="shared" si="26"/>
        <v>1006</v>
      </c>
      <c r="C107" s="175">
        <f t="shared" si="27"/>
        <v>8</v>
      </c>
      <c r="D107" s="175" t="str">
        <f t="shared" si="28"/>
        <v>D1006.8</v>
      </c>
      <c r="E107" s="175"/>
      <c r="F107" s="175" t="str">
        <f t="shared" si="29"/>
        <v>D1016.8</v>
      </c>
      <c r="G107" s="175" t="s">
        <v>3025</v>
      </c>
      <c r="H107" s="175" t="str">
        <f t="shared" si="30"/>
        <v>D1026.8</v>
      </c>
      <c r="I107" s="175" t="str">
        <f t="shared" si="41"/>
        <v>2St二次定位平台Stp008</v>
      </c>
      <c r="J107" s="175" t="str">
        <f t="shared" si="31"/>
        <v>D1036.8</v>
      </c>
      <c r="K107" s="175" t="str">
        <f t="shared" si="42"/>
        <v>3St搬运机器人Stp008</v>
      </c>
      <c r="L107" s="175" t="str">
        <f t="shared" si="32"/>
        <v>D1046.8</v>
      </c>
      <c r="M107" s="175" t="str">
        <f t="shared" si="43"/>
        <v>4St#1热压站Stp008</v>
      </c>
      <c r="N107" s="175" t="str">
        <f t="shared" si="33"/>
        <v>D1056.8</v>
      </c>
      <c r="O107" s="175" t="str">
        <f t="shared" si="44"/>
        <v>4St#2热压站Stp008</v>
      </c>
      <c r="P107" s="175" t="str">
        <f t="shared" si="34"/>
        <v>D1066.8</v>
      </c>
      <c r="Q107" s="175" t="str">
        <f t="shared" si="45"/>
        <v>4St#3热压站Stp008</v>
      </c>
      <c r="R107" s="175" t="str">
        <f t="shared" si="35"/>
        <v>D1076.8</v>
      </c>
      <c r="S107" s="175" t="str">
        <f t="shared" si="46"/>
        <v>5St出料定位平台Stp008</v>
      </c>
      <c r="T107" s="175" t="str">
        <f t="shared" si="36"/>
        <v>D1086.8</v>
      </c>
      <c r="U107" s="175" t="str">
        <f t="shared" si="40"/>
        <v>6St出料机器人Stp008</v>
      </c>
      <c r="V107" s="175" t="str">
        <f t="shared" si="37"/>
        <v>D1096.8</v>
      </c>
      <c r="W107" s="175" t="str">
        <f t="shared" si="23"/>
        <v>Stp008</v>
      </c>
      <c r="X107" s="175" t="str">
        <f t="shared" si="38"/>
        <v>D1106.8</v>
      </c>
      <c r="Y107" s="175" t="str">
        <f t="shared" si="24"/>
        <v>Stp008</v>
      </c>
      <c r="Z107" s="175" t="str">
        <f t="shared" si="39"/>
        <v>D1116.8</v>
      </c>
      <c r="AA107" s="175" t="str">
        <f t="shared" si="25"/>
        <v>Stp008</v>
      </c>
    </row>
    <row r="108" spans="1:27">
      <c r="A108" s="175" t="s">
        <v>3026</v>
      </c>
      <c r="B108" s="177">
        <f t="shared" si="26"/>
        <v>1006</v>
      </c>
      <c r="C108" s="175">
        <f t="shared" si="27"/>
        <v>9</v>
      </c>
      <c r="D108" s="175" t="str">
        <f t="shared" si="28"/>
        <v>D1006.9</v>
      </c>
      <c r="E108" s="175"/>
      <c r="F108" s="175" t="str">
        <f t="shared" si="29"/>
        <v>D1016.9</v>
      </c>
      <c r="G108" s="175" t="str">
        <f t="shared" ref="G108:G130" si="47">G$1&amp;""&amp;$A108</f>
        <v>1St进料机器人Stp009</v>
      </c>
      <c r="H108" s="175" t="str">
        <f t="shared" si="30"/>
        <v>D1026.9</v>
      </c>
      <c r="I108" s="175" t="str">
        <f t="shared" si="41"/>
        <v>2St二次定位平台Stp009</v>
      </c>
      <c r="J108" s="175" t="str">
        <f t="shared" si="31"/>
        <v>D1036.9</v>
      </c>
      <c r="K108" s="175" t="str">
        <f t="shared" si="42"/>
        <v>3St搬运机器人Stp009</v>
      </c>
      <c r="L108" s="175" t="str">
        <f t="shared" si="32"/>
        <v>D1046.9</v>
      </c>
      <c r="M108" s="175" t="str">
        <f t="shared" si="43"/>
        <v>4St#1热压站Stp009</v>
      </c>
      <c r="N108" s="175" t="str">
        <f t="shared" si="33"/>
        <v>D1056.9</v>
      </c>
      <c r="O108" s="175" t="str">
        <f t="shared" si="44"/>
        <v>4St#2热压站Stp009</v>
      </c>
      <c r="P108" s="175" t="str">
        <f t="shared" si="34"/>
        <v>D1066.9</v>
      </c>
      <c r="Q108" s="175" t="str">
        <f t="shared" si="45"/>
        <v>4St#3热压站Stp009</v>
      </c>
      <c r="R108" s="175" t="str">
        <f t="shared" si="35"/>
        <v>D1076.9</v>
      </c>
      <c r="S108" s="175" t="str">
        <f t="shared" si="46"/>
        <v>5St出料定位平台Stp009</v>
      </c>
      <c r="T108" s="175" t="str">
        <f t="shared" si="36"/>
        <v>D1086.9</v>
      </c>
      <c r="U108" s="175" t="str">
        <f t="shared" si="40"/>
        <v>6St出料机器人Stp009</v>
      </c>
      <c r="V108" s="175" t="str">
        <f t="shared" si="37"/>
        <v>D1096.9</v>
      </c>
      <c r="W108" s="175" t="str">
        <f t="shared" si="23"/>
        <v>Stp009</v>
      </c>
      <c r="X108" s="175" t="str">
        <f t="shared" si="38"/>
        <v>D1106.9</v>
      </c>
      <c r="Y108" s="175" t="str">
        <f t="shared" si="24"/>
        <v>Stp009</v>
      </c>
      <c r="Z108" s="175" t="str">
        <f t="shared" si="39"/>
        <v>D1116.9</v>
      </c>
      <c r="AA108" s="175" t="str">
        <f t="shared" si="25"/>
        <v>Stp009</v>
      </c>
    </row>
    <row r="109" spans="1:27">
      <c r="A109" s="175" t="s">
        <v>3027</v>
      </c>
      <c r="B109" s="177">
        <f t="shared" si="26"/>
        <v>1006</v>
      </c>
      <c r="C109" s="175">
        <f t="shared" si="27"/>
        <v>10</v>
      </c>
      <c r="D109" s="175" t="str">
        <f t="shared" si="28"/>
        <v>D1006.10</v>
      </c>
      <c r="E109" s="175"/>
      <c r="F109" s="175" t="str">
        <f t="shared" si="29"/>
        <v>D1016.10</v>
      </c>
      <c r="G109" s="175" t="str">
        <f t="shared" si="47"/>
        <v>1St进料机器人Stp010</v>
      </c>
      <c r="H109" s="175" t="str">
        <f t="shared" si="30"/>
        <v>D1026.10</v>
      </c>
      <c r="I109" s="175" t="str">
        <f t="shared" si="41"/>
        <v>2St二次定位平台Stp010</v>
      </c>
      <c r="J109" s="175" t="str">
        <f t="shared" si="31"/>
        <v>D1036.10</v>
      </c>
      <c r="K109" s="175" t="str">
        <f t="shared" si="42"/>
        <v>3St搬运机器人Stp010</v>
      </c>
      <c r="L109" s="175" t="str">
        <f t="shared" si="32"/>
        <v>D1046.10</v>
      </c>
      <c r="M109" s="175" t="str">
        <f t="shared" si="43"/>
        <v>4St#1热压站Stp010</v>
      </c>
      <c r="N109" s="175" t="str">
        <f t="shared" si="33"/>
        <v>D1056.10</v>
      </c>
      <c r="O109" s="175" t="str">
        <f t="shared" si="44"/>
        <v>4St#2热压站Stp010</v>
      </c>
      <c r="P109" s="175" t="str">
        <f t="shared" si="34"/>
        <v>D1066.10</v>
      </c>
      <c r="Q109" s="175" t="str">
        <f t="shared" si="45"/>
        <v>4St#3热压站Stp010</v>
      </c>
      <c r="R109" s="175" t="str">
        <f t="shared" si="35"/>
        <v>D1076.10</v>
      </c>
      <c r="S109" s="175" t="str">
        <f t="shared" si="46"/>
        <v>5St出料定位平台Stp010</v>
      </c>
      <c r="T109" s="175" t="str">
        <f t="shared" si="36"/>
        <v>D1086.10</v>
      </c>
      <c r="U109" s="175" t="str">
        <f t="shared" si="40"/>
        <v>6St出料机器人Stp010</v>
      </c>
      <c r="V109" s="175" t="str">
        <f t="shared" si="37"/>
        <v>D1096.10</v>
      </c>
      <c r="W109" s="175" t="str">
        <f t="shared" si="23"/>
        <v>Stp010</v>
      </c>
      <c r="X109" s="175" t="str">
        <f t="shared" si="38"/>
        <v>D1106.10</v>
      </c>
      <c r="Y109" s="175" t="str">
        <f t="shared" si="24"/>
        <v>Stp010</v>
      </c>
      <c r="Z109" s="175" t="str">
        <f t="shared" si="39"/>
        <v>D1116.10</v>
      </c>
      <c r="AA109" s="175" t="str">
        <f t="shared" si="25"/>
        <v>Stp010</v>
      </c>
    </row>
    <row r="110" spans="1:27">
      <c r="A110" s="175" t="s">
        <v>3028</v>
      </c>
      <c r="B110" s="177">
        <f t="shared" si="26"/>
        <v>1006</v>
      </c>
      <c r="C110" s="175">
        <f t="shared" si="27"/>
        <v>11</v>
      </c>
      <c r="D110" s="175" t="str">
        <f t="shared" si="28"/>
        <v>D1006.11</v>
      </c>
      <c r="E110" s="175"/>
      <c r="F110" s="175" t="str">
        <f t="shared" si="29"/>
        <v>D1016.11</v>
      </c>
      <c r="G110" s="175" t="str">
        <f t="shared" si="47"/>
        <v>1St进料机器人Stp011</v>
      </c>
      <c r="H110" s="175" t="str">
        <f t="shared" si="30"/>
        <v>D1026.11</v>
      </c>
      <c r="I110" s="175" t="str">
        <f t="shared" si="41"/>
        <v>2St二次定位平台Stp011</v>
      </c>
      <c r="J110" s="175" t="str">
        <f t="shared" si="31"/>
        <v>D1036.11</v>
      </c>
      <c r="K110" s="175" t="str">
        <f t="shared" si="42"/>
        <v>3St搬运机器人Stp011</v>
      </c>
      <c r="L110" s="175" t="str">
        <f t="shared" si="32"/>
        <v>D1046.11</v>
      </c>
      <c r="M110" s="175" t="str">
        <f t="shared" si="43"/>
        <v>4St#1热压站Stp011</v>
      </c>
      <c r="N110" s="175" t="str">
        <f t="shared" si="33"/>
        <v>D1056.11</v>
      </c>
      <c r="O110" s="175" t="str">
        <f t="shared" si="44"/>
        <v>4St#2热压站Stp011</v>
      </c>
      <c r="P110" s="175" t="str">
        <f t="shared" si="34"/>
        <v>D1066.11</v>
      </c>
      <c r="Q110" s="175" t="str">
        <f t="shared" si="45"/>
        <v>4St#3热压站Stp011</v>
      </c>
      <c r="R110" s="175" t="str">
        <f t="shared" si="35"/>
        <v>D1076.11</v>
      </c>
      <c r="S110" s="175" t="str">
        <f t="shared" si="46"/>
        <v>5St出料定位平台Stp011</v>
      </c>
      <c r="T110" s="175" t="str">
        <f t="shared" si="36"/>
        <v>D1086.11</v>
      </c>
      <c r="U110" s="175" t="str">
        <f t="shared" si="40"/>
        <v>6St出料机器人Stp011</v>
      </c>
      <c r="V110" s="175" t="str">
        <f t="shared" si="37"/>
        <v>D1096.11</v>
      </c>
      <c r="W110" s="175" t="str">
        <f t="shared" si="23"/>
        <v>Stp011</v>
      </c>
      <c r="X110" s="175" t="str">
        <f t="shared" si="38"/>
        <v>D1106.11</v>
      </c>
      <c r="Y110" s="175" t="str">
        <f t="shared" si="24"/>
        <v>Stp011</v>
      </c>
      <c r="Z110" s="175" t="str">
        <f t="shared" si="39"/>
        <v>D1116.11</v>
      </c>
      <c r="AA110" s="175" t="str">
        <f t="shared" si="25"/>
        <v>Stp011</v>
      </c>
    </row>
    <row r="111" spans="1:27">
      <c r="A111" s="175" t="s">
        <v>3029</v>
      </c>
      <c r="B111" s="177">
        <f t="shared" si="26"/>
        <v>1006</v>
      </c>
      <c r="C111" s="175">
        <f t="shared" si="27"/>
        <v>12</v>
      </c>
      <c r="D111" s="175" t="str">
        <f t="shared" si="28"/>
        <v>D1006.12</v>
      </c>
      <c r="E111" s="175"/>
      <c r="F111" s="175" t="str">
        <f t="shared" si="29"/>
        <v>D1016.12</v>
      </c>
      <c r="G111" s="175" t="str">
        <f t="shared" si="47"/>
        <v>1St进料机器人Stp012</v>
      </c>
      <c r="H111" s="175" t="str">
        <f t="shared" si="30"/>
        <v>D1026.12</v>
      </c>
      <c r="I111" s="175" t="str">
        <f t="shared" si="41"/>
        <v>2St二次定位平台Stp012</v>
      </c>
      <c r="J111" s="175" t="str">
        <f t="shared" si="31"/>
        <v>D1036.12</v>
      </c>
      <c r="K111" s="175" t="str">
        <f t="shared" si="42"/>
        <v>3St搬运机器人Stp012</v>
      </c>
      <c r="L111" s="175" t="str">
        <f t="shared" si="32"/>
        <v>D1046.12</v>
      </c>
      <c r="M111" s="175" t="str">
        <f t="shared" si="43"/>
        <v>4St#1热压站Stp012</v>
      </c>
      <c r="N111" s="175" t="str">
        <f t="shared" si="33"/>
        <v>D1056.12</v>
      </c>
      <c r="O111" s="175" t="str">
        <f t="shared" si="44"/>
        <v>4St#2热压站Stp012</v>
      </c>
      <c r="P111" s="175" t="str">
        <f t="shared" si="34"/>
        <v>D1066.12</v>
      </c>
      <c r="Q111" s="175" t="str">
        <f t="shared" si="45"/>
        <v>4St#3热压站Stp012</v>
      </c>
      <c r="R111" s="175" t="str">
        <f t="shared" si="35"/>
        <v>D1076.12</v>
      </c>
      <c r="S111" s="175" t="str">
        <f t="shared" si="46"/>
        <v>5St出料定位平台Stp012</v>
      </c>
      <c r="T111" s="175" t="str">
        <f t="shared" si="36"/>
        <v>D1086.12</v>
      </c>
      <c r="U111" s="175" t="str">
        <f t="shared" si="40"/>
        <v>6St出料机器人Stp012</v>
      </c>
      <c r="V111" s="175" t="str">
        <f t="shared" si="37"/>
        <v>D1096.12</v>
      </c>
      <c r="W111" s="175" t="str">
        <f t="shared" si="23"/>
        <v>Stp012</v>
      </c>
      <c r="X111" s="175" t="str">
        <f t="shared" si="38"/>
        <v>D1106.12</v>
      </c>
      <c r="Y111" s="175" t="str">
        <f t="shared" si="24"/>
        <v>Stp012</v>
      </c>
      <c r="Z111" s="175" t="str">
        <f t="shared" si="39"/>
        <v>D1116.12</v>
      </c>
      <c r="AA111" s="175" t="str">
        <f t="shared" si="25"/>
        <v>Stp012</v>
      </c>
    </row>
    <row r="112" spans="1:27">
      <c r="A112" s="175" t="s">
        <v>3030</v>
      </c>
      <c r="B112" s="177">
        <f t="shared" si="26"/>
        <v>1006</v>
      </c>
      <c r="C112" s="175">
        <f t="shared" si="27"/>
        <v>13</v>
      </c>
      <c r="D112" s="175" t="str">
        <f t="shared" si="28"/>
        <v>D1006.13</v>
      </c>
      <c r="E112" s="175"/>
      <c r="F112" s="175" t="str">
        <f t="shared" si="29"/>
        <v>D1016.13</v>
      </c>
      <c r="G112" s="175" t="str">
        <f t="shared" si="47"/>
        <v>1St进料机器人Stp013</v>
      </c>
      <c r="H112" s="175" t="str">
        <f t="shared" si="30"/>
        <v>D1026.13</v>
      </c>
      <c r="I112" s="175" t="str">
        <f t="shared" si="41"/>
        <v>2St二次定位平台Stp013</v>
      </c>
      <c r="J112" s="175" t="str">
        <f t="shared" si="31"/>
        <v>D1036.13</v>
      </c>
      <c r="K112" s="175" t="str">
        <f t="shared" si="42"/>
        <v>3St搬运机器人Stp013</v>
      </c>
      <c r="L112" s="175" t="str">
        <f t="shared" si="32"/>
        <v>D1046.13</v>
      </c>
      <c r="M112" s="175" t="str">
        <f t="shared" si="43"/>
        <v>4St#1热压站Stp013</v>
      </c>
      <c r="N112" s="175" t="str">
        <f t="shared" si="33"/>
        <v>D1056.13</v>
      </c>
      <c r="O112" s="175" t="str">
        <f t="shared" si="44"/>
        <v>4St#2热压站Stp013</v>
      </c>
      <c r="P112" s="175" t="str">
        <f t="shared" si="34"/>
        <v>D1066.13</v>
      </c>
      <c r="Q112" s="175" t="str">
        <f t="shared" si="45"/>
        <v>4St#3热压站Stp013</v>
      </c>
      <c r="R112" s="175" t="str">
        <f t="shared" si="35"/>
        <v>D1076.13</v>
      </c>
      <c r="S112" s="175" t="str">
        <f t="shared" si="46"/>
        <v>5St出料定位平台Stp013</v>
      </c>
      <c r="T112" s="175" t="str">
        <f t="shared" si="36"/>
        <v>D1086.13</v>
      </c>
      <c r="U112" s="175" t="str">
        <f t="shared" si="40"/>
        <v>6St出料机器人Stp013</v>
      </c>
      <c r="V112" s="175" t="str">
        <f t="shared" si="37"/>
        <v>D1096.13</v>
      </c>
      <c r="W112" s="175" t="str">
        <f t="shared" si="23"/>
        <v>Stp013</v>
      </c>
      <c r="X112" s="175" t="str">
        <f t="shared" si="38"/>
        <v>D1106.13</v>
      </c>
      <c r="Y112" s="175" t="str">
        <f t="shared" si="24"/>
        <v>Stp013</v>
      </c>
      <c r="Z112" s="175" t="str">
        <f t="shared" si="39"/>
        <v>D1116.13</v>
      </c>
      <c r="AA112" s="175" t="str">
        <f t="shared" si="25"/>
        <v>Stp013</v>
      </c>
    </row>
    <row r="113" spans="1:27">
      <c r="A113" s="175" t="s">
        <v>3031</v>
      </c>
      <c r="B113" s="177">
        <f t="shared" si="26"/>
        <v>1006</v>
      </c>
      <c r="C113" s="175">
        <f t="shared" si="27"/>
        <v>14</v>
      </c>
      <c r="D113" s="175" t="str">
        <f t="shared" si="28"/>
        <v>D1006.14</v>
      </c>
      <c r="E113" s="175"/>
      <c r="F113" s="175" t="str">
        <f t="shared" si="29"/>
        <v>D1016.14</v>
      </c>
      <c r="G113" s="175" t="str">
        <f t="shared" si="47"/>
        <v>1St进料机器人Stp014</v>
      </c>
      <c r="H113" s="175" t="str">
        <f t="shared" si="30"/>
        <v>D1026.14</v>
      </c>
      <c r="I113" s="175" t="str">
        <f t="shared" si="41"/>
        <v>2St二次定位平台Stp014</v>
      </c>
      <c r="J113" s="175" t="str">
        <f t="shared" si="31"/>
        <v>D1036.14</v>
      </c>
      <c r="K113" s="175" t="str">
        <f t="shared" si="42"/>
        <v>3St搬运机器人Stp014</v>
      </c>
      <c r="L113" s="175" t="str">
        <f t="shared" si="32"/>
        <v>D1046.14</v>
      </c>
      <c r="M113" s="175" t="str">
        <f t="shared" si="43"/>
        <v>4St#1热压站Stp014</v>
      </c>
      <c r="N113" s="175" t="str">
        <f t="shared" si="33"/>
        <v>D1056.14</v>
      </c>
      <c r="O113" s="175" t="str">
        <f t="shared" si="44"/>
        <v>4St#2热压站Stp014</v>
      </c>
      <c r="P113" s="175" t="str">
        <f t="shared" si="34"/>
        <v>D1066.14</v>
      </c>
      <c r="Q113" s="175" t="str">
        <f t="shared" si="45"/>
        <v>4St#3热压站Stp014</v>
      </c>
      <c r="R113" s="175" t="str">
        <f t="shared" si="35"/>
        <v>D1076.14</v>
      </c>
      <c r="S113" s="175" t="str">
        <f t="shared" si="46"/>
        <v>5St出料定位平台Stp014</v>
      </c>
      <c r="T113" s="175" t="str">
        <f t="shared" si="36"/>
        <v>D1086.14</v>
      </c>
      <c r="U113" s="175" t="str">
        <f t="shared" si="40"/>
        <v>6St出料机器人Stp014</v>
      </c>
      <c r="V113" s="175" t="str">
        <f t="shared" si="37"/>
        <v>D1096.14</v>
      </c>
      <c r="W113" s="175" t="str">
        <f t="shared" si="23"/>
        <v>Stp014</v>
      </c>
      <c r="X113" s="175" t="str">
        <f t="shared" si="38"/>
        <v>D1106.14</v>
      </c>
      <c r="Y113" s="175" t="str">
        <f t="shared" si="24"/>
        <v>Stp014</v>
      </c>
      <c r="Z113" s="175" t="str">
        <f t="shared" si="39"/>
        <v>D1116.14</v>
      </c>
      <c r="AA113" s="175" t="str">
        <f t="shared" si="25"/>
        <v>Stp014</v>
      </c>
    </row>
    <row r="114" spans="1:27">
      <c r="A114" s="175" t="s">
        <v>3032</v>
      </c>
      <c r="B114" s="177">
        <f t="shared" si="26"/>
        <v>1006</v>
      </c>
      <c r="C114" s="175">
        <f t="shared" si="27"/>
        <v>15</v>
      </c>
      <c r="D114" s="175" t="str">
        <f t="shared" si="28"/>
        <v>D1006.15</v>
      </c>
      <c r="E114" s="175"/>
      <c r="F114" s="175" t="str">
        <f t="shared" si="29"/>
        <v>D1016.15</v>
      </c>
      <c r="G114" s="175" t="str">
        <f t="shared" si="47"/>
        <v>1St进料机器人Stp015</v>
      </c>
      <c r="H114" s="175" t="str">
        <f t="shared" si="30"/>
        <v>D1026.15</v>
      </c>
      <c r="I114" s="175" t="str">
        <f t="shared" si="41"/>
        <v>2St二次定位平台Stp015</v>
      </c>
      <c r="J114" s="175" t="str">
        <f t="shared" si="31"/>
        <v>D1036.15</v>
      </c>
      <c r="K114" s="175" t="str">
        <f t="shared" si="42"/>
        <v>3St搬运机器人Stp015</v>
      </c>
      <c r="L114" s="175" t="str">
        <f t="shared" si="32"/>
        <v>D1046.15</v>
      </c>
      <c r="M114" s="175" t="str">
        <f t="shared" si="43"/>
        <v>4St#1热压站Stp015</v>
      </c>
      <c r="N114" s="175" t="str">
        <f t="shared" si="33"/>
        <v>D1056.15</v>
      </c>
      <c r="O114" s="175" t="str">
        <f t="shared" si="44"/>
        <v>4St#2热压站Stp015</v>
      </c>
      <c r="P114" s="175" t="str">
        <f t="shared" si="34"/>
        <v>D1066.15</v>
      </c>
      <c r="Q114" s="175" t="str">
        <f t="shared" si="45"/>
        <v>4St#3热压站Stp015</v>
      </c>
      <c r="R114" s="175" t="str">
        <f t="shared" si="35"/>
        <v>D1076.15</v>
      </c>
      <c r="S114" s="175" t="str">
        <f t="shared" si="46"/>
        <v>5St出料定位平台Stp015</v>
      </c>
      <c r="T114" s="175" t="str">
        <f t="shared" si="36"/>
        <v>D1086.15</v>
      </c>
      <c r="U114" s="175" t="str">
        <f t="shared" si="40"/>
        <v>6St出料机器人Stp015</v>
      </c>
      <c r="V114" s="175" t="str">
        <f t="shared" si="37"/>
        <v>D1096.15</v>
      </c>
      <c r="W114" s="175" t="str">
        <f t="shared" si="23"/>
        <v>Stp015</v>
      </c>
      <c r="X114" s="175" t="str">
        <f t="shared" si="38"/>
        <v>D1106.15</v>
      </c>
      <c r="Y114" s="175" t="str">
        <f t="shared" si="24"/>
        <v>Stp015</v>
      </c>
      <c r="Z114" s="175" t="str">
        <f t="shared" si="39"/>
        <v>D1116.15</v>
      </c>
      <c r="AA114" s="175" t="str">
        <f t="shared" si="25"/>
        <v>Stp015</v>
      </c>
    </row>
    <row r="115" spans="1:27">
      <c r="A115" s="175" t="s">
        <v>3033</v>
      </c>
      <c r="B115" s="177">
        <f t="shared" si="26"/>
        <v>1007</v>
      </c>
      <c r="C115" s="175">
        <f t="shared" si="27"/>
        <v>0</v>
      </c>
      <c r="D115" s="175" t="str">
        <f t="shared" si="28"/>
        <v>D1007.0</v>
      </c>
      <c r="E115" s="175"/>
      <c r="F115" s="175" t="str">
        <f t="shared" si="29"/>
        <v>D1017.0</v>
      </c>
      <c r="G115" s="175" t="str">
        <f t="shared" si="47"/>
        <v>1St进料机器人Stp016</v>
      </c>
      <c r="H115" s="175" t="str">
        <f t="shared" si="30"/>
        <v>D1027.0</v>
      </c>
      <c r="I115" s="175" t="str">
        <f t="shared" si="41"/>
        <v>2St二次定位平台Stp016</v>
      </c>
      <c r="J115" s="175" t="str">
        <f t="shared" si="31"/>
        <v>D1037.0</v>
      </c>
      <c r="K115" s="175" t="str">
        <f t="shared" si="42"/>
        <v>3St搬运机器人Stp016</v>
      </c>
      <c r="L115" s="175" t="str">
        <f t="shared" si="32"/>
        <v>D1047.0</v>
      </c>
      <c r="M115" s="175" t="str">
        <f t="shared" si="43"/>
        <v>4St#1热压站Stp016</v>
      </c>
      <c r="N115" s="175" t="str">
        <f t="shared" si="33"/>
        <v>D1057.0</v>
      </c>
      <c r="O115" s="175" t="str">
        <f t="shared" si="44"/>
        <v>4St#2热压站Stp016</v>
      </c>
      <c r="P115" s="175" t="str">
        <f t="shared" si="34"/>
        <v>D1067.0</v>
      </c>
      <c r="Q115" s="175" t="str">
        <f t="shared" si="45"/>
        <v>4St#3热压站Stp016</v>
      </c>
      <c r="R115" s="175" t="str">
        <f t="shared" si="35"/>
        <v>D1077.0</v>
      </c>
      <c r="S115" s="175" t="str">
        <f t="shared" si="46"/>
        <v>5St出料定位平台Stp016</v>
      </c>
      <c r="T115" s="175" t="str">
        <f t="shared" si="36"/>
        <v>D1087.0</v>
      </c>
      <c r="U115" s="175" t="str">
        <f t="shared" si="40"/>
        <v>6St出料机器人Stp016</v>
      </c>
      <c r="V115" s="175" t="str">
        <f t="shared" si="37"/>
        <v>D1097.0</v>
      </c>
      <c r="W115" s="175" t="str">
        <f t="shared" si="23"/>
        <v>Stp016</v>
      </c>
      <c r="X115" s="175" t="str">
        <f t="shared" si="38"/>
        <v>D1107.0</v>
      </c>
      <c r="Y115" s="175" t="str">
        <f t="shared" si="24"/>
        <v>Stp016</v>
      </c>
      <c r="Z115" s="175" t="str">
        <f t="shared" si="39"/>
        <v>D1117.0</v>
      </c>
      <c r="AA115" s="175" t="str">
        <f t="shared" si="25"/>
        <v>Stp016</v>
      </c>
    </row>
    <row r="116" spans="1:27">
      <c r="A116" s="175" t="s">
        <v>3034</v>
      </c>
      <c r="B116" s="177">
        <f t="shared" si="26"/>
        <v>1007</v>
      </c>
      <c r="C116" s="175">
        <f t="shared" si="27"/>
        <v>1</v>
      </c>
      <c r="D116" s="175" t="str">
        <f t="shared" si="28"/>
        <v>D1007.1</v>
      </c>
      <c r="E116" s="175"/>
      <c r="F116" s="175" t="str">
        <f t="shared" si="29"/>
        <v>D1017.1</v>
      </c>
      <c r="G116" s="175" t="str">
        <f t="shared" si="47"/>
        <v>1St进料机器人Stp017</v>
      </c>
      <c r="H116" s="175" t="str">
        <f t="shared" si="30"/>
        <v>D1027.1</v>
      </c>
      <c r="I116" s="175" t="str">
        <f t="shared" si="41"/>
        <v>2St二次定位平台Stp017</v>
      </c>
      <c r="J116" s="175" t="str">
        <f t="shared" si="31"/>
        <v>D1037.1</v>
      </c>
      <c r="K116" s="175" t="str">
        <f t="shared" si="42"/>
        <v>3St搬运机器人Stp017</v>
      </c>
      <c r="L116" s="175" t="str">
        <f t="shared" si="32"/>
        <v>D1047.1</v>
      </c>
      <c r="M116" s="175" t="str">
        <f t="shared" si="43"/>
        <v>4St#1热压站Stp017</v>
      </c>
      <c r="N116" s="175" t="str">
        <f t="shared" si="33"/>
        <v>D1057.1</v>
      </c>
      <c r="O116" s="175" t="str">
        <f t="shared" si="44"/>
        <v>4St#2热压站Stp017</v>
      </c>
      <c r="P116" s="175" t="str">
        <f t="shared" si="34"/>
        <v>D1067.1</v>
      </c>
      <c r="Q116" s="175" t="str">
        <f t="shared" si="45"/>
        <v>4St#3热压站Stp017</v>
      </c>
      <c r="R116" s="175" t="str">
        <f t="shared" si="35"/>
        <v>D1077.1</v>
      </c>
      <c r="S116" s="175" t="str">
        <f t="shared" si="46"/>
        <v>5St出料定位平台Stp017</v>
      </c>
      <c r="T116" s="175" t="str">
        <f t="shared" si="36"/>
        <v>D1087.1</v>
      </c>
      <c r="U116" s="175" t="str">
        <f t="shared" si="40"/>
        <v>6St出料机器人Stp017</v>
      </c>
      <c r="V116" s="175" t="str">
        <f t="shared" si="37"/>
        <v>D1097.1</v>
      </c>
      <c r="W116" s="175" t="str">
        <f t="shared" si="23"/>
        <v>Stp017</v>
      </c>
      <c r="X116" s="175" t="str">
        <f t="shared" si="38"/>
        <v>D1107.1</v>
      </c>
      <c r="Y116" s="175" t="str">
        <f t="shared" si="24"/>
        <v>Stp017</v>
      </c>
      <c r="Z116" s="175" t="str">
        <f t="shared" si="39"/>
        <v>D1117.1</v>
      </c>
      <c r="AA116" s="175" t="str">
        <f t="shared" si="25"/>
        <v>Stp017</v>
      </c>
    </row>
    <row r="117" spans="1:27">
      <c r="A117" s="175" t="s">
        <v>3035</v>
      </c>
      <c r="B117" s="177">
        <f t="shared" si="26"/>
        <v>1007</v>
      </c>
      <c r="C117" s="175">
        <f t="shared" si="27"/>
        <v>2</v>
      </c>
      <c r="D117" s="175" t="str">
        <f t="shared" si="28"/>
        <v>D1007.2</v>
      </c>
      <c r="E117" s="175"/>
      <c r="F117" s="175" t="str">
        <f t="shared" si="29"/>
        <v>D1017.2</v>
      </c>
      <c r="G117" s="175" t="str">
        <f t="shared" si="47"/>
        <v>1St进料机器人Stp018</v>
      </c>
      <c r="H117" s="175" t="str">
        <f t="shared" si="30"/>
        <v>D1027.2</v>
      </c>
      <c r="I117" s="175" t="str">
        <f t="shared" si="41"/>
        <v>2St二次定位平台Stp018</v>
      </c>
      <c r="J117" s="175" t="str">
        <f t="shared" si="31"/>
        <v>D1037.2</v>
      </c>
      <c r="K117" s="175" t="str">
        <f t="shared" si="42"/>
        <v>3St搬运机器人Stp018</v>
      </c>
      <c r="L117" s="175" t="str">
        <f t="shared" si="32"/>
        <v>D1047.2</v>
      </c>
      <c r="M117" s="175" t="str">
        <f t="shared" si="43"/>
        <v>4St#1热压站Stp018</v>
      </c>
      <c r="N117" s="175" t="str">
        <f t="shared" si="33"/>
        <v>D1057.2</v>
      </c>
      <c r="O117" s="175" t="str">
        <f t="shared" si="44"/>
        <v>4St#2热压站Stp018</v>
      </c>
      <c r="P117" s="175" t="str">
        <f t="shared" si="34"/>
        <v>D1067.2</v>
      </c>
      <c r="Q117" s="175" t="str">
        <f t="shared" si="45"/>
        <v>4St#3热压站Stp018</v>
      </c>
      <c r="R117" s="175" t="str">
        <f t="shared" si="35"/>
        <v>D1077.2</v>
      </c>
      <c r="S117" s="175" t="str">
        <f t="shared" si="46"/>
        <v>5St出料定位平台Stp018</v>
      </c>
      <c r="T117" s="175" t="str">
        <f t="shared" si="36"/>
        <v>D1087.2</v>
      </c>
      <c r="U117" s="175" t="str">
        <f t="shared" si="40"/>
        <v>6St出料机器人Stp018</v>
      </c>
      <c r="V117" s="175" t="str">
        <f t="shared" si="37"/>
        <v>D1097.2</v>
      </c>
      <c r="W117" s="175" t="str">
        <f t="shared" si="23"/>
        <v>Stp018</v>
      </c>
      <c r="X117" s="175" t="str">
        <f t="shared" si="38"/>
        <v>D1107.2</v>
      </c>
      <c r="Y117" s="175" t="str">
        <f t="shared" si="24"/>
        <v>Stp018</v>
      </c>
      <c r="Z117" s="175" t="str">
        <f t="shared" si="39"/>
        <v>D1117.2</v>
      </c>
      <c r="AA117" s="175" t="str">
        <f t="shared" si="25"/>
        <v>Stp018</v>
      </c>
    </row>
    <row r="118" spans="1:27">
      <c r="A118" s="175" t="s">
        <v>3036</v>
      </c>
      <c r="B118" s="177">
        <f t="shared" si="26"/>
        <v>1007</v>
      </c>
      <c r="C118" s="175">
        <f t="shared" si="27"/>
        <v>3</v>
      </c>
      <c r="D118" s="175" t="str">
        <f t="shared" si="28"/>
        <v>D1007.3</v>
      </c>
      <c r="E118" s="175"/>
      <c r="F118" s="175" t="str">
        <f t="shared" si="29"/>
        <v>D1017.3</v>
      </c>
      <c r="G118" s="175" t="str">
        <f t="shared" si="47"/>
        <v>1St进料机器人Stp019</v>
      </c>
      <c r="H118" s="175" t="str">
        <f t="shared" si="30"/>
        <v>D1027.3</v>
      </c>
      <c r="I118" s="175" t="str">
        <f t="shared" si="41"/>
        <v>2St二次定位平台Stp019</v>
      </c>
      <c r="J118" s="175" t="str">
        <f t="shared" si="31"/>
        <v>D1037.3</v>
      </c>
      <c r="K118" s="175" t="str">
        <f t="shared" si="42"/>
        <v>3St搬运机器人Stp019</v>
      </c>
      <c r="L118" s="175" t="str">
        <f t="shared" si="32"/>
        <v>D1047.3</v>
      </c>
      <c r="M118" s="175" t="str">
        <f t="shared" si="43"/>
        <v>4St#1热压站Stp019</v>
      </c>
      <c r="N118" s="175" t="str">
        <f t="shared" si="33"/>
        <v>D1057.3</v>
      </c>
      <c r="O118" s="175" t="str">
        <f t="shared" si="44"/>
        <v>4St#2热压站Stp019</v>
      </c>
      <c r="P118" s="175" t="str">
        <f t="shared" si="34"/>
        <v>D1067.3</v>
      </c>
      <c r="Q118" s="175" t="str">
        <f t="shared" si="45"/>
        <v>4St#3热压站Stp019</v>
      </c>
      <c r="R118" s="175" t="str">
        <f t="shared" si="35"/>
        <v>D1077.3</v>
      </c>
      <c r="S118" s="175" t="str">
        <f t="shared" si="46"/>
        <v>5St出料定位平台Stp019</v>
      </c>
      <c r="T118" s="175" t="str">
        <f t="shared" si="36"/>
        <v>D1087.3</v>
      </c>
      <c r="U118" s="175" t="str">
        <f t="shared" si="40"/>
        <v>6St出料机器人Stp019</v>
      </c>
      <c r="V118" s="175" t="str">
        <f t="shared" si="37"/>
        <v>D1097.3</v>
      </c>
      <c r="W118" s="175" t="str">
        <f t="shared" si="23"/>
        <v>Stp019</v>
      </c>
      <c r="X118" s="175" t="str">
        <f t="shared" si="38"/>
        <v>D1107.3</v>
      </c>
      <c r="Y118" s="175" t="str">
        <f t="shared" si="24"/>
        <v>Stp019</v>
      </c>
      <c r="Z118" s="175" t="str">
        <f t="shared" si="39"/>
        <v>D1117.3</v>
      </c>
      <c r="AA118" s="175" t="str">
        <f t="shared" si="25"/>
        <v>Stp019</v>
      </c>
    </row>
    <row r="119" spans="1:27">
      <c r="A119" s="175" t="s">
        <v>3037</v>
      </c>
      <c r="B119" s="177">
        <f t="shared" si="26"/>
        <v>1007</v>
      </c>
      <c r="C119" s="175">
        <f t="shared" si="27"/>
        <v>4</v>
      </c>
      <c r="D119" s="175" t="str">
        <f t="shared" si="28"/>
        <v>D1007.4</v>
      </c>
      <c r="E119" s="175"/>
      <c r="F119" s="175" t="str">
        <f t="shared" si="29"/>
        <v>D1017.4</v>
      </c>
      <c r="G119" s="175" t="str">
        <f t="shared" si="47"/>
        <v>1St进料机器人Stp020</v>
      </c>
      <c r="H119" s="175" t="str">
        <f t="shared" si="30"/>
        <v>D1027.4</v>
      </c>
      <c r="I119" s="175" t="str">
        <f t="shared" si="41"/>
        <v>2St二次定位平台Stp020</v>
      </c>
      <c r="J119" s="175" t="str">
        <f t="shared" si="31"/>
        <v>D1037.4</v>
      </c>
      <c r="K119" s="175" t="str">
        <f t="shared" si="42"/>
        <v>3St搬运机器人Stp020</v>
      </c>
      <c r="L119" s="175" t="str">
        <f t="shared" si="32"/>
        <v>D1047.4</v>
      </c>
      <c r="M119" s="175" t="str">
        <f t="shared" si="43"/>
        <v>4St#1热压站Stp020</v>
      </c>
      <c r="N119" s="175" t="str">
        <f t="shared" si="33"/>
        <v>D1057.4</v>
      </c>
      <c r="O119" s="175" t="str">
        <f t="shared" si="44"/>
        <v>4St#2热压站Stp020</v>
      </c>
      <c r="P119" s="175" t="str">
        <f t="shared" si="34"/>
        <v>D1067.4</v>
      </c>
      <c r="Q119" s="175" t="str">
        <f t="shared" si="45"/>
        <v>4St#3热压站Stp020</v>
      </c>
      <c r="R119" s="175" t="str">
        <f t="shared" si="35"/>
        <v>D1077.4</v>
      </c>
      <c r="S119" s="175" t="str">
        <f t="shared" si="46"/>
        <v>5St出料定位平台Stp020</v>
      </c>
      <c r="T119" s="175" t="str">
        <f t="shared" si="36"/>
        <v>D1087.4</v>
      </c>
      <c r="U119" s="175" t="str">
        <f t="shared" si="40"/>
        <v>6St出料机器人Stp020</v>
      </c>
      <c r="V119" s="175" t="str">
        <f t="shared" si="37"/>
        <v>D1097.4</v>
      </c>
      <c r="W119" s="175" t="str">
        <f t="shared" si="23"/>
        <v>Stp020</v>
      </c>
      <c r="X119" s="175" t="str">
        <f t="shared" si="38"/>
        <v>D1107.4</v>
      </c>
      <c r="Y119" s="175" t="str">
        <f t="shared" si="24"/>
        <v>Stp020</v>
      </c>
      <c r="Z119" s="175" t="str">
        <f t="shared" si="39"/>
        <v>D1117.4</v>
      </c>
      <c r="AA119" s="175" t="str">
        <f t="shared" si="25"/>
        <v>Stp020</v>
      </c>
    </row>
    <row r="120" spans="1:27">
      <c r="A120" s="175" t="s">
        <v>3038</v>
      </c>
      <c r="B120" s="177">
        <f t="shared" si="26"/>
        <v>1007</v>
      </c>
      <c r="C120" s="175">
        <f t="shared" si="27"/>
        <v>5</v>
      </c>
      <c r="D120" s="175" t="str">
        <f t="shared" si="28"/>
        <v>D1007.5</v>
      </c>
      <c r="E120" s="175"/>
      <c r="F120" s="175" t="str">
        <f t="shared" si="29"/>
        <v>D1017.5</v>
      </c>
      <c r="G120" s="175" t="str">
        <f t="shared" si="47"/>
        <v>1St进料机器人Stp021</v>
      </c>
      <c r="H120" s="175" t="str">
        <f t="shared" si="30"/>
        <v>D1027.5</v>
      </c>
      <c r="I120" s="175" t="str">
        <f t="shared" si="41"/>
        <v>2St二次定位平台Stp021</v>
      </c>
      <c r="J120" s="175" t="str">
        <f t="shared" si="31"/>
        <v>D1037.5</v>
      </c>
      <c r="K120" s="175" t="str">
        <f t="shared" si="42"/>
        <v>3St搬运机器人Stp021</v>
      </c>
      <c r="L120" s="175" t="str">
        <f t="shared" si="32"/>
        <v>D1047.5</v>
      </c>
      <c r="M120" s="175" t="str">
        <f t="shared" si="43"/>
        <v>4St#1热压站Stp021</v>
      </c>
      <c r="N120" s="175" t="str">
        <f t="shared" si="33"/>
        <v>D1057.5</v>
      </c>
      <c r="O120" s="175" t="str">
        <f t="shared" si="44"/>
        <v>4St#2热压站Stp021</v>
      </c>
      <c r="P120" s="175" t="str">
        <f t="shared" si="34"/>
        <v>D1067.5</v>
      </c>
      <c r="Q120" s="175" t="str">
        <f t="shared" si="45"/>
        <v>4St#3热压站Stp021</v>
      </c>
      <c r="R120" s="175" t="str">
        <f t="shared" si="35"/>
        <v>D1077.5</v>
      </c>
      <c r="S120" s="175" t="str">
        <f t="shared" si="46"/>
        <v>5St出料定位平台Stp021</v>
      </c>
      <c r="T120" s="175" t="str">
        <f t="shared" si="36"/>
        <v>D1087.5</v>
      </c>
      <c r="U120" s="175" t="str">
        <f t="shared" si="40"/>
        <v>6St出料机器人Stp021</v>
      </c>
      <c r="V120" s="175" t="str">
        <f t="shared" si="37"/>
        <v>D1097.5</v>
      </c>
      <c r="W120" s="175" t="str">
        <f t="shared" si="23"/>
        <v>Stp021</v>
      </c>
      <c r="X120" s="175" t="str">
        <f t="shared" si="38"/>
        <v>D1107.5</v>
      </c>
      <c r="Y120" s="175" t="str">
        <f t="shared" si="24"/>
        <v>Stp021</v>
      </c>
      <c r="Z120" s="175" t="str">
        <f t="shared" si="39"/>
        <v>D1117.5</v>
      </c>
      <c r="AA120" s="175" t="str">
        <f t="shared" si="25"/>
        <v>Stp021</v>
      </c>
    </row>
    <row r="121" spans="1:27">
      <c r="A121" s="175" t="s">
        <v>3039</v>
      </c>
      <c r="B121" s="177">
        <f t="shared" si="26"/>
        <v>1007</v>
      </c>
      <c r="C121" s="175">
        <f t="shared" si="27"/>
        <v>6</v>
      </c>
      <c r="D121" s="175" t="str">
        <f t="shared" si="28"/>
        <v>D1007.6</v>
      </c>
      <c r="E121" s="175"/>
      <c r="F121" s="175" t="str">
        <f t="shared" si="29"/>
        <v>D1017.6</v>
      </c>
      <c r="G121" s="175" t="str">
        <f t="shared" si="47"/>
        <v>1St进料机器人Stp022</v>
      </c>
      <c r="H121" s="175" t="str">
        <f t="shared" si="30"/>
        <v>D1027.6</v>
      </c>
      <c r="I121" s="175" t="str">
        <f t="shared" si="41"/>
        <v>2St二次定位平台Stp022</v>
      </c>
      <c r="J121" s="175" t="str">
        <f t="shared" si="31"/>
        <v>D1037.6</v>
      </c>
      <c r="K121" s="175" t="str">
        <f t="shared" si="42"/>
        <v>3St搬运机器人Stp022</v>
      </c>
      <c r="L121" s="175" t="str">
        <f t="shared" si="32"/>
        <v>D1047.6</v>
      </c>
      <c r="M121" s="175" t="str">
        <f t="shared" si="43"/>
        <v>4St#1热压站Stp022</v>
      </c>
      <c r="N121" s="175" t="str">
        <f t="shared" si="33"/>
        <v>D1057.6</v>
      </c>
      <c r="O121" s="175" t="str">
        <f t="shared" si="44"/>
        <v>4St#2热压站Stp022</v>
      </c>
      <c r="P121" s="175" t="str">
        <f t="shared" si="34"/>
        <v>D1067.6</v>
      </c>
      <c r="Q121" s="175" t="str">
        <f t="shared" si="45"/>
        <v>4St#3热压站Stp022</v>
      </c>
      <c r="R121" s="175" t="str">
        <f t="shared" si="35"/>
        <v>D1077.6</v>
      </c>
      <c r="S121" s="175" t="str">
        <f t="shared" si="46"/>
        <v>5St出料定位平台Stp022</v>
      </c>
      <c r="T121" s="175" t="str">
        <f t="shared" si="36"/>
        <v>D1087.6</v>
      </c>
      <c r="U121" s="175" t="str">
        <f t="shared" si="40"/>
        <v>6St出料机器人Stp022</v>
      </c>
      <c r="V121" s="175" t="str">
        <f t="shared" si="37"/>
        <v>D1097.6</v>
      </c>
      <c r="W121" s="175" t="str">
        <f t="shared" si="23"/>
        <v>Stp022</v>
      </c>
      <c r="X121" s="175" t="str">
        <f t="shared" si="38"/>
        <v>D1107.6</v>
      </c>
      <c r="Y121" s="175" t="str">
        <f t="shared" si="24"/>
        <v>Stp022</v>
      </c>
      <c r="Z121" s="175" t="str">
        <f t="shared" si="39"/>
        <v>D1117.6</v>
      </c>
      <c r="AA121" s="175" t="str">
        <f t="shared" si="25"/>
        <v>Stp022</v>
      </c>
    </row>
    <row r="122" spans="1:27">
      <c r="A122" s="175" t="s">
        <v>3040</v>
      </c>
      <c r="B122" s="177">
        <f t="shared" si="26"/>
        <v>1007</v>
      </c>
      <c r="C122" s="175">
        <f t="shared" si="27"/>
        <v>7</v>
      </c>
      <c r="D122" s="175" t="str">
        <f t="shared" si="28"/>
        <v>D1007.7</v>
      </c>
      <c r="E122" s="175"/>
      <c r="F122" s="175" t="str">
        <f t="shared" si="29"/>
        <v>D1017.7</v>
      </c>
      <c r="G122" s="175" t="str">
        <f t="shared" si="47"/>
        <v>1St进料机器人Stp023</v>
      </c>
      <c r="H122" s="175" t="str">
        <f t="shared" si="30"/>
        <v>D1027.7</v>
      </c>
      <c r="I122" s="175" t="str">
        <f t="shared" si="41"/>
        <v>2St二次定位平台Stp023</v>
      </c>
      <c r="J122" s="175" t="str">
        <f t="shared" si="31"/>
        <v>D1037.7</v>
      </c>
      <c r="K122" s="175" t="str">
        <f t="shared" si="42"/>
        <v>3St搬运机器人Stp023</v>
      </c>
      <c r="L122" s="175" t="str">
        <f t="shared" si="32"/>
        <v>D1047.7</v>
      </c>
      <c r="M122" s="175" t="str">
        <f t="shared" si="43"/>
        <v>4St#1热压站Stp023</v>
      </c>
      <c r="N122" s="175" t="str">
        <f t="shared" si="33"/>
        <v>D1057.7</v>
      </c>
      <c r="O122" s="175" t="str">
        <f t="shared" si="44"/>
        <v>4St#2热压站Stp023</v>
      </c>
      <c r="P122" s="175" t="str">
        <f t="shared" si="34"/>
        <v>D1067.7</v>
      </c>
      <c r="Q122" s="175" t="str">
        <f t="shared" si="45"/>
        <v>4St#3热压站Stp023</v>
      </c>
      <c r="R122" s="175" t="str">
        <f t="shared" si="35"/>
        <v>D1077.7</v>
      </c>
      <c r="S122" s="175" t="str">
        <f t="shared" si="46"/>
        <v>5St出料定位平台Stp023</v>
      </c>
      <c r="T122" s="175" t="str">
        <f t="shared" si="36"/>
        <v>D1087.7</v>
      </c>
      <c r="U122" s="175" t="str">
        <f t="shared" si="40"/>
        <v>6St出料机器人Stp023</v>
      </c>
      <c r="V122" s="175" t="str">
        <f t="shared" si="37"/>
        <v>D1097.7</v>
      </c>
      <c r="W122" s="175" t="str">
        <f t="shared" si="23"/>
        <v>Stp023</v>
      </c>
      <c r="X122" s="175" t="str">
        <f t="shared" si="38"/>
        <v>D1107.7</v>
      </c>
      <c r="Y122" s="175" t="str">
        <f t="shared" si="24"/>
        <v>Stp023</v>
      </c>
      <c r="Z122" s="175" t="str">
        <f t="shared" si="39"/>
        <v>D1117.7</v>
      </c>
      <c r="AA122" s="175" t="str">
        <f t="shared" si="25"/>
        <v>Stp023</v>
      </c>
    </row>
    <row r="123" spans="1:27">
      <c r="A123" s="175" t="s">
        <v>3041</v>
      </c>
      <c r="B123" s="177">
        <f t="shared" si="26"/>
        <v>1007</v>
      </c>
      <c r="C123" s="175">
        <f t="shared" si="27"/>
        <v>8</v>
      </c>
      <c r="D123" s="175" t="str">
        <f t="shared" si="28"/>
        <v>D1007.8</v>
      </c>
      <c r="E123" s="175"/>
      <c r="F123" s="175" t="str">
        <f t="shared" si="29"/>
        <v>D1017.8</v>
      </c>
      <c r="G123" s="175" t="str">
        <f t="shared" si="47"/>
        <v>1St进料机器人Stp024</v>
      </c>
      <c r="H123" s="175" t="str">
        <f t="shared" si="30"/>
        <v>D1027.8</v>
      </c>
      <c r="I123" s="175" t="str">
        <f t="shared" si="41"/>
        <v>2St二次定位平台Stp024</v>
      </c>
      <c r="J123" s="175" t="str">
        <f t="shared" si="31"/>
        <v>D1037.8</v>
      </c>
      <c r="K123" s="175" t="str">
        <f t="shared" si="42"/>
        <v>3St搬运机器人Stp024</v>
      </c>
      <c r="L123" s="175" t="str">
        <f t="shared" si="32"/>
        <v>D1047.8</v>
      </c>
      <c r="M123" s="175" t="str">
        <f t="shared" si="43"/>
        <v>4St#1热压站Stp024</v>
      </c>
      <c r="N123" s="175" t="str">
        <f t="shared" si="33"/>
        <v>D1057.8</v>
      </c>
      <c r="O123" s="175" t="str">
        <f t="shared" si="44"/>
        <v>4St#2热压站Stp024</v>
      </c>
      <c r="P123" s="175" t="str">
        <f t="shared" si="34"/>
        <v>D1067.8</v>
      </c>
      <c r="Q123" s="175" t="str">
        <f t="shared" si="45"/>
        <v>4St#3热压站Stp024</v>
      </c>
      <c r="R123" s="175" t="str">
        <f t="shared" si="35"/>
        <v>D1077.8</v>
      </c>
      <c r="S123" s="175" t="str">
        <f t="shared" si="46"/>
        <v>5St出料定位平台Stp024</v>
      </c>
      <c r="T123" s="175" t="str">
        <f t="shared" si="36"/>
        <v>D1087.8</v>
      </c>
      <c r="U123" s="175" t="str">
        <f t="shared" si="40"/>
        <v>6St出料机器人Stp024</v>
      </c>
      <c r="V123" s="175" t="str">
        <f t="shared" si="37"/>
        <v>D1097.8</v>
      </c>
      <c r="W123" s="175" t="str">
        <f t="shared" si="23"/>
        <v>Stp024</v>
      </c>
      <c r="X123" s="175" t="str">
        <f t="shared" si="38"/>
        <v>D1107.8</v>
      </c>
      <c r="Y123" s="175" t="str">
        <f t="shared" si="24"/>
        <v>Stp024</v>
      </c>
      <c r="Z123" s="175" t="str">
        <f t="shared" si="39"/>
        <v>D1117.8</v>
      </c>
      <c r="AA123" s="175" t="str">
        <f t="shared" si="25"/>
        <v>Stp024</v>
      </c>
    </row>
    <row r="124" spans="1:27">
      <c r="A124" s="175" t="s">
        <v>3042</v>
      </c>
      <c r="B124" s="177">
        <f t="shared" si="26"/>
        <v>1007</v>
      </c>
      <c r="C124" s="175">
        <f t="shared" si="27"/>
        <v>9</v>
      </c>
      <c r="D124" s="175" t="str">
        <f t="shared" si="28"/>
        <v>D1007.9</v>
      </c>
      <c r="E124" s="175"/>
      <c r="F124" s="175" t="str">
        <f t="shared" si="29"/>
        <v>D1017.9</v>
      </c>
      <c r="G124" s="175" t="str">
        <f t="shared" si="47"/>
        <v>1St进料机器人Stp025</v>
      </c>
      <c r="H124" s="175" t="str">
        <f t="shared" si="30"/>
        <v>D1027.9</v>
      </c>
      <c r="I124" s="175" t="str">
        <f t="shared" si="41"/>
        <v>2St二次定位平台Stp025</v>
      </c>
      <c r="J124" s="175" t="str">
        <f t="shared" si="31"/>
        <v>D1037.9</v>
      </c>
      <c r="K124" s="175" t="str">
        <f t="shared" si="42"/>
        <v>3St搬运机器人Stp025</v>
      </c>
      <c r="L124" s="175" t="str">
        <f t="shared" si="32"/>
        <v>D1047.9</v>
      </c>
      <c r="M124" s="175" t="str">
        <f t="shared" si="43"/>
        <v>4St#1热压站Stp025</v>
      </c>
      <c r="N124" s="175" t="str">
        <f t="shared" si="33"/>
        <v>D1057.9</v>
      </c>
      <c r="O124" s="175" t="str">
        <f t="shared" si="44"/>
        <v>4St#2热压站Stp025</v>
      </c>
      <c r="P124" s="175" t="str">
        <f t="shared" si="34"/>
        <v>D1067.9</v>
      </c>
      <c r="Q124" s="175" t="str">
        <f t="shared" si="45"/>
        <v>4St#3热压站Stp025</v>
      </c>
      <c r="R124" s="175" t="str">
        <f t="shared" si="35"/>
        <v>D1077.9</v>
      </c>
      <c r="S124" s="175" t="str">
        <f t="shared" si="46"/>
        <v>5St出料定位平台Stp025</v>
      </c>
      <c r="T124" s="175" t="str">
        <f t="shared" si="36"/>
        <v>D1087.9</v>
      </c>
      <c r="U124" s="175" t="str">
        <f t="shared" si="40"/>
        <v>6St出料机器人Stp025</v>
      </c>
      <c r="V124" s="175" t="str">
        <f t="shared" si="37"/>
        <v>D1097.9</v>
      </c>
      <c r="W124" s="175" t="str">
        <f t="shared" si="23"/>
        <v>Stp025</v>
      </c>
      <c r="X124" s="175" t="str">
        <f t="shared" si="38"/>
        <v>D1107.9</v>
      </c>
      <c r="Y124" s="175" t="str">
        <f t="shared" si="24"/>
        <v>Stp025</v>
      </c>
      <c r="Z124" s="175" t="str">
        <f t="shared" si="39"/>
        <v>D1117.9</v>
      </c>
      <c r="AA124" s="175" t="str">
        <f t="shared" si="25"/>
        <v>Stp025</v>
      </c>
    </row>
    <row r="125" spans="1:27">
      <c r="A125" s="175" t="s">
        <v>3043</v>
      </c>
      <c r="B125" s="177">
        <f t="shared" si="26"/>
        <v>1007</v>
      </c>
      <c r="C125" s="175">
        <f t="shared" si="27"/>
        <v>10</v>
      </c>
      <c r="D125" s="175" t="str">
        <f t="shared" si="28"/>
        <v>D1007.10</v>
      </c>
      <c r="E125" s="175"/>
      <c r="F125" s="175" t="str">
        <f t="shared" si="29"/>
        <v>D1017.10</v>
      </c>
      <c r="G125" s="175" t="str">
        <f t="shared" si="47"/>
        <v>1St进料机器人Stp026</v>
      </c>
      <c r="H125" s="175" t="str">
        <f t="shared" si="30"/>
        <v>D1027.10</v>
      </c>
      <c r="I125" s="175" t="str">
        <f t="shared" si="41"/>
        <v>2St二次定位平台Stp026</v>
      </c>
      <c r="J125" s="175" t="str">
        <f t="shared" si="31"/>
        <v>D1037.10</v>
      </c>
      <c r="K125" s="175" t="str">
        <f t="shared" si="42"/>
        <v>3St搬运机器人Stp026</v>
      </c>
      <c r="L125" s="175" t="str">
        <f t="shared" si="32"/>
        <v>D1047.10</v>
      </c>
      <c r="M125" s="175" t="str">
        <f t="shared" si="43"/>
        <v>4St#1热压站Stp026</v>
      </c>
      <c r="N125" s="175" t="str">
        <f t="shared" si="33"/>
        <v>D1057.10</v>
      </c>
      <c r="O125" s="175" t="str">
        <f t="shared" si="44"/>
        <v>4St#2热压站Stp026</v>
      </c>
      <c r="P125" s="175" t="str">
        <f t="shared" si="34"/>
        <v>D1067.10</v>
      </c>
      <c r="Q125" s="175" t="str">
        <f t="shared" si="45"/>
        <v>4St#3热压站Stp026</v>
      </c>
      <c r="R125" s="175" t="str">
        <f t="shared" si="35"/>
        <v>D1077.10</v>
      </c>
      <c r="S125" s="175" t="str">
        <f t="shared" si="46"/>
        <v>5St出料定位平台Stp026</v>
      </c>
      <c r="T125" s="175" t="str">
        <f t="shared" si="36"/>
        <v>D1087.10</v>
      </c>
      <c r="U125" s="175" t="str">
        <f t="shared" si="40"/>
        <v>6St出料机器人Stp026</v>
      </c>
      <c r="V125" s="175" t="str">
        <f t="shared" si="37"/>
        <v>D1097.10</v>
      </c>
      <c r="W125" s="175" t="str">
        <f t="shared" si="23"/>
        <v>Stp026</v>
      </c>
      <c r="X125" s="175" t="str">
        <f t="shared" si="38"/>
        <v>D1107.10</v>
      </c>
      <c r="Y125" s="175" t="str">
        <f t="shared" si="24"/>
        <v>Stp026</v>
      </c>
      <c r="Z125" s="175" t="str">
        <f t="shared" si="39"/>
        <v>D1117.10</v>
      </c>
      <c r="AA125" s="175" t="str">
        <f t="shared" si="25"/>
        <v>Stp026</v>
      </c>
    </row>
    <row r="126" spans="1:27">
      <c r="A126" s="175" t="s">
        <v>3044</v>
      </c>
      <c r="B126" s="177">
        <f t="shared" si="26"/>
        <v>1007</v>
      </c>
      <c r="C126" s="175">
        <f t="shared" si="27"/>
        <v>11</v>
      </c>
      <c r="D126" s="175" t="str">
        <f t="shared" si="28"/>
        <v>D1007.11</v>
      </c>
      <c r="E126" s="175"/>
      <c r="F126" s="175" t="str">
        <f t="shared" si="29"/>
        <v>D1017.11</v>
      </c>
      <c r="G126" s="175" t="str">
        <f t="shared" si="47"/>
        <v>1St进料机器人Stp027</v>
      </c>
      <c r="H126" s="175" t="str">
        <f t="shared" si="30"/>
        <v>D1027.11</v>
      </c>
      <c r="I126" s="175" t="str">
        <f t="shared" si="41"/>
        <v>2St二次定位平台Stp027</v>
      </c>
      <c r="J126" s="175" t="str">
        <f t="shared" si="31"/>
        <v>D1037.11</v>
      </c>
      <c r="K126" s="175" t="str">
        <f t="shared" si="42"/>
        <v>3St搬运机器人Stp027</v>
      </c>
      <c r="L126" s="175" t="str">
        <f t="shared" si="32"/>
        <v>D1047.11</v>
      </c>
      <c r="M126" s="175" t="str">
        <f t="shared" si="43"/>
        <v>4St#1热压站Stp027</v>
      </c>
      <c r="N126" s="175" t="str">
        <f t="shared" si="33"/>
        <v>D1057.11</v>
      </c>
      <c r="O126" s="175" t="str">
        <f t="shared" si="44"/>
        <v>4St#2热压站Stp027</v>
      </c>
      <c r="P126" s="175" t="str">
        <f t="shared" si="34"/>
        <v>D1067.11</v>
      </c>
      <c r="Q126" s="175" t="str">
        <f t="shared" si="45"/>
        <v>4St#3热压站Stp027</v>
      </c>
      <c r="R126" s="175" t="str">
        <f t="shared" si="35"/>
        <v>D1077.11</v>
      </c>
      <c r="S126" s="175" t="str">
        <f t="shared" si="46"/>
        <v>5St出料定位平台Stp027</v>
      </c>
      <c r="T126" s="175" t="str">
        <f t="shared" si="36"/>
        <v>D1087.11</v>
      </c>
      <c r="U126" s="175" t="str">
        <f t="shared" si="40"/>
        <v>6St出料机器人Stp027</v>
      </c>
      <c r="V126" s="175" t="str">
        <f t="shared" si="37"/>
        <v>D1097.11</v>
      </c>
      <c r="W126" s="175" t="str">
        <f t="shared" si="23"/>
        <v>Stp027</v>
      </c>
      <c r="X126" s="175" t="str">
        <f t="shared" si="38"/>
        <v>D1107.11</v>
      </c>
      <c r="Y126" s="175" t="str">
        <f t="shared" si="24"/>
        <v>Stp027</v>
      </c>
      <c r="Z126" s="175" t="str">
        <f t="shared" si="39"/>
        <v>D1117.11</v>
      </c>
      <c r="AA126" s="175" t="str">
        <f t="shared" si="25"/>
        <v>Stp027</v>
      </c>
    </row>
    <row r="127" spans="1:27">
      <c r="A127" s="175" t="s">
        <v>3045</v>
      </c>
      <c r="B127" s="177">
        <f t="shared" si="26"/>
        <v>1007</v>
      </c>
      <c r="C127" s="175">
        <f t="shared" si="27"/>
        <v>12</v>
      </c>
      <c r="D127" s="175" t="str">
        <f t="shared" si="28"/>
        <v>D1007.12</v>
      </c>
      <c r="E127" s="175"/>
      <c r="F127" s="175" t="str">
        <f t="shared" si="29"/>
        <v>D1017.12</v>
      </c>
      <c r="G127" s="175" t="str">
        <f t="shared" si="47"/>
        <v>1St进料机器人Stp028</v>
      </c>
      <c r="H127" s="175" t="str">
        <f t="shared" si="30"/>
        <v>D1027.12</v>
      </c>
      <c r="I127" s="175" t="str">
        <f t="shared" si="41"/>
        <v>2St二次定位平台Stp028</v>
      </c>
      <c r="J127" s="175" t="str">
        <f t="shared" si="31"/>
        <v>D1037.12</v>
      </c>
      <c r="K127" s="175" t="str">
        <f t="shared" si="42"/>
        <v>3St搬运机器人Stp028</v>
      </c>
      <c r="L127" s="175" t="str">
        <f t="shared" si="32"/>
        <v>D1047.12</v>
      </c>
      <c r="M127" s="175" t="str">
        <f t="shared" si="43"/>
        <v>4St#1热压站Stp028</v>
      </c>
      <c r="N127" s="175" t="str">
        <f t="shared" si="33"/>
        <v>D1057.12</v>
      </c>
      <c r="O127" s="175" t="str">
        <f t="shared" si="44"/>
        <v>4St#2热压站Stp028</v>
      </c>
      <c r="P127" s="175" t="str">
        <f t="shared" si="34"/>
        <v>D1067.12</v>
      </c>
      <c r="Q127" s="175" t="str">
        <f t="shared" si="45"/>
        <v>4St#3热压站Stp028</v>
      </c>
      <c r="R127" s="175" t="str">
        <f t="shared" si="35"/>
        <v>D1077.12</v>
      </c>
      <c r="S127" s="175" t="str">
        <f t="shared" si="46"/>
        <v>5St出料定位平台Stp028</v>
      </c>
      <c r="T127" s="175" t="str">
        <f t="shared" si="36"/>
        <v>D1087.12</v>
      </c>
      <c r="U127" s="175" t="str">
        <f t="shared" si="40"/>
        <v>6St出料机器人Stp028</v>
      </c>
      <c r="V127" s="175" t="str">
        <f t="shared" si="37"/>
        <v>D1097.12</v>
      </c>
      <c r="W127" s="175" t="str">
        <f t="shared" si="23"/>
        <v>Stp028</v>
      </c>
      <c r="X127" s="175" t="str">
        <f t="shared" si="38"/>
        <v>D1107.12</v>
      </c>
      <c r="Y127" s="175" t="str">
        <f t="shared" si="24"/>
        <v>Stp028</v>
      </c>
      <c r="Z127" s="175" t="str">
        <f t="shared" si="39"/>
        <v>D1117.12</v>
      </c>
      <c r="AA127" s="175" t="str">
        <f t="shared" si="25"/>
        <v>Stp028</v>
      </c>
    </row>
    <row r="128" spans="1:27">
      <c r="A128" s="175" t="s">
        <v>3046</v>
      </c>
      <c r="B128" s="177">
        <f t="shared" si="26"/>
        <v>1007</v>
      </c>
      <c r="C128" s="175">
        <f t="shared" si="27"/>
        <v>13</v>
      </c>
      <c r="D128" s="175" t="str">
        <f t="shared" si="28"/>
        <v>D1007.13</v>
      </c>
      <c r="E128" s="175"/>
      <c r="F128" s="175" t="str">
        <f t="shared" si="29"/>
        <v>D1017.13</v>
      </c>
      <c r="G128" s="175" t="str">
        <f t="shared" si="47"/>
        <v>1St进料机器人Stp029</v>
      </c>
      <c r="H128" s="175" t="str">
        <f t="shared" si="30"/>
        <v>D1027.13</v>
      </c>
      <c r="I128" s="175" t="str">
        <f t="shared" si="41"/>
        <v>2St二次定位平台Stp029</v>
      </c>
      <c r="J128" s="175" t="str">
        <f t="shared" si="31"/>
        <v>D1037.13</v>
      </c>
      <c r="K128" s="175" t="str">
        <f t="shared" si="42"/>
        <v>3St搬运机器人Stp029</v>
      </c>
      <c r="L128" s="175" t="str">
        <f t="shared" si="32"/>
        <v>D1047.13</v>
      </c>
      <c r="M128" s="175" t="str">
        <f t="shared" si="43"/>
        <v>4St#1热压站Stp029</v>
      </c>
      <c r="N128" s="175" t="str">
        <f t="shared" si="33"/>
        <v>D1057.13</v>
      </c>
      <c r="O128" s="175" t="str">
        <f t="shared" si="44"/>
        <v>4St#2热压站Stp029</v>
      </c>
      <c r="P128" s="175" t="str">
        <f t="shared" si="34"/>
        <v>D1067.13</v>
      </c>
      <c r="Q128" s="175" t="str">
        <f t="shared" si="45"/>
        <v>4St#3热压站Stp029</v>
      </c>
      <c r="R128" s="175" t="str">
        <f t="shared" si="35"/>
        <v>D1077.13</v>
      </c>
      <c r="S128" s="175" t="str">
        <f t="shared" si="46"/>
        <v>5St出料定位平台Stp029</v>
      </c>
      <c r="T128" s="175" t="str">
        <f t="shared" si="36"/>
        <v>D1087.13</v>
      </c>
      <c r="U128" s="175" t="str">
        <f t="shared" si="40"/>
        <v>6St出料机器人Stp029</v>
      </c>
      <c r="V128" s="175" t="str">
        <f t="shared" si="37"/>
        <v>D1097.13</v>
      </c>
      <c r="W128" s="175" t="str">
        <f t="shared" si="23"/>
        <v>Stp029</v>
      </c>
      <c r="X128" s="175" t="str">
        <f t="shared" si="38"/>
        <v>D1107.13</v>
      </c>
      <c r="Y128" s="175" t="str">
        <f t="shared" si="24"/>
        <v>Stp029</v>
      </c>
      <c r="Z128" s="175" t="str">
        <f t="shared" si="39"/>
        <v>D1117.13</v>
      </c>
      <c r="AA128" s="175" t="str">
        <f t="shared" si="25"/>
        <v>Stp029</v>
      </c>
    </row>
    <row r="129" spans="1:27">
      <c r="A129" s="175" t="s">
        <v>3047</v>
      </c>
      <c r="B129" s="177">
        <f t="shared" si="26"/>
        <v>1007</v>
      </c>
      <c r="C129" s="175">
        <f t="shared" si="27"/>
        <v>14</v>
      </c>
      <c r="D129" s="175" t="str">
        <f t="shared" si="28"/>
        <v>D1007.14</v>
      </c>
      <c r="E129" s="175"/>
      <c r="F129" s="175" t="str">
        <f t="shared" si="29"/>
        <v>D1017.14</v>
      </c>
      <c r="G129" s="175" t="str">
        <f t="shared" si="47"/>
        <v>1St进料机器人Stp030</v>
      </c>
      <c r="H129" s="175" t="str">
        <f t="shared" si="30"/>
        <v>D1027.14</v>
      </c>
      <c r="I129" s="175" t="str">
        <f t="shared" si="41"/>
        <v>2St二次定位平台Stp030</v>
      </c>
      <c r="J129" s="175" t="str">
        <f t="shared" si="31"/>
        <v>D1037.14</v>
      </c>
      <c r="K129" s="175" t="str">
        <f t="shared" si="42"/>
        <v>3St搬运机器人Stp030</v>
      </c>
      <c r="L129" s="175" t="str">
        <f t="shared" si="32"/>
        <v>D1047.14</v>
      </c>
      <c r="M129" s="175" t="str">
        <f t="shared" si="43"/>
        <v>4St#1热压站Stp030</v>
      </c>
      <c r="N129" s="175" t="str">
        <f t="shared" si="33"/>
        <v>D1057.14</v>
      </c>
      <c r="O129" s="175" t="str">
        <f t="shared" si="44"/>
        <v>4St#2热压站Stp030</v>
      </c>
      <c r="P129" s="175" t="str">
        <f t="shared" si="34"/>
        <v>D1067.14</v>
      </c>
      <c r="Q129" s="175" t="str">
        <f t="shared" si="45"/>
        <v>4St#3热压站Stp030</v>
      </c>
      <c r="R129" s="175" t="str">
        <f t="shared" si="35"/>
        <v>D1077.14</v>
      </c>
      <c r="S129" s="175" t="str">
        <f t="shared" si="46"/>
        <v>5St出料定位平台Stp030</v>
      </c>
      <c r="T129" s="175" t="str">
        <f t="shared" si="36"/>
        <v>D1087.14</v>
      </c>
      <c r="U129" s="175" t="str">
        <f t="shared" si="40"/>
        <v>6St出料机器人Stp030</v>
      </c>
      <c r="V129" s="175" t="str">
        <f t="shared" si="37"/>
        <v>D1097.14</v>
      </c>
      <c r="W129" s="175" t="str">
        <f t="shared" si="23"/>
        <v>Stp030</v>
      </c>
      <c r="X129" s="175" t="str">
        <f t="shared" si="38"/>
        <v>D1107.14</v>
      </c>
      <c r="Y129" s="175" t="str">
        <f t="shared" si="24"/>
        <v>Stp030</v>
      </c>
      <c r="Z129" s="175" t="str">
        <f t="shared" si="39"/>
        <v>D1117.14</v>
      </c>
      <c r="AA129" s="175" t="str">
        <f t="shared" si="25"/>
        <v>Stp030</v>
      </c>
    </row>
    <row r="130" spans="1:27">
      <c r="A130" s="175" t="s">
        <v>3048</v>
      </c>
      <c r="B130" s="177">
        <f t="shared" si="26"/>
        <v>1007</v>
      </c>
      <c r="C130" s="175">
        <f t="shared" si="27"/>
        <v>15</v>
      </c>
      <c r="D130" s="175" t="str">
        <f t="shared" si="28"/>
        <v>D1007.15</v>
      </c>
      <c r="E130" s="175"/>
      <c r="F130" s="175" t="str">
        <f t="shared" si="29"/>
        <v>D1017.15</v>
      </c>
      <c r="G130" s="175" t="str">
        <f t="shared" si="47"/>
        <v>1St进料机器人Stp031</v>
      </c>
      <c r="H130" s="175" t="str">
        <f t="shared" si="30"/>
        <v>D1027.15</v>
      </c>
      <c r="I130" s="175" t="str">
        <f t="shared" si="41"/>
        <v>2St二次定位平台Stp031</v>
      </c>
      <c r="J130" s="175" t="str">
        <f t="shared" si="31"/>
        <v>D1037.15</v>
      </c>
      <c r="K130" s="175" t="str">
        <f t="shared" si="42"/>
        <v>3St搬运机器人Stp031</v>
      </c>
      <c r="L130" s="175" t="str">
        <f t="shared" si="32"/>
        <v>D1047.15</v>
      </c>
      <c r="M130" s="175" t="str">
        <f t="shared" si="43"/>
        <v>4St#1热压站Stp031</v>
      </c>
      <c r="N130" s="175" t="str">
        <f t="shared" si="33"/>
        <v>D1057.15</v>
      </c>
      <c r="O130" s="175" t="str">
        <f t="shared" si="44"/>
        <v>4St#2热压站Stp031</v>
      </c>
      <c r="P130" s="175" t="str">
        <f t="shared" si="34"/>
        <v>D1067.15</v>
      </c>
      <c r="Q130" s="175" t="str">
        <f t="shared" si="45"/>
        <v>4St#3热压站Stp031</v>
      </c>
      <c r="R130" s="175" t="str">
        <f t="shared" si="35"/>
        <v>D1077.15</v>
      </c>
      <c r="S130" s="175" t="str">
        <f t="shared" si="46"/>
        <v>5St出料定位平台Stp031</v>
      </c>
      <c r="T130" s="175" t="str">
        <f t="shared" si="36"/>
        <v>D1087.15</v>
      </c>
      <c r="U130" s="175" t="str">
        <f t="shared" si="40"/>
        <v>6St出料机器人Stp031</v>
      </c>
      <c r="V130" s="175" t="str">
        <f t="shared" si="37"/>
        <v>D1097.15</v>
      </c>
      <c r="W130" s="175" t="str">
        <f t="shared" si="23"/>
        <v>Stp031</v>
      </c>
      <c r="X130" s="175" t="str">
        <f t="shared" si="38"/>
        <v>D1107.15</v>
      </c>
      <c r="Y130" s="175" t="str">
        <f t="shared" si="24"/>
        <v>Stp031</v>
      </c>
      <c r="Z130" s="175" t="str">
        <f t="shared" si="39"/>
        <v>D1117.15</v>
      </c>
      <c r="AA130" s="175" t="str">
        <f t="shared" si="25"/>
        <v>Stp031</v>
      </c>
    </row>
    <row r="131" spans="1:27">
      <c r="A131" s="175"/>
      <c r="B131" s="177">
        <f t="shared" ref="B131:B146" si="48">IF(C130&lt;&gt;15,B130,B130+1)</f>
        <v>1008</v>
      </c>
      <c r="C131" s="175">
        <f t="shared" si="27"/>
        <v>0</v>
      </c>
      <c r="D131" s="175" t="str">
        <f t="shared" si="28"/>
        <v>D1008.0</v>
      </c>
      <c r="F131" s="175" t="str">
        <f t="shared" si="29"/>
        <v>D1018.0</v>
      </c>
      <c r="G131" s="175" t="s">
        <v>3049</v>
      </c>
      <c r="H131" s="175" t="str">
        <f t="shared" si="30"/>
        <v>D1028.0</v>
      </c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  <c r="AA131" s="175"/>
    </row>
    <row r="132" spans="2:8">
      <c r="B132" s="177">
        <f t="shared" si="48"/>
        <v>1008</v>
      </c>
      <c r="C132" s="175">
        <f t="shared" ref="C132:C146" si="49">IF(C131&lt;&gt;15,C131+1,0)</f>
        <v>1</v>
      </c>
      <c r="D132" s="175" t="str">
        <f t="shared" ref="D132:D133" si="50">$A$2&amp;$B132&amp;"."&amp;$C132</f>
        <v>D1008.1</v>
      </c>
      <c r="F132" s="175" t="str">
        <f t="shared" ref="F132:F148" si="51">$A$2&amp;(MID(D132,2,4)+10)&amp;"."&amp;$C132</f>
        <v>D1018.1</v>
      </c>
      <c r="G132" s="175" t="s">
        <v>3050</v>
      </c>
      <c r="H132" s="175" t="str">
        <f t="shared" ref="H132:H148" si="52">$A$2&amp;(MID(F132,2,4)+10)&amp;"."&amp;$C132</f>
        <v>D1028.1</v>
      </c>
    </row>
    <row r="133" spans="2:8">
      <c r="B133" s="177">
        <f t="shared" si="48"/>
        <v>1008</v>
      </c>
      <c r="C133" s="175">
        <f t="shared" si="49"/>
        <v>2</v>
      </c>
      <c r="D133" s="175" t="str">
        <f t="shared" si="50"/>
        <v>D1008.2</v>
      </c>
      <c r="F133" s="175" t="str">
        <f t="shared" si="51"/>
        <v>D1018.2</v>
      </c>
      <c r="G133" s="175" t="s">
        <v>3051</v>
      </c>
      <c r="H133" s="175" t="str">
        <f t="shared" si="52"/>
        <v>D1028.2</v>
      </c>
    </row>
    <row r="134" spans="2:8">
      <c r="B134" s="177">
        <f t="shared" si="48"/>
        <v>1008</v>
      </c>
      <c r="C134" s="175">
        <f t="shared" si="49"/>
        <v>3</v>
      </c>
      <c r="D134" s="175" t="str">
        <f t="shared" ref="D134:D148" si="53">$A$2&amp;$B134&amp;"."&amp;$C134</f>
        <v>D1008.3</v>
      </c>
      <c r="F134" s="175" t="str">
        <f t="shared" si="51"/>
        <v>D1018.3</v>
      </c>
      <c r="G134" s="175" t="s">
        <v>3052</v>
      </c>
      <c r="H134" s="175" t="str">
        <f t="shared" si="52"/>
        <v>D1028.3</v>
      </c>
    </row>
    <row r="135" spans="2:8">
      <c r="B135" s="177">
        <f t="shared" si="48"/>
        <v>1008</v>
      </c>
      <c r="C135" s="175">
        <f t="shared" si="49"/>
        <v>4</v>
      </c>
      <c r="D135" s="175" t="str">
        <f t="shared" si="53"/>
        <v>D1008.4</v>
      </c>
      <c r="F135" s="175" t="str">
        <f t="shared" si="51"/>
        <v>D1018.4</v>
      </c>
      <c r="G135" s="175" t="s">
        <v>3053</v>
      </c>
      <c r="H135" s="175" t="str">
        <f t="shared" si="52"/>
        <v>D1028.4</v>
      </c>
    </row>
    <row r="136" spans="2:8">
      <c r="B136" s="177">
        <f t="shared" si="48"/>
        <v>1008</v>
      </c>
      <c r="C136" s="175">
        <f t="shared" si="49"/>
        <v>5</v>
      </c>
      <c r="D136" s="175" t="str">
        <f t="shared" si="53"/>
        <v>D1008.5</v>
      </c>
      <c r="F136" s="175" t="str">
        <f t="shared" si="51"/>
        <v>D1018.5</v>
      </c>
      <c r="G136" s="175"/>
      <c r="H136" s="175" t="str">
        <f t="shared" si="52"/>
        <v>D1028.5</v>
      </c>
    </row>
    <row r="137" spans="2:8">
      <c r="B137" s="177">
        <f t="shared" si="48"/>
        <v>1008</v>
      </c>
      <c r="C137" s="175">
        <f t="shared" si="49"/>
        <v>6</v>
      </c>
      <c r="D137" s="175" t="str">
        <f t="shared" si="53"/>
        <v>D1008.6</v>
      </c>
      <c r="F137" s="175" t="str">
        <f t="shared" si="51"/>
        <v>D1018.6</v>
      </c>
      <c r="G137" s="175"/>
      <c r="H137" s="175" t="str">
        <f t="shared" si="52"/>
        <v>D1028.6</v>
      </c>
    </row>
    <row r="138" spans="2:8">
      <c r="B138" s="177">
        <f t="shared" si="48"/>
        <v>1008</v>
      </c>
      <c r="C138" s="175">
        <f t="shared" si="49"/>
        <v>7</v>
      </c>
      <c r="D138" s="175" t="str">
        <f t="shared" si="53"/>
        <v>D1008.7</v>
      </c>
      <c r="F138" s="175" t="str">
        <f t="shared" si="51"/>
        <v>D1018.7</v>
      </c>
      <c r="G138" s="175"/>
      <c r="H138" s="175" t="str">
        <f t="shared" si="52"/>
        <v>D1028.7</v>
      </c>
    </row>
    <row r="139" spans="2:8">
      <c r="B139" s="177">
        <f t="shared" si="48"/>
        <v>1008</v>
      </c>
      <c r="C139" s="175">
        <f t="shared" si="49"/>
        <v>8</v>
      </c>
      <c r="D139" s="175" t="str">
        <f t="shared" si="53"/>
        <v>D1008.8</v>
      </c>
      <c r="F139" s="175" t="str">
        <f t="shared" si="51"/>
        <v>D1018.8</v>
      </c>
      <c r="G139" s="175"/>
      <c r="H139" s="175" t="str">
        <f t="shared" si="52"/>
        <v>D1028.8</v>
      </c>
    </row>
    <row r="140" spans="2:8">
      <c r="B140" s="177">
        <f t="shared" si="48"/>
        <v>1008</v>
      </c>
      <c r="C140" s="175">
        <f t="shared" si="49"/>
        <v>9</v>
      </c>
      <c r="D140" s="175" t="str">
        <f t="shared" si="53"/>
        <v>D1008.9</v>
      </c>
      <c r="F140" s="175" t="str">
        <f t="shared" si="51"/>
        <v>D1018.9</v>
      </c>
      <c r="G140" s="175"/>
      <c r="H140" s="175" t="str">
        <f t="shared" si="52"/>
        <v>D1028.9</v>
      </c>
    </row>
    <row r="141" spans="2:8">
      <c r="B141" s="177">
        <f t="shared" si="48"/>
        <v>1008</v>
      </c>
      <c r="C141" s="175">
        <f t="shared" si="49"/>
        <v>10</v>
      </c>
      <c r="D141" s="175" t="str">
        <f t="shared" si="53"/>
        <v>D1008.10</v>
      </c>
      <c r="F141" s="175" t="str">
        <f t="shared" si="51"/>
        <v>D1018.10</v>
      </c>
      <c r="G141" s="175"/>
      <c r="H141" s="175" t="str">
        <f t="shared" si="52"/>
        <v>D1028.10</v>
      </c>
    </row>
    <row r="142" spans="2:8">
      <c r="B142" s="177">
        <f t="shared" si="48"/>
        <v>1008</v>
      </c>
      <c r="C142" s="175">
        <f t="shared" si="49"/>
        <v>11</v>
      </c>
      <c r="D142" s="175" t="str">
        <f t="shared" si="53"/>
        <v>D1008.11</v>
      </c>
      <c r="F142" s="175" t="str">
        <f t="shared" si="51"/>
        <v>D1018.11</v>
      </c>
      <c r="G142" s="175"/>
      <c r="H142" s="175" t="str">
        <f t="shared" si="52"/>
        <v>D1028.11</v>
      </c>
    </row>
    <row r="143" spans="2:8">
      <c r="B143" s="177">
        <f t="shared" si="48"/>
        <v>1008</v>
      </c>
      <c r="C143" s="175">
        <f t="shared" si="49"/>
        <v>12</v>
      </c>
      <c r="D143" s="175" t="str">
        <f t="shared" si="53"/>
        <v>D1008.12</v>
      </c>
      <c r="F143" s="175" t="str">
        <f t="shared" si="51"/>
        <v>D1018.12</v>
      </c>
      <c r="G143" s="175"/>
      <c r="H143" s="175" t="str">
        <f t="shared" si="52"/>
        <v>D1028.12</v>
      </c>
    </row>
    <row r="144" spans="2:8">
      <c r="B144" s="177">
        <f t="shared" si="48"/>
        <v>1008</v>
      </c>
      <c r="C144" s="175">
        <f t="shared" si="49"/>
        <v>13</v>
      </c>
      <c r="D144" s="175" t="str">
        <f t="shared" si="53"/>
        <v>D1008.13</v>
      </c>
      <c r="F144" s="175" t="str">
        <f t="shared" si="51"/>
        <v>D1018.13</v>
      </c>
      <c r="G144" s="175"/>
      <c r="H144" s="175" t="str">
        <f t="shared" si="52"/>
        <v>D1028.13</v>
      </c>
    </row>
    <row r="145" spans="2:8">
      <c r="B145" s="177">
        <f t="shared" si="48"/>
        <v>1008</v>
      </c>
      <c r="C145" s="175">
        <f t="shared" si="49"/>
        <v>14</v>
      </c>
      <c r="D145" s="175" t="str">
        <f t="shared" si="53"/>
        <v>D1008.14</v>
      </c>
      <c r="F145" s="175" t="str">
        <f t="shared" si="51"/>
        <v>D1018.14</v>
      </c>
      <c r="G145" s="175"/>
      <c r="H145" s="175" t="str">
        <f t="shared" si="52"/>
        <v>D1028.14</v>
      </c>
    </row>
    <row r="146" spans="2:8">
      <c r="B146" s="177">
        <f t="shared" si="48"/>
        <v>1008</v>
      </c>
      <c r="C146" s="175">
        <f t="shared" si="49"/>
        <v>15</v>
      </c>
      <c r="D146" s="175" t="str">
        <f t="shared" si="53"/>
        <v>D1008.15</v>
      </c>
      <c r="F146" s="175" t="str">
        <f t="shared" si="51"/>
        <v>D1018.15</v>
      </c>
      <c r="G146" s="175" t="s">
        <v>3054</v>
      </c>
      <c r="H146" s="175" t="str">
        <f t="shared" si="52"/>
        <v>D1028.15</v>
      </c>
    </row>
    <row r="147" spans="2:8">
      <c r="B147" s="177">
        <f t="shared" ref="B147:B148" si="54">IF(C146&lt;&gt;15,B146,B146+1)</f>
        <v>1009</v>
      </c>
      <c r="C147" s="175">
        <f t="shared" ref="C147:C148" si="55">IF(C146&lt;&gt;15,C146+1,0)</f>
        <v>0</v>
      </c>
      <c r="D147" s="175" t="str">
        <f t="shared" si="53"/>
        <v>D1009.0</v>
      </c>
      <c r="F147" s="175" t="str">
        <f t="shared" si="51"/>
        <v>D1019.0</v>
      </c>
      <c r="G147" s="175"/>
      <c r="H147" s="175" t="str">
        <f t="shared" si="52"/>
        <v>D1029.0</v>
      </c>
    </row>
    <row r="148" spans="2:8">
      <c r="B148" s="177">
        <f t="shared" si="54"/>
        <v>1009</v>
      </c>
      <c r="C148" s="175">
        <f t="shared" si="55"/>
        <v>1</v>
      </c>
      <c r="D148" s="175" t="str">
        <f t="shared" si="53"/>
        <v>D1009.1</v>
      </c>
      <c r="F148" s="175" t="str">
        <f t="shared" si="51"/>
        <v>D1019.1</v>
      </c>
      <c r="G148" s="175"/>
      <c r="H148" s="175" t="str">
        <f t="shared" si="52"/>
        <v>D1029.1</v>
      </c>
    </row>
  </sheetData>
  <mergeCells count="1">
    <mergeCell ref="B1:C1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1"/>
  <sheetViews>
    <sheetView topLeftCell="A25" workbookViewId="0">
      <selection activeCell="E35" sqref="E35"/>
    </sheetView>
  </sheetViews>
  <sheetFormatPr defaultColWidth="9" defaultRowHeight="14.25"/>
  <cols>
    <col min="1" max="1" width="6.75" customWidth="1"/>
    <col min="2" max="2" width="9.75" customWidth="1"/>
    <col min="3" max="3" width="11.875" customWidth="1"/>
    <col min="5" max="16" width="7.625" customWidth="1"/>
    <col min="17" max="17" width="3.875" customWidth="1"/>
    <col min="18" max="18" width="6.625" customWidth="1"/>
    <col min="19" max="19" width="34.5" customWidth="1"/>
    <col min="20" max="20" width="7" customWidth="1"/>
    <col min="21" max="21" width="33.75" customWidth="1"/>
  </cols>
  <sheetData>
    <row r="1" spans="1:17">
      <c r="A1" s="1"/>
      <c r="B1" s="1"/>
      <c r="C1" s="1"/>
      <c r="D1" s="142" t="s">
        <v>3055</v>
      </c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5"/>
      <c r="P1" s="5"/>
      <c r="Q1" s="5"/>
    </row>
    <row r="2" spans="1:21">
      <c r="A2" s="143" t="s">
        <v>3056</v>
      </c>
      <c r="B2" s="32" t="s">
        <v>3057</v>
      </c>
      <c r="C2" s="144" t="s">
        <v>97</v>
      </c>
      <c r="D2" s="30"/>
      <c r="E2" s="30" t="s">
        <v>4</v>
      </c>
      <c r="F2" s="30" t="s">
        <v>19</v>
      </c>
      <c r="G2" s="30" t="s">
        <v>32</v>
      </c>
      <c r="H2" s="30" t="s">
        <v>3058</v>
      </c>
      <c r="I2" s="30" t="s">
        <v>3059</v>
      </c>
      <c r="J2" s="30" t="s">
        <v>3060</v>
      </c>
      <c r="K2" s="30" t="s">
        <v>3061</v>
      </c>
      <c r="L2" s="30" t="s">
        <v>3062</v>
      </c>
      <c r="M2" s="30" t="s">
        <v>3063</v>
      </c>
      <c r="N2" s="30" t="s">
        <v>3064</v>
      </c>
      <c r="O2" s="30" t="s">
        <v>3065</v>
      </c>
      <c r="P2" s="30" t="s">
        <v>3066</v>
      </c>
      <c r="Q2" s="5"/>
      <c r="R2" s="16"/>
      <c r="S2" s="41" t="s">
        <v>3067</v>
      </c>
      <c r="U2" s="170" t="s">
        <v>3068</v>
      </c>
    </row>
    <row r="3" spans="1:21">
      <c r="A3" s="145"/>
      <c r="B3" s="32"/>
      <c r="C3" s="146" t="s">
        <v>3069</v>
      </c>
      <c r="D3" s="30" t="s">
        <v>3070</v>
      </c>
      <c r="E3" s="147" t="s">
        <v>3071</v>
      </c>
      <c r="F3" s="147" t="s">
        <v>3072</v>
      </c>
      <c r="G3" s="147" t="s">
        <v>3073</v>
      </c>
      <c r="H3" s="147" t="s">
        <v>3074</v>
      </c>
      <c r="I3" s="147" t="s">
        <v>3075</v>
      </c>
      <c r="J3" s="147" t="s">
        <v>3076</v>
      </c>
      <c r="K3" s="147" t="s">
        <v>3077</v>
      </c>
      <c r="L3" s="147" t="s">
        <v>3078</v>
      </c>
      <c r="M3" s="147" t="s">
        <v>3079</v>
      </c>
      <c r="N3" s="147" t="s">
        <v>3080</v>
      </c>
      <c r="O3" s="147" t="s">
        <v>3081</v>
      </c>
      <c r="P3" s="147" t="s">
        <v>3082</v>
      </c>
      <c r="Q3" s="5"/>
      <c r="R3" s="171" t="s">
        <v>3083</v>
      </c>
      <c r="S3" s="172" t="s">
        <v>3084</v>
      </c>
      <c r="T3" s="171" t="s">
        <v>3085</v>
      </c>
      <c r="U3" s="172" t="s">
        <v>3086</v>
      </c>
    </row>
    <row r="4" spans="1:21">
      <c r="A4" s="145"/>
      <c r="B4" s="32"/>
      <c r="C4" s="146" t="s">
        <v>3087</v>
      </c>
      <c r="D4" s="30" t="s">
        <v>3088</v>
      </c>
      <c r="E4" s="147" t="s">
        <v>3089</v>
      </c>
      <c r="F4" s="147" t="s">
        <v>3090</v>
      </c>
      <c r="G4" s="147" t="s">
        <v>3091</v>
      </c>
      <c r="H4" s="147" t="s">
        <v>3092</v>
      </c>
      <c r="I4" s="147" t="s">
        <v>3093</v>
      </c>
      <c r="J4" s="147" t="s">
        <v>3094</v>
      </c>
      <c r="K4" s="147" t="s">
        <v>3095</v>
      </c>
      <c r="L4" s="147" t="s">
        <v>3096</v>
      </c>
      <c r="M4" s="147" t="s">
        <v>3097</v>
      </c>
      <c r="N4" s="147" t="s">
        <v>3098</v>
      </c>
      <c r="O4" s="147" t="s">
        <v>3099</v>
      </c>
      <c r="P4" s="147" t="s">
        <v>3100</v>
      </c>
      <c r="Q4" s="5"/>
      <c r="R4" s="171" t="s">
        <v>3101</v>
      </c>
      <c r="S4" s="172" t="s">
        <v>3102</v>
      </c>
      <c r="T4" s="171" t="s">
        <v>3103</v>
      </c>
      <c r="U4" s="172" t="s">
        <v>3104</v>
      </c>
    </row>
    <row r="5" spans="1:21">
      <c r="A5" s="145"/>
      <c r="B5" s="32"/>
      <c r="C5" s="146" t="s">
        <v>3105</v>
      </c>
      <c r="D5" s="30" t="s">
        <v>3106</v>
      </c>
      <c r="E5" s="147" t="s">
        <v>3107</v>
      </c>
      <c r="F5" s="147" t="s">
        <v>3108</v>
      </c>
      <c r="G5" s="147" t="s">
        <v>3109</v>
      </c>
      <c r="H5" s="147" t="s">
        <v>3110</v>
      </c>
      <c r="I5" s="147" t="s">
        <v>3111</v>
      </c>
      <c r="J5" s="147" t="s">
        <v>3112</v>
      </c>
      <c r="K5" s="147" t="s">
        <v>3113</v>
      </c>
      <c r="L5" s="147" t="s">
        <v>3114</v>
      </c>
      <c r="M5" s="147" t="s">
        <v>3115</v>
      </c>
      <c r="N5" s="147" t="s">
        <v>3116</v>
      </c>
      <c r="O5" s="147" t="s">
        <v>3117</v>
      </c>
      <c r="P5" s="147" t="s">
        <v>3118</v>
      </c>
      <c r="Q5" s="5"/>
      <c r="R5" s="171" t="s">
        <v>3119</v>
      </c>
      <c r="S5" s="172" t="s">
        <v>3120</v>
      </c>
      <c r="T5" s="171" t="s">
        <v>3121</v>
      </c>
      <c r="U5" s="172" t="s">
        <v>3122</v>
      </c>
    </row>
    <row r="6" spans="1:21">
      <c r="A6" s="145"/>
      <c r="B6" s="32"/>
      <c r="C6" s="146" t="s">
        <v>3123</v>
      </c>
      <c r="D6" s="30" t="s">
        <v>3124</v>
      </c>
      <c r="E6" s="147" t="s">
        <v>3125</v>
      </c>
      <c r="F6" s="147" t="s">
        <v>3126</v>
      </c>
      <c r="G6" s="147" t="s">
        <v>3127</v>
      </c>
      <c r="H6" s="147" t="s">
        <v>3128</v>
      </c>
      <c r="I6" s="147" t="s">
        <v>3129</v>
      </c>
      <c r="J6" s="147" t="s">
        <v>3130</v>
      </c>
      <c r="K6" s="147" t="s">
        <v>3131</v>
      </c>
      <c r="L6" s="147" t="s">
        <v>3132</v>
      </c>
      <c r="M6" s="147" t="s">
        <v>3133</v>
      </c>
      <c r="N6" s="147" t="s">
        <v>3134</v>
      </c>
      <c r="O6" s="147" t="s">
        <v>3135</v>
      </c>
      <c r="P6" s="147" t="s">
        <v>3136</v>
      </c>
      <c r="Q6" s="5"/>
      <c r="R6" s="171" t="s">
        <v>3137</v>
      </c>
      <c r="S6" s="172" t="s">
        <v>3138</v>
      </c>
      <c r="T6" s="171" t="s">
        <v>3139</v>
      </c>
      <c r="U6" s="172" t="s">
        <v>3140</v>
      </c>
    </row>
    <row r="7" spans="1:21">
      <c r="A7" s="145"/>
      <c r="B7" s="32"/>
      <c r="C7" s="146" t="s">
        <v>3141</v>
      </c>
      <c r="D7" s="30" t="s">
        <v>3142</v>
      </c>
      <c r="E7" s="147" t="s">
        <v>3143</v>
      </c>
      <c r="F7" s="147" t="s">
        <v>3144</v>
      </c>
      <c r="G7" s="147" t="s">
        <v>3145</v>
      </c>
      <c r="H7" s="147" t="s">
        <v>3146</v>
      </c>
      <c r="I7" s="147" t="s">
        <v>3147</v>
      </c>
      <c r="J7" s="147" t="s">
        <v>3148</v>
      </c>
      <c r="K7" s="147" t="s">
        <v>3149</v>
      </c>
      <c r="L7" s="147" t="s">
        <v>3150</v>
      </c>
      <c r="M7" s="147" t="s">
        <v>3151</v>
      </c>
      <c r="N7" s="147" t="s">
        <v>3152</v>
      </c>
      <c r="O7" s="147" t="s">
        <v>3153</v>
      </c>
      <c r="P7" s="147" t="s">
        <v>3154</v>
      </c>
      <c r="Q7" s="5"/>
      <c r="R7" s="171" t="s">
        <v>3155</v>
      </c>
      <c r="S7" s="172" t="s">
        <v>3156</v>
      </c>
      <c r="T7" s="171" t="s">
        <v>3157</v>
      </c>
      <c r="U7" s="172" t="s">
        <v>3158</v>
      </c>
    </row>
    <row r="8" s="141" customFormat="1" spans="1:21">
      <c r="A8" s="145"/>
      <c r="B8" s="32"/>
      <c r="C8" s="148" t="s">
        <v>3159</v>
      </c>
      <c r="D8" s="149" t="s">
        <v>3160</v>
      </c>
      <c r="E8" s="150" t="s">
        <v>3161</v>
      </c>
      <c r="F8" s="150" t="s">
        <v>3162</v>
      </c>
      <c r="G8" s="150" t="s">
        <v>3163</v>
      </c>
      <c r="H8" s="150" t="s">
        <v>3164</v>
      </c>
      <c r="I8" s="150" t="s">
        <v>3165</v>
      </c>
      <c r="J8" s="150" t="s">
        <v>3166</v>
      </c>
      <c r="K8" s="150" t="s">
        <v>3167</v>
      </c>
      <c r="L8" s="150" t="s">
        <v>3168</v>
      </c>
      <c r="M8" s="150" t="s">
        <v>3169</v>
      </c>
      <c r="N8" s="150" t="s">
        <v>3170</v>
      </c>
      <c r="O8" s="150" t="s">
        <v>3171</v>
      </c>
      <c r="P8" s="150" t="s">
        <v>3172</v>
      </c>
      <c r="Q8" s="173"/>
      <c r="R8" s="171" t="s">
        <v>3173</v>
      </c>
      <c r="S8" s="172" t="s">
        <v>3174</v>
      </c>
      <c r="T8" s="171" t="s">
        <v>3175</v>
      </c>
      <c r="U8" s="172" t="s">
        <v>3176</v>
      </c>
    </row>
    <row r="9" s="141" customFormat="1" spans="1:21">
      <c r="A9" s="145"/>
      <c r="B9" s="32"/>
      <c r="C9" s="148" t="s">
        <v>3177</v>
      </c>
      <c r="D9" s="149" t="s">
        <v>3178</v>
      </c>
      <c r="E9" s="150" t="s">
        <v>3179</v>
      </c>
      <c r="F9" s="150" t="s">
        <v>3180</v>
      </c>
      <c r="G9" s="150" t="s">
        <v>3181</v>
      </c>
      <c r="H9" s="150" t="s">
        <v>3182</v>
      </c>
      <c r="I9" s="150" t="s">
        <v>3183</v>
      </c>
      <c r="J9" s="150" t="s">
        <v>3184</v>
      </c>
      <c r="K9" s="150" t="s">
        <v>3185</v>
      </c>
      <c r="L9" s="150" t="s">
        <v>3186</v>
      </c>
      <c r="M9" s="150" t="s">
        <v>3187</v>
      </c>
      <c r="N9" s="150" t="s">
        <v>3188</v>
      </c>
      <c r="O9" s="150" t="s">
        <v>3189</v>
      </c>
      <c r="P9" s="150" t="s">
        <v>3190</v>
      </c>
      <c r="Q9" s="173"/>
      <c r="R9" s="171" t="s">
        <v>3191</v>
      </c>
      <c r="S9" s="172" t="s">
        <v>3192</v>
      </c>
      <c r="T9" s="171" t="s">
        <v>3193</v>
      </c>
      <c r="U9"/>
    </row>
    <row r="10" s="141" customFormat="1" spans="1:21">
      <c r="A10" s="145"/>
      <c r="B10" s="32"/>
      <c r="C10" s="148" t="s">
        <v>3194</v>
      </c>
      <c r="D10" s="149" t="s">
        <v>3195</v>
      </c>
      <c r="E10" s="150" t="s">
        <v>3196</v>
      </c>
      <c r="F10" s="150" t="s">
        <v>3197</v>
      </c>
      <c r="G10" s="150" t="s">
        <v>3198</v>
      </c>
      <c r="H10" s="150" t="s">
        <v>3199</v>
      </c>
      <c r="I10" s="150" t="s">
        <v>3200</v>
      </c>
      <c r="J10" s="150" t="s">
        <v>3201</v>
      </c>
      <c r="K10" s="150" t="s">
        <v>3202</v>
      </c>
      <c r="L10" s="150" t="s">
        <v>3203</v>
      </c>
      <c r="M10" s="150" t="s">
        <v>3204</v>
      </c>
      <c r="N10" s="150" t="s">
        <v>3205</v>
      </c>
      <c r="O10" s="150" t="s">
        <v>3206</v>
      </c>
      <c r="P10" s="150" t="s">
        <v>3207</v>
      </c>
      <c r="Q10" s="173"/>
      <c r="R10" s="171" t="s">
        <v>3208</v>
      </c>
      <c r="S10"/>
      <c r="T10" s="171" t="s">
        <v>3209</v>
      </c>
      <c r="U10"/>
    </row>
    <row r="11" spans="1:20">
      <c r="A11" s="145"/>
      <c r="B11" s="32" t="s">
        <v>3210</v>
      </c>
      <c r="C11" s="146" t="s">
        <v>3211</v>
      </c>
      <c r="D11" s="30" t="s">
        <v>3070</v>
      </c>
      <c r="E11" s="147" t="s">
        <v>3212</v>
      </c>
      <c r="F11" s="147" t="s">
        <v>3213</v>
      </c>
      <c r="G11" s="147" t="s">
        <v>3214</v>
      </c>
      <c r="H11" s="147" t="s">
        <v>3215</v>
      </c>
      <c r="I11" s="147" t="s">
        <v>3216</v>
      </c>
      <c r="J11" s="147" t="s">
        <v>3217</v>
      </c>
      <c r="K11" s="147" t="s">
        <v>3218</v>
      </c>
      <c r="L11" s="147" t="s">
        <v>3219</v>
      </c>
      <c r="M11" s="147" t="s">
        <v>3220</v>
      </c>
      <c r="N11" s="147" t="s">
        <v>3221</v>
      </c>
      <c r="O11" s="147" t="s">
        <v>3222</v>
      </c>
      <c r="P11" s="147" t="s">
        <v>3223</v>
      </c>
      <c r="Q11" s="5"/>
      <c r="R11" s="171" t="s">
        <v>3224</v>
      </c>
      <c r="S11" s="172" t="s">
        <v>3225</v>
      </c>
      <c r="T11" s="171" t="s">
        <v>3226</v>
      </c>
    </row>
    <row r="12" spans="1:20">
      <c r="A12" s="145"/>
      <c r="B12" s="32"/>
      <c r="C12" s="146" t="s">
        <v>3227</v>
      </c>
      <c r="D12" s="30" t="s">
        <v>3088</v>
      </c>
      <c r="E12" s="147" t="s">
        <v>3228</v>
      </c>
      <c r="F12" s="147" t="s">
        <v>3229</v>
      </c>
      <c r="G12" s="147" t="s">
        <v>3230</v>
      </c>
      <c r="H12" s="147" t="s">
        <v>3231</v>
      </c>
      <c r="I12" s="147" t="s">
        <v>3232</v>
      </c>
      <c r="J12" s="147" t="s">
        <v>3233</v>
      </c>
      <c r="K12" s="147" t="s">
        <v>3234</v>
      </c>
      <c r="L12" s="147" t="s">
        <v>3235</v>
      </c>
      <c r="M12" s="147" t="s">
        <v>3236</v>
      </c>
      <c r="N12" s="147" t="s">
        <v>3237</v>
      </c>
      <c r="O12" s="147" t="s">
        <v>3238</v>
      </c>
      <c r="P12" s="147" t="s">
        <v>3239</v>
      </c>
      <c r="Q12" s="5"/>
      <c r="R12" s="171" t="s">
        <v>3240</v>
      </c>
      <c r="T12" s="171" t="s">
        <v>3241</v>
      </c>
    </row>
    <row r="13" spans="1:19">
      <c r="A13" s="145"/>
      <c r="B13" s="32"/>
      <c r="C13" s="146" t="s">
        <v>3242</v>
      </c>
      <c r="D13" s="30" t="s">
        <v>3106</v>
      </c>
      <c r="E13" s="147" t="s">
        <v>3243</v>
      </c>
      <c r="F13" s="147" t="s">
        <v>3244</v>
      </c>
      <c r="G13" s="147" t="s">
        <v>3245</v>
      </c>
      <c r="H13" s="147" t="s">
        <v>3246</v>
      </c>
      <c r="I13" s="147" t="s">
        <v>3247</v>
      </c>
      <c r="J13" s="147" t="s">
        <v>3248</v>
      </c>
      <c r="K13" s="147" t="s">
        <v>3249</v>
      </c>
      <c r="L13" s="147" t="s">
        <v>3250</v>
      </c>
      <c r="M13" s="147" t="s">
        <v>3251</v>
      </c>
      <c r="N13" s="147" t="s">
        <v>3252</v>
      </c>
      <c r="O13" s="147" t="s">
        <v>3253</v>
      </c>
      <c r="P13" s="147" t="s">
        <v>3254</v>
      </c>
      <c r="Q13" s="5"/>
      <c r="S13" s="172" t="s">
        <v>3086</v>
      </c>
    </row>
    <row r="14" spans="1:19">
      <c r="A14" s="145"/>
      <c r="B14" s="32"/>
      <c r="C14" s="146" t="s">
        <v>3255</v>
      </c>
      <c r="D14" s="30" t="s">
        <v>3124</v>
      </c>
      <c r="E14" s="147" t="s">
        <v>3256</v>
      </c>
      <c r="F14" s="147" t="s">
        <v>3257</v>
      </c>
      <c r="G14" s="147" t="s">
        <v>3258</v>
      </c>
      <c r="H14" s="147" t="s">
        <v>3259</v>
      </c>
      <c r="I14" s="147" t="s">
        <v>3260</v>
      </c>
      <c r="J14" s="147" t="s">
        <v>3261</v>
      </c>
      <c r="K14" s="147" t="s">
        <v>3262</v>
      </c>
      <c r="L14" s="147" t="s">
        <v>3263</v>
      </c>
      <c r="M14" s="147" t="s">
        <v>3264</v>
      </c>
      <c r="N14" s="147" t="s">
        <v>3265</v>
      </c>
      <c r="O14" s="147" t="s">
        <v>3266</v>
      </c>
      <c r="P14" s="147" t="s">
        <v>3267</v>
      </c>
      <c r="Q14" s="5"/>
      <c r="S14" s="172" t="s">
        <v>3104</v>
      </c>
    </row>
    <row r="15" spans="1:19">
      <c r="A15" s="145"/>
      <c r="B15" s="32"/>
      <c r="C15" s="146" t="s">
        <v>3268</v>
      </c>
      <c r="D15" s="30" t="s">
        <v>3142</v>
      </c>
      <c r="E15" s="147" t="s">
        <v>3269</v>
      </c>
      <c r="F15" s="147" t="s">
        <v>3270</v>
      </c>
      <c r="G15" s="147" t="s">
        <v>3271</v>
      </c>
      <c r="H15" s="147" t="s">
        <v>3272</v>
      </c>
      <c r="I15" s="147" t="s">
        <v>3273</v>
      </c>
      <c r="J15" s="147" t="s">
        <v>3274</v>
      </c>
      <c r="K15" s="147" t="s">
        <v>3275</v>
      </c>
      <c r="L15" s="147" t="s">
        <v>3276</v>
      </c>
      <c r="M15" s="147" t="s">
        <v>3277</v>
      </c>
      <c r="N15" s="147" t="s">
        <v>3278</v>
      </c>
      <c r="O15" s="147" t="s">
        <v>3279</v>
      </c>
      <c r="P15" s="147" t="s">
        <v>3280</v>
      </c>
      <c r="Q15" s="5"/>
      <c r="S15" s="172" t="s">
        <v>3122</v>
      </c>
    </row>
    <row r="16" s="141" customFormat="1" spans="1:19">
      <c r="A16" s="145"/>
      <c r="B16" s="32"/>
      <c r="C16" s="148" t="s">
        <v>3281</v>
      </c>
      <c r="D16" s="149" t="s">
        <v>3160</v>
      </c>
      <c r="E16" s="150" t="s">
        <v>3282</v>
      </c>
      <c r="F16" s="150" t="s">
        <v>3283</v>
      </c>
      <c r="G16" s="150" t="s">
        <v>3284</v>
      </c>
      <c r="H16" s="150" t="s">
        <v>3285</v>
      </c>
      <c r="I16" s="150" t="s">
        <v>3286</v>
      </c>
      <c r="J16" s="150" t="s">
        <v>3287</v>
      </c>
      <c r="K16" s="150" t="s">
        <v>3288</v>
      </c>
      <c r="L16" s="150" t="s">
        <v>3289</v>
      </c>
      <c r="M16" s="150" t="s">
        <v>3290</v>
      </c>
      <c r="N16" s="150" t="s">
        <v>3291</v>
      </c>
      <c r="O16" s="150" t="s">
        <v>3292</v>
      </c>
      <c r="P16" s="150" t="s">
        <v>3293</v>
      </c>
      <c r="Q16" s="173"/>
      <c r="S16" s="172" t="s">
        <v>3140</v>
      </c>
    </row>
    <row r="17" s="141" customFormat="1" spans="1:19">
      <c r="A17" s="145"/>
      <c r="B17" s="32"/>
      <c r="C17" s="148" t="s">
        <v>3294</v>
      </c>
      <c r="D17" s="149" t="s">
        <v>3178</v>
      </c>
      <c r="E17" s="150" t="s">
        <v>3295</v>
      </c>
      <c r="F17" s="150" t="s">
        <v>3296</v>
      </c>
      <c r="G17" s="150" t="s">
        <v>3297</v>
      </c>
      <c r="H17" s="150" t="s">
        <v>3298</v>
      </c>
      <c r="I17" s="150" t="s">
        <v>3299</v>
      </c>
      <c r="J17" s="150" t="s">
        <v>3300</v>
      </c>
      <c r="K17" s="150" t="s">
        <v>3301</v>
      </c>
      <c r="L17" s="150" t="s">
        <v>3302</v>
      </c>
      <c r="M17" s="150" t="s">
        <v>3303</v>
      </c>
      <c r="N17" s="150" t="s">
        <v>3304</v>
      </c>
      <c r="O17" s="150" t="s">
        <v>3305</v>
      </c>
      <c r="P17" s="150" t="s">
        <v>3306</v>
      </c>
      <c r="Q17" s="173"/>
      <c r="S17" s="172" t="s">
        <v>3158</v>
      </c>
    </row>
    <row r="18" s="141" customFormat="1" spans="1:19">
      <c r="A18" s="145"/>
      <c r="B18" s="32"/>
      <c r="C18" s="148" t="s">
        <v>3307</v>
      </c>
      <c r="D18" s="149" t="s">
        <v>3195</v>
      </c>
      <c r="E18" s="150" t="s">
        <v>3308</v>
      </c>
      <c r="F18" s="150" t="s">
        <v>3309</v>
      </c>
      <c r="G18" s="150" t="s">
        <v>3310</v>
      </c>
      <c r="H18" s="150" t="s">
        <v>3311</v>
      </c>
      <c r="I18" s="150" t="s">
        <v>3312</v>
      </c>
      <c r="J18" s="150" t="s">
        <v>3313</v>
      </c>
      <c r="K18" s="150" t="s">
        <v>3314</v>
      </c>
      <c r="L18" s="150" t="s">
        <v>3315</v>
      </c>
      <c r="M18" s="150" t="s">
        <v>3316</v>
      </c>
      <c r="N18" s="150" t="s">
        <v>3317</v>
      </c>
      <c r="O18" s="150" t="s">
        <v>3318</v>
      </c>
      <c r="P18" s="150" t="s">
        <v>3319</v>
      </c>
      <c r="Q18" s="173"/>
      <c r="S18" s="172" t="s">
        <v>3176</v>
      </c>
    </row>
    <row r="19" spans="1:17">
      <c r="A19" s="145"/>
      <c r="B19" s="32" t="s">
        <v>3320</v>
      </c>
      <c r="C19" s="146" t="s">
        <v>3321</v>
      </c>
      <c r="D19" s="147" t="s">
        <v>3322</v>
      </c>
      <c r="E19" s="147" t="s">
        <v>3323</v>
      </c>
      <c r="F19" s="147" t="s">
        <v>3324</v>
      </c>
      <c r="G19" s="147" t="s">
        <v>3325</v>
      </c>
      <c r="H19" s="147" t="s">
        <v>3326</v>
      </c>
      <c r="I19" s="147" t="s">
        <v>3327</v>
      </c>
      <c r="J19" s="147" t="s">
        <v>3328</v>
      </c>
      <c r="K19" s="147" t="s">
        <v>3329</v>
      </c>
      <c r="L19" s="147" t="s">
        <v>3330</v>
      </c>
      <c r="M19" s="147" t="s">
        <v>3331</v>
      </c>
      <c r="N19" s="147" t="s">
        <v>3332</v>
      </c>
      <c r="O19" s="147" t="s">
        <v>3333</v>
      </c>
      <c r="P19" s="147" t="s">
        <v>3334</v>
      </c>
      <c r="Q19" s="5"/>
    </row>
    <row r="20" spans="1:17">
      <c r="A20" s="145"/>
      <c r="B20" s="32" t="s">
        <v>3335</v>
      </c>
      <c r="C20" s="146" t="s">
        <v>3336</v>
      </c>
      <c r="D20" s="147" t="s">
        <v>3322</v>
      </c>
      <c r="E20" s="147" t="s">
        <v>3337</v>
      </c>
      <c r="F20" s="147" t="s">
        <v>3338</v>
      </c>
      <c r="G20" s="147" t="s">
        <v>3339</v>
      </c>
      <c r="H20" s="147" t="s">
        <v>3340</v>
      </c>
      <c r="I20" s="147" t="s">
        <v>3341</v>
      </c>
      <c r="J20" s="147" t="s">
        <v>3342</v>
      </c>
      <c r="K20" s="147" t="s">
        <v>3343</v>
      </c>
      <c r="L20" s="147" t="s">
        <v>3344</v>
      </c>
      <c r="M20" s="147" t="s">
        <v>3345</v>
      </c>
      <c r="N20" s="147" t="s">
        <v>3346</v>
      </c>
      <c r="O20" s="147" t="s">
        <v>3347</v>
      </c>
      <c r="P20" s="147" t="s">
        <v>3348</v>
      </c>
      <c r="Q20" s="5"/>
    </row>
    <row r="21" spans="1:17">
      <c r="A21" s="145"/>
      <c r="B21" s="32"/>
      <c r="C21" s="146"/>
      <c r="D21" s="147"/>
      <c r="E21" s="147" t="s">
        <v>3349</v>
      </c>
      <c r="F21" s="147" t="s">
        <v>3350</v>
      </c>
      <c r="G21" s="147" t="s">
        <v>3351</v>
      </c>
      <c r="H21" s="147" t="s">
        <v>3352</v>
      </c>
      <c r="I21" s="147" t="s">
        <v>3353</v>
      </c>
      <c r="J21" s="147" t="s">
        <v>3354</v>
      </c>
      <c r="K21" s="147" t="s">
        <v>3355</v>
      </c>
      <c r="L21" s="147" t="s">
        <v>3356</v>
      </c>
      <c r="M21" s="147" t="s">
        <v>3357</v>
      </c>
      <c r="N21" s="147" t="s">
        <v>3358</v>
      </c>
      <c r="O21" s="147" t="s">
        <v>3359</v>
      </c>
      <c r="P21" s="147" t="s">
        <v>3360</v>
      </c>
      <c r="Q21" s="5"/>
    </row>
    <row r="22" spans="1:17">
      <c r="A22" s="145"/>
      <c r="B22" s="151" t="s">
        <v>3361</v>
      </c>
      <c r="C22" s="151" t="s">
        <v>3362</v>
      </c>
      <c r="D22" s="147" t="s">
        <v>3322</v>
      </c>
      <c r="E22" s="147" t="s">
        <v>3363</v>
      </c>
      <c r="F22" s="147" t="s">
        <v>3364</v>
      </c>
      <c r="G22" s="147" t="s">
        <v>3365</v>
      </c>
      <c r="H22" s="147" t="s">
        <v>3366</v>
      </c>
      <c r="I22" s="147" t="s">
        <v>3367</v>
      </c>
      <c r="J22" s="147" t="s">
        <v>3368</v>
      </c>
      <c r="K22" s="147" t="s">
        <v>3369</v>
      </c>
      <c r="L22" s="147" t="s">
        <v>3370</v>
      </c>
      <c r="M22" s="147" t="s">
        <v>3371</v>
      </c>
      <c r="N22" s="147" t="s">
        <v>3372</v>
      </c>
      <c r="O22" s="147" t="s">
        <v>3373</v>
      </c>
      <c r="P22" s="147" t="s">
        <v>3374</v>
      </c>
      <c r="Q22" s="5"/>
    </row>
    <row r="23" spans="1:17">
      <c r="A23" s="152"/>
      <c r="B23" s="144" t="s">
        <v>3375</v>
      </c>
      <c r="C23" s="144" t="s">
        <v>3376</v>
      </c>
      <c r="D23" s="30" t="s">
        <v>3070</v>
      </c>
      <c r="E23" s="147" t="s">
        <v>3377</v>
      </c>
      <c r="F23" s="147" t="s">
        <v>3378</v>
      </c>
      <c r="G23" s="147" t="s">
        <v>3379</v>
      </c>
      <c r="H23" s="147" t="s">
        <v>3380</v>
      </c>
      <c r="I23" s="147" t="s">
        <v>3381</v>
      </c>
      <c r="J23" s="147" t="s">
        <v>3382</v>
      </c>
      <c r="K23" s="147" t="s">
        <v>3383</v>
      </c>
      <c r="L23" s="147" t="s">
        <v>3384</v>
      </c>
      <c r="M23" s="147" t="s">
        <v>3385</v>
      </c>
      <c r="N23" s="147" t="s">
        <v>3386</v>
      </c>
      <c r="O23" s="147" t="s">
        <v>3387</v>
      </c>
      <c r="P23" s="147" t="s">
        <v>3388</v>
      </c>
      <c r="Q23" s="5"/>
    </row>
    <row r="24" spans="1:17">
      <c r="A24" s="152"/>
      <c r="B24" s="153"/>
      <c r="C24" s="144" t="s">
        <v>3389</v>
      </c>
      <c r="D24" s="30" t="s">
        <v>3088</v>
      </c>
      <c r="E24" s="147" t="s">
        <v>3390</v>
      </c>
      <c r="F24" s="154" t="s">
        <v>3391</v>
      </c>
      <c r="G24" s="147" t="s">
        <v>3392</v>
      </c>
      <c r="H24" s="147" t="s">
        <v>3393</v>
      </c>
      <c r="I24" s="147" t="s">
        <v>3394</v>
      </c>
      <c r="J24" s="147" t="s">
        <v>3395</v>
      </c>
      <c r="K24" s="147" t="s">
        <v>3396</v>
      </c>
      <c r="L24" s="147" t="s">
        <v>3397</v>
      </c>
      <c r="M24" s="147" t="s">
        <v>3398</v>
      </c>
      <c r="N24" s="147" t="s">
        <v>3399</v>
      </c>
      <c r="O24" s="147" t="s">
        <v>3400</v>
      </c>
      <c r="P24" s="147" t="s">
        <v>3401</v>
      </c>
      <c r="Q24" s="5"/>
    </row>
    <row r="25" spans="1:17">
      <c r="A25" s="152"/>
      <c r="B25" s="153"/>
      <c r="C25" s="144" t="s">
        <v>3402</v>
      </c>
      <c r="D25" s="30" t="s">
        <v>3106</v>
      </c>
      <c r="E25" s="147" t="s">
        <v>3403</v>
      </c>
      <c r="F25" s="154" t="s">
        <v>3404</v>
      </c>
      <c r="G25" s="147" t="s">
        <v>3405</v>
      </c>
      <c r="H25" s="147" t="s">
        <v>3406</v>
      </c>
      <c r="I25" s="147" t="s">
        <v>3407</v>
      </c>
      <c r="J25" s="147" t="s">
        <v>3408</v>
      </c>
      <c r="K25" s="147" t="s">
        <v>3409</v>
      </c>
      <c r="L25" s="147" t="s">
        <v>3410</v>
      </c>
      <c r="M25" s="147" t="s">
        <v>3411</v>
      </c>
      <c r="N25" s="147" t="s">
        <v>3412</v>
      </c>
      <c r="O25" s="147" t="s">
        <v>3413</v>
      </c>
      <c r="P25" s="147" t="s">
        <v>3414</v>
      </c>
      <c r="Q25" s="5"/>
    </row>
    <row r="26" spans="1:17">
      <c r="A26" s="152"/>
      <c r="B26" s="153"/>
      <c r="C26" s="144" t="s">
        <v>3415</v>
      </c>
      <c r="D26" s="30" t="s">
        <v>3124</v>
      </c>
      <c r="E26" s="147" t="s">
        <v>3416</v>
      </c>
      <c r="F26" s="154" t="s">
        <v>3417</v>
      </c>
      <c r="G26" s="147" t="s">
        <v>3418</v>
      </c>
      <c r="H26" s="147" t="s">
        <v>3419</v>
      </c>
      <c r="I26" s="147" t="s">
        <v>3420</v>
      </c>
      <c r="J26" s="147" t="s">
        <v>3421</v>
      </c>
      <c r="K26" s="147" t="s">
        <v>3422</v>
      </c>
      <c r="L26" s="147" t="s">
        <v>3423</v>
      </c>
      <c r="M26" s="147" t="s">
        <v>3424</v>
      </c>
      <c r="N26" s="147" t="s">
        <v>3425</v>
      </c>
      <c r="O26" s="147" t="s">
        <v>3426</v>
      </c>
      <c r="P26" s="147" t="s">
        <v>3427</v>
      </c>
      <c r="Q26" s="5"/>
    </row>
    <row r="27" spans="1:17">
      <c r="A27" s="155"/>
      <c r="B27" s="153"/>
      <c r="C27" s="144" t="s">
        <v>3428</v>
      </c>
      <c r="D27" s="30" t="s">
        <v>3142</v>
      </c>
      <c r="E27" s="147" t="s">
        <v>3429</v>
      </c>
      <c r="F27" s="154" t="s">
        <v>3430</v>
      </c>
      <c r="G27" s="147" t="s">
        <v>3431</v>
      </c>
      <c r="H27" s="147" t="s">
        <v>3432</v>
      </c>
      <c r="I27" s="147" t="s">
        <v>3433</v>
      </c>
      <c r="J27" s="147" t="s">
        <v>3434</v>
      </c>
      <c r="K27" s="147" t="s">
        <v>3435</v>
      </c>
      <c r="L27" s="147" t="s">
        <v>3436</v>
      </c>
      <c r="M27" s="147" t="s">
        <v>3437</v>
      </c>
      <c r="N27" s="147" t="s">
        <v>3438</v>
      </c>
      <c r="O27" s="147" t="s">
        <v>3439</v>
      </c>
      <c r="P27" s="147" t="s">
        <v>3440</v>
      </c>
      <c r="Q27" s="5"/>
    </row>
    <row r="28" s="141" customFormat="1" spans="1:17">
      <c r="A28" s="156"/>
      <c r="B28" s="153"/>
      <c r="C28" s="157" t="s">
        <v>3441</v>
      </c>
      <c r="D28" s="149" t="s">
        <v>3160</v>
      </c>
      <c r="E28" s="150" t="s">
        <v>3442</v>
      </c>
      <c r="F28" s="150" t="s">
        <v>3443</v>
      </c>
      <c r="G28" s="150" t="s">
        <v>3444</v>
      </c>
      <c r="H28" s="150" t="s">
        <v>3445</v>
      </c>
      <c r="I28" s="150" t="s">
        <v>3446</v>
      </c>
      <c r="J28" s="150" t="s">
        <v>3447</v>
      </c>
      <c r="K28" s="150" t="s">
        <v>3448</v>
      </c>
      <c r="L28" s="150" t="s">
        <v>3449</v>
      </c>
      <c r="M28" s="150" t="s">
        <v>3450</v>
      </c>
      <c r="N28" s="150" t="s">
        <v>3451</v>
      </c>
      <c r="O28" s="150" t="s">
        <v>3452</v>
      </c>
      <c r="P28" s="150" t="s">
        <v>3453</v>
      </c>
      <c r="Q28" s="173"/>
    </row>
    <row r="29" s="141" customFormat="1" spans="1:17">
      <c r="A29" s="156"/>
      <c r="B29" s="153"/>
      <c r="C29" s="157" t="s">
        <v>3454</v>
      </c>
      <c r="D29" s="149" t="s">
        <v>3178</v>
      </c>
      <c r="E29" s="150" t="s">
        <v>3455</v>
      </c>
      <c r="F29" s="150" t="s">
        <v>3456</v>
      </c>
      <c r="G29" s="150" t="s">
        <v>3457</v>
      </c>
      <c r="H29" s="150" t="s">
        <v>3458</v>
      </c>
      <c r="I29" s="150" t="s">
        <v>3459</v>
      </c>
      <c r="J29" s="150" t="s">
        <v>3460</v>
      </c>
      <c r="K29" s="150" t="s">
        <v>3461</v>
      </c>
      <c r="L29" s="150" t="s">
        <v>3462</v>
      </c>
      <c r="M29" s="150" t="s">
        <v>3463</v>
      </c>
      <c r="N29" s="150" t="s">
        <v>3464</v>
      </c>
      <c r="O29" s="150" t="s">
        <v>3465</v>
      </c>
      <c r="P29" s="150" t="s">
        <v>3466</v>
      </c>
      <c r="Q29" s="173"/>
    </row>
    <row r="30" s="141" customFormat="1" spans="1:17">
      <c r="A30" s="156"/>
      <c r="B30" s="158"/>
      <c r="C30" s="157" t="s">
        <v>3467</v>
      </c>
      <c r="D30" s="149" t="s">
        <v>3195</v>
      </c>
      <c r="E30" s="150" t="s">
        <v>3468</v>
      </c>
      <c r="F30" s="150" t="s">
        <v>3469</v>
      </c>
      <c r="G30" s="150" t="s">
        <v>3470</v>
      </c>
      <c r="H30" s="150" t="s">
        <v>3471</v>
      </c>
      <c r="I30" s="150" t="s">
        <v>3472</v>
      </c>
      <c r="J30" s="150" t="s">
        <v>3473</v>
      </c>
      <c r="K30" s="150" t="s">
        <v>3474</v>
      </c>
      <c r="L30" s="150" t="s">
        <v>3475</v>
      </c>
      <c r="M30" s="150" t="s">
        <v>3476</v>
      </c>
      <c r="N30" s="150" t="s">
        <v>3477</v>
      </c>
      <c r="O30" s="150" t="s">
        <v>3478</v>
      </c>
      <c r="P30" s="150" t="s">
        <v>3479</v>
      </c>
      <c r="Q30" s="173"/>
    </row>
    <row r="31" spans="1:17">
      <c r="A31" s="159"/>
      <c r="B31" s="160"/>
      <c r="C31" s="161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5"/>
    </row>
    <row r="32" spans="1:1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5"/>
      <c r="P32" s="5"/>
      <c r="Q32" s="5"/>
    </row>
    <row r="33" spans="1:17">
      <c r="A33" s="30"/>
      <c r="B33" s="30"/>
      <c r="C33" s="30"/>
      <c r="D33" s="30"/>
      <c r="E33" s="30" t="s">
        <v>3480</v>
      </c>
      <c r="F33" s="30" t="s">
        <v>3481</v>
      </c>
      <c r="G33" s="30"/>
      <c r="H33" s="30"/>
      <c r="I33" s="30"/>
      <c r="J33" s="30"/>
      <c r="K33" s="30"/>
      <c r="L33" s="30"/>
      <c r="M33" s="30"/>
      <c r="N33" s="30"/>
      <c r="O33" s="5"/>
      <c r="P33" s="5"/>
      <c r="Q33" s="5"/>
    </row>
    <row r="34" spans="1:17">
      <c r="A34" s="163" t="s">
        <v>3482</v>
      </c>
      <c r="B34" s="164" t="s">
        <v>3483</v>
      </c>
      <c r="C34" s="144" t="s">
        <v>97</v>
      </c>
      <c r="D34" s="30"/>
      <c r="E34" s="30" t="s">
        <v>4</v>
      </c>
      <c r="F34" s="30" t="s">
        <v>19</v>
      </c>
      <c r="G34" s="30" t="s">
        <v>32</v>
      </c>
      <c r="H34" s="30" t="s">
        <v>3058</v>
      </c>
      <c r="I34" s="30" t="s">
        <v>3059</v>
      </c>
      <c r="J34" s="30" t="s">
        <v>3060</v>
      </c>
      <c r="K34" s="30" t="s">
        <v>3061</v>
      </c>
      <c r="L34" s="30" t="s">
        <v>3062</v>
      </c>
      <c r="M34" s="30" t="s">
        <v>3063</v>
      </c>
      <c r="N34" s="30" t="s">
        <v>3064</v>
      </c>
      <c r="O34" s="30" t="s">
        <v>3065</v>
      </c>
      <c r="P34" s="30" t="s">
        <v>3066</v>
      </c>
      <c r="Q34" s="5"/>
    </row>
    <row r="35" spans="1:17">
      <c r="A35" s="165"/>
      <c r="B35" s="153"/>
      <c r="C35" s="166" t="s">
        <v>3211</v>
      </c>
      <c r="D35" s="30" t="s">
        <v>3070</v>
      </c>
      <c r="E35" s="147" t="s">
        <v>3484</v>
      </c>
      <c r="F35" s="154" t="s">
        <v>3485</v>
      </c>
      <c r="G35" s="147" t="s">
        <v>3486</v>
      </c>
      <c r="H35" s="147" t="s">
        <v>3487</v>
      </c>
      <c r="I35" s="147" t="s">
        <v>3488</v>
      </c>
      <c r="J35" s="147" t="s">
        <v>3489</v>
      </c>
      <c r="K35" s="147" t="s">
        <v>3490</v>
      </c>
      <c r="L35" s="147" t="s">
        <v>3491</v>
      </c>
      <c r="M35" s="147" t="s">
        <v>3492</v>
      </c>
      <c r="N35" s="147" t="s">
        <v>3493</v>
      </c>
      <c r="O35" s="147" t="s">
        <v>3494</v>
      </c>
      <c r="P35" s="147" t="s">
        <v>3495</v>
      </c>
      <c r="Q35" s="5"/>
    </row>
    <row r="36" spans="1:17">
      <c r="A36" s="165"/>
      <c r="B36" s="153"/>
      <c r="C36" s="166" t="s">
        <v>3227</v>
      </c>
      <c r="D36" s="30" t="s">
        <v>3088</v>
      </c>
      <c r="E36" s="147" t="s">
        <v>3496</v>
      </c>
      <c r="F36" s="154" t="s">
        <v>3497</v>
      </c>
      <c r="G36" s="147" t="s">
        <v>3498</v>
      </c>
      <c r="H36" s="147" t="s">
        <v>3499</v>
      </c>
      <c r="I36" s="147" t="s">
        <v>3500</v>
      </c>
      <c r="J36" s="147" t="s">
        <v>3501</v>
      </c>
      <c r="K36" s="147" t="s">
        <v>3502</v>
      </c>
      <c r="L36" s="147" t="s">
        <v>3503</v>
      </c>
      <c r="M36" s="147" t="s">
        <v>3504</v>
      </c>
      <c r="N36" s="147" t="s">
        <v>3505</v>
      </c>
      <c r="O36" s="147" t="s">
        <v>3506</v>
      </c>
      <c r="P36" s="147" t="s">
        <v>3507</v>
      </c>
      <c r="Q36" s="5"/>
    </row>
    <row r="37" spans="1:17">
      <c r="A37" s="165"/>
      <c r="B37" s="153"/>
      <c r="C37" s="166" t="s">
        <v>3242</v>
      </c>
      <c r="D37" s="30" t="s">
        <v>3106</v>
      </c>
      <c r="E37" s="147" t="s">
        <v>3508</v>
      </c>
      <c r="F37" s="154" t="s">
        <v>3509</v>
      </c>
      <c r="G37" s="147" t="s">
        <v>3510</v>
      </c>
      <c r="H37" s="147" t="s">
        <v>3511</v>
      </c>
      <c r="I37" s="147" t="s">
        <v>3512</v>
      </c>
      <c r="J37" s="147" t="s">
        <v>3513</v>
      </c>
      <c r="K37" s="147" t="s">
        <v>3514</v>
      </c>
      <c r="L37" s="147" t="s">
        <v>3515</v>
      </c>
      <c r="M37" s="147" t="s">
        <v>3516</v>
      </c>
      <c r="N37" s="147" t="s">
        <v>3517</v>
      </c>
      <c r="O37" s="147" t="s">
        <v>3518</v>
      </c>
      <c r="P37" s="147" t="s">
        <v>3519</v>
      </c>
      <c r="Q37" s="5"/>
    </row>
    <row r="38" spans="1:17">
      <c r="A38" s="165"/>
      <c r="B38" s="153"/>
      <c r="C38" s="166" t="s">
        <v>3255</v>
      </c>
      <c r="D38" s="30" t="s">
        <v>3124</v>
      </c>
      <c r="E38" s="147" t="s">
        <v>3520</v>
      </c>
      <c r="F38" s="154" t="s">
        <v>3521</v>
      </c>
      <c r="G38" s="147" t="s">
        <v>3522</v>
      </c>
      <c r="H38" s="147" t="s">
        <v>3523</v>
      </c>
      <c r="I38" s="147" t="s">
        <v>3524</v>
      </c>
      <c r="J38" s="147" t="s">
        <v>3525</v>
      </c>
      <c r="K38" s="147" t="s">
        <v>3526</v>
      </c>
      <c r="L38" s="147" t="s">
        <v>3527</v>
      </c>
      <c r="M38" s="147" t="s">
        <v>3528</v>
      </c>
      <c r="N38" s="147" t="s">
        <v>3529</v>
      </c>
      <c r="O38" s="147" t="s">
        <v>3530</v>
      </c>
      <c r="P38" s="147" t="s">
        <v>3531</v>
      </c>
      <c r="Q38" s="5"/>
    </row>
    <row r="39" spans="1:17">
      <c r="A39" s="165"/>
      <c r="B39" s="153"/>
      <c r="C39" s="166" t="s">
        <v>3268</v>
      </c>
      <c r="D39" s="30" t="s">
        <v>3142</v>
      </c>
      <c r="E39" s="147" t="s">
        <v>3532</v>
      </c>
      <c r="F39" s="154" t="s">
        <v>3533</v>
      </c>
      <c r="G39" s="147" t="s">
        <v>3534</v>
      </c>
      <c r="H39" s="147" t="s">
        <v>3535</v>
      </c>
      <c r="I39" s="147" t="s">
        <v>3536</v>
      </c>
      <c r="J39" s="147" t="s">
        <v>3537</v>
      </c>
      <c r="K39" s="147" t="s">
        <v>3538</v>
      </c>
      <c r="L39" s="147" t="s">
        <v>3539</v>
      </c>
      <c r="M39" s="147" t="s">
        <v>3540</v>
      </c>
      <c r="N39" s="147" t="s">
        <v>3541</v>
      </c>
      <c r="O39" s="147" t="s">
        <v>3542</v>
      </c>
      <c r="P39" s="147" t="s">
        <v>3543</v>
      </c>
      <c r="Q39" s="5"/>
    </row>
    <row r="40" s="141" customFormat="1" spans="1:17">
      <c r="A40" s="165"/>
      <c r="B40" s="153"/>
      <c r="C40" s="167" t="s">
        <v>3281</v>
      </c>
      <c r="D40" s="149" t="s">
        <v>3160</v>
      </c>
      <c r="E40" s="150" t="s">
        <v>3544</v>
      </c>
      <c r="F40" s="150" t="s">
        <v>3545</v>
      </c>
      <c r="G40" s="150" t="s">
        <v>3546</v>
      </c>
      <c r="H40" s="150" t="s">
        <v>3547</v>
      </c>
      <c r="I40" s="150" t="s">
        <v>3548</v>
      </c>
      <c r="J40" s="150" t="s">
        <v>3549</v>
      </c>
      <c r="K40" s="150" t="s">
        <v>3550</v>
      </c>
      <c r="L40" s="150" t="s">
        <v>3551</v>
      </c>
      <c r="M40" s="150" t="s">
        <v>3552</v>
      </c>
      <c r="N40" s="150" t="s">
        <v>3553</v>
      </c>
      <c r="O40" s="150" t="s">
        <v>3554</v>
      </c>
      <c r="P40" s="150" t="s">
        <v>3555</v>
      </c>
      <c r="Q40" s="173"/>
    </row>
    <row r="41" s="141" customFormat="1" spans="1:17">
      <c r="A41" s="165"/>
      <c r="B41" s="153"/>
      <c r="C41" s="167" t="s">
        <v>3294</v>
      </c>
      <c r="D41" s="149" t="s">
        <v>3178</v>
      </c>
      <c r="E41" s="150" t="s">
        <v>3556</v>
      </c>
      <c r="F41" s="150" t="s">
        <v>3557</v>
      </c>
      <c r="G41" s="150" t="s">
        <v>3558</v>
      </c>
      <c r="H41" s="150" t="s">
        <v>3559</v>
      </c>
      <c r="I41" s="150" t="s">
        <v>3560</v>
      </c>
      <c r="J41" s="150" t="s">
        <v>3561</v>
      </c>
      <c r="K41" s="150" t="s">
        <v>3562</v>
      </c>
      <c r="L41" s="150" t="s">
        <v>3563</v>
      </c>
      <c r="M41" s="150" t="s">
        <v>3564</v>
      </c>
      <c r="N41" s="150" t="s">
        <v>3565</v>
      </c>
      <c r="O41" s="150" t="s">
        <v>3566</v>
      </c>
      <c r="P41" s="150" t="s">
        <v>3567</v>
      </c>
      <c r="Q41" s="173"/>
    </row>
    <row r="42" s="141" customFormat="1" spans="1:17">
      <c r="A42" s="165"/>
      <c r="B42" s="158"/>
      <c r="C42" s="167" t="s">
        <v>3307</v>
      </c>
      <c r="D42" s="149" t="s">
        <v>3195</v>
      </c>
      <c r="E42" s="150" t="s">
        <v>3568</v>
      </c>
      <c r="F42" s="150" t="s">
        <v>3569</v>
      </c>
      <c r="G42" s="150" t="s">
        <v>3570</v>
      </c>
      <c r="H42" s="150" t="s">
        <v>3571</v>
      </c>
      <c r="I42" s="150" t="s">
        <v>3572</v>
      </c>
      <c r="J42" s="150" t="s">
        <v>3573</v>
      </c>
      <c r="K42" s="150" t="s">
        <v>3574</v>
      </c>
      <c r="L42" s="150" t="s">
        <v>3575</v>
      </c>
      <c r="M42" s="150" t="s">
        <v>3576</v>
      </c>
      <c r="N42" s="150" t="s">
        <v>3577</v>
      </c>
      <c r="O42" s="150" t="s">
        <v>3578</v>
      </c>
      <c r="P42" s="150" t="s">
        <v>3579</v>
      </c>
      <c r="Q42" s="173"/>
    </row>
    <row r="43" spans="1:17">
      <c r="A43" s="165"/>
      <c r="B43" s="144" t="s">
        <v>3580</v>
      </c>
      <c r="C43" s="144" t="s">
        <v>3376</v>
      </c>
      <c r="D43" s="30" t="s">
        <v>3070</v>
      </c>
      <c r="E43" s="147" t="s">
        <v>3581</v>
      </c>
      <c r="F43" s="154" t="s">
        <v>3582</v>
      </c>
      <c r="G43" s="147" t="s">
        <v>3583</v>
      </c>
      <c r="H43" s="147" t="s">
        <v>3584</v>
      </c>
      <c r="I43" s="147" t="s">
        <v>3585</v>
      </c>
      <c r="J43" s="147" t="s">
        <v>3586</v>
      </c>
      <c r="K43" s="147" t="s">
        <v>3587</v>
      </c>
      <c r="L43" s="147" t="s">
        <v>3588</v>
      </c>
      <c r="M43" s="147" t="s">
        <v>3589</v>
      </c>
      <c r="N43" s="147" t="s">
        <v>3590</v>
      </c>
      <c r="O43" s="147" t="s">
        <v>3591</v>
      </c>
      <c r="P43" s="147" t="s">
        <v>3592</v>
      </c>
      <c r="Q43" s="5"/>
    </row>
    <row r="44" spans="1:17">
      <c r="A44" s="165"/>
      <c r="B44" s="153"/>
      <c r="C44" s="144" t="s">
        <v>3389</v>
      </c>
      <c r="D44" s="30" t="s">
        <v>3088</v>
      </c>
      <c r="E44" s="147" t="s">
        <v>3593</v>
      </c>
      <c r="F44" s="154" t="s">
        <v>3391</v>
      </c>
      <c r="G44" s="147" t="s">
        <v>3392</v>
      </c>
      <c r="H44" s="147" t="s">
        <v>3393</v>
      </c>
      <c r="I44" s="147" t="s">
        <v>3594</v>
      </c>
      <c r="J44" s="147" t="s">
        <v>3595</v>
      </c>
      <c r="K44" s="147" t="s">
        <v>3596</v>
      </c>
      <c r="L44" s="147" t="s">
        <v>3597</v>
      </c>
      <c r="M44" s="147" t="s">
        <v>3598</v>
      </c>
      <c r="N44" s="147" t="s">
        <v>3599</v>
      </c>
      <c r="O44" s="147" t="s">
        <v>3600</v>
      </c>
      <c r="P44" s="147" t="s">
        <v>3601</v>
      </c>
      <c r="Q44" s="5"/>
    </row>
    <row r="45" spans="1:17">
      <c r="A45" s="165"/>
      <c r="B45" s="153"/>
      <c r="C45" s="144" t="s">
        <v>3402</v>
      </c>
      <c r="D45" s="30" t="s">
        <v>3106</v>
      </c>
      <c r="E45" s="147" t="s">
        <v>3602</v>
      </c>
      <c r="F45" s="154" t="s">
        <v>3404</v>
      </c>
      <c r="G45" s="147" t="s">
        <v>3405</v>
      </c>
      <c r="H45" s="147" t="s">
        <v>3406</v>
      </c>
      <c r="I45" s="147" t="s">
        <v>3603</v>
      </c>
      <c r="J45" s="147" t="s">
        <v>3604</v>
      </c>
      <c r="K45" s="147" t="s">
        <v>3605</v>
      </c>
      <c r="L45" s="147" t="s">
        <v>3606</v>
      </c>
      <c r="M45" s="147" t="s">
        <v>3607</v>
      </c>
      <c r="N45" s="147" t="s">
        <v>3608</v>
      </c>
      <c r="O45" s="147" t="s">
        <v>3609</v>
      </c>
      <c r="P45" s="147" t="s">
        <v>3610</v>
      </c>
      <c r="Q45" s="5"/>
    </row>
    <row r="46" spans="1:17">
      <c r="A46" s="165"/>
      <c r="B46" s="153"/>
      <c r="C46" s="144" t="s">
        <v>3415</v>
      </c>
      <c r="D46" s="30" t="s">
        <v>3124</v>
      </c>
      <c r="E46" s="147" t="s">
        <v>3611</v>
      </c>
      <c r="F46" s="154" t="s">
        <v>3417</v>
      </c>
      <c r="G46" s="147" t="s">
        <v>3418</v>
      </c>
      <c r="H46" s="147" t="s">
        <v>3419</v>
      </c>
      <c r="I46" s="147" t="s">
        <v>3612</v>
      </c>
      <c r="J46" s="147" t="s">
        <v>3613</v>
      </c>
      <c r="K46" s="147" t="s">
        <v>3614</v>
      </c>
      <c r="L46" s="147" t="s">
        <v>3615</v>
      </c>
      <c r="M46" s="147" t="s">
        <v>3616</v>
      </c>
      <c r="N46" s="147" t="s">
        <v>3617</v>
      </c>
      <c r="O46" s="147" t="s">
        <v>3618</v>
      </c>
      <c r="P46" s="147" t="s">
        <v>3619</v>
      </c>
      <c r="Q46" s="5"/>
    </row>
    <row r="47" spans="1:17">
      <c r="A47" s="165"/>
      <c r="B47" s="153"/>
      <c r="C47" s="144" t="s">
        <v>3428</v>
      </c>
      <c r="D47" s="30" t="s">
        <v>3142</v>
      </c>
      <c r="E47" s="147" t="s">
        <v>3620</v>
      </c>
      <c r="F47" s="154" t="s">
        <v>3430</v>
      </c>
      <c r="G47" s="147" t="s">
        <v>3431</v>
      </c>
      <c r="H47" s="147" t="s">
        <v>3432</v>
      </c>
      <c r="I47" s="147" t="s">
        <v>3621</v>
      </c>
      <c r="J47" s="147" t="s">
        <v>3622</v>
      </c>
      <c r="K47" s="147" t="s">
        <v>3623</v>
      </c>
      <c r="L47" s="147" t="s">
        <v>3624</v>
      </c>
      <c r="M47" s="147" t="s">
        <v>3625</v>
      </c>
      <c r="N47" s="147" t="s">
        <v>3626</v>
      </c>
      <c r="O47" s="147" t="s">
        <v>3627</v>
      </c>
      <c r="P47" s="147" t="s">
        <v>3628</v>
      </c>
      <c r="Q47" s="5"/>
    </row>
    <row r="48" s="141" customFormat="1" spans="1:17">
      <c r="A48" s="165"/>
      <c r="B48" s="153"/>
      <c r="C48" s="157" t="s">
        <v>3441</v>
      </c>
      <c r="D48" s="149" t="s">
        <v>3160</v>
      </c>
      <c r="E48" s="150" t="s">
        <v>3629</v>
      </c>
      <c r="F48" s="150" t="s">
        <v>3443</v>
      </c>
      <c r="G48" s="150" t="s">
        <v>3444</v>
      </c>
      <c r="H48" s="150" t="s">
        <v>3445</v>
      </c>
      <c r="I48" s="150" t="s">
        <v>3630</v>
      </c>
      <c r="J48" s="150" t="s">
        <v>3631</v>
      </c>
      <c r="K48" s="150" t="s">
        <v>3632</v>
      </c>
      <c r="L48" s="150" t="s">
        <v>3633</v>
      </c>
      <c r="M48" s="150" t="s">
        <v>3634</v>
      </c>
      <c r="N48" s="150" t="s">
        <v>3635</v>
      </c>
      <c r="O48" s="150" t="s">
        <v>3636</v>
      </c>
      <c r="P48" s="150" t="s">
        <v>3637</v>
      </c>
      <c r="Q48" s="173"/>
    </row>
    <row r="49" s="141" customFormat="1" spans="1:17">
      <c r="A49" s="165"/>
      <c r="B49" s="153"/>
      <c r="C49" s="157" t="s">
        <v>3454</v>
      </c>
      <c r="D49" s="149" t="s">
        <v>3178</v>
      </c>
      <c r="E49" s="150" t="s">
        <v>3638</v>
      </c>
      <c r="F49" s="150" t="s">
        <v>3456</v>
      </c>
      <c r="G49" s="150" t="s">
        <v>3457</v>
      </c>
      <c r="H49" s="150" t="s">
        <v>3458</v>
      </c>
      <c r="I49" s="150" t="s">
        <v>3639</v>
      </c>
      <c r="J49" s="150" t="s">
        <v>3640</v>
      </c>
      <c r="K49" s="150" t="s">
        <v>3641</v>
      </c>
      <c r="L49" s="150" t="s">
        <v>3642</v>
      </c>
      <c r="M49" s="150" t="s">
        <v>3643</v>
      </c>
      <c r="N49" s="150" t="s">
        <v>3644</v>
      </c>
      <c r="O49" s="150" t="s">
        <v>3645</v>
      </c>
      <c r="P49" s="150" t="s">
        <v>3646</v>
      </c>
      <c r="Q49" s="173"/>
    </row>
    <row r="50" s="141" customFormat="1" spans="1:17">
      <c r="A50" s="165"/>
      <c r="B50" s="158"/>
      <c r="C50" s="157" t="s">
        <v>3467</v>
      </c>
      <c r="D50" s="149" t="s">
        <v>3195</v>
      </c>
      <c r="E50" s="150" t="s">
        <v>3647</v>
      </c>
      <c r="F50" s="150" t="s">
        <v>3469</v>
      </c>
      <c r="G50" s="150" t="s">
        <v>3470</v>
      </c>
      <c r="H50" s="150" t="s">
        <v>3471</v>
      </c>
      <c r="I50" s="150" t="s">
        <v>3648</v>
      </c>
      <c r="J50" s="150" t="s">
        <v>3649</v>
      </c>
      <c r="K50" s="150" t="s">
        <v>3650</v>
      </c>
      <c r="L50" s="150" t="s">
        <v>3651</v>
      </c>
      <c r="M50" s="150" t="s">
        <v>3652</v>
      </c>
      <c r="N50" s="150" t="s">
        <v>3653</v>
      </c>
      <c r="O50" s="150" t="s">
        <v>3654</v>
      </c>
      <c r="P50" s="150" t="s">
        <v>3655</v>
      </c>
      <c r="Q50" s="173"/>
    </row>
    <row r="51" spans="1:17">
      <c r="A51" s="165"/>
      <c r="B51" s="168" t="s">
        <v>3656</v>
      </c>
      <c r="C51" s="169" t="s">
        <v>3336</v>
      </c>
      <c r="D51" s="30" t="s">
        <v>3657</v>
      </c>
      <c r="E51" s="147" t="s">
        <v>3658</v>
      </c>
      <c r="F51" s="154" t="s">
        <v>3659</v>
      </c>
      <c r="G51" s="147" t="s">
        <v>3660</v>
      </c>
      <c r="H51" s="147" t="s">
        <v>3661</v>
      </c>
      <c r="I51" s="147" t="s">
        <v>3662</v>
      </c>
      <c r="J51" s="147" t="s">
        <v>3663</v>
      </c>
      <c r="K51" s="147" t="s">
        <v>3664</v>
      </c>
      <c r="L51" s="147" t="s">
        <v>3665</v>
      </c>
      <c r="M51" s="147" t="s">
        <v>3666</v>
      </c>
      <c r="N51" s="147" t="s">
        <v>3667</v>
      </c>
      <c r="O51" s="147" t="s">
        <v>3668</v>
      </c>
      <c r="P51" s="147" t="s">
        <v>3669</v>
      </c>
      <c r="Q51" s="5"/>
    </row>
  </sheetData>
  <mergeCells count="8">
    <mergeCell ref="D1:N1"/>
    <mergeCell ref="A2:A22"/>
    <mergeCell ref="A34:A51"/>
    <mergeCell ref="B2:B10"/>
    <mergeCell ref="B11:B18"/>
    <mergeCell ref="B23:B30"/>
    <mergeCell ref="B34:B42"/>
    <mergeCell ref="B43:B50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159"/>
  <sheetViews>
    <sheetView topLeftCell="S115" workbookViewId="0">
      <selection activeCell="AB120" sqref="AB120"/>
    </sheetView>
  </sheetViews>
  <sheetFormatPr defaultColWidth="9" defaultRowHeight="12"/>
  <cols>
    <col min="1" max="1" width="29.5" style="4" customWidth="1"/>
    <col min="2" max="2" width="5.25" style="4" customWidth="1"/>
    <col min="3" max="3" width="6" style="4" customWidth="1"/>
    <col min="4" max="4" width="32.625" style="4" customWidth="1"/>
    <col min="5" max="5" width="6.375" style="4" customWidth="1"/>
    <col min="6" max="6" width="33.875" style="4" customWidth="1"/>
    <col min="7" max="7" width="6.25" style="4" customWidth="1"/>
    <col min="8" max="8" width="36" style="4" customWidth="1"/>
    <col min="9" max="9" width="6.75" style="4" customWidth="1"/>
    <col min="10" max="10" width="22.75" style="4" customWidth="1"/>
    <col min="11" max="11" width="9" style="4"/>
    <col min="12" max="12" width="22.75" style="4" customWidth="1"/>
    <col min="13" max="13" width="9" style="4"/>
    <col min="14" max="14" width="22.75" style="4" customWidth="1"/>
    <col min="15" max="15" width="9" style="4"/>
    <col min="16" max="16" width="22.75" style="4" customWidth="1"/>
    <col min="17" max="17" width="9" style="4"/>
    <col min="18" max="18" width="22.75" style="4" customWidth="1"/>
    <col min="19" max="19" width="9" style="4"/>
    <col min="20" max="20" width="22.75" style="4" customWidth="1"/>
    <col min="21" max="21" width="9" style="4"/>
    <col min="22" max="22" width="22.75" style="4" customWidth="1"/>
    <col min="23" max="23" width="9" style="4"/>
    <col min="24" max="24" width="22.75" style="4" customWidth="1"/>
    <col min="25" max="25" width="9" style="4"/>
    <col min="26" max="26" width="22.75" style="4" customWidth="1"/>
    <col min="27" max="27" width="9" style="4"/>
    <col min="28" max="28" width="22.75" style="4" customWidth="1"/>
    <col min="29" max="29" width="9" style="4"/>
    <col min="30" max="30" width="22.75" style="4" customWidth="1"/>
    <col min="31" max="31" width="9" style="4"/>
    <col min="32" max="32" width="22.75" style="4" customWidth="1"/>
    <col min="33" max="33" width="9" style="4"/>
    <col min="34" max="34" width="22.75" style="4" customWidth="1"/>
    <col min="35" max="35" width="9" style="4"/>
    <col min="36" max="36" width="22.75" style="4" customWidth="1"/>
    <col min="37" max="37" width="9" style="4"/>
    <col min="38" max="38" width="22.75" style="4" customWidth="1"/>
    <col min="39" max="39" width="9" style="4"/>
    <col min="40" max="40" width="22.75" style="4" customWidth="1"/>
    <col min="41" max="41" width="9" style="4"/>
    <col min="42" max="42" width="22.75" style="4" customWidth="1"/>
    <col min="43" max="43" width="9" style="4"/>
    <col min="44" max="44" width="22.75" style="4" customWidth="1"/>
    <col min="45" max="45" width="9" style="4"/>
    <col min="46" max="46" width="22.75" style="4" customWidth="1"/>
    <col min="47" max="47" width="9" style="4"/>
    <col min="48" max="48" width="22.75" style="4" customWidth="1"/>
    <col min="49" max="49" width="9" style="4"/>
    <col min="50" max="50" width="22.75" style="4" customWidth="1"/>
    <col min="51" max="51" width="9" style="4"/>
    <col min="52" max="52" width="22.75" style="4" customWidth="1"/>
    <col min="53" max="53" width="9" style="4"/>
    <col min="54" max="54" width="22.75" style="4" customWidth="1"/>
    <col min="55" max="55" width="9" style="4"/>
    <col min="56" max="56" width="22.75" style="4" customWidth="1"/>
    <col min="57" max="57" width="9" style="4"/>
    <col min="58" max="58" width="22.75" style="4" customWidth="1"/>
    <col min="59" max="59" width="9" style="4"/>
    <col min="60" max="60" width="22.75" style="4" customWidth="1"/>
    <col min="61" max="61" width="9" style="4"/>
    <col min="62" max="62" width="22.75" style="4" customWidth="1"/>
    <col min="63" max="63" width="9" style="4"/>
    <col min="64" max="64" width="22.75" style="4" customWidth="1"/>
    <col min="65" max="65" width="9" style="4"/>
    <col min="66" max="66" width="22.75" style="4" customWidth="1"/>
    <col min="67" max="67" width="9" style="4"/>
    <col min="68" max="68" width="22.75" style="4" customWidth="1"/>
    <col min="69" max="69" width="9" style="4"/>
    <col min="70" max="70" width="16.75" style="4" customWidth="1"/>
    <col min="71" max="16384" width="9" style="4"/>
  </cols>
  <sheetData>
    <row r="1" ht="25.5" spans="1:10">
      <c r="A1" s="137" t="s">
        <v>3670</v>
      </c>
      <c r="B1" s="137"/>
      <c r="C1" s="137"/>
      <c r="D1" s="137"/>
      <c r="E1" s="137"/>
      <c r="F1" s="137"/>
      <c r="G1" s="137"/>
      <c r="H1" s="137"/>
      <c r="I1" s="137"/>
      <c r="J1" s="137"/>
    </row>
    <row r="2" spans="2:4">
      <c r="B2" s="4" t="s">
        <v>2920</v>
      </c>
      <c r="D2" s="4" t="s">
        <v>3671</v>
      </c>
    </row>
    <row r="3" spans="2:66">
      <c r="B3" s="4">
        <v>2000</v>
      </c>
      <c r="C3" s="4">
        <v>0</v>
      </c>
      <c r="D3" s="4" t="str">
        <f>"U0_"&amp;($C3+1)</f>
        <v>U0_1</v>
      </c>
      <c r="F3" s="4" t="str">
        <f>"U0_"&amp;(MID(D3,4,2)+1)</f>
        <v>U0_2</v>
      </c>
      <c r="H3" s="4" t="str">
        <f>"U0_"&amp;(MID(F3,4,2)+1)</f>
        <v>U0_3</v>
      </c>
      <c r="J3" s="4" t="str">
        <f>"U0_"&amp;(MID(H3,4,2)+1)</f>
        <v>U0_4</v>
      </c>
      <c r="L3" s="4" t="str">
        <f>"U0_"&amp;(MID(J3,4,2)+1)</f>
        <v>U0_5</v>
      </c>
      <c r="N3" s="4" t="str">
        <f>"U0_"&amp;(MID(L3,4,2)+1)</f>
        <v>U0_6</v>
      </c>
      <c r="P3" s="4" t="str">
        <f>"U0_"&amp;(MID(N3,4,2)+1)</f>
        <v>U0_7</v>
      </c>
      <c r="R3" s="4" t="str">
        <f>"U0_"&amp;(MID(P3,4,2)+1)</f>
        <v>U0_8</v>
      </c>
      <c r="T3" s="4" t="str">
        <f>"U0_"&amp;(MID(R3,4,2)+1)</f>
        <v>U0_9</v>
      </c>
      <c r="V3" s="4" t="str">
        <f>"U0_"&amp;(MID(T3,4,2)+1)</f>
        <v>U0_10</v>
      </c>
      <c r="X3" s="4" t="str">
        <f>"U0_"&amp;(MID(V3,4,2)+1)</f>
        <v>U0_11</v>
      </c>
      <c r="Z3" s="4" t="str">
        <f>"U0_"&amp;(MID(X3,4,2)+1)</f>
        <v>U0_12</v>
      </c>
      <c r="AB3" s="4" t="str">
        <f>"U0_"&amp;(MID(Z3,4,2)+1)</f>
        <v>U0_13</v>
      </c>
      <c r="AD3" s="4" t="str">
        <f>"U0_"&amp;(MID(AB3,4,2)+1)</f>
        <v>U0_14</v>
      </c>
      <c r="AF3" s="4" t="str">
        <f>"U0_"&amp;(MID(AD3,4,2)+1)</f>
        <v>U0_15</v>
      </c>
      <c r="AH3" s="4" t="str">
        <f>"U0_"&amp;(MID(AF3,4,2)+1)</f>
        <v>U0_16</v>
      </c>
      <c r="AJ3" s="4" t="s">
        <v>3672</v>
      </c>
      <c r="AL3" s="4" t="str">
        <f>"U2_"&amp;(MID(AJ3,4,2)+1)</f>
        <v>U2_2</v>
      </c>
      <c r="AN3" s="4" t="str">
        <f>"U2_"&amp;(MID(AL3,4,2)+1)</f>
        <v>U2_3</v>
      </c>
      <c r="AP3" s="4" t="str">
        <f>"U2_"&amp;(MID(AN3,4,2)+1)</f>
        <v>U2_4</v>
      </c>
      <c r="AR3" s="4" t="str">
        <f>"U2_"&amp;(MID(AP3,4,2)+1)</f>
        <v>U2_5</v>
      </c>
      <c r="AT3" s="4" t="str">
        <f>"U2_"&amp;(MID(AR3,4,2)+1)</f>
        <v>U2_6</v>
      </c>
      <c r="AV3" s="4" t="str">
        <f>"U2_"&amp;(MID(AT3,4,2)+1)</f>
        <v>U2_7</v>
      </c>
      <c r="AX3" s="4" t="str">
        <f>"U2_"&amp;(MID(AV3,4,2)+1)</f>
        <v>U2_8</v>
      </c>
      <c r="AZ3" s="4" t="str">
        <f>"U2_"&amp;(MID(AX3,4,2)+1)</f>
        <v>U2_9</v>
      </c>
      <c r="BB3" s="4" t="str">
        <f>"U2_"&amp;(MID(AZ3,4,2)+1)</f>
        <v>U2_10</v>
      </c>
      <c r="BD3" s="4" t="str">
        <f>"U2_"&amp;(MID(BB3,4,2)+1)</f>
        <v>U2_11</v>
      </c>
      <c r="BF3" s="4" t="str">
        <f>"U2_"&amp;(MID(BD3,4,2)+1)</f>
        <v>U2_12</v>
      </c>
      <c r="BH3" s="4" t="str">
        <f>"U2_"&amp;(MID(BF3,4,2)+1)</f>
        <v>U2_13</v>
      </c>
      <c r="BJ3" s="4" t="str">
        <f>"U2_"&amp;(MID(BH3,4,2)+1)</f>
        <v>U2_14</v>
      </c>
      <c r="BL3" s="4" t="str">
        <f>"U2_"&amp;(MID(BJ3,4,2)+1)</f>
        <v>U2_15</v>
      </c>
      <c r="BN3" s="4" t="str">
        <f>"U2_"&amp;(MID(BL3,4,2)+1)</f>
        <v>U2_16</v>
      </c>
    </row>
    <row r="4" spans="3:40">
      <c r="C4" s="41" t="s">
        <v>3673</v>
      </c>
      <c r="D4" s="41"/>
      <c r="E4" s="41" t="s">
        <v>3674</v>
      </c>
      <c r="F4" s="41"/>
      <c r="G4" s="41" t="s">
        <v>3675</v>
      </c>
      <c r="H4" s="41"/>
      <c r="I4" s="41" t="s">
        <v>3676</v>
      </c>
      <c r="J4" s="41"/>
      <c r="K4" s="41" t="s">
        <v>3677</v>
      </c>
      <c r="L4" s="41"/>
      <c r="M4" s="41" t="s">
        <v>3678</v>
      </c>
      <c r="N4" s="41"/>
      <c r="O4" s="41" t="s">
        <v>3679</v>
      </c>
      <c r="P4" s="41"/>
      <c r="Q4" s="41" t="s">
        <v>3680</v>
      </c>
      <c r="R4" s="41"/>
      <c r="S4" s="41" t="s">
        <v>3681</v>
      </c>
      <c r="T4" s="41"/>
      <c r="U4" s="41" t="s">
        <v>3682</v>
      </c>
      <c r="V4" s="41"/>
      <c r="W4" s="41" t="s">
        <v>3683</v>
      </c>
      <c r="X4" s="41"/>
      <c r="Y4" s="41" t="s">
        <v>3684</v>
      </c>
      <c r="Z4" s="41"/>
      <c r="AA4" s="41"/>
      <c r="AB4" s="41"/>
      <c r="AC4" s="41"/>
      <c r="AD4" s="41"/>
      <c r="AE4" s="41"/>
      <c r="AF4" s="41"/>
      <c r="AJ4" s="4" t="s">
        <v>3685</v>
      </c>
      <c r="AL4" s="4" t="s">
        <v>3686</v>
      </c>
      <c r="AN4" s="4" t="s">
        <v>3687</v>
      </c>
    </row>
    <row r="5" spans="1:72">
      <c r="A5" s="4" t="s">
        <v>3688</v>
      </c>
      <c r="B5" s="4">
        <f>B3</f>
        <v>2000</v>
      </c>
      <c r="C5" s="6" t="str">
        <f>$B$2&amp;$B5</f>
        <v>D2000</v>
      </c>
      <c r="D5" s="6" t="str">
        <f>D$3&amp;$A5</f>
        <v>U0_1当前坐标</v>
      </c>
      <c r="E5" s="4" t="str">
        <f>$B$2&amp;($B5+50)</f>
        <v>D2050</v>
      </c>
      <c r="F5" s="138" t="str">
        <f>F$3&amp;$A5</f>
        <v>U0_2当前坐标</v>
      </c>
      <c r="G5" s="4" t="str">
        <f>$B$2&amp;($B5+100)</f>
        <v>D2100</v>
      </c>
      <c r="H5" s="138" t="str">
        <f>H$3&amp;$A5</f>
        <v>U0_3当前坐标</v>
      </c>
      <c r="I5" s="4" t="str">
        <f>$B$2&amp;($B5+150)</f>
        <v>D2150</v>
      </c>
      <c r="J5" s="138" t="str">
        <f>J$3&amp;$A5</f>
        <v>U0_4当前坐标</v>
      </c>
      <c r="K5" s="4" t="str">
        <f>$B$2&amp;($B5+200)</f>
        <v>D2200</v>
      </c>
      <c r="L5" s="138" t="str">
        <f>L$3&amp;$A5</f>
        <v>U0_5当前坐标</v>
      </c>
      <c r="M5" s="4" t="str">
        <f>$B$2&amp;($B5+250)</f>
        <v>D2250</v>
      </c>
      <c r="N5" s="138" t="str">
        <f>N$3&amp;$A5</f>
        <v>U0_6当前坐标</v>
      </c>
      <c r="O5" s="4" t="str">
        <f>$B$2&amp;($B5+300)</f>
        <v>D2300</v>
      </c>
      <c r="P5" s="138" t="str">
        <f>P$3&amp;$A5</f>
        <v>U0_7当前坐标</v>
      </c>
      <c r="Q5" s="4" t="str">
        <f>$B$2&amp;($B5+350)</f>
        <v>D2350</v>
      </c>
      <c r="R5" s="138" t="str">
        <f>R$3&amp;$A5</f>
        <v>U0_8当前坐标</v>
      </c>
      <c r="S5" s="4" t="str">
        <f>$B$2&amp;($B5+400)</f>
        <v>D2400</v>
      </c>
      <c r="T5" s="138" t="str">
        <f>T$3&amp;$A5</f>
        <v>U0_9当前坐标</v>
      </c>
      <c r="U5" s="4" t="str">
        <f>$B$2&amp;($B5+450)</f>
        <v>D2450</v>
      </c>
      <c r="V5" s="138" t="str">
        <f>V$3&amp;$A5</f>
        <v>U0_10当前坐标</v>
      </c>
      <c r="W5" s="4" t="str">
        <f>$B$2&amp;($B5+500)</f>
        <v>D2500</v>
      </c>
      <c r="X5" s="138" t="str">
        <f>X$3&amp;$A5</f>
        <v>U0_11当前坐标</v>
      </c>
      <c r="Y5" s="4" t="str">
        <f>$B$2&amp;($B5+550)</f>
        <v>D2550</v>
      </c>
      <c r="Z5" s="138" t="str">
        <f>Z$3&amp;$A5</f>
        <v>U0_12当前坐标</v>
      </c>
      <c r="AA5" s="4" t="str">
        <f>$B$2&amp;($B5+600)</f>
        <v>D2600</v>
      </c>
      <c r="AB5" s="138" t="str">
        <f>AB$3&amp;$A5</f>
        <v>U0_13当前坐标</v>
      </c>
      <c r="AC5" s="4" t="str">
        <f>$B$2&amp;($B5+650)</f>
        <v>D2650</v>
      </c>
      <c r="AD5" s="138" t="str">
        <f>AD$3&amp;$A5</f>
        <v>U0_14当前坐标</v>
      </c>
      <c r="AE5" s="4" t="str">
        <f>$B$2&amp;($B5+700)</f>
        <v>D2700</v>
      </c>
      <c r="AF5" s="138" t="str">
        <f>AF$3&amp;$A5</f>
        <v>U0_15当前坐标</v>
      </c>
      <c r="AG5" s="4" t="str">
        <f>$B$2&amp;($B5+750)</f>
        <v>D2750</v>
      </c>
      <c r="AH5" s="138" t="str">
        <f>AH$3&amp;$A5</f>
        <v>U0_16当前坐标</v>
      </c>
      <c r="AI5" s="4" t="str">
        <f>$B$2&amp;($B5+800)</f>
        <v>D2800</v>
      </c>
      <c r="AJ5" s="138" t="str">
        <f>AJ$3&amp;$A5</f>
        <v>U2_1当前坐标</v>
      </c>
      <c r="AK5" s="4" t="str">
        <f>$B$2&amp;($B5+850)</f>
        <v>D2850</v>
      </c>
      <c r="AL5" s="138" t="str">
        <f>AL$3&amp;$A5</f>
        <v>U2_2当前坐标</v>
      </c>
      <c r="AM5" s="4" t="str">
        <f>$B$2&amp;($B5+900)</f>
        <v>D2900</v>
      </c>
      <c r="AN5" s="138" t="str">
        <f>AN$3&amp;$A5</f>
        <v>U2_3当前坐标</v>
      </c>
      <c r="AO5" s="4" t="str">
        <f>$B$2&amp;($B5+950)</f>
        <v>D2950</v>
      </c>
      <c r="AP5" s="138" t="str">
        <f>AP$3&amp;$A5</f>
        <v>U2_4当前坐标</v>
      </c>
      <c r="AQ5" s="4" t="str">
        <f>$B$2&amp;($B5+1000)</f>
        <v>D3000</v>
      </c>
      <c r="AR5" s="138" t="str">
        <f>AR$3&amp;$A5</f>
        <v>U2_5当前坐标</v>
      </c>
      <c r="AS5" s="4" t="str">
        <f>$B$2&amp;($B5+1050)</f>
        <v>D3050</v>
      </c>
      <c r="AT5" s="138" t="str">
        <f>AT$3&amp;$A5</f>
        <v>U2_6当前坐标</v>
      </c>
      <c r="AU5" s="4" t="str">
        <f>$B$2&amp;($B5+1100)</f>
        <v>D3100</v>
      </c>
      <c r="AV5" s="138" t="str">
        <f>AV$3&amp;$A5</f>
        <v>U2_7当前坐标</v>
      </c>
      <c r="AW5" s="4" t="str">
        <f>$B$2&amp;($B5+1150)</f>
        <v>D3150</v>
      </c>
      <c r="AX5" s="138" t="str">
        <f>AX$3&amp;$A5</f>
        <v>U2_8当前坐标</v>
      </c>
      <c r="AY5" s="4" t="str">
        <f>$B$2&amp;($B5+1200)</f>
        <v>D3200</v>
      </c>
      <c r="AZ5" s="138" t="str">
        <f>AZ$3&amp;$A5</f>
        <v>U2_9当前坐标</v>
      </c>
      <c r="BA5" s="4" t="str">
        <f>$B$2&amp;($B5+1250)</f>
        <v>D3250</v>
      </c>
      <c r="BB5" s="138" t="str">
        <f>BB$3&amp;$A5</f>
        <v>U2_10当前坐标</v>
      </c>
      <c r="BC5" s="4" t="str">
        <f>$B$2&amp;($B5+1300)</f>
        <v>D3300</v>
      </c>
      <c r="BD5" s="138" t="str">
        <f>BD$3&amp;$A5</f>
        <v>U2_11当前坐标</v>
      </c>
      <c r="BE5" s="4" t="str">
        <f>$B$2&amp;($B5+1350)</f>
        <v>D3350</v>
      </c>
      <c r="BF5" s="138" t="str">
        <f>BF$3&amp;$A5</f>
        <v>U2_12当前坐标</v>
      </c>
      <c r="BG5" s="4" t="str">
        <f>$B$2&amp;($B5+1400)</f>
        <v>D3400</v>
      </c>
      <c r="BH5" s="138" t="str">
        <f>BH$3&amp;$A5</f>
        <v>U2_13当前坐标</v>
      </c>
      <c r="BI5" s="4" t="str">
        <f>$B$2&amp;($B5+1450)</f>
        <v>D3450</v>
      </c>
      <c r="BJ5" s="138" t="str">
        <f>BJ$3&amp;$A5</f>
        <v>U2_14当前坐标</v>
      </c>
      <c r="BK5" s="4" t="str">
        <f>$B$2&amp;($B5+1500)</f>
        <v>D3500</v>
      </c>
      <c r="BL5" s="138" t="str">
        <f>BL$3&amp;$A5</f>
        <v>U2_15当前坐标</v>
      </c>
      <c r="BM5" s="4" t="str">
        <f>$B$2&amp;($B5+1550)</f>
        <v>D3550</v>
      </c>
      <c r="BN5" s="138" t="str">
        <f>BN$3&amp;$A5</f>
        <v>U2_16当前坐标</v>
      </c>
      <c r="BO5" s="4" t="str">
        <f>$B$2&amp;($B5+1600)</f>
        <v>D3600</v>
      </c>
      <c r="BP5" s="4" t="s">
        <v>3689</v>
      </c>
      <c r="BQ5" s="4" t="str">
        <f>$B$2&amp;($B5+1650)</f>
        <v>D3650</v>
      </c>
      <c r="BR5" s="4" t="s">
        <v>3690</v>
      </c>
      <c r="BS5" s="4" t="str">
        <f>$B$2&amp;($B5+1700)</f>
        <v>D3700</v>
      </c>
      <c r="BT5" s="4" t="s">
        <v>3691</v>
      </c>
    </row>
    <row r="6" spans="3:72">
      <c r="C6" s="6"/>
      <c r="D6" s="6"/>
      <c r="F6" s="138"/>
      <c r="H6" s="138"/>
      <c r="J6" s="138"/>
      <c r="L6" s="138"/>
      <c r="N6" s="138"/>
      <c r="P6" s="138"/>
      <c r="R6" s="138"/>
      <c r="T6" s="138"/>
      <c r="V6" s="138"/>
      <c r="X6" s="138"/>
      <c r="Z6" s="138"/>
      <c r="AB6" s="138"/>
      <c r="AD6" s="138"/>
      <c r="AF6" s="138"/>
      <c r="AH6" s="138"/>
      <c r="AJ6" s="138"/>
      <c r="AL6" s="138"/>
      <c r="AN6" s="138"/>
      <c r="AP6" s="138"/>
      <c r="AR6" s="138"/>
      <c r="AT6" s="138"/>
      <c r="AV6" s="138"/>
      <c r="AX6" s="138"/>
      <c r="AZ6" s="138"/>
      <c r="BB6" s="138"/>
      <c r="BD6" s="138"/>
      <c r="BF6" s="138"/>
      <c r="BH6" s="138"/>
      <c r="BJ6" s="138"/>
      <c r="BL6" s="138"/>
      <c r="BN6" s="138"/>
      <c r="BP6" s="4" t="s">
        <v>3692</v>
      </c>
      <c r="BR6" s="4" t="s">
        <v>3692</v>
      </c>
      <c r="BT6" s="4" t="s">
        <v>3692</v>
      </c>
    </row>
    <row r="7" spans="1:71">
      <c r="A7" s="4" t="s">
        <v>3693</v>
      </c>
      <c r="B7" s="4">
        <f>B5+2</f>
        <v>2002</v>
      </c>
      <c r="C7" s="4" t="str">
        <f t="shared" ref="C7:C53" si="0">$B$2&amp;$B7</f>
        <v>D2002</v>
      </c>
      <c r="D7" s="138" t="str">
        <f>D$3&amp;$A7</f>
        <v>U0_1当前速度</v>
      </c>
      <c r="E7" s="4" t="str">
        <f t="shared" ref="E7:E53" si="1">$B$2&amp;($B7+50)</f>
        <v>D2052</v>
      </c>
      <c r="F7" s="138" t="str">
        <f>F$3&amp;$A7</f>
        <v>U0_2当前速度</v>
      </c>
      <c r="G7" s="4" t="str">
        <f t="shared" ref="G7:G53" si="2">$B$2&amp;($B7+100)</f>
        <v>D2102</v>
      </c>
      <c r="H7" s="138" t="str">
        <f>H$3&amp;$A7</f>
        <v>U0_3当前速度</v>
      </c>
      <c r="I7" s="4" t="str">
        <f t="shared" ref="I7:I53" si="3">$B$2&amp;($B7+150)</f>
        <v>D2152</v>
      </c>
      <c r="J7" s="138" t="str">
        <f>J$3&amp;$A7</f>
        <v>U0_4当前速度</v>
      </c>
      <c r="K7" s="4" t="str">
        <f t="shared" ref="K7:K53" si="4">$B$2&amp;($B7+200)</f>
        <v>D2202</v>
      </c>
      <c r="L7" s="138" t="str">
        <f>L$3&amp;$A7</f>
        <v>U0_5当前速度</v>
      </c>
      <c r="M7" s="4" t="str">
        <f t="shared" ref="M7:M53" si="5">$B$2&amp;($B7+250)</f>
        <v>D2252</v>
      </c>
      <c r="N7" s="138" t="str">
        <f>N$3&amp;$A7</f>
        <v>U0_6当前速度</v>
      </c>
      <c r="O7" s="4" t="str">
        <f t="shared" ref="O7:O53" si="6">$B$2&amp;($B7+300)</f>
        <v>D2302</v>
      </c>
      <c r="P7" s="138" t="str">
        <f>P$3&amp;$A7</f>
        <v>U0_7当前速度</v>
      </c>
      <c r="Q7" s="4" t="str">
        <f t="shared" ref="Q7:Q53" si="7">$B$2&amp;($B7+350)</f>
        <v>D2352</v>
      </c>
      <c r="R7" s="138" t="str">
        <f>R$3&amp;$A7</f>
        <v>U0_8当前速度</v>
      </c>
      <c r="S7" s="4" t="str">
        <f t="shared" ref="S7:S53" si="8">$B$2&amp;($B7+400)</f>
        <v>D2402</v>
      </c>
      <c r="T7" s="138" t="str">
        <f>T$3&amp;$A7</f>
        <v>U0_9当前速度</v>
      </c>
      <c r="U7" s="4" t="str">
        <f t="shared" ref="U7:U53" si="9">$B$2&amp;($B7+450)</f>
        <v>D2452</v>
      </c>
      <c r="V7" s="138" t="str">
        <f>V$3&amp;$A7</f>
        <v>U0_10当前速度</v>
      </c>
      <c r="W7" s="4" t="str">
        <f t="shared" ref="W7:W53" si="10">$B$2&amp;($B7+500)</f>
        <v>D2502</v>
      </c>
      <c r="X7" s="138" t="str">
        <f>X$3&amp;$A7</f>
        <v>U0_11当前速度</v>
      </c>
      <c r="Y7" s="4" t="str">
        <f t="shared" ref="Y7:Y53" si="11">$B$2&amp;($B7+550)</f>
        <v>D2552</v>
      </c>
      <c r="Z7" s="138" t="str">
        <f t="shared" ref="Z7:Z53" si="12">Z$3&amp;$A7</f>
        <v>U0_12当前速度</v>
      </c>
      <c r="AA7" s="4" t="str">
        <f t="shared" ref="AA7:AA53" si="13">$B$2&amp;($B7+600)</f>
        <v>D2602</v>
      </c>
      <c r="AB7" s="138" t="str">
        <f t="shared" ref="AB7:AB53" si="14">AB$3&amp;$A7</f>
        <v>U0_13当前速度</v>
      </c>
      <c r="AC7" s="4" t="str">
        <f t="shared" ref="AC7:AC53" si="15">$B$2&amp;($B7+650)</f>
        <v>D2652</v>
      </c>
      <c r="AD7" s="138" t="str">
        <f t="shared" ref="AD7:AD53" si="16">AD$3&amp;$A7</f>
        <v>U0_14当前速度</v>
      </c>
      <c r="AE7" s="4" t="str">
        <f t="shared" ref="AE7:AE53" si="17">$B$2&amp;($B7+700)</f>
        <v>D2702</v>
      </c>
      <c r="AF7" s="138" t="str">
        <f t="shared" ref="AF7:AF53" si="18">AF$3&amp;$A7</f>
        <v>U0_15当前速度</v>
      </c>
      <c r="AG7" s="4" t="str">
        <f t="shared" ref="AG7:AG53" si="19">$B$2&amp;($B7+750)</f>
        <v>D2752</v>
      </c>
      <c r="AH7" s="138" t="str">
        <f t="shared" ref="AH7:AH53" si="20">AH$3&amp;$A7</f>
        <v>U0_16当前速度</v>
      </c>
      <c r="AI7" s="4" t="str">
        <f t="shared" ref="AI7:AI53" si="21">$B$2&amp;($B7+800)</f>
        <v>D2802</v>
      </c>
      <c r="AJ7" s="138" t="str">
        <f>AJ$3&amp;$A7</f>
        <v>U2_1当前速度</v>
      </c>
      <c r="AK7" s="4" t="str">
        <f>$B$2&amp;($B7+850)</f>
        <v>D2852</v>
      </c>
      <c r="AL7" s="138" t="str">
        <f>AL$3&amp;$A7</f>
        <v>U2_2当前速度</v>
      </c>
      <c r="AM7" s="4" t="str">
        <f>$B$2&amp;($B7+900)</f>
        <v>D2902</v>
      </c>
      <c r="AN7" s="138" t="str">
        <f>AN$3&amp;$A7</f>
        <v>U2_3当前速度</v>
      </c>
      <c r="AO7" s="4" t="str">
        <f t="shared" ref="AO7:AO53" si="22">$B$2&amp;($B7+950)</f>
        <v>D2952</v>
      </c>
      <c r="AP7" s="138" t="str">
        <f>AP$3&amp;$A7</f>
        <v>U2_4当前速度</v>
      </c>
      <c r="AQ7" s="4" t="str">
        <f t="shared" ref="AQ7:AQ53" si="23">$B$2&amp;($B7+1000)</f>
        <v>D3002</v>
      </c>
      <c r="AR7" s="138" t="str">
        <f>AR$3&amp;$A7</f>
        <v>U2_5当前速度</v>
      </c>
      <c r="AS7" s="4" t="str">
        <f t="shared" ref="AS7:AS53" si="24">$B$2&amp;($B7+1050)</f>
        <v>D3052</v>
      </c>
      <c r="AT7" s="138" t="str">
        <f>AT$3&amp;$A7</f>
        <v>U2_6当前速度</v>
      </c>
      <c r="AU7" s="4" t="str">
        <f t="shared" ref="AU7:AU53" si="25">$B$2&amp;($B7+1100)</f>
        <v>D3102</v>
      </c>
      <c r="AV7" s="138" t="str">
        <f>AV$3&amp;$A7</f>
        <v>U2_7当前速度</v>
      </c>
      <c r="AW7" s="4" t="str">
        <f t="shared" ref="AW7:AW53" si="26">$B$2&amp;($B7+1150)</f>
        <v>D3152</v>
      </c>
      <c r="AX7" s="138" t="str">
        <f>AX$3&amp;$A7</f>
        <v>U2_8当前速度</v>
      </c>
      <c r="AY7" s="4" t="str">
        <f t="shared" ref="AY7:AY53" si="27">$B$2&amp;($B7+1200)</f>
        <v>D3202</v>
      </c>
      <c r="AZ7" s="138" t="str">
        <f>AZ$3&amp;$A7</f>
        <v>U2_9当前速度</v>
      </c>
      <c r="BA7" s="4" t="str">
        <f t="shared" ref="BA7:BA53" si="28">$B$2&amp;($B7+1250)</f>
        <v>D3252</v>
      </c>
      <c r="BB7" s="138" t="str">
        <f>BB$3&amp;$A7</f>
        <v>U2_10当前速度</v>
      </c>
      <c r="BC7" s="4" t="str">
        <f t="shared" ref="BC7:BC53" si="29">$B$2&amp;($B7+1300)</f>
        <v>D3302</v>
      </c>
      <c r="BD7" s="138" t="str">
        <f>BD$3&amp;$A7</f>
        <v>U2_11当前速度</v>
      </c>
      <c r="BE7" s="4" t="str">
        <f t="shared" ref="BE7:BE53" si="30">$B$2&amp;($B7+1350)</f>
        <v>D3352</v>
      </c>
      <c r="BF7" s="138" t="str">
        <f>BF$3&amp;$A7</f>
        <v>U2_12当前速度</v>
      </c>
      <c r="BG7" s="4" t="str">
        <f t="shared" ref="BG7:BG53" si="31">$B$2&amp;($B7+1400)</f>
        <v>D3402</v>
      </c>
      <c r="BH7" s="138" t="str">
        <f t="shared" ref="BH7:BH53" si="32">BH$3&amp;$A7</f>
        <v>U2_13当前速度</v>
      </c>
      <c r="BI7" s="4" t="str">
        <f t="shared" ref="BI7:BI53" si="33">$B$2&amp;($B7+1450)</f>
        <v>D3452</v>
      </c>
      <c r="BJ7" s="138" t="str">
        <f t="shared" ref="BJ7:BJ53" si="34">BJ$3&amp;$A7</f>
        <v>U2_14当前速度</v>
      </c>
      <c r="BK7" s="4" t="str">
        <f t="shared" ref="BK7:BK53" si="35">$B$2&amp;($B7+1500)</f>
        <v>D3502</v>
      </c>
      <c r="BL7" s="138" t="str">
        <f t="shared" ref="BL7:BL53" si="36">BL$3&amp;$A7</f>
        <v>U2_15当前速度</v>
      </c>
      <c r="BM7" s="4" t="str">
        <f t="shared" ref="BM7:BM53" si="37">$B$2&amp;($B7+1550)</f>
        <v>D3552</v>
      </c>
      <c r="BN7" s="138" t="str">
        <f t="shared" ref="BN7:BN53" si="38">BN$3&amp;$A7</f>
        <v>U2_16当前速度</v>
      </c>
      <c r="BO7" s="4" t="str">
        <f t="shared" ref="BO7:BO53" si="39">$B$2&amp;($B7+1600)</f>
        <v>D3602</v>
      </c>
      <c r="BP7" s="138"/>
      <c r="BQ7" s="4" t="str">
        <f>$B$2&amp;($B7+1650)</f>
        <v>D3652</v>
      </c>
      <c r="BS7" s="4" t="str">
        <f>$B$2&amp;($B7+1700)</f>
        <v>D3702</v>
      </c>
    </row>
    <row r="8" spans="4:68">
      <c r="D8" s="138"/>
      <c r="F8" s="138"/>
      <c r="H8" s="138"/>
      <c r="J8" s="138"/>
      <c r="L8" s="138"/>
      <c r="N8" s="138"/>
      <c r="P8" s="138"/>
      <c r="R8" s="138"/>
      <c r="T8" s="138"/>
      <c r="V8" s="138"/>
      <c r="X8" s="138"/>
      <c r="Z8" s="138"/>
      <c r="AB8" s="138"/>
      <c r="AD8" s="138"/>
      <c r="AF8" s="138"/>
      <c r="AH8" s="138"/>
      <c r="AJ8" s="138"/>
      <c r="AL8" s="138"/>
      <c r="AN8" s="138"/>
      <c r="AP8" s="138"/>
      <c r="AR8" s="138"/>
      <c r="AT8" s="138"/>
      <c r="AV8" s="138"/>
      <c r="AX8" s="138"/>
      <c r="AZ8" s="138"/>
      <c r="BB8" s="138"/>
      <c r="BD8" s="138"/>
      <c r="BF8" s="138"/>
      <c r="BH8" s="138"/>
      <c r="BJ8" s="138"/>
      <c r="BL8" s="138"/>
      <c r="BN8" s="138"/>
      <c r="BP8" s="138"/>
    </row>
    <row r="9" spans="1:71">
      <c r="A9" s="4" t="s">
        <v>3694</v>
      </c>
      <c r="B9" s="4">
        <f>B7+2</f>
        <v>2004</v>
      </c>
      <c r="C9" s="4" t="str">
        <f t="shared" si="0"/>
        <v>D2004</v>
      </c>
      <c r="D9" s="138" t="str">
        <f>D$3&amp;$A9</f>
        <v>U0_1当前转矩</v>
      </c>
      <c r="E9" s="4" t="str">
        <f t="shared" si="1"/>
        <v>D2054</v>
      </c>
      <c r="F9" s="138" t="str">
        <f>F$3&amp;$A9</f>
        <v>U0_2当前转矩</v>
      </c>
      <c r="G9" s="4" t="str">
        <f t="shared" si="2"/>
        <v>D2104</v>
      </c>
      <c r="H9" s="138" t="str">
        <f>H$3&amp;$A9</f>
        <v>U0_3当前转矩</v>
      </c>
      <c r="I9" s="4" t="str">
        <f t="shared" si="3"/>
        <v>D2154</v>
      </c>
      <c r="J9" s="138" t="str">
        <f>J$3&amp;$A9</f>
        <v>U0_4当前转矩</v>
      </c>
      <c r="K9" s="4" t="str">
        <f t="shared" si="4"/>
        <v>D2204</v>
      </c>
      <c r="L9" s="138" t="str">
        <f>L$3&amp;$A9</f>
        <v>U0_5当前转矩</v>
      </c>
      <c r="M9" s="4" t="str">
        <f t="shared" si="5"/>
        <v>D2254</v>
      </c>
      <c r="N9" s="138" t="str">
        <f>N$3&amp;$A9</f>
        <v>U0_6当前转矩</v>
      </c>
      <c r="O9" s="4" t="str">
        <f t="shared" si="6"/>
        <v>D2304</v>
      </c>
      <c r="P9" s="138" t="str">
        <f>P$3&amp;$A9</f>
        <v>U0_7当前转矩</v>
      </c>
      <c r="Q9" s="4" t="str">
        <f t="shared" si="7"/>
        <v>D2354</v>
      </c>
      <c r="R9" s="138" t="str">
        <f>R$3&amp;$A9</f>
        <v>U0_8当前转矩</v>
      </c>
      <c r="S9" s="4" t="str">
        <f t="shared" si="8"/>
        <v>D2404</v>
      </c>
      <c r="T9" s="138" t="str">
        <f>T$3&amp;$A9</f>
        <v>U0_9当前转矩</v>
      </c>
      <c r="U9" s="4" t="str">
        <f t="shared" si="9"/>
        <v>D2454</v>
      </c>
      <c r="V9" s="138" t="str">
        <f>V$3&amp;$A9</f>
        <v>U0_10当前转矩</v>
      </c>
      <c r="W9" s="4" t="str">
        <f t="shared" si="10"/>
        <v>D2504</v>
      </c>
      <c r="X9" s="138" t="str">
        <f>X$3&amp;$A9</f>
        <v>U0_11当前转矩</v>
      </c>
      <c r="Y9" s="4" t="str">
        <f t="shared" si="11"/>
        <v>D2554</v>
      </c>
      <c r="Z9" s="138" t="str">
        <f t="shared" si="12"/>
        <v>U0_12当前转矩</v>
      </c>
      <c r="AA9" s="4" t="str">
        <f t="shared" si="13"/>
        <v>D2604</v>
      </c>
      <c r="AB9" s="138" t="str">
        <f t="shared" si="14"/>
        <v>U0_13当前转矩</v>
      </c>
      <c r="AC9" s="4" t="str">
        <f t="shared" si="15"/>
        <v>D2654</v>
      </c>
      <c r="AD9" s="138" t="str">
        <f t="shared" si="16"/>
        <v>U0_14当前转矩</v>
      </c>
      <c r="AE9" s="4" t="str">
        <f t="shared" si="17"/>
        <v>D2704</v>
      </c>
      <c r="AF9" s="138" t="str">
        <f t="shared" si="18"/>
        <v>U0_15当前转矩</v>
      </c>
      <c r="AG9" s="4" t="str">
        <f t="shared" si="19"/>
        <v>D2754</v>
      </c>
      <c r="AH9" s="138" t="str">
        <f t="shared" si="20"/>
        <v>U0_16当前转矩</v>
      </c>
      <c r="AI9" s="4" t="str">
        <f t="shared" si="21"/>
        <v>D2804</v>
      </c>
      <c r="AJ9" s="138" t="str">
        <f>AJ$3&amp;$A9</f>
        <v>U2_1当前转矩</v>
      </c>
      <c r="AK9" s="4" t="str">
        <f>$B$2&amp;($B9+850)</f>
        <v>D2854</v>
      </c>
      <c r="AL9" s="138" t="str">
        <f>AL$3&amp;$A9</f>
        <v>U2_2当前转矩</v>
      </c>
      <c r="AM9" s="4" t="str">
        <f>$B$2&amp;($B9+900)</f>
        <v>D2904</v>
      </c>
      <c r="AN9" s="138" t="str">
        <f>AN$3&amp;$A9</f>
        <v>U2_3当前转矩</v>
      </c>
      <c r="AO9" s="4" t="str">
        <f t="shared" si="22"/>
        <v>D2954</v>
      </c>
      <c r="AP9" s="138" t="str">
        <f>AP$3&amp;$A9</f>
        <v>U2_4当前转矩</v>
      </c>
      <c r="AQ9" s="4" t="str">
        <f t="shared" si="23"/>
        <v>D3004</v>
      </c>
      <c r="AR9" s="138" t="str">
        <f>AR$3&amp;$A9</f>
        <v>U2_5当前转矩</v>
      </c>
      <c r="AS9" s="4" t="str">
        <f t="shared" si="24"/>
        <v>D3054</v>
      </c>
      <c r="AT9" s="138" t="str">
        <f>AT$3&amp;$A9</f>
        <v>U2_6当前转矩</v>
      </c>
      <c r="AU9" s="4" t="str">
        <f t="shared" si="25"/>
        <v>D3104</v>
      </c>
      <c r="AV9" s="138" t="str">
        <f>AV$3&amp;$A9</f>
        <v>U2_7当前转矩</v>
      </c>
      <c r="AW9" s="4" t="str">
        <f t="shared" si="26"/>
        <v>D3154</v>
      </c>
      <c r="AX9" s="138" t="str">
        <f>AX$3&amp;$A9</f>
        <v>U2_8当前转矩</v>
      </c>
      <c r="AY9" s="4" t="str">
        <f t="shared" si="27"/>
        <v>D3204</v>
      </c>
      <c r="AZ9" s="138" t="str">
        <f>AZ$3&amp;$A9</f>
        <v>U2_9当前转矩</v>
      </c>
      <c r="BA9" s="4" t="str">
        <f t="shared" si="28"/>
        <v>D3254</v>
      </c>
      <c r="BB9" s="138" t="str">
        <f>BB$3&amp;$A9</f>
        <v>U2_10当前转矩</v>
      </c>
      <c r="BC9" s="4" t="str">
        <f t="shared" si="29"/>
        <v>D3304</v>
      </c>
      <c r="BD9" s="138" t="str">
        <f>BD$3&amp;$A9</f>
        <v>U2_11当前转矩</v>
      </c>
      <c r="BE9" s="4" t="str">
        <f t="shared" si="30"/>
        <v>D3354</v>
      </c>
      <c r="BF9" s="138" t="str">
        <f>BF$3&amp;$A9</f>
        <v>U2_12当前转矩</v>
      </c>
      <c r="BG9" s="4" t="str">
        <f t="shared" si="31"/>
        <v>D3404</v>
      </c>
      <c r="BH9" s="138" t="str">
        <f t="shared" si="32"/>
        <v>U2_13当前转矩</v>
      </c>
      <c r="BI9" s="4" t="str">
        <f t="shared" si="33"/>
        <v>D3454</v>
      </c>
      <c r="BJ9" s="138" t="str">
        <f t="shared" si="34"/>
        <v>U2_14当前转矩</v>
      </c>
      <c r="BK9" s="4" t="str">
        <f t="shared" si="35"/>
        <v>D3504</v>
      </c>
      <c r="BL9" s="138" t="str">
        <f t="shared" si="36"/>
        <v>U2_15当前转矩</v>
      </c>
      <c r="BM9" s="4" t="str">
        <f t="shared" si="37"/>
        <v>D3554</v>
      </c>
      <c r="BN9" s="138" t="str">
        <f t="shared" si="38"/>
        <v>U2_16当前转矩</v>
      </c>
      <c r="BO9" s="4" t="str">
        <f t="shared" si="39"/>
        <v>D3604</v>
      </c>
      <c r="BP9" s="138"/>
      <c r="BQ9" s="4" t="str">
        <f>$B$2&amp;($B9+1650)</f>
        <v>D3654</v>
      </c>
      <c r="BS9" s="4" t="str">
        <f>$B$2&amp;($B9+1700)</f>
        <v>D3704</v>
      </c>
    </row>
    <row r="10" spans="4:68">
      <c r="D10" s="138"/>
      <c r="F10" s="138"/>
      <c r="H10" s="138"/>
      <c r="J10" s="138"/>
      <c r="L10" s="138"/>
      <c r="N10" s="138"/>
      <c r="P10" s="138"/>
      <c r="R10" s="138"/>
      <c r="T10" s="138"/>
      <c r="V10" s="138"/>
      <c r="X10" s="138"/>
      <c r="Z10" s="138"/>
      <c r="AB10" s="138"/>
      <c r="AD10" s="138"/>
      <c r="AF10" s="138"/>
      <c r="AH10" s="138"/>
      <c r="AJ10" s="138"/>
      <c r="AL10" s="138"/>
      <c r="AN10" s="138"/>
      <c r="AP10" s="138"/>
      <c r="AR10" s="138"/>
      <c r="AT10" s="138"/>
      <c r="AV10" s="138"/>
      <c r="AX10" s="138"/>
      <c r="AZ10" s="138"/>
      <c r="BB10" s="138"/>
      <c r="BD10" s="138"/>
      <c r="BF10" s="138"/>
      <c r="BH10" s="138"/>
      <c r="BJ10" s="138"/>
      <c r="BL10" s="138"/>
      <c r="BN10" s="138"/>
      <c r="BP10" s="138"/>
    </row>
    <row r="11" s="4" customFormat="1" spans="1:71">
      <c r="A11" s="4" t="s">
        <v>3695</v>
      </c>
      <c r="B11" s="4">
        <f>B9+2</f>
        <v>2006</v>
      </c>
      <c r="C11" s="4" t="str">
        <f>$B$2&amp;$B11</f>
        <v>D2006</v>
      </c>
      <c r="D11" s="138" t="str">
        <f>D$3&amp;$A11</f>
        <v>U0_1当前模式SV(0=待机,=1位置，=2力矩)</v>
      </c>
      <c r="E11" s="4" t="str">
        <f>$B$2&amp;($B11+50)</f>
        <v>D2056</v>
      </c>
      <c r="F11" s="138" t="str">
        <f>F$3&amp;$A11</f>
        <v>U0_2当前模式SV(0=待机,=1位置，=2力矩)</v>
      </c>
      <c r="G11" s="4" t="str">
        <f>$B$2&amp;($B11+100)</f>
        <v>D2106</v>
      </c>
      <c r="H11" s="138" t="str">
        <f>H$3&amp;$A11</f>
        <v>U0_3当前模式SV(0=待机,=1位置，=2力矩)</v>
      </c>
      <c r="I11" s="4" t="str">
        <f>$B$2&amp;($B11+150)</f>
        <v>D2156</v>
      </c>
      <c r="J11" s="138" t="str">
        <f>J$3&amp;$A11</f>
        <v>U0_4当前模式SV(0=待机,=1位置，=2力矩)</v>
      </c>
      <c r="K11" s="4" t="str">
        <f>$B$2&amp;($B11+200)</f>
        <v>D2206</v>
      </c>
      <c r="L11" s="138" t="str">
        <f>L$3&amp;$A11</f>
        <v>U0_5当前模式SV(0=待机,=1位置，=2力矩)</v>
      </c>
      <c r="M11" s="4" t="str">
        <f>$B$2&amp;($B11+250)</f>
        <v>D2256</v>
      </c>
      <c r="N11" s="138" t="str">
        <f>N$3&amp;$A11</f>
        <v>U0_6当前模式SV(0=待机,=1位置，=2力矩)</v>
      </c>
      <c r="O11" s="4" t="str">
        <f>$B$2&amp;($B11+300)</f>
        <v>D2306</v>
      </c>
      <c r="P11" s="138" t="str">
        <f>P$3&amp;$A11</f>
        <v>U0_7当前模式SV(0=待机,=1位置，=2力矩)</v>
      </c>
      <c r="Q11" s="4" t="str">
        <f>$B$2&amp;($B11+350)</f>
        <v>D2356</v>
      </c>
      <c r="R11" s="138" t="str">
        <f>R$3&amp;$A11</f>
        <v>U0_8当前模式SV(0=待机,=1位置，=2力矩)</v>
      </c>
      <c r="S11" s="4" t="str">
        <f>$B$2&amp;($B11+400)</f>
        <v>D2406</v>
      </c>
      <c r="T11" s="138" t="str">
        <f>T$3&amp;$A11</f>
        <v>U0_9当前模式SV(0=待机,=1位置，=2力矩)</v>
      </c>
      <c r="U11" s="4" t="str">
        <f>$B$2&amp;($B11+450)</f>
        <v>D2456</v>
      </c>
      <c r="V11" s="138" t="str">
        <f>V$3&amp;$A11</f>
        <v>U0_10当前模式SV(0=待机,=1位置，=2力矩)</v>
      </c>
      <c r="W11" s="4" t="str">
        <f>$B$2&amp;($B11+500)</f>
        <v>D2506</v>
      </c>
      <c r="X11" s="138" t="str">
        <f>X$3&amp;$A11</f>
        <v>U0_11当前模式SV(0=待机,=1位置，=2力矩)</v>
      </c>
      <c r="Y11" s="4" t="str">
        <f>$B$2&amp;($B11+550)</f>
        <v>D2556</v>
      </c>
      <c r="Z11" s="138" t="str">
        <f>Z$3&amp;$A11</f>
        <v>U0_12当前模式SV(0=待机,=1位置，=2力矩)</v>
      </c>
      <c r="AA11" s="4" t="str">
        <f>$B$2&amp;($B11+600)</f>
        <v>D2606</v>
      </c>
      <c r="AB11" s="138" t="str">
        <f>AB$3&amp;$A11</f>
        <v>U0_13当前模式SV(0=待机,=1位置，=2力矩)</v>
      </c>
      <c r="AC11" s="4" t="str">
        <f>$B$2&amp;($B11+650)</f>
        <v>D2656</v>
      </c>
      <c r="AD11" s="138" t="str">
        <f>AD$3&amp;$A11</f>
        <v>U0_14当前模式SV(0=待机,=1位置，=2力矩)</v>
      </c>
      <c r="AE11" s="4" t="str">
        <f>$B$2&amp;($B11+700)</f>
        <v>D2706</v>
      </c>
      <c r="AF11" s="138" t="str">
        <f>AF$3&amp;$A11</f>
        <v>U0_15当前模式SV(0=待机,=1位置，=2力矩)</v>
      </c>
      <c r="AG11" s="4" t="str">
        <f>$B$2&amp;($B11+750)</f>
        <v>D2756</v>
      </c>
      <c r="AH11" s="138" t="str">
        <f>AH$3&amp;$A11</f>
        <v>U0_16当前模式SV(0=待机,=1位置，=2力矩)</v>
      </c>
      <c r="AI11" s="4" t="str">
        <f>$B$2&amp;($B11+800)</f>
        <v>D2806</v>
      </c>
      <c r="AJ11" s="138" t="str">
        <f>AJ$3&amp;$A11</f>
        <v>U2_1当前模式SV(0=待机,=1位置，=2力矩)</v>
      </c>
      <c r="AK11" s="4" t="str">
        <f>$B$2&amp;($B11+850)</f>
        <v>D2856</v>
      </c>
      <c r="AL11" s="138" t="str">
        <f>AL$3&amp;$A11</f>
        <v>U2_2当前模式SV(0=待机,=1位置，=2力矩)</v>
      </c>
      <c r="AM11" s="4" t="str">
        <f>$B$2&amp;($B11+900)</f>
        <v>D2906</v>
      </c>
      <c r="AN11" s="138" t="str">
        <f>AN$3&amp;$A11</f>
        <v>U2_3当前模式SV(0=待机,=1位置，=2力矩)</v>
      </c>
      <c r="AO11" s="4" t="str">
        <f>$B$2&amp;($B11+950)</f>
        <v>D2956</v>
      </c>
      <c r="AP11" s="138" t="str">
        <f>AP$3&amp;$A11</f>
        <v>U2_4当前模式SV(0=待机,=1位置，=2力矩)</v>
      </c>
      <c r="AQ11" s="4" t="str">
        <f>$B$2&amp;($B11+1000)</f>
        <v>D3006</v>
      </c>
      <c r="AR11" s="138" t="str">
        <f>AR$3&amp;$A11</f>
        <v>U2_5当前模式SV(0=待机,=1位置，=2力矩)</v>
      </c>
      <c r="AS11" s="4" t="str">
        <f>$B$2&amp;($B11+1050)</f>
        <v>D3056</v>
      </c>
      <c r="AT11" s="138" t="str">
        <f>AT$3&amp;$A11</f>
        <v>U2_6当前模式SV(0=待机,=1位置，=2力矩)</v>
      </c>
      <c r="AU11" s="4" t="str">
        <f>$B$2&amp;($B11+1100)</f>
        <v>D3106</v>
      </c>
      <c r="AV11" s="138" t="str">
        <f>AV$3&amp;$A11</f>
        <v>U2_7当前模式SV(0=待机,=1位置，=2力矩)</v>
      </c>
      <c r="AW11" s="4" t="str">
        <f>$B$2&amp;($B11+1150)</f>
        <v>D3156</v>
      </c>
      <c r="AX11" s="138" t="str">
        <f>AX$3&amp;$A11</f>
        <v>U2_8当前模式SV(0=待机,=1位置，=2力矩)</v>
      </c>
      <c r="AY11" s="4" t="str">
        <f>$B$2&amp;($B11+1200)</f>
        <v>D3206</v>
      </c>
      <c r="AZ11" s="138" t="str">
        <f>AZ$3&amp;$A11</f>
        <v>U2_9当前模式SV(0=待机,=1位置，=2力矩)</v>
      </c>
      <c r="BA11" s="4" t="str">
        <f>$B$2&amp;($B11+1250)</f>
        <v>D3256</v>
      </c>
      <c r="BB11" s="138" t="str">
        <f>BB$3&amp;$A11</f>
        <v>U2_10当前模式SV(0=待机,=1位置，=2力矩)</v>
      </c>
      <c r="BC11" s="4" t="str">
        <f>$B$2&amp;($B11+1300)</f>
        <v>D3306</v>
      </c>
      <c r="BD11" s="138" t="str">
        <f>BD$3&amp;$A11</f>
        <v>U2_11当前模式SV(0=待机,=1位置，=2力矩)</v>
      </c>
      <c r="BE11" s="4" t="str">
        <f>$B$2&amp;($B11+1350)</f>
        <v>D3356</v>
      </c>
      <c r="BF11" s="138" t="str">
        <f>BF$3&amp;$A11</f>
        <v>U2_12当前模式SV(0=待机,=1位置，=2力矩)</v>
      </c>
      <c r="BG11" s="4" t="str">
        <f>$B$2&amp;($B11+1400)</f>
        <v>D3406</v>
      </c>
      <c r="BH11" s="138" t="str">
        <f>BH$3&amp;$A11</f>
        <v>U2_13当前模式SV(0=待机,=1位置，=2力矩)</v>
      </c>
      <c r="BI11" s="4" t="str">
        <f>$B$2&amp;($B11+1450)</f>
        <v>D3456</v>
      </c>
      <c r="BJ11" s="138" t="str">
        <f>BJ$3&amp;$A11</f>
        <v>U2_14当前模式SV(0=待机,=1位置，=2力矩)</v>
      </c>
      <c r="BK11" s="4" t="str">
        <f>$B$2&amp;($B11+1500)</f>
        <v>D3506</v>
      </c>
      <c r="BL11" s="138" t="str">
        <f>BL$3&amp;$A11</f>
        <v>U2_15当前模式SV(0=待机,=1位置，=2力矩)</v>
      </c>
      <c r="BM11" s="4" t="str">
        <f>$B$2&amp;($B11+1550)</f>
        <v>D3556</v>
      </c>
      <c r="BN11" s="138" t="str">
        <f>BN$3&amp;$A11</f>
        <v>U2_16当前模式SV(0=待机,=1位置，=2力矩)</v>
      </c>
      <c r="BO11" s="4" t="str">
        <f>$B$2&amp;($B11+1600)</f>
        <v>D3606</v>
      </c>
      <c r="BP11" s="138"/>
      <c r="BQ11" s="4" t="str">
        <f>$B$2&amp;($B11+1650)</f>
        <v>D3656</v>
      </c>
      <c r="BS11" s="4" t="str">
        <f>$B$2&amp;($B11+1700)</f>
        <v>D3706</v>
      </c>
    </row>
    <row r="12" spans="4:68">
      <c r="D12" s="138"/>
      <c r="F12" s="138"/>
      <c r="H12" s="138"/>
      <c r="J12" s="138"/>
      <c r="L12" s="138"/>
      <c r="N12" s="138"/>
      <c r="P12" s="138"/>
      <c r="R12" s="138"/>
      <c r="T12" s="138"/>
      <c r="V12" s="138"/>
      <c r="X12" s="138"/>
      <c r="Z12" s="138"/>
      <c r="AB12" s="138"/>
      <c r="AD12" s="138"/>
      <c r="AF12" s="138"/>
      <c r="AH12" s="138"/>
      <c r="AJ12" s="138"/>
      <c r="AL12" s="138"/>
      <c r="AN12" s="138"/>
      <c r="AP12" s="138"/>
      <c r="AR12" s="138"/>
      <c r="AT12" s="138"/>
      <c r="AV12" s="138"/>
      <c r="AX12" s="138"/>
      <c r="AZ12" s="138"/>
      <c r="BB12" s="138"/>
      <c r="BD12" s="138"/>
      <c r="BF12" s="138"/>
      <c r="BH12" s="138"/>
      <c r="BJ12" s="138"/>
      <c r="BL12" s="138"/>
      <c r="BN12" s="138"/>
      <c r="BP12" s="138"/>
    </row>
    <row r="13" spans="1:71">
      <c r="A13" s="4" t="s">
        <v>3696</v>
      </c>
      <c r="B13" s="4">
        <f>B11+2</f>
        <v>2008</v>
      </c>
      <c r="C13" s="6" t="str">
        <f t="shared" si="0"/>
        <v>D2008</v>
      </c>
      <c r="D13" s="6" t="str">
        <f>D$3&amp;$A13</f>
        <v>U0_1轴错误代码</v>
      </c>
      <c r="E13" s="4" t="str">
        <f t="shared" si="1"/>
        <v>D2058</v>
      </c>
      <c r="F13" s="138" t="str">
        <f>F$3&amp;$A13</f>
        <v>U0_2轴错误代码</v>
      </c>
      <c r="G13" s="4" t="str">
        <f t="shared" si="2"/>
        <v>D2108</v>
      </c>
      <c r="H13" s="138" t="str">
        <f>H$3&amp;$A13</f>
        <v>U0_3轴错误代码</v>
      </c>
      <c r="I13" s="4" t="str">
        <f t="shared" si="3"/>
        <v>D2158</v>
      </c>
      <c r="J13" s="138" t="str">
        <f>J$3&amp;$A13</f>
        <v>U0_4轴错误代码</v>
      </c>
      <c r="K13" s="4" t="str">
        <f t="shared" si="4"/>
        <v>D2208</v>
      </c>
      <c r="L13" s="138" t="str">
        <f>L$3&amp;$A13</f>
        <v>U0_5轴错误代码</v>
      </c>
      <c r="M13" s="4" t="str">
        <f t="shared" si="5"/>
        <v>D2258</v>
      </c>
      <c r="N13" s="138" t="str">
        <f>N$3&amp;$A13</f>
        <v>U0_6轴错误代码</v>
      </c>
      <c r="O13" s="4" t="str">
        <f t="shared" si="6"/>
        <v>D2308</v>
      </c>
      <c r="P13" s="138" t="str">
        <f>P$3&amp;$A13</f>
        <v>U0_7轴错误代码</v>
      </c>
      <c r="Q13" s="4" t="str">
        <f t="shared" si="7"/>
        <v>D2358</v>
      </c>
      <c r="R13" s="138" t="str">
        <f>R$3&amp;$A13</f>
        <v>U0_8轴错误代码</v>
      </c>
      <c r="S13" s="4" t="str">
        <f t="shared" si="8"/>
        <v>D2408</v>
      </c>
      <c r="T13" s="138" t="str">
        <f>T$3&amp;$A13</f>
        <v>U0_9轴错误代码</v>
      </c>
      <c r="U13" s="4" t="str">
        <f t="shared" si="9"/>
        <v>D2458</v>
      </c>
      <c r="V13" s="138" t="str">
        <f>V$3&amp;$A13</f>
        <v>U0_10轴错误代码</v>
      </c>
      <c r="W13" s="4" t="str">
        <f t="shared" si="10"/>
        <v>D2508</v>
      </c>
      <c r="X13" s="138" t="str">
        <f>X$3&amp;$A13</f>
        <v>U0_11轴错误代码</v>
      </c>
      <c r="Y13" s="4" t="str">
        <f t="shared" si="11"/>
        <v>D2558</v>
      </c>
      <c r="Z13" s="138" t="str">
        <f t="shared" si="12"/>
        <v>U0_12轴错误代码</v>
      </c>
      <c r="AA13" s="4" t="str">
        <f t="shared" si="13"/>
        <v>D2608</v>
      </c>
      <c r="AB13" s="138" t="str">
        <f t="shared" si="14"/>
        <v>U0_13轴错误代码</v>
      </c>
      <c r="AC13" s="4" t="str">
        <f t="shared" si="15"/>
        <v>D2658</v>
      </c>
      <c r="AD13" s="138" t="str">
        <f t="shared" si="16"/>
        <v>U0_14轴错误代码</v>
      </c>
      <c r="AE13" s="4" t="str">
        <f t="shared" si="17"/>
        <v>D2708</v>
      </c>
      <c r="AF13" s="138" t="str">
        <f t="shared" si="18"/>
        <v>U0_15轴错误代码</v>
      </c>
      <c r="AG13" s="4" t="str">
        <f t="shared" si="19"/>
        <v>D2758</v>
      </c>
      <c r="AH13" s="138" t="str">
        <f t="shared" si="20"/>
        <v>U0_16轴错误代码</v>
      </c>
      <c r="AI13" s="4" t="str">
        <f t="shared" si="21"/>
        <v>D2808</v>
      </c>
      <c r="AJ13" s="138" t="str">
        <f>AJ$3&amp;$A13</f>
        <v>U2_1轴错误代码</v>
      </c>
      <c r="AK13" s="4" t="str">
        <f>$B$2&amp;($B13+850)</f>
        <v>D2858</v>
      </c>
      <c r="AL13" s="138" t="str">
        <f>AL$3&amp;$A13</f>
        <v>U2_2轴错误代码</v>
      </c>
      <c r="AM13" s="4" t="str">
        <f>$B$2&amp;($B13+900)</f>
        <v>D2908</v>
      </c>
      <c r="AN13" s="138" t="str">
        <f>AN$3&amp;$A13</f>
        <v>U2_3轴错误代码</v>
      </c>
      <c r="AO13" s="4" t="str">
        <f t="shared" si="22"/>
        <v>D2958</v>
      </c>
      <c r="AP13" s="138" t="str">
        <f>AP$3&amp;$A13</f>
        <v>U2_4轴错误代码</v>
      </c>
      <c r="AQ13" s="4" t="str">
        <f t="shared" si="23"/>
        <v>D3008</v>
      </c>
      <c r="AR13" s="138" t="str">
        <f>AR$3&amp;$A13</f>
        <v>U2_5轴错误代码</v>
      </c>
      <c r="AS13" s="4" t="str">
        <f t="shared" si="24"/>
        <v>D3058</v>
      </c>
      <c r="AT13" s="138" t="str">
        <f>AT$3&amp;$A13</f>
        <v>U2_6轴错误代码</v>
      </c>
      <c r="AU13" s="4" t="str">
        <f t="shared" si="25"/>
        <v>D3108</v>
      </c>
      <c r="AV13" s="138" t="str">
        <f>AV$3&amp;$A13</f>
        <v>U2_7轴错误代码</v>
      </c>
      <c r="AW13" s="4" t="str">
        <f t="shared" si="26"/>
        <v>D3158</v>
      </c>
      <c r="AX13" s="138" t="str">
        <f>AX$3&amp;$A13</f>
        <v>U2_8轴错误代码</v>
      </c>
      <c r="AY13" s="4" t="str">
        <f t="shared" si="27"/>
        <v>D3208</v>
      </c>
      <c r="AZ13" s="138" t="str">
        <f>AZ$3&amp;$A13</f>
        <v>U2_9轴错误代码</v>
      </c>
      <c r="BA13" s="4" t="str">
        <f t="shared" si="28"/>
        <v>D3258</v>
      </c>
      <c r="BB13" s="138" t="str">
        <f>BB$3&amp;$A13</f>
        <v>U2_10轴错误代码</v>
      </c>
      <c r="BC13" s="4" t="str">
        <f t="shared" si="29"/>
        <v>D3308</v>
      </c>
      <c r="BD13" s="138" t="str">
        <f>BD$3&amp;$A13</f>
        <v>U2_11轴错误代码</v>
      </c>
      <c r="BE13" s="4" t="str">
        <f t="shared" si="30"/>
        <v>D3358</v>
      </c>
      <c r="BF13" s="138" t="str">
        <f>BF$3&amp;$A13</f>
        <v>U2_12轴错误代码</v>
      </c>
      <c r="BG13" s="4" t="str">
        <f t="shared" si="31"/>
        <v>D3408</v>
      </c>
      <c r="BH13" s="138" t="str">
        <f t="shared" si="32"/>
        <v>U2_13轴错误代码</v>
      </c>
      <c r="BI13" s="4" t="str">
        <f t="shared" si="33"/>
        <v>D3458</v>
      </c>
      <c r="BJ13" s="138" t="str">
        <f t="shared" si="34"/>
        <v>U2_14轴错误代码</v>
      </c>
      <c r="BK13" s="4" t="str">
        <f t="shared" si="35"/>
        <v>D3508</v>
      </c>
      <c r="BL13" s="138" t="str">
        <f t="shared" si="36"/>
        <v>U2_15轴错误代码</v>
      </c>
      <c r="BM13" s="4" t="str">
        <f t="shared" si="37"/>
        <v>D3558</v>
      </c>
      <c r="BN13" s="138" t="str">
        <f t="shared" si="38"/>
        <v>U2_16轴错误代码</v>
      </c>
      <c r="BO13" s="4" t="str">
        <f t="shared" si="39"/>
        <v>D3608</v>
      </c>
      <c r="BP13" s="138"/>
      <c r="BQ13" s="4" t="str">
        <f>$B$2&amp;($B13+1650)</f>
        <v>D3658</v>
      </c>
      <c r="BS13" s="4" t="str">
        <f>$B$2&amp;($B13+1700)</f>
        <v>D3708</v>
      </c>
    </row>
    <row r="14" spans="3:68">
      <c r="C14" s="6"/>
      <c r="D14" s="6"/>
      <c r="F14" s="138"/>
      <c r="H14" s="138"/>
      <c r="J14" s="138"/>
      <c r="L14" s="138"/>
      <c r="N14" s="138"/>
      <c r="P14" s="138"/>
      <c r="R14" s="138"/>
      <c r="T14" s="138"/>
      <c r="V14" s="138"/>
      <c r="X14" s="138"/>
      <c r="Z14" s="138"/>
      <c r="AB14" s="138"/>
      <c r="AD14" s="138"/>
      <c r="AF14" s="138"/>
      <c r="AH14" s="138"/>
      <c r="AJ14" s="138"/>
      <c r="AL14" s="138"/>
      <c r="AN14" s="138"/>
      <c r="AP14" s="138"/>
      <c r="AR14" s="138"/>
      <c r="AT14" s="138"/>
      <c r="AV14" s="138"/>
      <c r="AX14" s="138"/>
      <c r="AZ14" s="138"/>
      <c r="BB14" s="138"/>
      <c r="BD14" s="138"/>
      <c r="BF14" s="138"/>
      <c r="BH14" s="138"/>
      <c r="BJ14" s="138"/>
      <c r="BL14" s="138"/>
      <c r="BN14" s="138"/>
      <c r="BP14" s="138"/>
    </row>
    <row r="15" spans="1:71">
      <c r="A15" s="4" t="s">
        <v>3697</v>
      </c>
      <c r="B15" s="4">
        <f>B13+2</f>
        <v>2010</v>
      </c>
      <c r="C15" s="6" t="str">
        <f t="shared" si="0"/>
        <v>D2010</v>
      </c>
      <c r="D15" s="6" t="str">
        <f>D$3&amp;$A15</f>
        <v>U0_1加速时间</v>
      </c>
      <c r="E15" s="4" t="str">
        <f t="shared" si="1"/>
        <v>D2060</v>
      </c>
      <c r="F15" s="138" t="str">
        <f>F$3&amp;$A15</f>
        <v>U0_2加速时间</v>
      </c>
      <c r="G15" s="4" t="str">
        <f t="shared" si="2"/>
        <v>D2110</v>
      </c>
      <c r="H15" s="138" t="str">
        <f>H$3&amp;$A15</f>
        <v>U0_3加速时间</v>
      </c>
      <c r="I15" s="4" t="str">
        <f t="shared" si="3"/>
        <v>D2160</v>
      </c>
      <c r="J15" s="138" t="str">
        <f>J$3&amp;$A15</f>
        <v>U0_4加速时间</v>
      </c>
      <c r="K15" s="4" t="str">
        <f t="shared" si="4"/>
        <v>D2210</v>
      </c>
      <c r="L15" s="138" t="str">
        <f>L$3&amp;$A15</f>
        <v>U0_5加速时间</v>
      </c>
      <c r="M15" s="4" t="str">
        <f t="shared" si="5"/>
        <v>D2260</v>
      </c>
      <c r="N15" s="138" t="str">
        <f>N$3&amp;$A15</f>
        <v>U0_6加速时间</v>
      </c>
      <c r="O15" s="4" t="str">
        <f t="shared" si="6"/>
        <v>D2310</v>
      </c>
      <c r="P15" s="138" t="str">
        <f>P$3&amp;$A15</f>
        <v>U0_7加速时间</v>
      </c>
      <c r="Q15" s="4" t="str">
        <f t="shared" si="7"/>
        <v>D2360</v>
      </c>
      <c r="R15" s="138" t="str">
        <f>R$3&amp;$A15</f>
        <v>U0_8加速时间</v>
      </c>
      <c r="S15" s="4" t="str">
        <f t="shared" si="8"/>
        <v>D2410</v>
      </c>
      <c r="T15" s="138" t="str">
        <f>T$3&amp;$A15</f>
        <v>U0_9加速时间</v>
      </c>
      <c r="U15" s="4" t="str">
        <f t="shared" si="9"/>
        <v>D2460</v>
      </c>
      <c r="V15" s="138" t="str">
        <f>V$3&amp;$A15</f>
        <v>U0_10加速时间</v>
      </c>
      <c r="W15" s="4" t="str">
        <f t="shared" si="10"/>
        <v>D2510</v>
      </c>
      <c r="X15" s="138" t="str">
        <f>X$3&amp;$A15</f>
        <v>U0_11加速时间</v>
      </c>
      <c r="Y15" s="4" t="str">
        <f t="shared" si="11"/>
        <v>D2560</v>
      </c>
      <c r="Z15" s="138" t="str">
        <f t="shared" si="12"/>
        <v>U0_12加速时间</v>
      </c>
      <c r="AA15" s="4" t="str">
        <f t="shared" si="13"/>
        <v>D2610</v>
      </c>
      <c r="AB15" s="138" t="str">
        <f t="shared" si="14"/>
        <v>U0_13加速时间</v>
      </c>
      <c r="AC15" s="4" t="str">
        <f t="shared" si="15"/>
        <v>D2660</v>
      </c>
      <c r="AD15" s="138" t="str">
        <f t="shared" si="16"/>
        <v>U0_14加速时间</v>
      </c>
      <c r="AE15" s="4" t="str">
        <f t="shared" si="17"/>
        <v>D2710</v>
      </c>
      <c r="AF15" s="138" t="str">
        <f t="shared" si="18"/>
        <v>U0_15加速时间</v>
      </c>
      <c r="AG15" s="4" t="str">
        <f t="shared" si="19"/>
        <v>D2760</v>
      </c>
      <c r="AH15" s="138" t="str">
        <f t="shared" si="20"/>
        <v>U0_16加速时间</v>
      </c>
      <c r="AI15" s="4" t="str">
        <f t="shared" si="21"/>
        <v>D2810</v>
      </c>
      <c r="AJ15" s="138" t="str">
        <f>AJ$3&amp;$A15</f>
        <v>U2_1加速时间</v>
      </c>
      <c r="AK15" s="4" t="str">
        <f>$B$2&amp;($B15+850)</f>
        <v>D2860</v>
      </c>
      <c r="AL15" s="138" t="str">
        <f>AL$3&amp;$A15</f>
        <v>U2_2加速时间</v>
      </c>
      <c r="AM15" s="4" t="str">
        <f>$B$2&amp;($B15+900)</f>
        <v>D2910</v>
      </c>
      <c r="AN15" s="138" t="str">
        <f>AN$3&amp;$A15</f>
        <v>U2_3加速时间</v>
      </c>
      <c r="AO15" s="4" t="str">
        <f t="shared" si="22"/>
        <v>D2960</v>
      </c>
      <c r="AP15" s="138" t="str">
        <f>AP$3&amp;$A15</f>
        <v>U2_4加速时间</v>
      </c>
      <c r="AQ15" s="4" t="str">
        <f t="shared" si="23"/>
        <v>D3010</v>
      </c>
      <c r="AR15" s="138" t="str">
        <f>AR$3&amp;$A15</f>
        <v>U2_5加速时间</v>
      </c>
      <c r="AS15" s="4" t="str">
        <f t="shared" si="24"/>
        <v>D3060</v>
      </c>
      <c r="AT15" s="138" t="str">
        <f>AT$3&amp;$A15</f>
        <v>U2_6加速时间</v>
      </c>
      <c r="AU15" s="4" t="str">
        <f t="shared" si="25"/>
        <v>D3110</v>
      </c>
      <c r="AV15" s="138" t="str">
        <f>AV$3&amp;$A15</f>
        <v>U2_7加速时间</v>
      </c>
      <c r="AW15" s="4" t="str">
        <f t="shared" si="26"/>
        <v>D3160</v>
      </c>
      <c r="AX15" s="138" t="str">
        <f>AX$3&amp;$A15</f>
        <v>U2_8加速时间</v>
      </c>
      <c r="AY15" s="4" t="str">
        <f t="shared" si="27"/>
        <v>D3210</v>
      </c>
      <c r="AZ15" s="138" t="str">
        <f>AZ$3&amp;$A15</f>
        <v>U2_9加速时间</v>
      </c>
      <c r="BA15" s="4" t="str">
        <f t="shared" si="28"/>
        <v>D3260</v>
      </c>
      <c r="BB15" s="138" t="str">
        <f>BB$3&amp;$A15</f>
        <v>U2_10加速时间</v>
      </c>
      <c r="BC15" s="4" t="str">
        <f t="shared" si="29"/>
        <v>D3310</v>
      </c>
      <c r="BD15" s="138" t="str">
        <f>BD$3&amp;$A15</f>
        <v>U2_11加速时间</v>
      </c>
      <c r="BE15" s="4" t="str">
        <f t="shared" si="30"/>
        <v>D3360</v>
      </c>
      <c r="BF15" s="138" t="str">
        <f>BF$3&amp;$A15</f>
        <v>U2_12加速时间</v>
      </c>
      <c r="BG15" s="4" t="str">
        <f t="shared" si="31"/>
        <v>D3410</v>
      </c>
      <c r="BH15" s="138" t="str">
        <f t="shared" si="32"/>
        <v>U2_13加速时间</v>
      </c>
      <c r="BI15" s="4" t="str">
        <f t="shared" si="33"/>
        <v>D3460</v>
      </c>
      <c r="BJ15" s="138" t="str">
        <f t="shared" si="34"/>
        <v>U2_14加速时间</v>
      </c>
      <c r="BK15" s="4" t="str">
        <f t="shared" si="35"/>
        <v>D3510</v>
      </c>
      <c r="BL15" s="138" t="str">
        <f t="shared" si="36"/>
        <v>U2_15加速时间</v>
      </c>
      <c r="BM15" s="4" t="str">
        <f t="shared" si="37"/>
        <v>D3560</v>
      </c>
      <c r="BN15" s="138" t="str">
        <f t="shared" si="38"/>
        <v>U2_16加速时间</v>
      </c>
      <c r="BO15" s="4" t="str">
        <f t="shared" si="39"/>
        <v>D3610</v>
      </c>
      <c r="BP15" s="138"/>
      <c r="BQ15" s="4" t="str">
        <f>$B$2&amp;($B15+1650)</f>
        <v>D3660</v>
      </c>
      <c r="BS15" s="4" t="str">
        <f>$B$2&amp;($B15+1700)</f>
        <v>D3710</v>
      </c>
    </row>
    <row r="16" spans="3:68">
      <c r="C16" s="6"/>
      <c r="D16" s="6"/>
      <c r="F16" s="138"/>
      <c r="H16" s="138"/>
      <c r="J16" s="138"/>
      <c r="L16" s="138"/>
      <c r="N16" s="138"/>
      <c r="P16" s="138"/>
      <c r="R16" s="138"/>
      <c r="T16" s="138"/>
      <c r="V16" s="138"/>
      <c r="X16" s="138"/>
      <c r="Z16" s="138"/>
      <c r="AB16" s="138"/>
      <c r="AD16" s="138"/>
      <c r="AF16" s="138"/>
      <c r="AH16" s="138"/>
      <c r="AJ16" s="138"/>
      <c r="AL16" s="138"/>
      <c r="AN16" s="138"/>
      <c r="AP16" s="138"/>
      <c r="AR16" s="138"/>
      <c r="AT16" s="138"/>
      <c r="AV16" s="138"/>
      <c r="AX16" s="138"/>
      <c r="AZ16" s="138"/>
      <c r="BB16" s="138"/>
      <c r="BD16" s="138"/>
      <c r="BF16" s="138"/>
      <c r="BH16" s="138"/>
      <c r="BJ16" s="138"/>
      <c r="BL16" s="138"/>
      <c r="BN16" s="138"/>
      <c r="BP16" s="138"/>
    </row>
    <row r="17" spans="1:71">
      <c r="A17" s="4" t="s">
        <v>3698</v>
      </c>
      <c r="B17" s="4">
        <f>B15+2</f>
        <v>2012</v>
      </c>
      <c r="C17" s="6" t="str">
        <f t="shared" si="0"/>
        <v>D2012</v>
      </c>
      <c r="D17" s="6" t="str">
        <f>D$3&amp;$A17</f>
        <v>U0_1减速时间</v>
      </c>
      <c r="E17" s="4" t="str">
        <f t="shared" si="1"/>
        <v>D2062</v>
      </c>
      <c r="F17" s="138" t="str">
        <f>F$3&amp;$A17</f>
        <v>U0_2减速时间</v>
      </c>
      <c r="G17" s="4" t="str">
        <f t="shared" si="2"/>
        <v>D2112</v>
      </c>
      <c r="H17" s="138" t="str">
        <f>H$3&amp;$A17</f>
        <v>U0_3减速时间</v>
      </c>
      <c r="I17" s="4" t="str">
        <f t="shared" si="3"/>
        <v>D2162</v>
      </c>
      <c r="J17" s="138" t="str">
        <f>J$3&amp;$A17</f>
        <v>U0_4减速时间</v>
      </c>
      <c r="K17" s="4" t="str">
        <f t="shared" si="4"/>
        <v>D2212</v>
      </c>
      <c r="L17" s="138" t="str">
        <f>L$3&amp;$A17</f>
        <v>U0_5减速时间</v>
      </c>
      <c r="M17" s="4" t="str">
        <f t="shared" si="5"/>
        <v>D2262</v>
      </c>
      <c r="N17" s="138" t="str">
        <f>N$3&amp;$A17</f>
        <v>U0_6减速时间</v>
      </c>
      <c r="O17" s="4" t="str">
        <f t="shared" si="6"/>
        <v>D2312</v>
      </c>
      <c r="P17" s="138" t="str">
        <f>P$3&amp;$A17</f>
        <v>U0_7减速时间</v>
      </c>
      <c r="Q17" s="4" t="str">
        <f t="shared" si="7"/>
        <v>D2362</v>
      </c>
      <c r="R17" s="138" t="str">
        <f>R$3&amp;$A17</f>
        <v>U0_8减速时间</v>
      </c>
      <c r="S17" s="4" t="str">
        <f t="shared" si="8"/>
        <v>D2412</v>
      </c>
      <c r="T17" s="138" t="str">
        <f>T$3&amp;$A17</f>
        <v>U0_9减速时间</v>
      </c>
      <c r="U17" s="4" t="str">
        <f t="shared" si="9"/>
        <v>D2462</v>
      </c>
      <c r="V17" s="138" t="str">
        <f>V$3&amp;$A17</f>
        <v>U0_10减速时间</v>
      </c>
      <c r="W17" s="4" t="str">
        <f t="shared" si="10"/>
        <v>D2512</v>
      </c>
      <c r="X17" s="138" t="str">
        <f>X$3&amp;$A17</f>
        <v>U0_11减速时间</v>
      </c>
      <c r="Y17" s="4" t="str">
        <f t="shared" si="11"/>
        <v>D2562</v>
      </c>
      <c r="Z17" s="138" t="str">
        <f t="shared" si="12"/>
        <v>U0_12减速时间</v>
      </c>
      <c r="AA17" s="4" t="str">
        <f t="shared" si="13"/>
        <v>D2612</v>
      </c>
      <c r="AB17" s="138" t="str">
        <f t="shared" si="14"/>
        <v>U0_13减速时间</v>
      </c>
      <c r="AC17" s="4" t="str">
        <f t="shared" si="15"/>
        <v>D2662</v>
      </c>
      <c r="AD17" s="138" t="str">
        <f t="shared" si="16"/>
        <v>U0_14减速时间</v>
      </c>
      <c r="AE17" s="4" t="str">
        <f t="shared" si="17"/>
        <v>D2712</v>
      </c>
      <c r="AF17" s="138" t="str">
        <f t="shared" si="18"/>
        <v>U0_15减速时间</v>
      </c>
      <c r="AG17" s="4" t="str">
        <f t="shared" si="19"/>
        <v>D2762</v>
      </c>
      <c r="AH17" s="138" t="str">
        <f t="shared" si="20"/>
        <v>U0_16减速时间</v>
      </c>
      <c r="AI17" s="4" t="str">
        <f t="shared" si="21"/>
        <v>D2812</v>
      </c>
      <c r="AJ17" s="138" t="str">
        <f>AJ$3&amp;$A17</f>
        <v>U2_1减速时间</v>
      </c>
      <c r="AK17" s="4" t="str">
        <f>$B$2&amp;($B17+850)</f>
        <v>D2862</v>
      </c>
      <c r="AL17" s="138" t="str">
        <f>AL$3&amp;$A17</f>
        <v>U2_2减速时间</v>
      </c>
      <c r="AM17" s="4" t="str">
        <f>$B$2&amp;($B17+900)</f>
        <v>D2912</v>
      </c>
      <c r="AN17" s="138" t="str">
        <f>AN$3&amp;$A17</f>
        <v>U2_3减速时间</v>
      </c>
      <c r="AO17" s="4" t="str">
        <f t="shared" si="22"/>
        <v>D2962</v>
      </c>
      <c r="AP17" s="138" t="str">
        <f>AP$3&amp;$A17</f>
        <v>U2_4减速时间</v>
      </c>
      <c r="AQ17" s="4" t="str">
        <f t="shared" si="23"/>
        <v>D3012</v>
      </c>
      <c r="AR17" s="138" t="str">
        <f>AR$3&amp;$A17</f>
        <v>U2_5减速时间</v>
      </c>
      <c r="AS17" s="4" t="str">
        <f t="shared" si="24"/>
        <v>D3062</v>
      </c>
      <c r="AT17" s="138" t="str">
        <f>AT$3&amp;$A17</f>
        <v>U2_6减速时间</v>
      </c>
      <c r="AU17" s="4" t="str">
        <f t="shared" si="25"/>
        <v>D3112</v>
      </c>
      <c r="AV17" s="138" t="str">
        <f>AV$3&amp;$A17</f>
        <v>U2_7减速时间</v>
      </c>
      <c r="AW17" s="4" t="str">
        <f t="shared" si="26"/>
        <v>D3162</v>
      </c>
      <c r="AX17" s="138" t="str">
        <f>AX$3&amp;$A17</f>
        <v>U2_8减速时间</v>
      </c>
      <c r="AY17" s="4" t="str">
        <f t="shared" si="27"/>
        <v>D3212</v>
      </c>
      <c r="AZ17" s="138" t="str">
        <f>AZ$3&amp;$A17</f>
        <v>U2_9减速时间</v>
      </c>
      <c r="BA17" s="4" t="str">
        <f t="shared" si="28"/>
        <v>D3262</v>
      </c>
      <c r="BB17" s="138" t="str">
        <f>BB$3&amp;$A17</f>
        <v>U2_10减速时间</v>
      </c>
      <c r="BC17" s="4" t="str">
        <f t="shared" si="29"/>
        <v>D3312</v>
      </c>
      <c r="BD17" s="138" t="str">
        <f>BD$3&amp;$A17</f>
        <v>U2_11减速时间</v>
      </c>
      <c r="BE17" s="4" t="str">
        <f t="shared" si="30"/>
        <v>D3362</v>
      </c>
      <c r="BF17" s="138" t="str">
        <f>BF$3&amp;$A17</f>
        <v>U2_12减速时间</v>
      </c>
      <c r="BG17" s="4" t="str">
        <f t="shared" si="31"/>
        <v>D3412</v>
      </c>
      <c r="BH17" s="138" t="str">
        <f t="shared" si="32"/>
        <v>U2_13减速时间</v>
      </c>
      <c r="BI17" s="4" t="str">
        <f t="shared" si="33"/>
        <v>D3462</v>
      </c>
      <c r="BJ17" s="138" t="str">
        <f t="shared" si="34"/>
        <v>U2_14减速时间</v>
      </c>
      <c r="BK17" s="4" t="str">
        <f t="shared" si="35"/>
        <v>D3512</v>
      </c>
      <c r="BL17" s="138" t="str">
        <f t="shared" si="36"/>
        <v>U2_15减速时间</v>
      </c>
      <c r="BM17" s="4" t="str">
        <f t="shared" si="37"/>
        <v>D3562</v>
      </c>
      <c r="BN17" s="138" t="str">
        <f t="shared" si="38"/>
        <v>U2_16减速时间</v>
      </c>
      <c r="BO17" s="4" t="str">
        <f t="shared" si="39"/>
        <v>D3612</v>
      </c>
      <c r="BP17" s="138"/>
      <c r="BQ17" s="4" t="str">
        <f>$B$2&amp;($B17+1650)</f>
        <v>D3662</v>
      </c>
      <c r="BS17" s="4" t="str">
        <f>$B$2&amp;($B17+1700)</f>
        <v>D3712</v>
      </c>
    </row>
    <row r="18" spans="3:68">
      <c r="C18" s="6"/>
      <c r="D18" s="6"/>
      <c r="H18" s="138"/>
      <c r="J18" s="138"/>
      <c r="L18" s="138"/>
      <c r="N18" s="138"/>
      <c r="P18" s="138"/>
      <c r="R18" s="138"/>
      <c r="T18" s="138"/>
      <c r="V18" s="138"/>
      <c r="X18" s="138"/>
      <c r="Z18" s="138"/>
      <c r="AB18" s="138"/>
      <c r="AD18" s="138"/>
      <c r="AF18" s="138"/>
      <c r="AH18" s="138"/>
      <c r="AJ18" s="138"/>
      <c r="AL18" s="138"/>
      <c r="AN18" s="138"/>
      <c r="AP18" s="138"/>
      <c r="AR18" s="138"/>
      <c r="AT18" s="138"/>
      <c r="AV18" s="138"/>
      <c r="AX18" s="138"/>
      <c r="AZ18" s="138"/>
      <c r="BB18" s="138"/>
      <c r="BD18" s="138"/>
      <c r="BF18" s="138"/>
      <c r="BH18" s="138"/>
      <c r="BJ18" s="138"/>
      <c r="BL18" s="138"/>
      <c r="BN18" s="138"/>
      <c r="BP18" s="138"/>
    </row>
    <row r="19" spans="1:71">
      <c r="A19" s="4" t="s">
        <v>3699</v>
      </c>
      <c r="B19" s="4">
        <f>B17+2</f>
        <v>2014</v>
      </c>
      <c r="C19" s="6" t="str">
        <f t="shared" si="0"/>
        <v>D2014</v>
      </c>
      <c r="D19" s="6" t="str">
        <f>D$3&amp;$A19</f>
        <v>U0_1目标速度</v>
      </c>
      <c r="E19" s="4" t="str">
        <f t="shared" si="1"/>
        <v>D2064</v>
      </c>
      <c r="F19" s="138" t="str">
        <f>F$3&amp;$A19</f>
        <v>U0_2目标速度</v>
      </c>
      <c r="G19" s="4" t="str">
        <f t="shared" si="2"/>
        <v>D2114</v>
      </c>
      <c r="H19" s="138" t="str">
        <f>H$3&amp;$A19</f>
        <v>U0_3目标速度</v>
      </c>
      <c r="I19" s="4" t="str">
        <f t="shared" si="3"/>
        <v>D2164</v>
      </c>
      <c r="J19" s="138" t="str">
        <f>J$3&amp;$A19</f>
        <v>U0_4目标速度</v>
      </c>
      <c r="K19" s="4" t="str">
        <f t="shared" si="4"/>
        <v>D2214</v>
      </c>
      <c r="L19" s="138" t="str">
        <f>L$3&amp;$A19</f>
        <v>U0_5目标速度</v>
      </c>
      <c r="M19" s="4" t="str">
        <f t="shared" si="5"/>
        <v>D2264</v>
      </c>
      <c r="N19" s="138" t="str">
        <f>N$3&amp;$A19</f>
        <v>U0_6目标速度</v>
      </c>
      <c r="O19" s="4" t="str">
        <f t="shared" si="6"/>
        <v>D2314</v>
      </c>
      <c r="P19" s="138" t="str">
        <f>P$3&amp;$A19</f>
        <v>U0_7目标速度</v>
      </c>
      <c r="Q19" s="4" t="str">
        <f t="shared" si="7"/>
        <v>D2364</v>
      </c>
      <c r="R19" s="138" t="str">
        <f>R$3&amp;$A19</f>
        <v>U0_8目标速度</v>
      </c>
      <c r="S19" s="4" t="str">
        <f t="shared" si="8"/>
        <v>D2414</v>
      </c>
      <c r="T19" s="138" t="str">
        <f>T$3&amp;$A19</f>
        <v>U0_9目标速度</v>
      </c>
      <c r="U19" s="4" t="str">
        <f t="shared" si="9"/>
        <v>D2464</v>
      </c>
      <c r="V19" s="138" t="str">
        <f>V$3&amp;$A19</f>
        <v>U0_10目标速度</v>
      </c>
      <c r="W19" s="4" t="str">
        <f t="shared" si="10"/>
        <v>D2514</v>
      </c>
      <c r="X19" s="138" t="str">
        <f>X$3&amp;$A19</f>
        <v>U0_11目标速度</v>
      </c>
      <c r="Y19" s="4" t="str">
        <f t="shared" si="11"/>
        <v>D2564</v>
      </c>
      <c r="Z19" s="138" t="str">
        <f t="shared" si="12"/>
        <v>U0_12目标速度</v>
      </c>
      <c r="AA19" s="4" t="str">
        <f t="shared" si="13"/>
        <v>D2614</v>
      </c>
      <c r="AB19" s="138" t="str">
        <f t="shared" si="14"/>
        <v>U0_13目标速度</v>
      </c>
      <c r="AC19" s="4" t="str">
        <f t="shared" si="15"/>
        <v>D2664</v>
      </c>
      <c r="AD19" s="138" t="str">
        <f t="shared" si="16"/>
        <v>U0_14目标速度</v>
      </c>
      <c r="AE19" s="4" t="str">
        <f t="shared" si="17"/>
        <v>D2714</v>
      </c>
      <c r="AF19" s="138" t="str">
        <f t="shared" si="18"/>
        <v>U0_15目标速度</v>
      </c>
      <c r="AG19" s="4" t="str">
        <f t="shared" si="19"/>
        <v>D2764</v>
      </c>
      <c r="AH19" s="138" t="str">
        <f t="shared" si="20"/>
        <v>U0_16目标速度</v>
      </c>
      <c r="AI19" s="4" t="str">
        <f t="shared" si="21"/>
        <v>D2814</v>
      </c>
      <c r="AJ19" s="138" t="str">
        <f>AJ$3&amp;$A19</f>
        <v>U2_1目标速度</v>
      </c>
      <c r="AK19" s="4" t="str">
        <f>$B$2&amp;($B19+850)</f>
        <v>D2864</v>
      </c>
      <c r="AL19" s="138" t="str">
        <f>AL$3&amp;$A19</f>
        <v>U2_2目标速度</v>
      </c>
      <c r="AM19" s="4" t="str">
        <f>$B$2&amp;($B19+900)</f>
        <v>D2914</v>
      </c>
      <c r="AN19" s="138" t="str">
        <f>AN$3&amp;$A19</f>
        <v>U2_3目标速度</v>
      </c>
      <c r="AO19" s="4" t="str">
        <f t="shared" si="22"/>
        <v>D2964</v>
      </c>
      <c r="AP19" s="138" t="str">
        <f>AP$3&amp;$A19</f>
        <v>U2_4目标速度</v>
      </c>
      <c r="AQ19" s="4" t="str">
        <f t="shared" si="23"/>
        <v>D3014</v>
      </c>
      <c r="AR19" s="138" t="str">
        <f>AR$3&amp;$A19</f>
        <v>U2_5目标速度</v>
      </c>
      <c r="AS19" s="4" t="str">
        <f t="shared" si="24"/>
        <v>D3064</v>
      </c>
      <c r="AT19" s="138" t="str">
        <f>AT$3&amp;$A19</f>
        <v>U2_6目标速度</v>
      </c>
      <c r="AU19" s="4" t="str">
        <f t="shared" si="25"/>
        <v>D3114</v>
      </c>
      <c r="AV19" s="138" t="str">
        <f>AV$3&amp;$A19</f>
        <v>U2_7目标速度</v>
      </c>
      <c r="AW19" s="4" t="str">
        <f t="shared" si="26"/>
        <v>D3164</v>
      </c>
      <c r="AX19" s="138" t="str">
        <f>AX$3&amp;$A19</f>
        <v>U2_8目标速度</v>
      </c>
      <c r="AY19" s="4" t="str">
        <f t="shared" si="27"/>
        <v>D3214</v>
      </c>
      <c r="AZ19" s="138" t="str">
        <f>AZ$3&amp;$A19</f>
        <v>U2_9目标速度</v>
      </c>
      <c r="BA19" s="4" t="str">
        <f t="shared" si="28"/>
        <v>D3264</v>
      </c>
      <c r="BB19" s="138" t="str">
        <f>BB$3&amp;$A19</f>
        <v>U2_10目标速度</v>
      </c>
      <c r="BC19" s="4" t="str">
        <f t="shared" si="29"/>
        <v>D3314</v>
      </c>
      <c r="BD19" s="138" t="str">
        <f>BD$3&amp;$A19</f>
        <v>U2_11目标速度</v>
      </c>
      <c r="BE19" s="4" t="str">
        <f t="shared" si="30"/>
        <v>D3364</v>
      </c>
      <c r="BF19" s="138" t="str">
        <f>BF$3&amp;$A19</f>
        <v>U2_12目标速度</v>
      </c>
      <c r="BG19" s="4" t="str">
        <f t="shared" si="31"/>
        <v>D3414</v>
      </c>
      <c r="BH19" s="138" t="str">
        <f t="shared" si="32"/>
        <v>U2_13目标速度</v>
      </c>
      <c r="BI19" s="4" t="str">
        <f t="shared" si="33"/>
        <v>D3464</v>
      </c>
      <c r="BJ19" s="138" t="str">
        <f t="shared" si="34"/>
        <v>U2_14目标速度</v>
      </c>
      <c r="BK19" s="4" t="str">
        <f t="shared" si="35"/>
        <v>D3514</v>
      </c>
      <c r="BL19" s="138" t="str">
        <f t="shared" si="36"/>
        <v>U2_15目标速度</v>
      </c>
      <c r="BM19" s="4" t="str">
        <f t="shared" si="37"/>
        <v>D3564</v>
      </c>
      <c r="BN19" s="138" t="str">
        <f t="shared" si="38"/>
        <v>U2_16目标速度</v>
      </c>
      <c r="BO19" s="4" t="str">
        <f t="shared" si="39"/>
        <v>D3614</v>
      </c>
      <c r="BP19" s="138"/>
      <c r="BQ19" s="4" t="str">
        <f>$B$2&amp;($B19+1650)</f>
        <v>D3664</v>
      </c>
      <c r="BS19" s="4" t="str">
        <f>$B$2&amp;($B19+1700)</f>
        <v>D3714</v>
      </c>
    </row>
    <row r="20" spans="3:68">
      <c r="C20" s="6"/>
      <c r="D20" s="6"/>
      <c r="F20" s="138"/>
      <c r="H20" s="138"/>
      <c r="J20" s="138"/>
      <c r="L20" s="138"/>
      <c r="N20" s="138"/>
      <c r="P20" s="138"/>
      <c r="R20" s="138"/>
      <c r="T20" s="138"/>
      <c r="V20" s="138"/>
      <c r="X20" s="138"/>
      <c r="Z20" s="138"/>
      <c r="AB20" s="138"/>
      <c r="AD20" s="138"/>
      <c r="AF20" s="138"/>
      <c r="AH20" s="138"/>
      <c r="AJ20" s="138"/>
      <c r="AL20" s="138"/>
      <c r="AN20" s="138"/>
      <c r="AP20" s="138"/>
      <c r="AR20" s="138"/>
      <c r="AT20" s="138"/>
      <c r="AV20" s="138"/>
      <c r="AX20" s="138"/>
      <c r="AZ20" s="138"/>
      <c r="BB20" s="138"/>
      <c r="BD20" s="138"/>
      <c r="BF20" s="138"/>
      <c r="BH20" s="138"/>
      <c r="BJ20" s="138"/>
      <c r="BL20" s="138"/>
      <c r="BN20" s="138"/>
      <c r="BP20" s="138"/>
    </row>
    <row r="21" spans="1:71">
      <c r="A21" s="4" t="s">
        <v>3700</v>
      </c>
      <c r="B21" s="4">
        <f>B19+2</f>
        <v>2016</v>
      </c>
      <c r="C21" s="6" t="str">
        <f t="shared" si="0"/>
        <v>D2016</v>
      </c>
      <c r="D21" s="6" t="str">
        <f>D$3&amp;$A21</f>
        <v>U0_1目标位置</v>
      </c>
      <c r="E21" s="4" t="str">
        <f t="shared" si="1"/>
        <v>D2066</v>
      </c>
      <c r="F21" s="138" t="str">
        <f>F$3&amp;$A21</f>
        <v>U0_2目标位置</v>
      </c>
      <c r="G21" s="4" t="str">
        <f t="shared" si="2"/>
        <v>D2116</v>
      </c>
      <c r="H21" s="138" t="str">
        <f>H$3&amp;$A21</f>
        <v>U0_3目标位置</v>
      </c>
      <c r="I21" s="4" t="str">
        <f t="shared" si="3"/>
        <v>D2166</v>
      </c>
      <c r="J21" s="138" t="str">
        <f>J$3&amp;$A21</f>
        <v>U0_4目标位置</v>
      </c>
      <c r="K21" s="4" t="str">
        <f t="shared" si="4"/>
        <v>D2216</v>
      </c>
      <c r="L21" s="138" t="str">
        <f>L$3&amp;$A21</f>
        <v>U0_5目标位置</v>
      </c>
      <c r="M21" s="4" t="str">
        <f t="shared" si="5"/>
        <v>D2266</v>
      </c>
      <c r="N21" s="138" t="str">
        <f>N$3&amp;$A21</f>
        <v>U0_6目标位置</v>
      </c>
      <c r="O21" s="4" t="str">
        <f t="shared" si="6"/>
        <v>D2316</v>
      </c>
      <c r="P21" s="138" t="str">
        <f>P$3&amp;$A21</f>
        <v>U0_7目标位置</v>
      </c>
      <c r="Q21" s="4" t="str">
        <f t="shared" si="7"/>
        <v>D2366</v>
      </c>
      <c r="R21" s="138" t="str">
        <f>R$3&amp;$A21</f>
        <v>U0_8目标位置</v>
      </c>
      <c r="S21" s="4" t="str">
        <f t="shared" si="8"/>
        <v>D2416</v>
      </c>
      <c r="T21" s="138" t="str">
        <f>T$3&amp;$A21</f>
        <v>U0_9目标位置</v>
      </c>
      <c r="U21" s="4" t="str">
        <f t="shared" si="9"/>
        <v>D2466</v>
      </c>
      <c r="V21" s="138" t="str">
        <f>V$3&amp;$A21</f>
        <v>U0_10目标位置</v>
      </c>
      <c r="W21" s="4" t="str">
        <f t="shared" si="10"/>
        <v>D2516</v>
      </c>
      <c r="X21" s="138" t="str">
        <f>X$3&amp;$A21</f>
        <v>U0_11目标位置</v>
      </c>
      <c r="Y21" s="4" t="str">
        <f t="shared" si="11"/>
        <v>D2566</v>
      </c>
      <c r="Z21" s="138" t="str">
        <f t="shared" si="12"/>
        <v>U0_12目标位置</v>
      </c>
      <c r="AA21" s="4" t="str">
        <f t="shared" si="13"/>
        <v>D2616</v>
      </c>
      <c r="AB21" s="138" t="str">
        <f t="shared" si="14"/>
        <v>U0_13目标位置</v>
      </c>
      <c r="AC21" s="4" t="str">
        <f t="shared" si="15"/>
        <v>D2666</v>
      </c>
      <c r="AD21" s="138" t="str">
        <f t="shared" si="16"/>
        <v>U0_14目标位置</v>
      </c>
      <c r="AE21" s="4" t="str">
        <f t="shared" si="17"/>
        <v>D2716</v>
      </c>
      <c r="AF21" s="138" t="str">
        <f t="shared" si="18"/>
        <v>U0_15目标位置</v>
      </c>
      <c r="AG21" s="4" t="str">
        <f t="shared" si="19"/>
        <v>D2766</v>
      </c>
      <c r="AH21" s="138" t="str">
        <f t="shared" si="20"/>
        <v>U0_16目标位置</v>
      </c>
      <c r="AI21" s="4" t="str">
        <f t="shared" si="21"/>
        <v>D2816</v>
      </c>
      <c r="AJ21" s="138" t="str">
        <f>AJ$3&amp;$A21</f>
        <v>U2_1目标位置</v>
      </c>
      <c r="AK21" s="4" t="str">
        <f>$B$2&amp;($B21+850)</f>
        <v>D2866</v>
      </c>
      <c r="AL21" s="138" t="str">
        <f>AL$3&amp;$A21</f>
        <v>U2_2目标位置</v>
      </c>
      <c r="AM21" s="4" t="str">
        <f>$B$2&amp;($B21+900)</f>
        <v>D2916</v>
      </c>
      <c r="AN21" s="138" t="str">
        <f>AN$3&amp;$A21</f>
        <v>U2_3目标位置</v>
      </c>
      <c r="AO21" s="4" t="str">
        <f t="shared" si="22"/>
        <v>D2966</v>
      </c>
      <c r="AP21" s="138" t="str">
        <f>AP$3&amp;$A21</f>
        <v>U2_4目标位置</v>
      </c>
      <c r="AQ21" s="4" t="str">
        <f t="shared" si="23"/>
        <v>D3016</v>
      </c>
      <c r="AR21" s="138" t="str">
        <f>AR$3&amp;$A21</f>
        <v>U2_5目标位置</v>
      </c>
      <c r="AS21" s="4" t="str">
        <f t="shared" si="24"/>
        <v>D3066</v>
      </c>
      <c r="AT21" s="138" t="str">
        <f>AT$3&amp;$A21</f>
        <v>U2_6目标位置</v>
      </c>
      <c r="AU21" s="4" t="str">
        <f t="shared" si="25"/>
        <v>D3116</v>
      </c>
      <c r="AV21" s="138" t="str">
        <f>AV$3&amp;$A21</f>
        <v>U2_7目标位置</v>
      </c>
      <c r="AW21" s="4" t="str">
        <f t="shared" si="26"/>
        <v>D3166</v>
      </c>
      <c r="AX21" s="138" t="str">
        <f>AX$3&amp;$A21</f>
        <v>U2_8目标位置</v>
      </c>
      <c r="AY21" s="4" t="str">
        <f t="shared" si="27"/>
        <v>D3216</v>
      </c>
      <c r="AZ21" s="138" t="str">
        <f>AZ$3&amp;$A21</f>
        <v>U2_9目标位置</v>
      </c>
      <c r="BA21" s="4" t="str">
        <f t="shared" si="28"/>
        <v>D3266</v>
      </c>
      <c r="BB21" s="138" t="str">
        <f>BB$3&amp;$A21</f>
        <v>U2_10目标位置</v>
      </c>
      <c r="BC21" s="4" t="str">
        <f t="shared" si="29"/>
        <v>D3316</v>
      </c>
      <c r="BD21" s="138" t="str">
        <f>BD$3&amp;$A21</f>
        <v>U2_11目标位置</v>
      </c>
      <c r="BE21" s="4" t="str">
        <f t="shared" si="30"/>
        <v>D3366</v>
      </c>
      <c r="BF21" s="138" t="str">
        <f>BF$3&amp;$A21</f>
        <v>U2_12目标位置</v>
      </c>
      <c r="BG21" s="4" t="str">
        <f t="shared" si="31"/>
        <v>D3416</v>
      </c>
      <c r="BH21" s="138" t="str">
        <f t="shared" si="32"/>
        <v>U2_13目标位置</v>
      </c>
      <c r="BI21" s="4" t="str">
        <f t="shared" si="33"/>
        <v>D3466</v>
      </c>
      <c r="BJ21" s="138" t="str">
        <f t="shared" si="34"/>
        <v>U2_14目标位置</v>
      </c>
      <c r="BK21" s="4" t="str">
        <f t="shared" si="35"/>
        <v>D3516</v>
      </c>
      <c r="BL21" s="138" t="str">
        <f t="shared" si="36"/>
        <v>U2_15目标位置</v>
      </c>
      <c r="BM21" s="4" t="str">
        <f t="shared" si="37"/>
        <v>D3566</v>
      </c>
      <c r="BN21" s="138" t="str">
        <f t="shared" si="38"/>
        <v>U2_16目标位置</v>
      </c>
      <c r="BO21" s="4" t="str">
        <f t="shared" si="39"/>
        <v>D3616</v>
      </c>
      <c r="BP21" s="138"/>
      <c r="BQ21" s="4" t="str">
        <f>$B$2&amp;($B21+1650)</f>
        <v>D3666</v>
      </c>
      <c r="BS21" s="4" t="str">
        <f>$B$2&amp;($B21+1700)</f>
        <v>D3716</v>
      </c>
    </row>
    <row r="22" spans="3:68">
      <c r="C22" s="6"/>
      <c r="D22" s="6"/>
      <c r="F22" s="138"/>
      <c r="H22" s="138"/>
      <c r="J22" s="138"/>
      <c r="L22" s="138"/>
      <c r="N22" s="138"/>
      <c r="P22" s="138"/>
      <c r="R22" s="138"/>
      <c r="T22" s="138"/>
      <c r="V22" s="138"/>
      <c r="X22" s="138"/>
      <c r="Z22" s="138"/>
      <c r="AB22" s="138"/>
      <c r="AD22" s="138"/>
      <c r="AF22" s="138"/>
      <c r="AH22" s="138"/>
      <c r="AJ22" s="138"/>
      <c r="AL22" s="138"/>
      <c r="AN22" s="138"/>
      <c r="AP22" s="138"/>
      <c r="AR22" s="138"/>
      <c r="AT22" s="138"/>
      <c r="AV22" s="138"/>
      <c r="AX22" s="138"/>
      <c r="AZ22" s="138"/>
      <c r="BB22" s="138"/>
      <c r="BD22" s="138"/>
      <c r="BF22" s="138"/>
      <c r="BH22" s="138"/>
      <c r="BJ22" s="138"/>
      <c r="BL22" s="138"/>
      <c r="BN22" s="138"/>
      <c r="BP22" s="138"/>
    </row>
    <row r="23" spans="1:71">
      <c r="A23" s="4" t="s">
        <v>3701</v>
      </c>
      <c r="B23" s="4">
        <f>B21+2</f>
        <v>2018</v>
      </c>
      <c r="C23" s="4" t="str">
        <f t="shared" si="0"/>
        <v>D2018</v>
      </c>
      <c r="D23" s="138" t="str">
        <f>D$3&amp;$A23</f>
        <v>U0_1目标转矩</v>
      </c>
      <c r="E23" s="4" t="str">
        <f t="shared" si="1"/>
        <v>D2068</v>
      </c>
      <c r="F23" s="138" t="str">
        <f>F$3&amp;$A23</f>
        <v>U0_2目标转矩</v>
      </c>
      <c r="G23" s="4" t="str">
        <f t="shared" si="2"/>
        <v>D2118</v>
      </c>
      <c r="H23" s="138" t="str">
        <f>H$3&amp;$A23</f>
        <v>U0_3目标转矩</v>
      </c>
      <c r="I23" s="4" t="str">
        <f t="shared" si="3"/>
        <v>D2168</v>
      </c>
      <c r="J23" s="138" t="str">
        <f>J$3&amp;$A23</f>
        <v>U0_4目标转矩</v>
      </c>
      <c r="K23" s="4" t="str">
        <f t="shared" si="4"/>
        <v>D2218</v>
      </c>
      <c r="L23" s="138" t="str">
        <f>L$3&amp;$A23</f>
        <v>U0_5目标转矩</v>
      </c>
      <c r="M23" s="4" t="str">
        <f t="shared" si="5"/>
        <v>D2268</v>
      </c>
      <c r="N23" s="138" t="str">
        <f>N$3&amp;$A23</f>
        <v>U0_6目标转矩</v>
      </c>
      <c r="O23" s="4" t="str">
        <f t="shared" si="6"/>
        <v>D2318</v>
      </c>
      <c r="P23" s="138" t="str">
        <f>P$3&amp;$A23</f>
        <v>U0_7目标转矩</v>
      </c>
      <c r="Q23" s="4" t="str">
        <f t="shared" si="7"/>
        <v>D2368</v>
      </c>
      <c r="R23" s="138" t="str">
        <f>R$3&amp;$A23</f>
        <v>U0_8目标转矩</v>
      </c>
      <c r="S23" s="4" t="str">
        <f t="shared" si="8"/>
        <v>D2418</v>
      </c>
      <c r="T23" s="138" t="str">
        <f>T$3&amp;$A23</f>
        <v>U0_9目标转矩</v>
      </c>
      <c r="U23" s="4" t="str">
        <f t="shared" si="9"/>
        <v>D2468</v>
      </c>
      <c r="V23" s="138" t="str">
        <f>V$3&amp;$A23</f>
        <v>U0_10目标转矩</v>
      </c>
      <c r="W23" s="4" t="str">
        <f t="shared" si="10"/>
        <v>D2518</v>
      </c>
      <c r="X23" s="138" t="str">
        <f>X$3&amp;$A23</f>
        <v>U0_11目标转矩</v>
      </c>
      <c r="Y23" s="4" t="str">
        <f t="shared" si="11"/>
        <v>D2568</v>
      </c>
      <c r="Z23" s="138" t="str">
        <f t="shared" si="12"/>
        <v>U0_12目标转矩</v>
      </c>
      <c r="AA23" s="4" t="str">
        <f t="shared" si="13"/>
        <v>D2618</v>
      </c>
      <c r="AB23" s="138" t="str">
        <f t="shared" si="14"/>
        <v>U0_13目标转矩</v>
      </c>
      <c r="AC23" s="4" t="str">
        <f t="shared" si="15"/>
        <v>D2668</v>
      </c>
      <c r="AD23" s="138" t="str">
        <f t="shared" si="16"/>
        <v>U0_14目标转矩</v>
      </c>
      <c r="AE23" s="4" t="str">
        <f t="shared" si="17"/>
        <v>D2718</v>
      </c>
      <c r="AF23" s="138" t="str">
        <f t="shared" si="18"/>
        <v>U0_15目标转矩</v>
      </c>
      <c r="AG23" s="4" t="str">
        <f t="shared" si="19"/>
        <v>D2768</v>
      </c>
      <c r="AH23" s="138" t="str">
        <f t="shared" si="20"/>
        <v>U0_16目标转矩</v>
      </c>
      <c r="AI23" s="4" t="str">
        <f t="shared" si="21"/>
        <v>D2818</v>
      </c>
      <c r="AJ23" s="138" t="str">
        <f>AJ$3&amp;$A23</f>
        <v>U2_1目标转矩</v>
      </c>
      <c r="AK23" s="4" t="str">
        <f>$B$2&amp;($B23+850)</f>
        <v>D2868</v>
      </c>
      <c r="AL23" s="138" t="str">
        <f>AL$3&amp;$A23</f>
        <v>U2_2目标转矩</v>
      </c>
      <c r="AM23" s="4" t="str">
        <f>$B$2&amp;($B23+900)</f>
        <v>D2918</v>
      </c>
      <c r="AN23" s="138" t="str">
        <f>AN$3&amp;$A23</f>
        <v>U2_3目标转矩</v>
      </c>
      <c r="AO23" s="4" t="str">
        <f t="shared" si="22"/>
        <v>D2968</v>
      </c>
      <c r="AP23" s="138" t="str">
        <f>AP$3&amp;$A23</f>
        <v>U2_4目标转矩</v>
      </c>
      <c r="AQ23" s="4" t="str">
        <f t="shared" si="23"/>
        <v>D3018</v>
      </c>
      <c r="AR23" s="138" t="str">
        <f>AR$3&amp;$A23</f>
        <v>U2_5目标转矩</v>
      </c>
      <c r="AS23" s="4" t="str">
        <f t="shared" si="24"/>
        <v>D3068</v>
      </c>
      <c r="AT23" s="138" t="str">
        <f>AT$3&amp;$A23</f>
        <v>U2_6目标转矩</v>
      </c>
      <c r="AU23" s="4" t="str">
        <f t="shared" si="25"/>
        <v>D3118</v>
      </c>
      <c r="AV23" s="138" t="str">
        <f>AV$3&amp;$A23</f>
        <v>U2_7目标转矩</v>
      </c>
      <c r="AW23" s="4" t="str">
        <f t="shared" si="26"/>
        <v>D3168</v>
      </c>
      <c r="AX23" s="138" t="str">
        <f>AX$3&amp;$A23</f>
        <v>U2_8目标转矩</v>
      </c>
      <c r="AY23" s="4" t="str">
        <f t="shared" si="27"/>
        <v>D3218</v>
      </c>
      <c r="AZ23" s="138" t="str">
        <f>AZ$3&amp;$A23</f>
        <v>U2_9目标转矩</v>
      </c>
      <c r="BA23" s="4" t="str">
        <f t="shared" si="28"/>
        <v>D3268</v>
      </c>
      <c r="BB23" s="138" t="str">
        <f>BB$3&amp;$A23</f>
        <v>U2_10目标转矩</v>
      </c>
      <c r="BC23" s="4" t="str">
        <f t="shared" si="29"/>
        <v>D3318</v>
      </c>
      <c r="BD23" s="138" t="str">
        <f>BD$3&amp;$A23</f>
        <v>U2_11目标转矩</v>
      </c>
      <c r="BE23" s="4" t="str">
        <f t="shared" si="30"/>
        <v>D3368</v>
      </c>
      <c r="BF23" s="138" t="str">
        <f>BF$3&amp;$A23</f>
        <v>U2_12目标转矩</v>
      </c>
      <c r="BG23" s="4" t="str">
        <f t="shared" si="31"/>
        <v>D3418</v>
      </c>
      <c r="BH23" s="138" t="str">
        <f t="shared" si="32"/>
        <v>U2_13目标转矩</v>
      </c>
      <c r="BI23" s="4" t="str">
        <f t="shared" si="33"/>
        <v>D3468</v>
      </c>
      <c r="BJ23" s="138" t="str">
        <f t="shared" si="34"/>
        <v>U2_14目标转矩</v>
      </c>
      <c r="BK23" s="4" t="str">
        <f t="shared" si="35"/>
        <v>D3518</v>
      </c>
      <c r="BL23" s="138" t="str">
        <f t="shared" si="36"/>
        <v>U2_15目标转矩</v>
      </c>
      <c r="BM23" s="4" t="str">
        <f t="shared" si="37"/>
        <v>D3568</v>
      </c>
      <c r="BN23" s="138" t="str">
        <f t="shared" si="38"/>
        <v>U2_16目标转矩</v>
      </c>
      <c r="BO23" s="4" t="str">
        <f t="shared" si="39"/>
        <v>D3618</v>
      </c>
      <c r="BP23" s="138"/>
      <c r="BQ23" s="4" t="str">
        <f>$B$2&amp;($B23+1650)</f>
        <v>D3668</v>
      </c>
      <c r="BS23" s="4" t="str">
        <f>$B$2&amp;($B23+1700)</f>
        <v>D3718</v>
      </c>
    </row>
    <row r="24" spans="4:68">
      <c r="D24" s="138"/>
      <c r="F24" s="138"/>
      <c r="H24" s="138"/>
      <c r="J24" s="138"/>
      <c r="L24" s="138"/>
      <c r="N24" s="138"/>
      <c r="P24" s="138"/>
      <c r="R24" s="138"/>
      <c r="T24" s="138"/>
      <c r="V24" s="138"/>
      <c r="X24" s="138"/>
      <c r="Z24" s="138"/>
      <c r="AB24" s="138"/>
      <c r="AD24" s="138"/>
      <c r="AF24" s="138"/>
      <c r="AH24" s="138"/>
      <c r="AJ24" s="138"/>
      <c r="AL24" s="138"/>
      <c r="AN24" s="138"/>
      <c r="AP24" s="138"/>
      <c r="AR24" s="138"/>
      <c r="AT24" s="138"/>
      <c r="AV24" s="138"/>
      <c r="AX24" s="138"/>
      <c r="AZ24" s="138"/>
      <c r="BB24" s="138"/>
      <c r="BD24" s="138"/>
      <c r="BF24" s="138"/>
      <c r="BH24" s="138"/>
      <c r="BJ24" s="138"/>
      <c r="BL24" s="138"/>
      <c r="BN24" s="138"/>
      <c r="BP24" s="138"/>
    </row>
    <row r="25" spans="1:71">
      <c r="A25" s="4" t="s">
        <v>3702</v>
      </c>
      <c r="B25" s="4">
        <f>B23+2</f>
        <v>2020</v>
      </c>
      <c r="C25" s="4" t="str">
        <f t="shared" si="0"/>
        <v>D2020</v>
      </c>
      <c r="D25" s="138" t="str">
        <f>D$3&amp;$A25</f>
        <v>U0_1转矩模式最大速度</v>
      </c>
      <c r="E25" s="4" t="str">
        <f t="shared" si="1"/>
        <v>D2070</v>
      </c>
      <c r="F25" s="138" t="str">
        <f>F$3&amp;$A25</f>
        <v>U0_2转矩模式最大速度</v>
      </c>
      <c r="G25" s="4" t="str">
        <f t="shared" si="2"/>
        <v>D2120</v>
      </c>
      <c r="H25" s="138" t="str">
        <f>H$3&amp;$A25</f>
        <v>U0_3转矩模式最大速度</v>
      </c>
      <c r="I25" s="4" t="str">
        <f t="shared" si="3"/>
        <v>D2170</v>
      </c>
      <c r="J25" s="138" t="str">
        <f>J$3&amp;$A25</f>
        <v>U0_4转矩模式最大速度</v>
      </c>
      <c r="K25" s="4" t="str">
        <f t="shared" si="4"/>
        <v>D2220</v>
      </c>
      <c r="L25" s="138" t="str">
        <f>L$3&amp;$A25</f>
        <v>U0_5转矩模式最大速度</v>
      </c>
      <c r="M25" s="4" t="str">
        <f t="shared" si="5"/>
        <v>D2270</v>
      </c>
      <c r="N25" s="138" t="str">
        <f>N$3&amp;$A25</f>
        <v>U0_6转矩模式最大速度</v>
      </c>
      <c r="O25" s="4" t="str">
        <f t="shared" si="6"/>
        <v>D2320</v>
      </c>
      <c r="P25" s="138" t="str">
        <f>P$3&amp;$A25</f>
        <v>U0_7转矩模式最大速度</v>
      </c>
      <c r="Q25" s="4" t="str">
        <f t="shared" si="7"/>
        <v>D2370</v>
      </c>
      <c r="R25" s="138" t="str">
        <f>R$3&amp;$A25</f>
        <v>U0_8转矩模式最大速度</v>
      </c>
      <c r="S25" s="4" t="str">
        <f t="shared" si="8"/>
        <v>D2420</v>
      </c>
      <c r="T25" s="138" t="str">
        <f>T$3&amp;$A25</f>
        <v>U0_9转矩模式最大速度</v>
      </c>
      <c r="U25" s="4" t="str">
        <f t="shared" si="9"/>
        <v>D2470</v>
      </c>
      <c r="V25" s="138" t="str">
        <f>V$3&amp;$A25</f>
        <v>U0_10转矩模式最大速度</v>
      </c>
      <c r="W25" s="4" t="str">
        <f t="shared" si="10"/>
        <v>D2520</v>
      </c>
      <c r="X25" s="138" t="str">
        <f>X$3&amp;$A25</f>
        <v>U0_11转矩模式最大速度</v>
      </c>
      <c r="Y25" s="4" t="str">
        <f t="shared" si="11"/>
        <v>D2570</v>
      </c>
      <c r="Z25" s="138" t="str">
        <f t="shared" si="12"/>
        <v>U0_12转矩模式最大速度</v>
      </c>
      <c r="AA25" s="4" t="str">
        <f t="shared" si="13"/>
        <v>D2620</v>
      </c>
      <c r="AB25" s="138" t="str">
        <f t="shared" si="14"/>
        <v>U0_13转矩模式最大速度</v>
      </c>
      <c r="AC25" s="4" t="str">
        <f t="shared" si="15"/>
        <v>D2670</v>
      </c>
      <c r="AD25" s="138" t="str">
        <f t="shared" si="16"/>
        <v>U0_14转矩模式最大速度</v>
      </c>
      <c r="AE25" s="4" t="str">
        <f t="shared" si="17"/>
        <v>D2720</v>
      </c>
      <c r="AF25" s="138" t="str">
        <f t="shared" si="18"/>
        <v>U0_15转矩模式最大速度</v>
      </c>
      <c r="AG25" s="4" t="str">
        <f t="shared" si="19"/>
        <v>D2770</v>
      </c>
      <c r="AH25" s="138" t="str">
        <f t="shared" si="20"/>
        <v>U0_16转矩模式最大速度</v>
      </c>
      <c r="AI25" s="4" t="str">
        <f t="shared" si="21"/>
        <v>D2820</v>
      </c>
      <c r="AJ25" s="138" t="str">
        <f>AJ$3&amp;$A25</f>
        <v>U2_1转矩模式最大速度</v>
      </c>
      <c r="AK25" s="4" t="str">
        <f>$B$2&amp;($B25+850)</f>
        <v>D2870</v>
      </c>
      <c r="AL25" s="138" t="str">
        <f>AL$3&amp;$A25</f>
        <v>U2_2转矩模式最大速度</v>
      </c>
      <c r="AM25" s="4" t="str">
        <f>$B$2&amp;($B25+900)</f>
        <v>D2920</v>
      </c>
      <c r="AN25" s="138" t="str">
        <f>AN$3&amp;$A25</f>
        <v>U2_3转矩模式最大速度</v>
      </c>
      <c r="AO25" s="4" t="str">
        <f t="shared" si="22"/>
        <v>D2970</v>
      </c>
      <c r="AP25" s="138" t="str">
        <f>AP$3&amp;$A25</f>
        <v>U2_4转矩模式最大速度</v>
      </c>
      <c r="AQ25" s="4" t="str">
        <f t="shared" si="23"/>
        <v>D3020</v>
      </c>
      <c r="AR25" s="138" t="str">
        <f>AR$3&amp;$A25</f>
        <v>U2_5转矩模式最大速度</v>
      </c>
      <c r="AS25" s="4" t="str">
        <f t="shared" si="24"/>
        <v>D3070</v>
      </c>
      <c r="AT25" s="138" t="str">
        <f>AT$3&amp;$A25</f>
        <v>U2_6转矩模式最大速度</v>
      </c>
      <c r="AU25" s="4" t="str">
        <f t="shared" si="25"/>
        <v>D3120</v>
      </c>
      <c r="AV25" s="138" t="str">
        <f>AV$3&amp;$A25</f>
        <v>U2_7转矩模式最大速度</v>
      </c>
      <c r="AW25" s="4" t="str">
        <f t="shared" si="26"/>
        <v>D3170</v>
      </c>
      <c r="AX25" s="138" t="str">
        <f>AX$3&amp;$A25</f>
        <v>U2_8转矩模式最大速度</v>
      </c>
      <c r="AY25" s="4" t="str">
        <f t="shared" si="27"/>
        <v>D3220</v>
      </c>
      <c r="AZ25" s="138" t="str">
        <f>AZ$3&amp;$A25</f>
        <v>U2_9转矩模式最大速度</v>
      </c>
      <c r="BA25" s="4" t="str">
        <f t="shared" si="28"/>
        <v>D3270</v>
      </c>
      <c r="BB25" s="138" t="str">
        <f>BB$3&amp;$A25</f>
        <v>U2_10转矩模式最大速度</v>
      </c>
      <c r="BC25" s="4" t="str">
        <f t="shared" si="29"/>
        <v>D3320</v>
      </c>
      <c r="BD25" s="138" t="str">
        <f>BD$3&amp;$A25</f>
        <v>U2_11转矩模式最大速度</v>
      </c>
      <c r="BE25" s="4" t="str">
        <f t="shared" si="30"/>
        <v>D3370</v>
      </c>
      <c r="BF25" s="138" t="str">
        <f>BF$3&amp;$A25</f>
        <v>U2_12转矩模式最大速度</v>
      </c>
      <c r="BG25" s="4" t="str">
        <f t="shared" si="31"/>
        <v>D3420</v>
      </c>
      <c r="BH25" s="138" t="str">
        <f t="shared" si="32"/>
        <v>U2_13转矩模式最大速度</v>
      </c>
      <c r="BI25" s="4" t="str">
        <f t="shared" si="33"/>
        <v>D3470</v>
      </c>
      <c r="BJ25" s="138" t="str">
        <f t="shared" si="34"/>
        <v>U2_14转矩模式最大速度</v>
      </c>
      <c r="BK25" s="4" t="str">
        <f t="shared" si="35"/>
        <v>D3520</v>
      </c>
      <c r="BL25" s="138" t="str">
        <f t="shared" si="36"/>
        <v>U2_15转矩模式最大速度</v>
      </c>
      <c r="BM25" s="4" t="str">
        <f t="shared" si="37"/>
        <v>D3570</v>
      </c>
      <c r="BN25" s="138" t="str">
        <f t="shared" si="38"/>
        <v>U2_16转矩模式最大速度</v>
      </c>
      <c r="BO25" s="4" t="str">
        <f t="shared" si="39"/>
        <v>D3620</v>
      </c>
      <c r="BP25" s="138"/>
      <c r="BQ25" s="4" t="str">
        <f>$B$2&amp;($B25+1650)</f>
        <v>D3670</v>
      </c>
      <c r="BS25" s="4" t="str">
        <f>$B$2&amp;($B25+1700)</f>
        <v>D3720</v>
      </c>
    </row>
    <row r="26" spans="4:68">
      <c r="D26" s="138"/>
      <c r="F26" s="138"/>
      <c r="H26" s="138"/>
      <c r="J26" s="138"/>
      <c r="L26" s="138"/>
      <c r="N26" s="138"/>
      <c r="P26" s="138"/>
      <c r="R26" s="138"/>
      <c r="T26" s="138"/>
      <c r="V26" s="138"/>
      <c r="X26" s="138"/>
      <c r="Z26" s="138"/>
      <c r="AB26" s="138"/>
      <c r="AD26" s="138"/>
      <c r="AF26" s="138"/>
      <c r="AH26" s="138"/>
      <c r="AJ26" s="138"/>
      <c r="AL26" s="138"/>
      <c r="AN26" s="138"/>
      <c r="AP26" s="138"/>
      <c r="AR26" s="138"/>
      <c r="AT26" s="138"/>
      <c r="AV26" s="138"/>
      <c r="AX26" s="138"/>
      <c r="AZ26" s="138"/>
      <c r="BB26" s="138"/>
      <c r="BD26" s="138"/>
      <c r="BF26" s="138"/>
      <c r="BH26" s="138"/>
      <c r="BJ26" s="138"/>
      <c r="BL26" s="138"/>
      <c r="BN26" s="138"/>
      <c r="BP26" s="138"/>
    </row>
    <row r="27" spans="1:71">
      <c r="A27" s="4" t="s">
        <v>3703</v>
      </c>
      <c r="B27" s="4">
        <f>B25+2</f>
        <v>2022</v>
      </c>
      <c r="C27" s="6" t="str">
        <f t="shared" si="0"/>
        <v>D2022</v>
      </c>
      <c r="D27" s="6" t="str">
        <f>D$3&amp;$A27</f>
        <v>U0_1速度倍率</v>
      </c>
      <c r="E27" s="4" t="str">
        <f t="shared" si="1"/>
        <v>D2072</v>
      </c>
      <c r="F27" s="138" t="str">
        <f>F$3&amp;$A27</f>
        <v>U0_2速度倍率</v>
      </c>
      <c r="G27" s="4" t="str">
        <f t="shared" si="2"/>
        <v>D2122</v>
      </c>
      <c r="H27" s="138" t="str">
        <f>H$3&amp;$A27</f>
        <v>U0_3速度倍率</v>
      </c>
      <c r="I27" s="4" t="str">
        <f t="shared" si="3"/>
        <v>D2172</v>
      </c>
      <c r="J27" s="138" t="str">
        <f>J$3&amp;$A27</f>
        <v>U0_4速度倍率</v>
      </c>
      <c r="K27" s="4" t="str">
        <f t="shared" si="4"/>
        <v>D2222</v>
      </c>
      <c r="L27" s="138" t="str">
        <f>L$3&amp;$A27</f>
        <v>U0_5速度倍率</v>
      </c>
      <c r="M27" s="4" t="str">
        <f t="shared" si="5"/>
        <v>D2272</v>
      </c>
      <c r="N27" s="138" t="str">
        <f>N$3&amp;$A27</f>
        <v>U0_6速度倍率</v>
      </c>
      <c r="O27" s="4" t="str">
        <f t="shared" si="6"/>
        <v>D2322</v>
      </c>
      <c r="P27" s="138" t="str">
        <f>P$3&amp;$A27</f>
        <v>U0_7速度倍率</v>
      </c>
      <c r="Q27" s="4" t="str">
        <f t="shared" si="7"/>
        <v>D2372</v>
      </c>
      <c r="R27" s="138" t="str">
        <f>R$3&amp;$A27</f>
        <v>U0_8速度倍率</v>
      </c>
      <c r="S27" s="4" t="str">
        <f t="shared" si="8"/>
        <v>D2422</v>
      </c>
      <c r="T27" s="138" t="str">
        <f>T$3&amp;$A27</f>
        <v>U0_9速度倍率</v>
      </c>
      <c r="U27" s="4" t="str">
        <f t="shared" si="9"/>
        <v>D2472</v>
      </c>
      <c r="V27" s="138" t="str">
        <f>V$3&amp;$A27</f>
        <v>U0_10速度倍率</v>
      </c>
      <c r="W27" s="4" t="str">
        <f t="shared" si="10"/>
        <v>D2522</v>
      </c>
      <c r="X27" s="138" t="str">
        <f>X$3&amp;$A27</f>
        <v>U0_11速度倍率</v>
      </c>
      <c r="Y27" s="4" t="str">
        <f t="shared" si="11"/>
        <v>D2572</v>
      </c>
      <c r="Z27" s="138" t="str">
        <f t="shared" si="12"/>
        <v>U0_12速度倍率</v>
      </c>
      <c r="AA27" s="4" t="str">
        <f t="shared" si="13"/>
        <v>D2622</v>
      </c>
      <c r="AB27" s="138" t="str">
        <f t="shared" si="14"/>
        <v>U0_13速度倍率</v>
      </c>
      <c r="AC27" s="4" t="str">
        <f t="shared" si="15"/>
        <v>D2672</v>
      </c>
      <c r="AD27" s="138" t="str">
        <f t="shared" si="16"/>
        <v>U0_14速度倍率</v>
      </c>
      <c r="AE27" s="4" t="str">
        <f t="shared" si="17"/>
        <v>D2722</v>
      </c>
      <c r="AF27" s="138" t="str">
        <f t="shared" si="18"/>
        <v>U0_15速度倍率</v>
      </c>
      <c r="AG27" s="4" t="str">
        <f t="shared" si="19"/>
        <v>D2772</v>
      </c>
      <c r="AH27" s="138" t="str">
        <f t="shared" si="20"/>
        <v>U0_16速度倍率</v>
      </c>
      <c r="AI27" s="4" t="str">
        <f t="shared" si="21"/>
        <v>D2822</v>
      </c>
      <c r="AJ27" s="138" t="str">
        <f>AJ$3&amp;$A27</f>
        <v>U2_1速度倍率</v>
      </c>
      <c r="AK27" s="4" t="str">
        <f>$B$2&amp;($B27+850)</f>
        <v>D2872</v>
      </c>
      <c r="AL27" s="138" t="str">
        <f>AL$3&amp;$A27</f>
        <v>U2_2速度倍率</v>
      </c>
      <c r="AM27" s="4" t="str">
        <f>$B$2&amp;($B27+900)</f>
        <v>D2922</v>
      </c>
      <c r="AN27" s="138" t="str">
        <f>AN$3&amp;$A27</f>
        <v>U2_3速度倍率</v>
      </c>
      <c r="AO27" s="4" t="str">
        <f t="shared" si="22"/>
        <v>D2972</v>
      </c>
      <c r="AP27" s="138" t="str">
        <f>AP$3&amp;$A27</f>
        <v>U2_4速度倍率</v>
      </c>
      <c r="AQ27" s="4" t="str">
        <f t="shared" si="23"/>
        <v>D3022</v>
      </c>
      <c r="AR27" s="138" t="str">
        <f>AR$3&amp;$A27</f>
        <v>U2_5速度倍率</v>
      </c>
      <c r="AS27" s="4" t="str">
        <f t="shared" si="24"/>
        <v>D3072</v>
      </c>
      <c r="AT27" s="138" t="str">
        <f>AT$3&amp;$A27</f>
        <v>U2_6速度倍率</v>
      </c>
      <c r="AU27" s="4" t="str">
        <f t="shared" si="25"/>
        <v>D3122</v>
      </c>
      <c r="AV27" s="138" t="str">
        <f>AV$3&amp;$A27</f>
        <v>U2_7速度倍率</v>
      </c>
      <c r="AW27" s="4" t="str">
        <f t="shared" si="26"/>
        <v>D3172</v>
      </c>
      <c r="AX27" s="138" t="str">
        <f>AX$3&amp;$A27</f>
        <v>U2_8速度倍率</v>
      </c>
      <c r="AY27" s="4" t="str">
        <f t="shared" si="27"/>
        <v>D3222</v>
      </c>
      <c r="AZ27" s="138" t="str">
        <f>AZ$3&amp;$A27</f>
        <v>U2_9速度倍率</v>
      </c>
      <c r="BA27" s="4" t="str">
        <f t="shared" si="28"/>
        <v>D3272</v>
      </c>
      <c r="BB27" s="138" t="str">
        <f>BB$3&amp;$A27</f>
        <v>U2_10速度倍率</v>
      </c>
      <c r="BC27" s="4" t="str">
        <f t="shared" si="29"/>
        <v>D3322</v>
      </c>
      <c r="BD27" s="138" t="str">
        <f>BD$3&amp;$A27</f>
        <v>U2_11速度倍率</v>
      </c>
      <c r="BE27" s="4" t="str">
        <f t="shared" si="30"/>
        <v>D3372</v>
      </c>
      <c r="BF27" s="138" t="str">
        <f>BF$3&amp;$A27</f>
        <v>U2_12速度倍率</v>
      </c>
      <c r="BG27" s="4" t="str">
        <f t="shared" si="31"/>
        <v>D3422</v>
      </c>
      <c r="BH27" s="138" t="str">
        <f t="shared" si="32"/>
        <v>U2_13速度倍率</v>
      </c>
      <c r="BI27" s="4" t="str">
        <f t="shared" si="33"/>
        <v>D3472</v>
      </c>
      <c r="BJ27" s="138" t="str">
        <f t="shared" si="34"/>
        <v>U2_14速度倍率</v>
      </c>
      <c r="BK27" s="4" t="str">
        <f t="shared" si="35"/>
        <v>D3522</v>
      </c>
      <c r="BL27" s="138" t="str">
        <f t="shared" si="36"/>
        <v>U2_15速度倍率</v>
      </c>
      <c r="BM27" s="4" t="str">
        <f t="shared" si="37"/>
        <v>D3572</v>
      </c>
      <c r="BN27" s="138" t="str">
        <f t="shared" si="38"/>
        <v>U2_16速度倍率</v>
      </c>
      <c r="BO27" s="4" t="str">
        <f t="shared" si="39"/>
        <v>D3622</v>
      </c>
      <c r="BP27" s="138"/>
      <c r="BQ27" s="4" t="str">
        <f>$B$2&amp;($B27+1650)</f>
        <v>D3672</v>
      </c>
      <c r="BS27" s="4" t="str">
        <f>$B$2&amp;($B27+1700)</f>
        <v>D3722</v>
      </c>
    </row>
    <row r="28" spans="1:68">
      <c r="A28" s="4" t="s">
        <v>3704</v>
      </c>
      <c r="C28" s="6"/>
      <c r="D28" s="6" t="str">
        <f>D$3&amp;$A28</f>
        <v>U0_1运动模式（块读出）</v>
      </c>
      <c r="F28" s="138" t="str">
        <f>F$3&amp;$A28</f>
        <v>U0_2运动模式（块读出）</v>
      </c>
      <c r="H28" s="138" t="str">
        <f>H$3&amp;$A28</f>
        <v>U0_3运动模式（块读出）</v>
      </c>
      <c r="J28" s="138" t="str">
        <f>J$3&amp;$A28</f>
        <v>U0_4运动模式（块读出）</v>
      </c>
      <c r="L28" s="138" t="str">
        <f>L$3&amp;$A28</f>
        <v>U0_5运动模式（块读出）</v>
      </c>
      <c r="N28" s="138" t="str">
        <f>N$3&amp;$A28</f>
        <v>U0_6运动模式（块读出）</v>
      </c>
      <c r="P28" s="138" t="str">
        <f>P$3&amp;$A28</f>
        <v>U0_7运动模式（块读出）</v>
      </c>
      <c r="R28" s="138" t="str">
        <f>R$3&amp;$A28</f>
        <v>U0_8运动模式（块读出）</v>
      </c>
      <c r="T28" s="138" t="str">
        <f>T$3&amp;$A28</f>
        <v>U0_9运动模式（块读出）</v>
      </c>
      <c r="V28" s="138" t="str">
        <f>V$3&amp;$A28</f>
        <v>U0_10运动模式（块读出）</v>
      </c>
      <c r="X28" s="138" t="str">
        <f>X$3&amp;$A28</f>
        <v>U0_11运动模式（块读出）</v>
      </c>
      <c r="Z28" s="138" t="str">
        <f t="shared" si="12"/>
        <v>U0_12运动模式（块读出）</v>
      </c>
      <c r="AB28" s="138" t="str">
        <f t="shared" si="14"/>
        <v>U0_13运动模式（块读出）</v>
      </c>
      <c r="AD28" s="138" t="str">
        <f t="shared" si="16"/>
        <v>U0_14运动模式（块读出）</v>
      </c>
      <c r="AF28" s="138" t="str">
        <f t="shared" si="18"/>
        <v>U0_15运动模式（块读出）</v>
      </c>
      <c r="AH28" s="138" t="str">
        <f t="shared" si="20"/>
        <v>U0_16运动模式（块读出）</v>
      </c>
      <c r="AJ28" s="138" t="str">
        <f>AJ$3&amp;$A28</f>
        <v>U2_1运动模式（块读出）</v>
      </c>
      <c r="AL28" s="138" t="str">
        <f>AL$3&amp;$A28</f>
        <v>U2_2运动模式（块读出）</v>
      </c>
      <c r="AN28" s="138" t="str">
        <f>AN$3&amp;$A28</f>
        <v>U2_3运动模式（块读出）</v>
      </c>
      <c r="AP28" s="138" t="str">
        <f>AP$3&amp;$A28</f>
        <v>U2_4运动模式（块读出）</v>
      </c>
      <c r="AR28" s="138" t="str">
        <f>AR$3&amp;$A28</f>
        <v>U2_5运动模式（块读出）</v>
      </c>
      <c r="AT28" s="138" t="str">
        <f>AT$3&amp;$A28</f>
        <v>U2_6运动模式（块读出）</v>
      </c>
      <c r="AV28" s="138" t="str">
        <f>AV$3&amp;$A28</f>
        <v>U2_7运动模式（块读出）</v>
      </c>
      <c r="AX28" s="138" t="str">
        <f>AX$3&amp;$A28</f>
        <v>U2_8运动模式（块读出）</v>
      </c>
      <c r="AZ28" s="138" t="str">
        <f>AZ$3&amp;$A28</f>
        <v>U2_9运动模式（块读出）</v>
      </c>
      <c r="BB28" s="138" t="str">
        <f>BB$3&amp;$A28</f>
        <v>U2_10运动模式（块读出）</v>
      </c>
      <c r="BD28" s="138" t="str">
        <f>BD$3&amp;$A28</f>
        <v>U2_11运动模式（块读出）</v>
      </c>
      <c r="BF28" s="138" t="str">
        <f>BF$3&amp;$A28</f>
        <v>U2_12运动模式（块读出）</v>
      </c>
      <c r="BH28" s="138" t="str">
        <f t="shared" si="32"/>
        <v>U2_13运动模式（块读出）</v>
      </c>
      <c r="BJ28" s="138" t="str">
        <f t="shared" si="34"/>
        <v>U2_14运动模式（块读出）</v>
      </c>
      <c r="BL28" s="138" t="str">
        <f t="shared" si="36"/>
        <v>U2_15运动模式（块读出）</v>
      </c>
      <c r="BN28" s="138" t="str">
        <f t="shared" si="38"/>
        <v>U2_16运动模式（块读出）</v>
      </c>
      <c r="BP28" s="138"/>
    </row>
    <row r="29" spans="1:71">
      <c r="A29" s="4" t="s">
        <v>3705</v>
      </c>
      <c r="B29" s="4">
        <f>B27+2</f>
        <v>2024</v>
      </c>
      <c r="C29" s="4" t="str">
        <f t="shared" si="0"/>
        <v>D2024</v>
      </c>
      <c r="D29" s="138" t="str">
        <f>D$3&amp;$A29</f>
        <v>U0_1指令坐标</v>
      </c>
      <c r="E29" s="4" t="str">
        <f t="shared" si="1"/>
        <v>D2074</v>
      </c>
      <c r="F29" s="138" t="str">
        <f>F$3&amp;$A29</f>
        <v>U0_2指令坐标</v>
      </c>
      <c r="G29" s="4" t="str">
        <f t="shared" si="2"/>
        <v>D2124</v>
      </c>
      <c r="H29" s="138" t="str">
        <f>H$3&amp;$A29</f>
        <v>U0_3指令坐标</v>
      </c>
      <c r="I29" s="4" t="str">
        <f t="shared" si="3"/>
        <v>D2174</v>
      </c>
      <c r="J29" s="138" t="str">
        <f>J$3&amp;$A29</f>
        <v>U0_4指令坐标</v>
      </c>
      <c r="K29" s="4" t="str">
        <f t="shared" si="4"/>
        <v>D2224</v>
      </c>
      <c r="L29" s="138" t="str">
        <f>L$3&amp;$A29</f>
        <v>U0_5指令坐标</v>
      </c>
      <c r="M29" s="4" t="str">
        <f t="shared" si="5"/>
        <v>D2274</v>
      </c>
      <c r="N29" s="138" t="str">
        <f>N$3&amp;$A29</f>
        <v>U0_6指令坐标</v>
      </c>
      <c r="O29" s="4" t="str">
        <f t="shared" si="6"/>
        <v>D2324</v>
      </c>
      <c r="P29" s="138" t="str">
        <f>P$3&amp;$A29</f>
        <v>U0_7指令坐标</v>
      </c>
      <c r="Q29" s="4" t="str">
        <f t="shared" si="7"/>
        <v>D2374</v>
      </c>
      <c r="R29" s="138" t="str">
        <f>R$3&amp;$A29</f>
        <v>U0_8指令坐标</v>
      </c>
      <c r="S29" s="4" t="str">
        <f t="shared" si="8"/>
        <v>D2424</v>
      </c>
      <c r="T29" s="138" t="str">
        <f>T$3&amp;$A29</f>
        <v>U0_9指令坐标</v>
      </c>
      <c r="U29" s="4" t="str">
        <f t="shared" si="9"/>
        <v>D2474</v>
      </c>
      <c r="V29" s="138" t="str">
        <f>V$3&amp;$A29</f>
        <v>U0_10指令坐标</v>
      </c>
      <c r="W29" s="4" t="str">
        <f t="shared" si="10"/>
        <v>D2524</v>
      </c>
      <c r="X29" s="138" t="str">
        <f>X$3&amp;$A29</f>
        <v>U0_11指令坐标</v>
      </c>
      <c r="Y29" s="4" t="str">
        <f t="shared" si="11"/>
        <v>D2574</v>
      </c>
      <c r="Z29" s="138" t="str">
        <f t="shared" si="12"/>
        <v>U0_12指令坐标</v>
      </c>
      <c r="AA29" s="4" t="str">
        <f t="shared" si="13"/>
        <v>D2624</v>
      </c>
      <c r="AB29" s="138" t="str">
        <f t="shared" si="14"/>
        <v>U0_13指令坐标</v>
      </c>
      <c r="AC29" s="4" t="str">
        <f t="shared" si="15"/>
        <v>D2674</v>
      </c>
      <c r="AD29" s="138" t="str">
        <f t="shared" si="16"/>
        <v>U0_14指令坐标</v>
      </c>
      <c r="AE29" s="4" t="str">
        <f t="shared" si="17"/>
        <v>D2724</v>
      </c>
      <c r="AF29" s="138" t="str">
        <f t="shared" si="18"/>
        <v>U0_15指令坐标</v>
      </c>
      <c r="AG29" s="4" t="str">
        <f t="shared" si="19"/>
        <v>D2774</v>
      </c>
      <c r="AH29" s="138" t="str">
        <f t="shared" si="20"/>
        <v>U0_16指令坐标</v>
      </c>
      <c r="AI29" s="4" t="str">
        <f t="shared" si="21"/>
        <v>D2824</v>
      </c>
      <c r="AJ29" s="138" t="str">
        <f>AJ$3&amp;$A29</f>
        <v>U2_1指令坐标</v>
      </c>
      <c r="AK29" s="4" t="str">
        <f>$B$2&amp;($B29+850)</f>
        <v>D2874</v>
      </c>
      <c r="AL29" s="138" t="str">
        <f>AL$3&amp;$A29</f>
        <v>U2_2指令坐标</v>
      </c>
      <c r="AM29" s="4" t="str">
        <f>$B$2&amp;($B29+900)</f>
        <v>D2924</v>
      </c>
      <c r="AN29" s="138" t="str">
        <f>AN$3&amp;$A29</f>
        <v>U2_3指令坐标</v>
      </c>
      <c r="AO29" s="4" t="str">
        <f t="shared" si="22"/>
        <v>D2974</v>
      </c>
      <c r="AP29" s="138" t="str">
        <f>AP$3&amp;$A29</f>
        <v>U2_4指令坐标</v>
      </c>
      <c r="AQ29" s="4" t="str">
        <f t="shared" si="23"/>
        <v>D3024</v>
      </c>
      <c r="AR29" s="138" t="str">
        <f>AR$3&amp;$A29</f>
        <v>U2_5指令坐标</v>
      </c>
      <c r="AS29" s="4" t="str">
        <f t="shared" si="24"/>
        <v>D3074</v>
      </c>
      <c r="AT29" s="138" t="str">
        <f>AT$3&amp;$A29</f>
        <v>U2_6指令坐标</v>
      </c>
      <c r="AU29" s="4" t="str">
        <f t="shared" si="25"/>
        <v>D3124</v>
      </c>
      <c r="AV29" s="138" t="str">
        <f>AV$3&amp;$A29</f>
        <v>U2_7指令坐标</v>
      </c>
      <c r="AW29" s="4" t="str">
        <f t="shared" si="26"/>
        <v>D3174</v>
      </c>
      <c r="AX29" s="138" t="str">
        <f>AX$3&amp;$A29</f>
        <v>U2_8指令坐标</v>
      </c>
      <c r="AY29" s="4" t="str">
        <f t="shared" si="27"/>
        <v>D3224</v>
      </c>
      <c r="AZ29" s="138" t="str">
        <f>AZ$3&amp;$A29</f>
        <v>U2_9指令坐标</v>
      </c>
      <c r="BA29" s="4" t="str">
        <f t="shared" si="28"/>
        <v>D3274</v>
      </c>
      <c r="BB29" s="138" t="str">
        <f>BB$3&amp;$A29</f>
        <v>U2_10指令坐标</v>
      </c>
      <c r="BC29" s="4" t="str">
        <f t="shared" si="29"/>
        <v>D3324</v>
      </c>
      <c r="BD29" s="138" t="str">
        <f>BD$3&amp;$A29</f>
        <v>U2_11指令坐标</v>
      </c>
      <c r="BE29" s="4" t="str">
        <f t="shared" si="30"/>
        <v>D3374</v>
      </c>
      <c r="BF29" s="138" t="str">
        <f>BF$3&amp;$A29</f>
        <v>U2_12指令坐标</v>
      </c>
      <c r="BG29" s="4" t="str">
        <f t="shared" si="31"/>
        <v>D3424</v>
      </c>
      <c r="BH29" s="138" t="str">
        <f t="shared" si="32"/>
        <v>U2_13指令坐标</v>
      </c>
      <c r="BI29" s="4" t="str">
        <f t="shared" si="33"/>
        <v>D3474</v>
      </c>
      <c r="BJ29" s="138" t="str">
        <f t="shared" si="34"/>
        <v>U2_14指令坐标</v>
      </c>
      <c r="BK29" s="4" t="str">
        <f t="shared" si="35"/>
        <v>D3524</v>
      </c>
      <c r="BL29" s="138" t="str">
        <f t="shared" si="36"/>
        <v>U2_15指令坐标</v>
      </c>
      <c r="BM29" s="4" t="str">
        <f t="shared" si="37"/>
        <v>D3574</v>
      </c>
      <c r="BN29" s="138" t="str">
        <f t="shared" si="38"/>
        <v>U2_16指令坐标</v>
      </c>
      <c r="BO29" s="4" t="str">
        <f t="shared" si="39"/>
        <v>D3624</v>
      </c>
      <c r="BP29" s="138"/>
      <c r="BQ29" s="4" t="str">
        <f>$B$2&amp;($B29+1650)</f>
        <v>D3674</v>
      </c>
      <c r="BS29" s="4" t="str">
        <f>$B$2&amp;($B29+1700)</f>
        <v>D3724</v>
      </c>
    </row>
    <row r="30" spans="4:68">
      <c r="D30" s="138"/>
      <c r="F30" s="138"/>
      <c r="H30" s="138"/>
      <c r="J30" s="138"/>
      <c r="L30" s="138"/>
      <c r="N30" s="138"/>
      <c r="P30" s="138"/>
      <c r="R30" s="138"/>
      <c r="T30" s="138"/>
      <c r="V30" s="138"/>
      <c r="X30" s="138"/>
      <c r="Z30" s="138"/>
      <c r="AB30" s="138"/>
      <c r="AD30" s="138"/>
      <c r="AF30" s="138"/>
      <c r="AH30" s="138"/>
      <c r="AJ30" s="138"/>
      <c r="AL30" s="138"/>
      <c r="AN30" s="138"/>
      <c r="AP30" s="138"/>
      <c r="AR30" s="138"/>
      <c r="AT30" s="138"/>
      <c r="AV30" s="138"/>
      <c r="AX30" s="138"/>
      <c r="AZ30" s="138"/>
      <c r="BB30" s="138"/>
      <c r="BD30" s="138"/>
      <c r="BF30" s="138"/>
      <c r="BH30" s="138"/>
      <c r="BJ30" s="138"/>
      <c r="BL30" s="138"/>
      <c r="BN30" s="138"/>
      <c r="BP30" s="138"/>
    </row>
    <row r="31" spans="1:71">
      <c r="A31" s="4" t="s">
        <v>3706</v>
      </c>
      <c r="B31" s="4">
        <f>B29+2</f>
        <v>2026</v>
      </c>
      <c r="C31" s="4" t="str">
        <f t="shared" si="0"/>
        <v>D2026</v>
      </c>
      <c r="D31" s="138" t="str">
        <f>D$3&amp;$A31</f>
        <v>U0_1压力PV</v>
      </c>
      <c r="E31" s="4" t="str">
        <f t="shared" si="1"/>
        <v>D2076</v>
      </c>
      <c r="F31" s="138" t="str">
        <f>F$3&amp;$A31</f>
        <v>U0_2压力PV</v>
      </c>
      <c r="G31" s="4" t="str">
        <f t="shared" si="2"/>
        <v>D2126</v>
      </c>
      <c r="H31" s="138" t="str">
        <f>H$3&amp;$A31</f>
        <v>U0_3压力PV</v>
      </c>
      <c r="I31" s="4" t="str">
        <f t="shared" si="3"/>
        <v>D2176</v>
      </c>
      <c r="J31" s="138" t="str">
        <f>J$3&amp;$A31</f>
        <v>U0_4压力PV</v>
      </c>
      <c r="K31" s="4" t="str">
        <f t="shared" si="4"/>
        <v>D2226</v>
      </c>
      <c r="L31" s="138" t="str">
        <f>L$3&amp;$A31</f>
        <v>U0_5压力PV</v>
      </c>
      <c r="M31" s="4" t="str">
        <f t="shared" si="5"/>
        <v>D2276</v>
      </c>
      <c r="N31" s="138" t="str">
        <f>N$3&amp;$A31</f>
        <v>U0_6压力PV</v>
      </c>
      <c r="O31" s="4" t="str">
        <f t="shared" si="6"/>
        <v>D2326</v>
      </c>
      <c r="P31" s="138" t="str">
        <f>P$3&amp;$A31</f>
        <v>U0_7压力PV</v>
      </c>
      <c r="Q31" s="4" t="str">
        <f t="shared" si="7"/>
        <v>D2376</v>
      </c>
      <c r="R31" s="138" t="str">
        <f>R$3&amp;$A31</f>
        <v>U0_8压力PV</v>
      </c>
      <c r="S31" s="4" t="str">
        <f t="shared" si="8"/>
        <v>D2426</v>
      </c>
      <c r="T31" s="138" t="str">
        <f>T$3&amp;$A31</f>
        <v>U0_9压力PV</v>
      </c>
      <c r="U31" s="4" t="str">
        <f t="shared" si="9"/>
        <v>D2476</v>
      </c>
      <c r="V31" s="138" t="str">
        <f>V$3&amp;$A31</f>
        <v>U0_10压力PV</v>
      </c>
      <c r="W31" s="4" t="str">
        <f t="shared" si="10"/>
        <v>D2526</v>
      </c>
      <c r="X31" s="138" t="str">
        <f>X$3&amp;$A31</f>
        <v>U0_11压力PV</v>
      </c>
      <c r="Y31" s="4" t="str">
        <f t="shared" si="11"/>
        <v>D2576</v>
      </c>
      <c r="Z31" s="138" t="str">
        <f t="shared" si="12"/>
        <v>U0_12压力PV</v>
      </c>
      <c r="AA31" s="4" t="str">
        <f t="shared" si="13"/>
        <v>D2626</v>
      </c>
      <c r="AB31" s="138" t="str">
        <f t="shared" si="14"/>
        <v>U0_13压力PV</v>
      </c>
      <c r="AC31" s="4" t="str">
        <f t="shared" si="15"/>
        <v>D2676</v>
      </c>
      <c r="AD31" s="138" t="str">
        <f t="shared" si="16"/>
        <v>U0_14压力PV</v>
      </c>
      <c r="AE31" s="4" t="str">
        <f t="shared" si="17"/>
        <v>D2726</v>
      </c>
      <c r="AF31" s="138" t="str">
        <f t="shared" si="18"/>
        <v>U0_15压力PV</v>
      </c>
      <c r="AG31" s="4" t="str">
        <f t="shared" si="19"/>
        <v>D2776</v>
      </c>
      <c r="AH31" s="138" t="str">
        <f t="shared" si="20"/>
        <v>U0_16压力PV</v>
      </c>
      <c r="AI31" s="4" t="str">
        <f t="shared" si="21"/>
        <v>D2826</v>
      </c>
      <c r="AJ31" s="138" t="str">
        <f>AJ$3&amp;$A31</f>
        <v>U2_1压力PV</v>
      </c>
      <c r="AK31" s="4" t="str">
        <f>$B$2&amp;($B31+850)</f>
        <v>D2876</v>
      </c>
      <c r="AL31" s="138" t="str">
        <f>AL$3&amp;$A31</f>
        <v>U2_2压力PV</v>
      </c>
      <c r="AM31" s="4" t="str">
        <f>$B$2&amp;($B31+900)</f>
        <v>D2926</v>
      </c>
      <c r="AN31" s="138" t="str">
        <f>AN$3&amp;$A31</f>
        <v>U2_3压力PV</v>
      </c>
      <c r="AO31" s="4" t="str">
        <f t="shared" si="22"/>
        <v>D2976</v>
      </c>
      <c r="AP31" s="138" t="str">
        <f>AP$3&amp;$A31</f>
        <v>U2_4压力PV</v>
      </c>
      <c r="AQ31" s="4" t="str">
        <f t="shared" si="23"/>
        <v>D3026</v>
      </c>
      <c r="AR31" s="138" t="str">
        <f>AR$3&amp;$A31</f>
        <v>U2_5压力PV</v>
      </c>
      <c r="AS31" s="4" t="str">
        <f t="shared" si="24"/>
        <v>D3076</v>
      </c>
      <c r="AT31" s="138" t="str">
        <f>AT$3&amp;$A31</f>
        <v>U2_6压力PV</v>
      </c>
      <c r="AU31" s="4" t="str">
        <f t="shared" si="25"/>
        <v>D3126</v>
      </c>
      <c r="AV31" s="138" t="str">
        <f>AV$3&amp;$A31</f>
        <v>U2_7压力PV</v>
      </c>
      <c r="AW31" s="4" t="str">
        <f t="shared" si="26"/>
        <v>D3176</v>
      </c>
      <c r="AX31" s="138" t="str">
        <f>AX$3&amp;$A31</f>
        <v>U2_8压力PV</v>
      </c>
      <c r="AY31" s="4" t="str">
        <f t="shared" si="27"/>
        <v>D3226</v>
      </c>
      <c r="AZ31" s="138" t="str">
        <f>AZ$3&amp;$A31</f>
        <v>U2_9压力PV</v>
      </c>
      <c r="BA31" s="4" t="str">
        <f t="shared" si="28"/>
        <v>D3276</v>
      </c>
      <c r="BB31" s="138" t="str">
        <f>BB$3&amp;$A31</f>
        <v>U2_10压力PV</v>
      </c>
      <c r="BC31" s="4" t="str">
        <f t="shared" si="29"/>
        <v>D3326</v>
      </c>
      <c r="BD31" s="138" t="str">
        <f>BD$3&amp;$A31</f>
        <v>U2_11压力PV</v>
      </c>
      <c r="BE31" s="4" t="str">
        <f t="shared" si="30"/>
        <v>D3376</v>
      </c>
      <c r="BF31" s="138" t="str">
        <f>BF$3&amp;$A31</f>
        <v>U2_12压力PV</v>
      </c>
      <c r="BG31" s="4" t="str">
        <f t="shared" si="31"/>
        <v>D3426</v>
      </c>
      <c r="BH31" s="138" t="str">
        <f t="shared" si="32"/>
        <v>U2_13压力PV</v>
      </c>
      <c r="BI31" s="4" t="str">
        <f t="shared" si="33"/>
        <v>D3476</v>
      </c>
      <c r="BJ31" s="138" t="str">
        <f t="shared" si="34"/>
        <v>U2_14压力PV</v>
      </c>
      <c r="BK31" s="4" t="str">
        <f t="shared" si="35"/>
        <v>D3526</v>
      </c>
      <c r="BL31" s="138" t="str">
        <f t="shared" si="36"/>
        <v>U2_15压力PV</v>
      </c>
      <c r="BM31" s="4" t="str">
        <f t="shared" si="37"/>
        <v>D3576</v>
      </c>
      <c r="BN31" s="138" t="str">
        <f t="shared" si="38"/>
        <v>U2_16压力PV</v>
      </c>
      <c r="BO31" s="4" t="str">
        <f t="shared" si="39"/>
        <v>D3626</v>
      </c>
      <c r="BP31" s="138"/>
      <c r="BQ31" s="4" t="str">
        <f>$B$2&amp;($B31+1650)</f>
        <v>D3676</v>
      </c>
      <c r="BS31" s="4" t="str">
        <f>$B$2&amp;($B31+1700)</f>
        <v>D3726</v>
      </c>
    </row>
    <row r="32" spans="4:68">
      <c r="D32" s="138"/>
      <c r="F32" s="138"/>
      <c r="H32" s="138"/>
      <c r="J32" s="138"/>
      <c r="L32" s="138"/>
      <c r="N32" s="138"/>
      <c r="P32" s="138"/>
      <c r="R32" s="138"/>
      <c r="T32" s="138"/>
      <c r="V32" s="138"/>
      <c r="X32" s="138"/>
      <c r="Z32" s="138"/>
      <c r="AB32" s="138"/>
      <c r="AD32" s="138"/>
      <c r="AF32" s="138"/>
      <c r="AH32" s="138"/>
      <c r="AJ32" s="138"/>
      <c r="AL32" s="138"/>
      <c r="AN32" s="138"/>
      <c r="AP32" s="138"/>
      <c r="AR32" s="138"/>
      <c r="AT32" s="138"/>
      <c r="AV32" s="138"/>
      <c r="AX32" s="138"/>
      <c r="AZ32" s="138"/>
      <c r="BB32" s="138"/>
      <c r="BD32" s="138"/>
      <c r="BF32" s="138"/>
      <c r="BH32" s="138"/>
      <c r="BJ32" s="138"/>
      <c r="BL32" s="138"/>
      <c r="BN32" s="138"/>
      <c r="BP32" s="138"/>
    </row>
    <row r="33" spans="1:71">
      <c r="A33" s="4" t="s">
        <v>3707</v>
      </c>
      <c r="B33" s="4">
        <f>B31+2</f>
        <v>2028</v>
      </c>
      <c r="C33" s="4" t="str">
        <f t="shared" si="0"/>
        <v>D2028</v>
      </c>
      <c r="D33" s="138" t="str">
        <f>D$3&amp;$A33</f>
        <v>U0_1运动模式（块读出后运算0=待机,=1位置，=2力矩</v>
      </c>
      <c r="E33" s="4" t="str">
        <f t="shared" si="1"/>
        <v>D2078</v>
      </c>
      <c r="F33" s="138" t="str">
        <f>F$3&amp;$A33</f>
        <v>U0_2运动模式（块读出后运算0=待机,=1位置，=2力矩</v>
      </c>
      <c r="G33" s="4" t="str">
        <f t="shared" si="2"/>
        <v>D2128</v>
      </c>
      <c r="H33" s="138" t="str">
        <f>H$3&amp;$A33</f>
        <v>U0_3运动模式（块读出后运算0=待机,=1位置，=2力矩</v>
      </c>
      <c r="I33" s="4" t="str">
        <f t="shared" si="3"/>
        <v>D2178</v>
      </c>
      <c r="J33" s="138" t="str">
        <f>J$3&amp;$A33</f>
        <v>U0_4运动模式（块读出后运算0=待机,=1位置，=2力矩</v>
      </c>
      <c r="K33" s="4" t="str">
        <f t="shared" si="4"/>
        <v>D2228</v>
      </c>
      <c r="L33" s="138" t="str">
        <f>L$3&amp;$A33</f>
        <v>U0_5运动模式（块读出后运算0=待机,=1位置，=2力矩</v>
      </c>
      <c r="M33" s="4" t="str">
        <f t="shared" si="5"/>
        <v>D2278</v>
      </c>
      <c r="N33" s="138" t="str">
        <f>N$3&amp;$A33</f>
        <v>U0_6运动模式（块读出后运算0=待机,=1位置，=2力矩</v>
      </c>
      <c r="O33" s="4" t="str">
        <f t="shared" si="6"/>
        <v>D2328</v>
      </c>
      <c r="P33" s="138" t="str">
        <f>P$3&amp;$A33</f>
        <v>U0_7运动模式（块读出后运算0=待机,=1位置，=2力矩</v>
      </c>
      <c r="Q33" s="4" t="str">
        <f t="shared" si="7"/>
        <v>D2378</v>
      </c>
      <c r="R33" s="138" t="str">
        <f>R$3&amp;$A33</f>
        <v>U0_8运动模式（块读出后运算0=待机,=1位置，=2力矩</v>
      </c>
      <c r="S33" s="4" t="str">
        <f t="shared" si="8"/>
        <v>D2428</v>
      </c>
      <c r="T33" s="138" t="str">
        <f>T$3&amp;$A33</f>
        <v>U0_9运动模式（块读出后运算0=待机,=1位置，=2力矩</v>
      </c>
      <c r="U33" s="4" t="str">
        <f t="shared" si="9"/>
        <v>D2478</v>
      </c>
      <c r="V33" s="138" t="str">
        <f>V$3&amp;$A33</f>
        <v>U0_10运动模式（块读出后运算0=待机,=1位置，=2力矩</v>
      </c>
      <c r="W33" s="4" t="str">
        <f t="shared" si="10"/>
        <v>D2528</v>
      </c>
      <c r="X33" s="138" t="str">
        <f>X$3&amp;$A33</f>
        <v>U0_11运动模式（块读出后运算0=待机,=1位置，=2力矩</v>
      </c>
      <c r="Y33" s="4" t="str">
        <f t="shared" si="11"/>
        <v>D2578</v>
      </c>
      <c r="Z33" s="138" t="str">
        <f t="shared" si="12"/>
        <v>U0_12运动模式（块读出后运算0=待机,=1位置，=2力矩</v>
      </c>
      <c r="AA33" s="4" t="str">
        <f t="shared" si="13"/>
        <v>D2628</v>
      </c>
      <c r="AB33" s="138" t="str">
        <f t="shared" si="14"/>
        <v>U0_13运动模式（块读出后运算0=待机,=1位置，=2力矩</v>
      </c>
      <c r="AC33" s="4" t="str">
        <f t="shared" si="15"/>
        <v>D2678</v>
      </c>
      <c r="AD33" s="138" t="str">
        <f t="shared" si="16"/>
        <v>U0_14运动模式（块读出后运算0=待机,=1位置，=2力矩</v>
      </c>
      <c r="AE33" s="4" t="str">
        <f t="shared" si="17"/>
        <v>D2728</v>
      </c>
      <c r="AF33" s="138" t="str">
        <f t="shared" si="18"/>
        <v>U0_15运动模式（块读出后运算0=待机,=1位置，=2力矩</v>
      </c>
      <c r="AG33" s="4" t="str">
        <f t="shared" si="19"/>
        <v>D2778</v>
      </c>
      <c r="AH33" s="138" t="str">
        <f t="shared" si="20"/>
        <v>U0_16运动模式（块读出后运算0=待机,=1位置，=2力矩</v>
      </c>
      <c r="AI33" s="4" t="str">
        <f t="shared" si="21"/>
        <v>D2828</v>
      </c>
      <c r="AJ33" s="138" t="str">
        <f>AJ$3&amp;$A33</f>
        <v>U2_1运动模式（块读出后运算0=待机,=1位置，=2力矩</v>
      </c>
      <c r="AK33" s="4" t="str">
        <f>$B$2&amp;($B33+850)</f>
        <v>D2878</v>
      </c>
      <c r="AL33" s="138" t="str">
        <f>AL$3&amp;$A33</f>
        <v>U2_2运动模式（块读出后运算0=待机,=1位置，=2力矩</v>
      </c>
      <c r="AM33" s="4" t="str">
        <f>$B$2&amp;($B33+900)</f>
        <v>D2928</v>
      </c>
      <c r="AN33" s="138" t="str">
        <f>AN$3&amp;$A33</f>
        <v>U2_3运动模式（块读出后运算0=待机,=1位置，=2力矩</v>
      </c>
      <c r="AO33" s="4" t="str">
        <f t="shared" si="22"/>
        <v>D2978</v>
      </c>
      <c r="AP33" s="138" t="str">
        <f>AP$3&amp;$A33</f>
        <v>U2_4运动模式（块读出后运算0=待机,=1位置，=2力矩</v>
      </c>
      <c r="AQ33" s="4" t="str">
        <f t="shared" si="23"/>
        <v>D3028</v>
      </c>
      <c r="AR33" s="138" t="str">
        <f>AR$3&amp;$A33</f>
        <v>U2_5运动模式（块读出后运算0=待机,=1位置，=2力矩</v>
      </c>
      <c r="AS33" s="4" t="str">
        <f t="shared" si="24"/>
        <v>D3078</v>
      </c>
      <c r="AT33" s="138" t="str">
        <f>AT$3&amp;$A33</f>
        <v>U2_6运动模式（块读出后运算0=待机,=1位置，=2力矩</v>
      </c>
      <c r="AU33" s="4" t="str">
        <f t="shared" si="25"/>
        <v>D3128</v>
      </c>
      <c r="AV33" s="138" t="str">
        <f>AV$3&amp;$A33</f>
        <v>U2_7运动模式（块读出后运算0=待机,=1位置，=2力矩</v>
      </c>
      <c r="AW33" s="4" t="str">
        <f t="shared" si="26"/>
        <v>D3178</v>
      </c>
      <c r="AX33" s="138" t="str">
        <f>AX$3&amp;$A33</f>
        <v>U2_8运动模式（块读出后运算0=待机,=1位置，=2力矩</v>
      </c>
      <c r="AY33" s="4" t="str">
        <f t="shared" si="27"/>
        <v>D3228</v>
      </c>
      <c r="AZ33" s="138" t="str">
        <f>AZ$3&amp;$A33</f>
        <v>U2_9运动模式（块读出后运算0=待机,=1位置，=2力矩</v>
      </c>
      <c r="BA33" s="4" t="str">
        <f t="shared" si="28"/>
        <v>D3278</v>
      </c>
      <c r="BB33" s="138" t="str">
        <f>BB$3&amp;$A33</f>
        <v>U2_10运动模式（块读出后运算0=待机,=1位置，=2力矩</v>
      </c>
      <c r="BC33" s="4" t="str">
        <f t="shared" si="29"/>
        <v>D3328</v>
      </c>
      <c r="BD33" s="138" t="str">
        <f>BD$3&amp;$A33</f>
        <v>U2_11运动模式（块读出后运算0=待机,=1位置，=2力矩</v>
      </c>
      <c r="BE33" s="4" t="str">
        <f t="shared" si="30"/>
        <v>D3378</v>
      </c>
      <c r="BF33" s="138" t="str">
        <f>BF$3&amp;$A33</f>
        <v>U2_12运动模式（块读出后运算0=待机,=1位置，=2力矩</v>
      </c>
      <c r="BG33" s="4" t="str">
        <f t="shared" si="31"/>
        <v>D3428</v>
      </c>
      <c r="BH33" s="138" t="str">
        <f t="shared" si="32"/>
        <v>U2_13运动模式（块读出后运算0=待机,=1位置，=2力矩</v>
      </c>
      <c r="BI33" s="4" t="str">
        <f t="shared" si="33"/>
        <v>D3478</v>
      </c>
      <c r="BJ33" s="138" t="str">
        <f t="shared" si="34"/>
        <v>U2_14运动模式（块读出后运算0=待机,=1位置，=2力矩</v>
      </c>
      <c r="BK33" s="4" t="str">
        <f t="shared" si="35"/>
        <v>D3528</v>
      </c>
      <c r="BL33" s="138" t="str">
        <f t="shared" si="36"/>
        <v>U2_15运动模式（块读出后运算0=待机,=1位置，=2力矩</v>
      </c>
      <c r="BM33" s="4" t="str">
        <f t="shared" si="37"/>
        <v>D3578</v>
      </c>
      <c r="BN33" s="138" t="str">
        <f t="shared" si="38"/>
        <v>U2_16运动模式（块读出后运算0=待机,=1位置，=2力矩</v>
      </c>
      <c r="BO33" s="4" t="str">
        <f t="shared" si="39"/>
        <v>D3628</v>
      </c>
      <c r="BP33" s="138"/>
      <c r="BQ33" s="4" t="str">
        <f>$B$2&amp;($B33+1650)</f>
        <v>D3678</v>
      </c>
      <c r="BS33" s="4" t="str">
        <f>$B$2&amp;($B33+1700)</f>
        <v>D3728</v>
      </c>
    </row>
    <row r="34" spans="4:68">
      <c r="D34" s="138"/>
      <c r="F34" s="138"/>
      <c r="H34" s="138"/>
      <c r="J34" s="138"/>
      <c r="L34" s="138"/>
      <c r="N34" s="138"/>
      <c r="P34" s="138"/>
      <c r="R34" s="138"/>
      <c r="T34" s="138"/>
      <c r="V34" s="138"/>
      <c r="X34" s="138"/>
      <c r="Z34" s="138"/>
      <c r="AB34" s="138"/>
      <c r="AD34" s="138"/>
      <c r="AF34" s="138"/>
      <c r="AH34" s="138"/>
      <c r="AJ34" s="138"/>
      <c r="AL34" s="138"/>
      <c r="AN34" s="138"/>
      <c r="AP34" s="138"/>
      <c r="AR34" s="138"/>
      <c r="AT34" s="138"/>
      <c r="AV34" s="138"/>
      <c r="AX34" s="138"/>
      <c r="AZ34" s="138"/>
      <c r="BB34" s="138"/>
      <c r="BD34" s="138"/>
      <c r="BF34" s="138"/>
      <c r="BH34" s="138"/>
      <c r="BJ34" s="138"/>
      <c r="BL34" s="138"/>
      <c r="BN34" s="138"/>
      <c r="BP34" s="138"/>
    </row>
    <row r="35" spans="1:71">
      <c r="A35" s="4" t="s">
        <v>3708</v>
      </c>
      <c r="B35" s="4">
        <f>B33+2</f>
        <v>2030</v>
      </c>
      <c r="C35" s="4" t="str">
        <f t="shared" si="0"/>
        <v>D2030</v>
      </c>
      <c r="D35" s="138" t="str">
        <f>D$3&amp;$A35</f>
        <v>U0_1预压压力SV</v>
      </c>
      <c r="E35" s="4" t="str">
        <f t="shared" si="1"/>
        <v>D2080</v>
      </c>
      <c r="F35" s="138" t="str">
        <f>F$3&amp;$A35</f>
        <v>U0_2预压压力SV</v>
      </c>
      <c r="G35" s="4" t="str">
        <f t="shared" si="2"/>
        <v>D2130</v>
      </c>
      <c r="H35" s="138" t="str">
        <f>H$3&amp;$A35</f>
        <v>U0_3预压压力SV</v>
      </c>
      <c r="I35" s="4" t="str">
        <f t="shared" si="3"/>
        <v>D2180</v>
      </c>
      <c r="J35" s="138" t="str">
        <f>J$3&amp;$A35</f>
        <v>U0_4预压压力SV</v>
      </c>
      <c r="K35" s="4" t="str">
        <f t="shared" si="4"/>
        <v>D2230</v>
      </c>
      <c r="L35" s="138" t="str">
        <f>L$3&amp;$A35</f>
        <v>U0_5预压压力SV</v>
      </c>
      <c r="M35" s="4" t="str">
        <f t="shared" si="5"/>
        <v>D2280</v>
      </c>
      <c r="N35" s="138" t="str">
        <f>N$3&amp;$A35</f>
        <v>U0_6预压压力SV</v>
      </c>
      <c r="O35" s="4" t="str">
        <f t="shared" si="6"/>
        <v>D2330</v>
      </c>
      <c r="P35" s="138" t="str">
        <f>P$3&amp;$A35</f>
        <v>U0_7预压压力SV</v>
      </c>
      <c r="Q35" s="4" t="str">
        <f t="shared" si="7"/>
        <v>D2380</v>
      </c>
      <c r="R35" s="138" t="str">
        <f>R$3&amp;$A35</f>
        <v>U0_8预压压力SV</v>
      </c>
      <c r="S35" s="4" t="str">
        <f t="shared" si="8"/>
        <v>D2430</v>
      </c>
      <c r="T35" s="138" t="str">
        <f>T$3&amp;$A35</f>
        <v>U0_9预压压力SV</v>
      </c>
      <c r="U35" s="4" t="str">
        <f t="shared" si="9"/>
        <v>D2480</v>
      </c>
      <c r="V35" s="138" t="str">
        <f>V$3&amp;$A35</f>
        <v>U0_10预压压力SV</v>
      </c>
      <c r="W35" s="4" t="str">
        <f t="shared" si="10"/>
        <v>D2530</v>
      </c>
      <c r="X35" s="138" t="str">
        <f t="shared" ref="X35:X53" si="40">X$3&amp;$A35</f>
        <v>U0_11预压压力SV</v>
      </c>
      <c r="Y35" s="4" t="str">
        <f t="shared" si="11"/>
        <v>D2580</v>
      </c>
      <c r="Z35" s="138" t="str">
        <f t="shared" si="12"/>
        <v>U0_12预压压力SV</v>
      </c>
      <c r="AA35" s="4" t="str">
        <f t="shared" si="13"/>
        <v>D2630</v>
      </c>
      <c r="AB35" s="138" t="str">
        <f t="shared" si="14"/>
        <v>U0_13预压压力SV</v>
      </c>
      <c r="AC35" s="4" t="str">
        <f t="shared" si="15"/>
        <v>D2680</v>
      </c>
      <c r="AD35" s="138" t="str">
        <f t="shared" si="16"/>
        <v>U0_14预压压力SV</v>
      </c>
      <c r="AE35" s="4" t="str">
        <f t="shared" si="17"/>
        <v>D2730</v>
      </c>
      <c r="AF35" s="138" t="str">
        <f t="shared" si="18"/>
        <v>U0_15预压压力SV</v>
      </c>
      <c r="AG35" s="4" t="str">
        <f t="shared" si="19"/>
        <v>D2780</v>
      </c>
      <c r="AH35" s="138" t="str">
        <f t="shared" si="20"/>
        <v>U0_16预压压力SV</v>
      </c>
      <c r="AI35" s="4" t="str">
        <f t="shared" si="21"/>
        <v>D2830</v>
      </c>
      <c r="AJ35" s="138" t="str">
        <f>AJ$3&amp;$A35</f>
        <v>U2_1预压压力SV</v>
      </c>
      <c r="AK35" s="4" t="str">
        <f>$B$2&amp;($B35+850)</f>
        <v>D2880</v>
      </c>
      <c r="AL35" s="138" t="str">
        <f>AL$3&amp;$A35</f>
        <v>U2_2预压压力SV</v>
      </c>
      <c r="AM35" s="4" t="str">
        <f>$B$2&amp;($B35+900)</f>
        <v>D2930</v>
      </c>
      <c r="AN35" s="138" t="str">
        <f>AN$3&amp;$A35</f>
        <v>U2_3预压压力SV</v>
      </c>
      <c r="AO35" s="4" t="str">
        <f t="shared" si="22"/>
        <v>D2980</v>
      </c>
      <c r="AP35" s="138" t="str">
        <f>AP$3&amp;$A35</f>
        <v>U2_4预压压力SV</v>
      </c>
      <c r="AQ35" s="4" t="str">
        <f t="shared" si="23"/>
        <v>D3030</v>
      </c>
      <c r="AR35" s="138" t="str">
        <f>AR$3&amp;$A35</f>
        <v>U2_5预压压力SV</v>
      </c>
      <c r="AS35" s="4" t="str">
        <f t="shared" si="24"/>
        <v>D3080</v>
      </c>
      <c r="AT35" s="138" t="str">
        <f>AT$3&amp;$A35</f>
        <v>U2_6预压压力SV</v>
      </c>
      <c r="AU35" s="4" t="str">
        <f t="shared" si="25"/>
        <v>D3130</v>
      </c>
      <c r="AV35" s="138" t="str">
        <f>AV$3&amp;$A35</f>
        <v>U2_7预压压力SV</v>
      </c>
      <c r="AW35" s="4" t="str">
        <f t="shared" si="26"/>
        <v>D3180</v>
      </c>
      <c r="AX35" s="138" t="str">
        <f>AX$3&amp;$A35</f>
        <v>U2_8预压压力SV</v>
      </c>
      <c r="AY35" s="4" t="str">
        <f t="shared" si="27"/>
        <v>D3230</v>
      </c>
      <c r="AZ35" s="138" t="str">
        <f>AZ$3&amp;$A35</f>
        <v>U2_9预压压力SV</v>
      </c>
      <c r="BA35" s="4" t="str">
        <f t="shared" si="28"/>
        <v>D3280</v>
      </c>
      <c r="BB35" s="138" t="str">
        <f>BB$3&amp;$A35</f>
        <v>U2_10预压压力SV</v>
      </c>
      <c r="BC35" s="4" t="str">
        <f t="shared" si="29"/>
        <v>D3330</v>
      </c>
      <c r="BD35" s="138" t="str">
        <f>BD$3&amp;$A35</f>
        <v>U2_11预压压力SV</v>
      </c>
      <c r="BE35" s="4" t="str">
        <f t="shared" si="30"/>
        <v>D3380</v>
      </c>
      <c r="BF35" s="138" t="str">
        <f>BF$3&amp;$A35</f>
        <v>U2_12预压压力SV</v>
      </c>
      <c r="BG35" s="4" t="str">
        <f t="shared" si="31"/>
        <v>D3430</v>
      </c>
      <c r="BH35" s="138" t="str">
        <f t="shared" si="32"/>
        <v>U2_13预压压力SV</v>
      </c>
      <c r="BI35" s="4" t="str">
        <f t="shared" si="33"/>
        <v>D3480</v>
      </c>
      <c r="BJ35" s="138" t="str">
        <f t="shared" si="34"/>
        <v>U2_14预压压力SV</v>
      </c>
      <c r="BK35" s="4" t="str">
        <f t="shared" si="35"/>
        <v>D3530</v>
      </c>
      <c r="BL35" s="138" t="str">
        <f t="shared" si="36"/>
        <v>U2_15预压压力SV</v>
      </c>
      <c r="BM35" s="4" t="str">
        <f t="shared" si="37"/>
        <v>D3580</v>
      </c>
      <c r="BN35" s="138" t="str">
        <f t="shared" si="38"/>
        <v>U2_16预压压力SV</v>
      </c>
      <c r="BO35" s="4" t="str">
        <f t="shared" si="39"/>
        <v>D3630</v>
      </c>
      <c r="BP35" s="138"/>
      <c r="BQ35" s="4" t="str">
        <f>$B$2&amp;($B35+1650)</f>
        <v>D3680</v>
      </c>
      <c r="BS35" s="4" t="str">
        <f>$B$2&amp;($B35+1700)</f>
        <v>D3730</v>
      </c>
    </row>
    <row r="36" spans="4:68">
      <c r="D36" s="138"/>
      <c r="F36" s="138"/>
      <c r="H36" s="138"/>
      <c r="J36" s="138"/>
      <c r="L36" s="138"/>
      <c r="N36" s="138"/>
      <c r="P36" s="138"/>
      <c r="R36" s="138"/>
      <c r="T36" s="138"/>
      <c r="V36" s="138"/>
      <c r="X36" s="138"/>
      <c r="Z36" s="138"/>
      <c r="AB36" s="138"/>
      <c r="AD36" s="138"/>
      <c r="AF36" s="138"/>
      <c r="AH36" s="138"/>
      <c r="AJ36" s="138"/>
      <c r="AL36" s="138"/>
      <c r="AN36" s="138"/>
      <c r="AP36" s="138"/>
      <c r="AR36" s="138"/>
      <c r="AT36" s="138"/>
      <c r="AV36" s="138"/>
      <c r="AX36" s="138"/>
      <c r="AZ36" s="138"/>
      <c r="BB36" s="138"/>
      <c r="BD36" s="138"/>
      <c r="BF36" s="138"/>
      <c r="BH36" s="138"/>
      <c r="BJ36" s="138"/>
      <c r="BL36" s="138"/>
      <c r="BN36" s="138"/>
      <c r="BP36" s="138"/>
    </row>
    <row r="37" spans="1:71">
      <c r="A37" s="4" t="s">
        <v>3709</v>
      </c>
      <c r="B37" s="4">
        <f>B35+2</f>
        <v>2032</v>
      </c>
      <c r="C37" s="4" t="str">
        <f t="shared" si="0"/>
        <v>D2032</v>
      </c>
      <c r="D37" s="138" t="str">
        <f>D$3&amp;$A37</f>
        <v>U0_1热压压力SV</v>
      </c>
      <c r="E37" s="4" t="str">
        <f t="shared" si="1"/>
        <v>D2082</v>
      </c>
      <c r="F37" s="138" t="str">
        <f>F$3&amp;$A37</f>
        <v>U0_2热压压力SV</v>
      </c>
      <c r="G37" s="4" t="str">
        <f t="shared" si="2"/>
        <v>D2132</v>
      </c>
      <c r="H37" s="138" t="str">
        <f>H$3&amp;$A37</f>
        <v>U0_3热压压力SV</v>
      </c>
      <c r="I37" s="4" t="str">
        <f t="shared" si="3"/>
        <v>D2182</v>
      </c>
      <c r="J37" s="138" t="str">
        <f>J$3&amp;$A37</f>
        <v>U0_4热压压力SV</v>
      </c>
      <c r="K37" s="4" t="str">
        <f t="shared" si="4"/>
        <v>D2232</v>
      </c>
      <c r="L37" s="138" t="str">
        <f>L$3&amp;$A37</f>
        <v>U0_5热压压力SV</v>
      </c>
      <c r="M37" s="4" t="str">
        <f t="shared" si="5"/>
        <v>D2282</v>
      </c>
      <c r="N37" s="138" t="str">
        <f>N$3&amp;$A37</f>
        <v>U0_6热压压力SV</v>
      </c>
      <c r="O37" s="4" t="str">
        <f t="shared" si="6"/>
        <v>D2332</v>
      </c>
      <c r="P37" s="138" t="str">
        <f>P$3&amp;$A37</f>
        <v>U0_7热压压力SV</v>
      </c>
      <c r="Q37" s="4" t="str">
        <f t="shared" si="7"/>
        <v>D2382</v>
      </c>
      <c r="R37" s="138" t="str">
        <f>R$3&amp;$A37</f>
        <v>U0_8热压压力SV</v>
      </c>
      <c r="S37" s="4" t="str">
        <f t="shared" si="8"/>
        <v>D2432</v>
      </c>
      <c r="T37" s="138" t="str">
        <f>T$3&amp;$A37</f>
        <v>U0_9热压压力SV</v>
      </c>
      <c r="U37" s="4" t="str">
        <f t="shared" si="9"/>
        <v>D2482</v>
      </c>
      <c r="V37" s="138" t="str">
        <f>V$3&amp;$A37</f>
        <v>U0_10热压压力SV</v>
      </c>
      <c r="W37" s="4" t="str">
        <f t="shared" si="10"/>
        <v>D2532</v>
      </c>
      <c r="X37" s="138" t="str">
        <f t="shared" si="40"/>
        <v>U0_11热压压力SV</v>
      </c>
      <c r="Y37" s="4" t="str">
        <f t="shared" si="11"/>
        <v>D2582</v>
      </c>
      <c r="Z37" s="138" t="str">
        <f t="shared" si="12"/>
        <v>U0_12热压压力SV</v>
      </c>
      <c r="AA37" s="4" t="str">
        <f t="shared" si="13"/>
        <v>D2632</v>
      </c>
      <c r="AB37" s="138" t="str">
        <f t="shared" si="14"/>
        <v>U0_13热压压力SV</v>
      </c>
      <c r="AC37" s="4" t="str">
        <f t="shared" si="15"/>
        <v>D2682</v>
      </c>
      <c r="AD37" s="138" t="str">
        <f t="shared" si="16"/>
        <v>U0_14热压压力SV</v>
      </c>
      <c r="AE37" s="4" t="str">
        <f t="shared" si="17"/>
        <v>D2732</v>
      </c>
      <c r="AF37" s="138" t="str">
        <f t="shared" si="18"/>
        <v>U0_15热压压力SV</v>
      </c>
      <c r="AG37" s="4" t="str">
        <f t="shared" si="19"/>
        <v>D2782</v>
      </c>
      <c r="AH37" s="138" t="str">
        <f t="shared" si="20"/>
        <v>U0_16热压压力SV</v>
      </c>
      <c r="AI37" s="4" t="str">
        <f t="shared" si="21"/>
        <v>D2832</v>
      </c>
      <c r="AJ37" s="138" t="str">
        <f>AJ$3&amp;$A37</f>
        <v>U2_1热压压力SV</v>
      </c>
      <c r="AK37" s="4" t="str">
        <f>$B$2&amp;($B37+850)</f>
        <v>D2882</v>
      </c>
      <c r="AL37" s="138" t="str">
        <f>AL$3&amp;$A37</f>
        <v>U2_2热压压力SV</v>
      </c>
      <c r="AM37" s="4" t="str">
        <f>$B$2&amp;($B37+900)</f>
        <v>D2932</v>
      </c>
      <c r="AN37" s="138" t="str">
        <f>AN$3&amp;$A37</f>
        <v>U2_3热压压力SV</v>
      </c>
      <c r="AO37" s="4" t="str">
        <f t="shared" si="22"/>
        <v>D2982</v>
      </c>
      <c r="AP37" s="138" t="str">
        <f>AP$3&amp;$A37</f>
        <v>U2_4热压压力SV</v>
      </c>
      <c r="AQ37" s="4" t="str">
        <f t="shared" si="23"/>
        <v>D3032</v>
      </c>
      <c r="AR37" s="138" t="str">
        <f>AR$3&amp;$A37</f>
        <v>U2_5热压压力SV</v>
      </c>
      <c r="AS37" s="4" t="str">
        <f t="shared" si="24"/>
        <v>D3082</v>
      </c>
      <c r="AT37" s="138" t="str">
        <f>AT$3&amp;$A37</f>
        <v>U2_6热压压力SV</v>
      </c>
      <c r="AU37" s="4" t="str">
        <f t="shared" si="25"/>
        <v>D3132</v>
      </c>
      <c r="AV37" s="138" t="str">
        <f>AV$3&amp;$A37</f>
        <v>U2_7热压压力SV</v>
      </c>
      <c r="AW37" s="4" t="str">
        <f t="shared" si="26"/>
        <v>D3182</v>
      </c>
      <c r="AX37" s="138" t="str">
        <f>AX$3&amp;$A37</f>
        <v>U2_8热压压力SV</v>
      </c>
      <c r="AY37" s="4" t="str">
        <f t="shared" si="27"/>
        <v>D3232</v>
      </c>
      <c r="AZ37" s="138" t="str">
        <f>AZ$3&amp;$A37</f>
        <v>U2_9热压压力SV</v>
      </c>
      <c r="BA37" s="4" t="str">
        <f t="shared" si="28"/>
        <v>D3282</v>
      </c>
      <c r="BB37" s="138" t="str">
        <f>BB$3&amp;$A37</f>
        <v>U2_10热压压力SV</v>
      </c>
      <c r="BC37" s="4" t="str">
        <f t="shared" si="29"/>
        <v>D3332</v>
      </c>
      <c r="BD37" s="138" t="str">
        <f>BD$3&amp;$A37</f>
        <v>U2_11热压压力SV</v>
      </c>
      <c r="BE37" s="4" t="str">
        <f t="shared" si="30"/>
        <v>D3382</v>
      </c>
      <c r="BF37" s="138" t="str">
        <f t="shared" ref="BF37:BF53" si="41">BF$3&amp;$A37</f>
        <v>U2_12热压压力SV</v>
      </c>
      <c r="BG37" s="4" t="str">
        <f t="shared" si="31"/>
        <v>D3432</v>
      </c>
      <c r="BH37" s="138" t="str">
        <f t="shared" si="32"/>
        <v>U2_13热压压力SV</v>
      </c>
      <c r="BI37" s="4" t="str">
        <f t="shared" si="33"/>
        <v>D3482</v>
      </c>
      <c r="BJ37" s="138" t="str">
        <f t="shared" si="34"/>
        <v>U2_14热压压力SV</v>
      </c>
      <c r="BK37" s="4" t="str">
        <f t="shared" si="35"/>
        <v>D3532</v>
      </c>
      <c r="BL37" s="138" t="str">
        <f t="shared" si="36"/>
        <v>U2_15热压压力SV</v>
      </c>
      <c r="BM37" s="4" t="str">
        <f t="shared" si="37"/>
        <v>D3582</v>
      </c>
      <c r="BN37" s="138" t="str">
        <f t="shared" si="38"/>
        <v>U2_16热压压力SV</v>
      </c>
      <c r="BO37" s="4" t="str">
        <f t="shared" si="39"/>
        <v>D3632</v>
      </c>
      <c r="BP37" s="138"/>
      <c r="BQ37" s="4" t="str">
        <f>$B$2&amp;($B37+1650)</f>
        <v>D3682</v>
      </c>
      <c r="BS37" s="4" t="str">
        <f>$B$2&amp;($B37+1700)</f>
        <v>D3732</v>
      </c>
    </row>
    <row r="38" spans="4:68">
      <c r="D38" s="138"/>
      <c r="F38" s="138"/>
      <c r="H38" s="138"/>
      <c r="J38" s="138"/>
      <c r="L38" s="138"/>
      <c r="N38" s="138"/>
      <c r="P38" s="138"/>
      <c r="R38" s="138"/>
      <c r="T38" s="138"/>
      <c r="V38" s="138"/>
      <c r="X38" s="138"/>
      <c r="Z38" s="138"/>
      <c r="AB38" s="138"/>
      <c r="AD38" s="138"/>
      <c r="AF38" s="138"/>
      <c r="AH38" s="138"/>
      <c r="AJ38" s="138"/>
      <c r="AL38" s="138"/>
      <c r="AN38" s="138"/>
      <c r="AP38" s="138"/>
      <c r="AR38" s="138"/>
      <c r="AT38" s="138"/>
      <c r="AV38" s="138"/>
      <c r="AX38" s="138"/>
      <c r="AZ38" s="138"/>
      <c r="BB38" s="138"/>
      <c r="BD38" s="138"/>
      <c r="BF38" s="138"/>
      <c r="BH38" s="138"/>
      <c r="BJ38" s="138"/>
      <c r="BL38" s="138"/>
      <c r="BN38" s="138"/>
      <c r="BP38" s="138"/>
    </row>
    <row r="39" spans="2:71">
      <c r="B39" s="4">
        <f>B37+2</f>
        <v>2034</v>
      </c>
      <c r="C39" s="4" t="str">
        <f t="shared" si="0"/>
        <v>D2034</v>
      </c>
      <c r="D39" s="138" t="str">
        <f>D$3&amp;$A39</f>
        <v>U0_1</v>
      </c>
      <c r="E39" s="4" t="str">
        <f t="shared" si="1"/>
        <v>D2084</v>
      </c>
      <c r="F39" s="138" t="str">
        <f>F$3&amp;$A39</f>
        <v>U0_2</v>
      </c>
      <c r="G39" s="4" t="str">
        <f t="shared" si="2"/>
        <v>D2134</v>
      </c>
      <c r="H39" s="138" t="str">
        <f>H$3&amp;$A39</f>
        <v>U0_3</v>
      </c>
      <c r="I39" s="4" t="str">
        <f t="shared" si="3"/>
        <v>D2184</v>
      </c>
      <c r="J39" s="138" t="str">
        <f>J$3&amp;$A39</f>
        <v>U0_4</v>
      </c>
      <c r="K39" s="4" t="str">
        <f t="shared" si="4"/>
        <v>D2234</v>
      </c>
      <c r="L39" s="138" t="str">
        <f>L$3&amp;$A39</f>
        <v>U0_5</v>
      </c>
      <c r="M39" s="4" t="str">
        <f t="shared" si="5"/>
        <v>D2284</v>
      </c>
      <c r="N39" s="138" t="str">
        <f>N$3&amp;$A39</f>
        <v>U0_6</v>
      </c>
      <c r="O39" s="4" t="str">
        <f t="shared" si="6"/>
        <v>D2334</v>
      </c>
      <c r="P39" s="138" t="str">
        <f>P$3&amp;$A39</f>
        <v>U0_7</v>
      </c>
      <c r="Q39" s="4" t="str">
        <f t="shared" si="7"/>
        <v>D2384</v>
      </c>
      <c r="R39" s="138" t="str">
        <f>R$3&amp;$A39</f>
        <v>U0_8</v>
      </c>
      <c r="S39" s="4" t="str">
        <f t="shared" si="8"/>
        <v>D2434</v>
      </c>
      <c r="T39" s="138" t="str">
        <f>T$3&amp;$A39</f>
        <v>U0_9</v>
      </c>
      <c r="U39" s="4" t="str">
        <f t="shared" si="9"/>
        <v>D2484</v>
      </c>
      <c r="V39" s="138" t="str">
        <f>V$3&amp;$A39</f>
        <v>U0_10</v>
      </c>
      <c r="W39" s="4" t="str">
        <f t="shared" si="10"/>
        <v>D2534</v>
      </c>
      <c r="X39" s="138" t="str">
        <f t="shared" si="40"/>
        <v>U0_11</v>
      </c>
      <c r="Y39" s="4" t="str">
        <f t="shared" si="11"/>
        <v>D2584</v>
      </c>
      <c r="Z39" s="138" t="str">
        <f t="shared" si="12"/>
        <v>U0_12</v>
      </c>
      <c r="AA39" s="4" t="str">
        <f t="shared" si="13"/>
        <v>D2634</v>
      </c>
      <c r="AB39" s="138" t="str">
        <f t="shared" si="14"/>
        <v>U0_13</v>
      </c>
      <c r="AC39" s="4" t="str">
        <f t="shared" si="15"/>
        <v>D2684</v>
      </c>
      <c r="AD39" s="138" t="str">
        <f t="shared" si="16"/>
        <v>U0_14</v>
      </c>
      <c r="AE39" s="4" t="str">
        <f t="shared" si="17"/>
        <v>D2734</v>
      </c>
      <c r="AF39" s="138" t="str">
        <f t="shared" si="18"/>
        <v>U0_15</v>
      </c>
      <c r="AG39" s="4" t="str">
        <f t="shared" si="19"/>
        <v>D2784</v>
      </c>
      <c r="AH39" s="138" t="str">
        <f t="shared" si="20"/>
        <v>U0_16</v>
      </c>
      <c r="AI39" s="4" t="str">
        <f t="shared" si="21"/>
        <v>D2834</v>
      </c>
      <c r="AJ39" s="138" t="str">
        <f>AJ$3&amp;$A39</f>
        <v>U2_1</v>
      </c>
      <c r="AK39" s="4" t="str">
        <f>$B$2&amp;($B39+850)</f>
        <v>D2884</v>
      </c>
      <c r="AL39" s="138" t="str">
        <f>AL$3&amp;$A39</f>
        <v>U2_2</v>
      </c>
      <c r="AM39" s="4" t="str">
        <f>$B$2&amp;($B39+900)</f>
        <v>D2934</v>
      </c>
      <c r="AN39" s="138" t="str">
        <f>AN$3&amp;$A39</f>
        <v>U2_3</v>
      </c>
      <c r="AO39" s="4" t="str">
        <f t="shared" si="22"/>
        <v>D2984</v>
      </c>
      <c r="AP39" s="138" t="str">
        <f>AP$3&amp;$A39</f>
        <v>U2_4</v>
      </c>
      <c r="AQ39" s="4" t="str">
        <f t="shared" si="23"/>
        <v>D3034</v>
      </c>
      <c r="AR39" s="138" t="str">
        <f>AR$3&amp;$A39</f>
        <v>U2_5</v>
      </c>
      <c r="AS39" s="4" t="str">
        <f t="shared" si="24"/>
        <v>D3084</v>
      </c>
      <c r="AT39" s="138" t="str">
        <f>AT$3&amp;$A39</f>
        <v>U2_6</v>
      </c>
      <c r="AU39" s="4" t="str">
        <f t="shared" si="25"/>
        <v>D3134</v>
      </c>
      <c r="AV39" s="138" t="str">
        <f>AV$3&amp;$A39</f>
        <v>U2_7</v>
      </c>
      <c r="AW39" s="4" t="str">
        <f t="shared" si="26"/>
        <v>D3184</v>
      </c>
      <c r="AX39" s="138" t="str">
        <f>AX$3&amp;$A39</f>
        <v>U2_8</v>
      </c>
      <c r="AY39" s="4" t="str">
        <f t="shared" si="27"/>
        <v>D3234</v>
      </c>
      <c r="AZ39" s="138" t="str">
        <f>AZ$3&amp;$A39</f>
        <v>U2_9</v>
      </c>
      <c r="BA39" s="4" t="str">
        <f t="shared" si="28"/>
        <v>D3284</v>
      </c>
      <c r="BB39" s="138" t="str">
        <f>BB$3&amp;$A39</f>
        <v>U2_10</v>
      </c>
      <c r="BC39" s="4" t="str">
        <f t="shared" si="29"/>
        <v>D3334</v>
      </c>
      <c r="BD39" s="138" t="str">
        <f>BD$3&amp;$A39</f>
        <v>U2_11</v>
      </c>
      <c r="BE39" s="4" t="str">
        <f t="shared" si="30"/>
        <v>D3384</v>
      </c>
      <c r="BF39" s="138" t="str">
        <f t="shared" si="41"/>
        <v>U2_12</v>
      </c>
      <c r="BG39" s="4" t="str">
        <f t="shared" si="31"/>
        <v>D3434</v>
      </c>
      <c r="BH39" s="138" t="str">
        <f t="shared" si="32"/>
        <v>U2_13</v>
      </c>
      <c r="BI39" s="4" t="str">
        <f t="shared" si="33"/>
        <v>D3484</v>
      </c>
      <c r="BJ39" s="138" t="str">
        <f t="shared" si="34"/>
        <v>U2_14</v>
      </c>
      <c r="BK39" s="4" t="str">
        <f t="shared" si="35"/>
        <v>D3534</v>
      </c>
      <c r="BL39" s="138" t="str">
        <f t="shared" si="36"/>
        <v>U2_15</v>
      </c>
      <c r="BM39" s="4" t="str">
        <f t="shared" si="37"/>
        <v>D3584</v>
      </c>
      <c r="BN39" s="138" t="str">
        <f t="shared" si="38"/>
        <v>U2_16</v>
      </c>
      <c r="BO39" s="4" t="str">
        <f t="shared" si="39"/>
        <v>D3634</v>
      </c>
      <c r="BP39" s="138"/>
      <c r="BQ39" s="4" t="str">
        <f>$B$2&amp;($B39+1650)</f>
        <v>D3684</v>
      </c>
      <c r="BS39" s="4" t="str">
        <f>$B$2&amp;($B39+1700)</f>
        <v>D3734</v>
      </c>
    </row>
    <row r="40" spans="4:68">
      <c r="D40" s="138"/>
      <c r="F40" s="138"/>
      <c r="H40" s="138"/>
      <c r="J40" s="138"/>
      <c r="L40" s="138"/>
      <c r="N40" s="138"/>
      <c r="P40" s="138"/>
      <c r="R40" s="138"/>
      <c r="T40" s="138"/>
      <c r="V40" s="138"/>
      <c r="X40" s="138"/>
      <c r="Z40" s="138"/>
      <c r="AB40" s="138"/>
      <c r="AD40" s="138"/>
      <c r="AF40" s="138"/>
      <c r="AH40" s="138"/>
      <c r="AJ40" s="138"/>
      <c r="AL40" s="138"/>
      <c r="AN40" s="138"/>
      <c r="AP40" s="138"/>
      <c r="AR40" s="138"/>
      <c r="AT40" s="138"/>
      <c r="AV40" s="138"/>
      <c r="AX40" s="138"/>
      <c r="AZ40" s="138"/>
      <c r="BB40" s="138"/>
      <c r="BD40" s="138"/>
      <c r="BF40" s="138"/>
      <c r="BH40" s="138"/>
      <c r="BJ40" s="138"/>
      <c r="BL40" s="138"/>
      <c r="BN40" s="138"/>
      <c r="BP40" s="138"/>
    </row>
    <row r="41" spans="2:71">
      <c r="B41" s="4">
        <f>B39+2</f>
        <v>2036</v>
      </c>
      <c r="C41" s="4" t="str">
        <f t="shared" si="0"/>
        <v>D2036</v>
      </c>
      <c r="D41" s="138" t="str">
        <f>D$3&amp;$A41</f>
        <v>U0_1</v>
      </c>
      <c r="E41" s="4" t="str">
        <f t="shared" si="1"/>
        <v>D2086</v>
      </c>
      <c r="F41" s="138" t="str">
        <f>F$3&amp;$A41</f>
        <v>U0_2</v>
      </c>
      <c r="G41" s="4" t="str">
        <f t="shared" si="2"/>
        <v>D2136</v>
      </c>
      <c r="H41" s="138" t="str">
        <f>H$3&amp;$A41</f>
        <v>U0_3</v>
      </c>
      <c r="I41" s="4" t="str">
        <f t="shared" si="3"/>
        <v>D2186</v>
      </c>
      <c r="J41" s="138" t="str">
        <f>J$3&amp;$A41</f>
        <v>U0_4</v>
      </c>
      <c r="K41" s="4" t="str">
        <f t="shared" si="4"/>
        <v>D2236</v>
      </c>
      <c r="L41" s="138" t="str">
        <f>L$3&amp;$A41</f>
        <v>U0_5</v>
      </c>
      <c r="M41" s="4" t="str">
        <f t="shared" si="5"/>
        <v>D2286</v>
      </c>
      <c r="N41" s="138" t="str">
        <f>N$3&amp;$A41</f>
        <v>U0_6</v>
      </c>
      <c r="O41" s="4" t="str">
        <f t="shared" si="6"/>
        <v>D2336</v>
      </c>
      <c r="P41" s="138" t="str">
        <f>P$3&amp;$A41</f>
        <v>U0_7</v>
      </c>
      <c r="Q41" s="4" t="str">
        <f t="shared" si="7"/>
        <v>D2386</v>
      </c>
      <c r="R41" s="138" t="str">
        <f>R$3&amp;$A41</f>
        <v>U0_8</v>
      </c>
      <c r="S41" s="4" t="str">
        <f t="shared" si="8"/>
        <v>D2436</v>
      </c>
      <c r="T41" s="138" t="str">
        <f>T$3&amp;$A41</f>
        <v>U0_9</v>
      </c>
      <c r="U41" s="4" t="str">
        <f t="shared" si="9"/>
        <v>D2486</v>
      </c>
      <c r="V41" s="138" t="str">
        <f>V$3&amp;$A41</f>
        <v>U0_10</v>
      </c>
      <c r="W41" s="4" t="str">
        <f t="shared" si="10"/>
        <v>D2536</v>
      </c>
      <c r="X41" s="138" t="str">
        <f t="shared" si="40"/>
        <v>U0_11</v>
      </c>
      <c r="Y41" s="4" t="str">
        <f t="shared" si="11"/>
        <v>D2586</v>
      </c>
      <c r="Z41" s="138" t="str">
        <f t="shared" si="12"/>
        <v>U0_12</v>
      </c>
      <c r="AA41" s="4" t="str">
        <f t="shared" si="13"/>
        <v>D2636</v>
      </c>
      <c r="AB41" s="138" t="str">
        <f t="shared" si="14"/>
        <v>U0_13</v>
      </c>
      <c r="AC41" s="4" t="str">
        <f t="shared" si="15"/>
        <v>D2686</v>
      </c>
      <c r="AD41" s="138" t="str">
        <f t="shared" si="16"/>
        <v>U0_14</v>
      </c>
      <c r="AE41" s="4" t="str">
        <f t="shared" si="17"/>
        <v>D2736</v>
      </c>
      <c r="AF41" s="138" t="str">
        <f t="shared" si="18"/>
        <v>U0_15</v>
      </c>
      <c r="AG41" s="4" t="str">
        <f t="shared" si="19"/>
        <v>D2786</v>
      </c>
      <c r="AH41" s="138" t="str">
        <f t="shared" si="20"/>
        <v>U0_16</v>
      </c>
      <c r="AI41" s="4" t="str">
        <f t="shared" si="21"/>
        <v>D2836</v>
      </c>
      <c r="AJ41" s="138" t="str">
        <f>AJ$3&amp;$A41</f>
        <v>U2_1</v>
      </c>
      <c r="AK41" s="4" t="str">
        <f>$B$2&amp;($B41+850)</f>
        <v>D2886</v>
      </c>
      <c r="AL41" s="138" t="str">
        <f>AL$3&amp;$A41</f>
        <v>U2_2</v>
      </c>
      <c r="AM41" s="4" t="str">
        <f>$B$2&amp;($B41+900)</f>
        <v>D2936</v>
      </c>
      <c r="AN41" s="138" t="str">
        <f>AN$3&amp;$A41</f>
        <v>U2_3</v>
      </c>
      <c r="AO41" s="4" t="str">
        <f t="shared" si="22"/>
        <v>D2986</v>
      </c>
      <c r="AP41" s="138" t="str">
        <f>AP$3&amp;$A41</f>
        <v>U2_4</v>
      </c>
      <c r="AQ41" s="4" t="str">
        <f t="shared" si="23"/>
        <v>D3036</v>
      </c>
      <c r="AR41" s="138" t="str">
        <f>AR$3&amp;$A41</f>
        <v>U2_5</v>
      </c>
      <c r="AS41" s="4" t="str">
        <f t="shared" si="24"/>
        <v>D3086</v>
      </c>
      <c r="AT41" s="138" t="str">
        <f>AT$3&amp;$A41</f>
        <v>U2_6</v>
      </c>
      <c r="AU41" s="4" t="str">
        <f t="shared" si="25"/>
        <v>D3136</v>
      </c>
      <c r="AV41" s="138" t="str">
        <f>AV$3&amp;$A41</f>
        <v>U2_7</v>
      </c>
      <c r="AW41" s="4" t="str">
        <f t="shared" si="26"/>
        <v>D3186</v>
      </c>
      <c r="AX41" s="138" t="str">
        <f>AX$3&amp;$A41</f>
        <v>U2_8</v>
      </c>
      <c r="AY41" s="4" t="str">
        <f t="shared" si="27"/>
        <v>D3236</v>
      </c>
      <c r="AZ41" s="138" t="str">
        <f>AZ$3&amp;$A41</f>
        <v>U2_9</v>
      </c>
      <c r="BA41" s="4" t="str">
        <f t="shared" si="28"/>
        <v>D3286</v>
      </c>
      <c r="BB41" s="138" t="str">
        <f>BB$3&amp;$A41</f>
        <v>U2_10</v>
      </c>
      <c r="BC41" s="4" t="str">
        <f t="shared" si="29"/>
        <v>D3336</v>
      </c>
      <c r="BD41" s="138" t="str">
        <f>BD$3&amp;$A41</f>
        <v>U2_11</v>
      </c>
      <c r="BE41" s="4" t="str">
        <f t="shared" si="30"/>
        <v>D3386</v>
      </c>
      <c r="BF41" s="138" t="str">
        <f t="shared" si="41"/>
        <v>U2_12</v>
      </c>
      <c r="BG41" s="4" t="str">
        <f t="shared" si="31"/>
        <v>D3436</v>
      </c>
      <c r="BH41" s="138" t="str">
        <f t="shared" si="32"/>
        <v>U2_13</v>
      </c>
      <c r="BI41" s="4" t="str">
        <f t="shared" si="33"/>
        <v>D3486</v>
      </c>
      <c r="BJ41" s="138" t="str">
        <f t="shared" si="34"/>
        <v>U2_14</v>
      </c>
      <c r="BK41" s="4" t="str">
        <f t="shared" si="35"/>
        <v>D3536</v>
      </c>
      <c r="BL41" s="138" t="str">
        <f t="shared" si="36"/>
        <v>U2_15</v>
      </c>
      <c r="BM41" s="4" t="str">
        <f t="shared" si="37"/>
        <v>D3586</v>
      </c>
      <c r="BN41" s="138" t="str">
        <f t="shared" si="38"/>
        <v>U2_16</v>
      </c>
      <c r="BO41" s="4" t="str">
        <f t="shared" si="39"/>
        <v>D3636</v>
      </c>
      <c r="BP41" s="138"/>
      <c r="BQ41" s="4" t="str">
        <f>$B$2&amp;($B41+1650)</f>
        <v>D3686</v>
      </c>
      <c r="BS41" s="4" t="str">
        <f>$B$2&amp;($B41+1700)</f>
        <v>D3736</v>
      </c>
    </row>
    <row r="42" spans="4:68">
      <c r="D42" s="138"/>
      <c r="F42" s="138"/>
      <c r="H42" s="138"/>
      <c r="J42" s="138"/>
      <c r="L42" s="138"/>
      <c r="N42" s="138"/>
      <c r="P42" s="138"/>
      <c r="R42" s="138"/>
      <c r="T42" s="138"/>
      <c r="V42" s="138"/>
      <c r="X42" s="138"/>
      <c r="Z42" s="138"/>
      <c r="AB42" s="138"/>
      <c r="AD42" s="138"/>
      <c r="AF42" s="138"/>
      <c r="AH42" s="138"/>
      <c r="AJ42" s="138"/>
      <c r="AL42" s="138"/>
      <c r="AN42" s="138"/>
      <c r="AP42" s="138"/>
      <c r="AR42" s="138"/>
      <c r="AT42" s="138"/>
      <c r="AV42" s="138"/>
      <c r="AX42" s="138"/>
      <c r="AZ42" s="138"/>
      <c r="BB42" s="138"/>
      <c r="BD42" s="138"/>
      <c r="BF42" s="138"/>
      <c r="BH42" s="138"/>
      <c r="BJ42" s="138"/>
      <c r="BL42" s="138"/>
      <c r="BN42" s="138"/>
      <c r="BP42" s="138"/>
    </row>
    <row r="43" spans="2:71">
      <c r="B43" s="4">
        <f>B41+2</f>
        <v>2038</v>
      </c>
      <c r="C43" s="4" t="str">
        <f t="shared" si="0"/>
        <v>D2038</v>
      </c>
      <c r="D43" s="138" t="str">
        <f>D$3&amp;$A43</f>
        <v>U0_1</v>
      </c>
      <c r="E43" s="4" t="str">
        <f t="shared" si="1"/>
        <v>D2088</v>
      </c>
      <c r="F43" s="138" t="str">
        <f>F$3&amp;$A43</f>
        <v>U0_2</v>
      </c>
      <c r="G43" s="4" t="str">
        <f t="shared" si="2"/>
        <v>D2138</v>
      </c>
      <c r="H43" s="138" t="str">
        <f>H$3&amp;$A43</f>
        <v>U0_3</v>
      </c>
      <c r="I43" s="4" t="str">
        <f t="shared" si="3"/>
        <v>D2188</v>
      </c>
      <c r="J43" s="138" t="str">
        <f>J$3&amp;$A43</f>
        <v>U0_4</v>
      </c>
      <c r="K43" s="4" t="str">
        <f t="shared" si="4"/>
        <v>D2238</v>
      </c>
      <c r="L43" s="138" t="str">
        <f>L$3&amp;$A43</f>
        <v>U0_5</v>
      </c>
      <c r="M43" s="4" t="str">
        <f t="shared" si="5"/>
        <v>D2288</v>
      </c>
      <c r="N43" s="138" t="str">
        <f>N$3&amp;$A43</f>
        <v>U0_6</v>
      </c>
      <c r="O43" s="4" t="str">
        <f t="shared" si="6"/>
        <v>D2338</v>
      </c>
      <c r="P43" s="138" t="str">
        <f>P$3&amp;$A43</f>
        <v>U0_7</v>
      </c>
      <c r="Q43" s="4" t="str">
        <f t="shared" si="7"/>
        <v>D2388</v>
      </c>
      <c r="R43" s="138" t="str">
        <f>R$3&amp;$A43</f>
        <v>U0_8</v>
      </c>
      <c r="S43" s="4" t="str">
        <f t="shared" si="8"/>
        <v>D2438</v>
      </c>
      <c r="T43" s="138" t="str">
        <f>T$3&amp;$A43</f>
        <v>U0_9</v>
      </c>
      <c r="U43" s="4" t="str">
        <f t="shared" si="9"/>
        <v>D2488</v>
      </c>
      <c r="V43" s="138" t="str">
        <f>V$3&amp;$A43</f>
        <v>U0_10</v>
      </c>
      <c r="W43" s="4" t="str">
        <f t="shared" si="10"/>
        <v>D2538</v>
      </c>
      <c r="X43" s="138" t="str">
        <f t="shared" si="40"/>
        <v>U0_11</v>
      </c>
      <c r="Y43" s="4" t="str">
        <f t="shared" si="11"/>
        <v>D2588</v>
      </c>
      <c r="Z43" s="138" t="str">
        <f t="shared" si="12"/>
        <v>U0_12</v>
      </c>
      <c r="AA43" s="4" t="str">
        <f t="shared" si="13"/>
        <v>D2638</v>
      </c>
      <c r="AB43" s="138" t="str">
        <f t="shared" si="14"/>
        <v>U0_13</v>
      </c>
      <c r="AC43" s="4" t="str">
        <f t="shared" si="15"/>
        <v>D2688</v>
      </c>
      <c r="AD43" s="138" t="str">
        <f t="shared" si="16"/>
        <v>U0_14</v>
      </c>
      <c r="AE43" s="4" t="str">
        <f t="shared" si="17"/>
        <v>D2738</v>
      </c>
      <c r="AF43" s="138" t="str">
        <f t="shared" si="18"/>
        <v>U0_15</v>
      </c>
      <c r="AG43" s="4" t="str">
        <f t="shared" si="19"/>
        <v>D2788</v>
      </c>
      <c r="AH43" s="138" t="str">
        <f t="shared" si="20"/>
        <v>U0_16</v>
      </c>
      <c r="AI43" s="4" t="str">
        <f t="shared" si="21"/>
        <v>D2838</v>
      </c>
      <c r="AJ43" s="138" t="str">
        <f>AJ$3&amp;$A43</f>
        <v>U2_1</v>
      </c>
      <c r="AK43" s="4" t="str">
        <f>$B$2&amp;($B43+850)</f>
        <v>D2888</v>
      </c>
      <c r="AL43" s="138" t="str">
        <f>AL$3&amp;$A43</f>
        <v>U2_2</v>
      </c>
      <c r="AM43" s="4" t="str">
        <f>$B$2&amp;($B43+900)</f>
        <v>D2938</v>
      </c>
      <c r="AN43" s="138" t="str">
        <f>AN$3&amp;$A43</f>
        <v>U2_3</v>
      </c>
      <c r="AO43" s="4" t="str">
        <f t="shared" si="22"/>
        <v>D2988</v>
      </c>
      <c r="AP43" s="138" t="str">
        <f>AP$3&amp;$A43</f>
        <v>U2_4</v>
      </c>
      <c r="AQ43" s="4" t="str">
        <f t="shared" si="23"/>
        <v>D3038</v>
      </c>
      <c r="AR43" s="138" t="str">
        <f>AR$3&amp;$A43</f>
        <v>U2_5</v>
      </c>
      <c r="AS43" s="4" t="str">
        <f t="shared" si="24"/>
        <v>D3088</v>
      </c>
      <c r="AT43" s="138" t="str">
        <f>AT$3&amp;$A43</f>
        <v>U2_6</v>
      </c>
      <c r="AU43" s="4" t="str">
        <f t="shared" si="25"/>
        <v>D3138</v>
      </c>
      <c r="AV43" s="138" t="str">
        <f>AV$3&amp;$A43</f>
        <v>U2_7</v>
      </c>
      <c r="AW43" s="4" t="str">
        <f t="shared" si="26"/>
        <v>D3188</v>
      </c>
      <c r="AX43" s="138" t="str">
        <f>AX$3&amp;$A43</f>
        <v>U2_8</v>
      </c>
      <c r="AY43" s="4" t="str">
        <f t="shared" si="27"/>
        <v>D3238</v>
      </c>
      <c r="AZ43" s="138" t="str">
        <f>AZ$3&amp;$A43</f>
        <v>U2_9</v>
      </c>
      <c r="BA43" s="4" t="str">
        <f t="shared" si="28"/>
        <v>D3288</v>
      </c>
      <c r="BB43" s="138" t="str">
        <f>BB$3&amp;$A43</f>
        <v>U2_10</v>
      </c>
      <c r="BC43" s="4" t="str">
        <f t="shared" si="29"/>
        <v>D3338</v>
      </c>
      <c r="BD43" s="138" t="str">
        <f>BD$3&amp;$A43</f>
        <v>U2_11</v>
      </c>
      <c r="BE43" s="4" t="str">
        <f t="shared" si="30"/>
        <v>D3388</v>
      </c>
      <c r="BF43" s="138" t="str">
        <f t="shared" si="41"/>
        <v>U2_12</v>
      </c>
      <c r="BG43" s="4" t="str">
        <f t="shared" si="31"/>
        <v>D3438</v>
      </c>
      <c r="BH43" s="138" t="str">
        <f t="shared" si="32"/>
        <v>U2_13</v>
      </c>
      <c r="BI43" s="4" t="str">
        <f t="shared" si="33"/>
        <v>D3488</v>
      </c>
      <c r="BJ43" s="138" t="str">
        <f t="shared" si="34"/>
        <v>U2_14</v>
      </c>
      <c r="BK43" s="4" t="str">
        <f t="shared" si="35"/>
        <v>D3538</v>
      </c>
      <c r="BL43" s="138" t="str">
        <f t="shared" si="36"/>
        <v>U2_15</v>
      </c>
      <c r="BM43" s="4" t="str">
        <f t="shared" si="37"/>
        <v>D3588</v>
      </c>
      <c r="BN43" s="138" t="str">
        <f t="shared" si="38"/>
        <v>U2_16</v>
      </c>
      <c r="BO43" s="4" t="str">
        <f t="shared" si="39"/>
        <v>D3638</v>
      </c>
      <c r="BP43" s="138"/>
      <c r="BQ43" s="4" t="str">
        <f>$B$2&amp;($B43+1650)</f>
        <v>D3688</v>
      </c>
      <c r="BS43" s="4" t="str">
        <f>$B$2&amp;($B43+1700)</f>
        <v>D3738</v>
      </c>
    </row>
    <row r="44" spans="4:68">
      <c r="D44" s="138"/>
      <c r="F44" s="138"/>
      <c r="H44" s="138"/>
      <c r="J44" s="138"/>
      <c r="L44" s="138"/>
      <c r="N44" s="138"/>
      <c r="P44" s="138"/>
      <c r="R44" s="138"/>
      <c r="T44" s="138"/>
      <c r="V44" s="138"/>
      <c r="X44" s="138"/>
      <c r="Z44" s="138"/>
      <c r="AB44" s="138"/>
      <c r="AD44" s="138"/>
      <c r="AF44" s="138"/>
      <c r="AH44" s="138"/>
      <c r="AJ44" s="138"/>
      <c r="AL44" s="138"/>
      <c r="AN44" s="138"/>
      <c r="AP44" s="138"/>
      <c r="AR44" s="138"/>
      <c r="AT44" s="138"/>
      <c r="AV44" s="138"/>
      <c r="AX44" s="138"/>
      <c r="AZ44" s="138"/>
      <c r="BB44" s="138"/>
      <c r="BD44" s="138"/>
      <c r="BF44" s="138"/>
      <c r="BH44" s="138"/>
      <c r="BJ44" s="138"/>
      <c r="BL44" s="138"/>
      <c r="BN44" s="138"/>
      <c r="BP44" s="138"/>
    </row>
    <row r="45" spans="1:71">
      <c r="A45" s="4" t="s">
        <v>3710</v>
      </c>
      <c r="B45" s="4">
        <f>B43+2</f>
        <v>2040</v>
      </c>
      <c r="C45" s="4" t="str">
        <f t="shared" si="0"/>
        <v>D2040</v>
      </c>
      <c r="D45" s="138" t="str">
        <f>D$3&amp;$A45</f>
        <v>U0_1保存位置</v>
      </c>
      <c r="E45" s="4" t="str">
        <f t="shared" si="1"/>
        <v>D2090</v>
      </c>
      <c r="F45" s="138" t="str">
        <f>F$3&amp;$A45</f>
        <v>U0_2保存位置</v>
      </c>
      <c r="G45" s="4" t="str">
        <f t="shared" si="2"/>
        <v>D2140</v>
      </c>
      <c r="H45" s="138" t="str">
        <f>H$3&amp;$A45</f>
        <v>U0_3保存位置</v>
      </c>
      <c r="I45" s="4" t="str">
        <f t="shared" si="3"/>
        <v>D2190</v>
      </c>
      <c r="J45" s="138" t="str">
        <f>J$3&amp;$A45</f>
        <v>U0_4保存位置</v>
      </c>
      <c r="K45" s="4" t="str">
        <f t="shared" si="4"/>
        <v>D2240</v>
      </c>
      <c r="L45" s="138" t="str">
        <f>L$3&amp;$A45</f>
        <v>U0_5保存位置</v>
      </c>
      <c r="M45" s="4" t="str">
        <f t="shared" si="5"/>
        <v>D2290</v>
      </c>
      <c r="N45" s="138" t="str">
        <f>N$3&amp;$A45</f>
        <v>U0_6保存位置</v>
      </c>
      <c r="O45" s="4" t="str">
        <f t="shared" si="6"/>
        <v>D2340</v>
      </c>
      <c r="P45" s="138" t="str">
        <f>P$3&amp;$A45</f>
        <v>U0_7保存位置</v>
      </c>
      <c r="Q45" s="4" t="str">
        <f t="shared" si="7"/>
        <v>D2390</v>
      </c>
      <c r="R45" s="138" t="str">
        <f>R$3&amp;$A45</f>
        <v>U0_8保存位置</v>
      </c>
      <c r="S45" s="4" t="str">
        <f t="shared" si="8"/>
        <v>D2440</v>
      </c>
      <c r="T45" s="138" t="str">
        <f>T$3&amp;$A45</f>
        <v>U0_9保存位置</v>
      </c>
      <c r="U45" s="4" t="str">
        <f t="shared" si="9"/>
        <v>D2490</v>
      </c>
      <c r="V45" s="138" t="str">
        <f>V$3&amp;$A45</f>
        <v>U0_10保存位置</v>
      </c>
      <c r="W45" s="4" t="str">
        <f t="shared" si="10"/>
        <v>D2540</v>
      </c>
      <c r="X45" s="138" t="str">
        <f t="shared" si="40"/>
        <v>U0_11保存位置</v>
      </c>
      <c r="Y45" s="4" t="str">
        <f t="shared" si="11"/>
        <v>D2590</v>
      </c>
      <c r="Z45" s="138" t="str">
        <f t="shared" si="12"/>
        <v>U0_12保存位置</v>
      </c>
      <c r="AA45" s="4" t="str">
        <f t="shared" si="13"/>
        <v>D2640</v>
      </c>
      <c r="AB45" s="138" t="str">
        <f t="shared" si="14"/>
        <v>U0_13保存位置</v>
      </c>
      <c r="AC45" s="4" t="str">
        <f t="shared" si="15"/>
        <v>D2690</v>
      </c>
      <c r="AD45" s="138" t="str">
        <f t="shared" si="16"/>
        <v>U0_14保存位置</v>
      </c>
      <c r="AE45" s="4" t="str">
        <f t="shared" si="17"/>
        <v>D2740</v>
      </c>
      <c r="AF45" s="138" t="str">
        <f t="shared" si="18"/>
        <v>U0_15保存位置</v>
      </c>
      <c r="AG45" s="4" t="str">
        <f t="shared" si="19"/>
        <v>D2790</v>
      </c>
      <c r="AH45" s="138" t="str">
        <f t="shared" si="20"/>
        <v>U0_16保存位置</v>
      </c>
      <c r="AI45" s="4" t="str">
        <f t="shared" si="21"/>
        <v>D2840</v>
      </c>
      <c r="AJ45" s="138" t="str">
        <f>AJ$3&amp;$A45</f>
        <v>U2_1保存位置</v>
      </c>
      <c r="AK45" s="4" t="str">
        <f>$B$2&amp;($B45+850)</f>
        <v>D2890</v>
      </c>
      <c r="AL45" s="138" t="str">
        <f>AL$3&amp;$A45</f>
        <v>U2_2保存位置</v>
      </c>
      <c r="AM45" s="4" t="str">
        <f>$B$2&amp;($B45+900)</f>
        <v>D2940</v>
      </c>
      <c r="AN45" s="138" t="str">
        <f>AN$3&amp;$A45</f>
        <v>U2_3保存位置</v>
      </c>
      <c r="AO45" s="4" t="str">
        <f t="shared" si="22"/>
        <v>D2990</v>
      </c>
      <c r="AP45" s="138" t="str">
        <f>AP$3&amp;$A45</f>
        <v>U2_4保存位置</v>
      </c>
      <c r="AQ45" s="4" t="str">
        <f t="shared" si="23"/>
        <v>D3040</v>
      </c>
      <c r="AR45" s="138" t="str">
        <f>AR$3&amp;$A45</f>
        <v>U2_5保存位置</v>
      </c>
      <c r="AS45" s="4" t="str">
        <f t="shared" si="24"/>
        <v>D3090</v>
      </c>
      <c r="AT45" s="138" t="str">
        <f>AT$3&amp;$A45</f>
        <v>U2_6保存位置</v>
      </c>
      <c r="AU45" s="4" t="str">
        <f t="shared" si="25"/>
        <v>D3140</v>
      </c>
      <c r="AV45" s="138" t="str">
        <f>AV$3&amp;$A45</f>
        <v>U2_7保存位置</v>
      </c>
      <c r="AW45" s="4" t="str">
        <f t="shared" si="26"/>
        <v>D3190</v>
      </c>
      <c r="AX45" s="138" t="str">
        <f>AX$3&amp;$A45</f>
        <v>U2_8保存位置</v>
      </c>
      <c r="AY45" s="4" t="str">
        <f t="shared" si="27"/>
        <v>D3240</v>
      </c>
      <c r="AZ45" s="138" t="str">
        <f>AZ$3&amp;$A45</f>
        <v>U2_9保存位置</v>
      </c>
      <c r="BA45" s="4" t="str">
        <f t="shared" si="28"/>
        <v>D3290</v>
      </c>
      <c r="BB45" s="138" t="str">
        <f>BB$3&amp;$A45</f>
        <v>U2_10保存位置</v>
      </c>
      <c r="BC45" s="4" t="str">
        <f t="shared" si="29"/>
        <v>D3340</v>
      </c>
      <c r="BD45" s="138" t="str">
        <f>BD$3&amp;$A45</f>
        <v>U2_11保存位置</v>
      </c>
      <c r="BE45" s="4" t="str">
        <f t="shared" si="30"/>
        <v>D3390</v>
      </c>
      <c r="BF45" s="138" t="str">
        <f t="shared" si="41"/>
        <v>U2_12保存位置</v>
      </c>
      <c r="BG45" s="4" t="str">
        <f t="shared" si="31"/>
        <v>D3440</v>
      </c>
      <c r="BH45" s="138" t="str">
        <f t="shared" si="32"/>
        <v>U2_13保存位置</v>
      </c>
      <c r="BI45" s="4" t="str">
        <f t="shared" si="33"/>
        <v>D3490</v>
      </c>
      <c r="BJ45" s="138" t="str">
        <f t="shared" si="34"/>
        <v>U2_14保存位置</v>
      </c>
      <c r="BK45" s="4" t="str">
        <f t="shared" si="35"/>
        <v>D3540</v>
      </c>
      <c r="BL45" s="138" t="str">
        <f t="shared" si="36"/>
        <v>U2_15保存位置</v>
      </c>
      <c r="BM45" s="4" t="str">
        <f t="shared" si="37"/>
        <v>D3590</v>
      </c>
      <c r="BN45" s="138" t="str">
        <f t="shared" si="38"/>
        <v>U2_16保存位置</v>
      </c>
      <c r="BO45" s="4" t="str">
        <f t="shared" si="39"/>
        <v>D3640</v>
      </c>
      <c r="BP45" s="138"/>
      <c r="BQ45" s="4" t="str">
        <f>$B$2&amp;($B45+1650)</f>
        <v>D3690</v>
      </c>
      <c r="BS45" s="4" t="str">
        <f>$B$2&amp;($B45+1700)</f>
        <v>D3740</v>
      </c>
    </row>
    <row r="46" spans="1:68">
      <c r="A46" s="4" t="s">
        <v>3711</v>
      </c>
      <c r="D46" s="138"/>
      <c r="F46" s="138"/>
      <c r="H46" s="138"/>
      <c r="J46" s="138"/>
      <c r="L46" s="138"/>
      <c r="N46" s="138"/>
      <c r="P46" s="138"/>
      <c r="R46" s="138"/>
      <c r="T46" s="138"/>
      <c r="V46" s="138"/>
      <c r="X46" s="138"/>
      <c r="Z46" s="138"/>
      <c r="AB46" s="138"/>
      <c r="AD46" s="138"/>
      <c r="AF46" s="138"/>
      <c r="AH46" s="138"/>
      <c r="AJ46" s="138"/>
      <c r="AL46" s="138"/>
      <c r="AN46" s="138"/>
      <c r="AP46" s="138"/>
      <c r="AR46" s="138"/>
      <c r="AT46" s="138"/>
      <c r="AV46" s="138"/>
      <c r="AX46" s="138"/>
      <c r="AZ46" s="138"/>
      <c r="BB46" s="138"/>
      <c r="BD46" s="138"/>
      <c r="BF46" s="138"/>
      <c r="BH46" s="138"/>
      <c r="BJ46" s="138"/>
      <c r="BL46" s="138"/>
      <c r="BN46" s="138"/>
      <c r="BP46" s="138"/>
    </row>
    <row r="47" spans="1:71">
      <c r="A47" s="4" t="s">
        <v>3712</v>
      </c>
      <c r="B47" s="4">
        <f>B45+2</f>
        <v>2042</v>
      </c>
      <c r="C47" s="4" t="str">
        <f t="shared" si="0"/>
        <v>D2042</v>
      </c>
      <c r="D47" s="138" t="str">
        <f>D$3&amp;$A47</f>
        <v>U0_1预压计时PV</v>
      </c>
      <c r="E47" s="4" t="str">
        <f t="shared" si="1"/>
        <v>D2092</v>
      </c>
      <c r="F47" s="138" t="str">
        <f>F$3&amp;$A47</f>
        <v>U0_2预压计时PV</v>
      </c>
      <c r="G47" s="4" t="str">
        <f t="shared" si="2"/>
        <v>D2142</v>
      </c>
      <c r="H47" s="138" t="str">
        <f>H$3&amp;$A47</f>
        <v>U0_3预压计时PV</v>
      </c>
      <c r="I47" s="4" t="str">
        <f t="shared" si="3"/>
        <v>D2192</v>
      </c>
      <c r="J47" s="138" t="str">
        <f>J$3&amp;$A47</f>
        <v>U0_4预压计时PV</v>
      </c>
      <c r="K47" s="4" t="str">
        <f t="shared" si="4"/>
        <v>D2242</v>
      </c>
      <c r="L47" s="138" t="str">
        <f>L$3&amp;$A47</f>
        <v>U0_5预压计时PV</v>
      </c>
      <c r="M47" s="4" t="str">
        <f t="shared" si="5"/>
        <v>D2292</v>
      </c>
      <c r="N47" s="138" t="str">
        <f>N$3&amp;$A47</f>
        <v>U0_6预压计时PV</v>
      </c>
      <c r="O47" s="4" t="str">
        <f t="shared" si="6"/>
        <v>D2342</v>
      </c>
      <c r="P47" s="138" t="str">
        <f>P$3&amp;$A47</f>
        <v>U0_7预压计时PV</v>
      </c>
      <c r="Q47" s="4" t="str">
        <f t="shared" si="7"/>
        <v>D2392</v>
      </c>
      <c r="R47" s="138" t="str">
        <f>R$3&amp;$A47</f>
        <v>U0_8预压计时PV</v>
      </c>
      <c r="S47" s="4" t="str">
        <f t="shared" si="8"/>
        <v>D2442</v>
      </c>
      <c r="T47" s="138" t="str">
        <f>T$3&amp;$A47</f>
        <v>U0_9预压计时PV</v>
      </c>
      <c r="U47" s="4" t="str">
        <f t="shared" si="9"/>
        <v>D2492</v>
      </c>
      <c r="V47" s="138" t="str">
        <f>V$3&amp;$A47</f>
        <v>U0_10预压计时PV</v>
      </c>
      <c r="W47" s="4" t="str">
        <f t="shared" si="10"/>
        <v>D2542</v>
      </c>
      <c r="X47" s="138" t="str">
        <f t="shared" si="40"/>
        <v>U0_11预压计时PV</v>
      </c>
      <c r="Y47" s="4" t="str">
        <f t="shared" si="11"/>
        <v>D2592</v>
      </c>
      <c r="Z47" s="138" t="str">
        <f t="shared" si="12"/>
        <v>U0_12预压计时PV</v>
      </c>
      <c r="AA47" s="4" t="str">
        <f t="shared" si="13"/>
        <v>D2642</v>
      </c>
      <c r="AB47" s="138" t="str">
        <f t="shared" si="14"/>
        <v>U0_13预压计时PV</v>
      </c>
      <c r="AC47" s="4" t="str">
        <f t="shared" si="15"/>
        <v>D2692</v>
      </c>
      <c r="AD47" s="138" t="str">
        <f t="shared" si="16"/>
        <v>U0_14预压计时PV</v>
      </c>
      <c r="AE47" s="4" t="str">
        <f t="shared" si="17"/>
        <v>D2742</v>
      </c>
      <c r="AF47" s="138" t="str">
        <f t="shared" si="18"/>
        <v>U0_15预压计时PV</v>
      </c>
      <c r="AG47" s="4" t="str">
        <f t="shared" si="19"/>
        <v>D2792</v>
      </c>
      <c r="AH47" s="138" t="str">
        <f t="shared" si="20"/>
        <v>U0_16预压计时PV</v>
      </c>
      <c r="AI47" s="4" t="str">
        <f t="shared" si="21"/>
        <v>D2842</v>
      </c>
      <c r="AJ47" s="138" t="str">
        <f>AJ$3&amp;$A47</f>
        <v>U2_1预压计时PV</v>
      </c>
      <c r="AK47" s="4" t="str">
        <f>$B$2&amp;($B47+850)</f>
        <v>D2892</v>
      </c>
      <c r="AL47" s="138" t="str">
        <f>AL$3&amp;$A47</f>
        <v>U2_2预压计时PV</v>
      </c>
      <c r="AM47" s="4" t="str">
        <f>$B$2&amp;($B47+900)</f>
        <v>D2942</v>
      </c>
      <c r="AN47" s="138" t="str">
        <f>AN$3&amp;$A47</f>
        <v>U2_3预压计时PV</v>
      </c>
      <c r="AO47" s="4" t="str">
        <f t="shared" si="22"/>
        <v>D2992</v>
      </c>
      <c r="AP47" s="138" t="str">
        <f>AP$3&amp;$A47</f>
        <v>U2_4预压计时PV</v>
      </c>
      <c r="AQ47" s="4" t="str">
        <f t="shared" si="23"/>
        <v>D3042</v>
      </c>
      <c r="AR47" s="138" t="str">
        <f>AR$3&amp;$A47</f>
        <v>U2_5预压计时PV</v>
      </c>
      <c r="AS47" s="4" t="str">
        <f t="shared" si="24"/>
        <v>D3092</v>
      </c>
      <c r="AT47" s="138" t="str">
        <f>AT$3&amp;$A47</f>
        <v>U2_6预压计时PV</v>
      </c>
      <c r="AU47" s="4" t="str">
        <f t="shared" si="25"/>
        <v>D3142</v>
      </c>
      <c r="AV47" s="138" t="str">
        <f>AV$3&amp;$A47</f>
        <v>U2_7预压计时PV</v>
      </c>
      <c r="AW47" s="4" t="str">
        <f t="shared" si="26"/>
        <v>D3192</v>
      </c>
      <c r="AX47" s="138" t="str">
        <f>AX$3&amp;$A47</f>
        <v>U2_8预压计时PV</v>
      </c>
      <c r="AY47" s="4" t="str">
        <f t="shared" si="27"/>
        <v>D3242</v>
      </c>
      <c r="AZ47" s="138" t="str">
        <f>AZ$3&amp;$A47</f>
        <v>U2_9预压计时PV</v>
      </c>
      <c r="BA47" s="4" t="str">
        <f t="shared" si="28"/>
        <v>D3292</v>
      </c>
      <c r="BB47" s="138" t="str">
        <f>BB$3&amp;$A47</f>
        <v>U2_10预压计时PV</v>
      </c>
      <c r="BC47" s="4" t="str">
        <f t="shared" si="29"/>
        <v>D3342</v>
      </c>
      <c r="BD47" s="138" t="str">
        <f>BD$3&amp;$A47</f>
        <v>U2_11预压计时PV</v>
      </c>
      <c r="BE47" s="4" t="str">
        <f t="shared" si="30"/>
        <v>D3392</v>
      </c>
      <c r="BF47" s="138" t="str">
        <f t="shared" si="41"/>
        <v>U2_12预压计时PV</v>
      </c>
      <c r="BG47" s="4" t="str">
        <f t="shared" si="31"/>
        <v>D3442</v>
      </c>
      <c r="BH47" s="138" t="str">
        <f t="shared" si="32"/>
        <v>U2_13预压计时PV</v>
      </c>
      <c r="BI47" s="4" t="str">
        <f t="shared" si="33"/>
        <v>D3492</v>
      </c>
      <c r="BJ47" s="138" t="str">
        <f t="shared" si="34"/>
        <v>U2_14预压计时PV</v>
      </c>
      <c r="BK47" s="4" t="str">
        <f t="shared" si="35"/>
        <v>D3542</v>
      </c>
      <c r="BL47" s="138" t="str">
        <f t="shared" si="36"/>
        <v>U2_15预压计时PV</v>
      </c>
      <c r="BM47" s="4" t="str">
        <f t="shared" si="37"/>
        <v>D3592</v>
      </c>
      <c r="BN47" s="138" t="str">
        <f t="shared" si="38"/>
        <v>U2_16预压计时PV</v>
      </c>
      <c r="BO47" s="4" t="str">
        <f t="shared" si="39"/>
        <v>D3642</v>
      </c>
      <c r="BP47" s="138"/>
      <c r="BQ47" s="4" t="str">
        <f>$B$2&amp;($B47+1650)</f>
        <v>D3692</v>
      </c>
      <c r="BS47" s="4" t="str">
        <f>$B$2&amp;($B47+1700)</f>
        <v>D3742</v>
      </c>
    </row>
    <row r="48" spans="4:68">
      <c r="D48" s="138"/>
      <c r="F48" s="138"/>
      <c r="H48" s="138"/>
      <c r="J48" s="138"/>
      <c r="L48" s="138"/>
      <c r="N48" s="138"/>
      <c r="P48" s="138"/>
      <c r="R48" s="138"/>
      <c r="T48" s="138"/>
      <c r="V48" s="138"/>
      <c r="X48" s="138"/>
      <c r="Z48" s="138"/>
      <c r="AB48" s="138"/>
      <c r="AD48" s="138"/>
      <c r="AF48" s="138"/>
      <c r="AH48" s="138"/>
      <c r="AJ48" s="138"/>
      <c r="AL48" s="138"/>
      <c r="AN48" s="138"/>
      <c r="AP48" s="138"/>
      <c r="AR48" s="138"/>
      <c r="AT48" s="138"/>
      <c r="AV48" s="138"/>
      <c r="AX48" s="138"/>
      <c r="AZ48" s="138"/>
      <c r="BB48" s="138"/>
      <c r="BD48" s="138"/>
      <c r="BF48" s="138"/>
      <c r="BH48" s="138"/>
      <c r="BJ48" s="138"/>
      <c r="BL48" s="138"/>
      <c r="BN48" s="138"/>
      <c r="BP48" s="138"/>
    </row>
    <row r="49" spans="1:71">
      <c r="A49" s="4" t="s">
        <v>3713</v>
      </c>
      <c r="B49" s="4">
        <f>B47+2</f>
        <v>2044</v>
      </c>
      <c r="C49" s="4" t="str">
        <f t="shared" si="0"/>
        <v>D2044</v>
      </c>
      <c r="D49" s="138" t="str">
        <f>D$3&amp;$A49</f>
        <v>U0_1热压计时PV</v>
      </c>
      <c r="E49" s="4" t="str">
        <f t="shared" si="1"/>
        <v>D2094</v>
      </c>
      <c r="F49" s="138" t="str">
        <f>F$3&amp;$A49</f>
        <v>U0_2热压计时PV</v>
      </c>
      <c r="G49" s="4" t="str">
        <f t="shared" si="2"/>
        <v>D2144</v>
      </c>
      <c r="H49" s="138" t="str">
        <f>H$3&amp;$A49</f>
        <v>U0_3热压计时PV</v>
      </c>
      <c r="I49" s="4" t="str">
        <f t="shared" si="3"/>
        <v>D2194</v>
      </c>
      <c r="J49" s="138" t="str">
        <f>J$3&amp;$A49</f>
        <v>U0_4热压计时PV</v>
      </c>
      <c r="K49" s="4" t="str">
        <f t="shared" si="4"/>
        <v>D2244</v>
      </c>
      <c r="L49" s="138" t="str">
        <f>L$3&amp;$A49</f>
        <v>U0_5热压计时PV</v>
      </c>
      <c r="M49" s="4" t="str">
        <f t="shared" si="5"/>
        <v>D2294</v>
      </c>
      <c r="N49" s="138" t="str">
        <f>N$3&amp;$A49</f>
        <v>U0_6热压计时PV</v>
      </c>
      <c r="O49" s="4" t="str">
        <f t="shared" si="6"/>
        <v>D2344</v>
      </c>
      <c r="P49" s="138" t="str">
        <f>P$3&amp;$A49</f>
        <v>U0_7热压计时PV</v>
      </c>
      <c r="Q49" s="4" t="str">
        <f t="shared" si="7"/>
        <v>D2394</v>
      </c>
      <c r="R49" s="138" t="str">
        <f>R$3&amp;$A49</f>
        <v>U0_8热压计时PV</v>
      </c>
      <c r="S49" s="4" t="str">
        <f t="shared" si="8"/>
        <v>D2444</v>
      </c>
      <c r="T49" s="138" t="str">
        <f>T$3&amp;$A49</f>
        <v>U0_9热压计时PV</v>
      </c>
      <c r="U49" s="4" t="str">
        <f t="shared" si="9"/>
        <v>D2494</v>
      </c>
      <c r="V49" s="138" t="str">
        <f>V$3&amp;$A49</f>
        <v>U0_10热压计时PV</v>
      </c>
      <c r="W49" s="4" t="str">
        <f t="shared" si="10"/>
        <v>D2544</v>
      </c>
      <c r="X49" s="138" t="str">
        <f t="shared" si="40"/>
        <v>U0_11热压计时PV</v>
      </c>
      <c r="Y49" s="4" t="str">
        <f t="shared" si="11"/>
        <v>D2594</v>
      </c>
      <c r="Z49" s="138" t="str">
        <f t="shared" si="12"/>
        <v>U0_12热压计时PV</v>
      </c>
      <c r="AA49" s="4" t="str">
        <f t="shared" si="13"/>
        <v>D2644</v>
      </c>
      <c r="AB49" s="138" t="str">
        <f t="shared" si="14"/>
        <v>U0_13热压计时PV</v>
      </c>
      <c r="AC49" s="4" t="str">
        <f t="shared" si="15"/>
        <v>D2694</v>
      </c>
      <c r="AD49" s="138" t="str">
        <f t="shared" si="16"/>
        <v>U0_14热压计时PV</v>
      </c>
      <c r="AE49" s="4" t="str">
        <f t="shared" si="17"/>
        <v>D2744</v>
      </c>
      <c r="AF49" s="138" t="str">
        <f t="shared" si="18"/>
        <v>U0_15热压计时PV</v>
      </c>
      <c r="AG49" s="4" t="str">
        <f t="shared" si="19"/>
        <v>D2794</v>
      </c>
      <c r="AH49" s="138" t="str">
        <f t="shared" si="20"/>
        <v>U0_16热压计时PV</v>
      </c>
      <c r="AI49" s="4" t="str">
        <f t="shared" si="21"/>
        <v>D2844</v>
      </c>
      <c r="AJ49" s="138" t="str">
        <f>AJ$3&amp;$A49</f>
        <v>U2_1热压计时PV</v>
      </c>
      <c r="AK49" s="4" t="str">
        <f>$B$2&amp;($B49+850)</f>
        <v>D2894</v>
      </c>
      <c r="AL49" s="138" t="str">
        <f>AL$3&amp;$A49</f>
        <v>U2_2热压计时PV</v>
      </c>
      <c r="AM49" s="4" t="str">
        <f>$B$2&amp;($B49+900)</f>
        <v>D2944</v>
      </c>
      <c r="AN49" s="138" t="str">
        <f>AN$3&amp;$A49</f>
        <v>U2_3热压计时PV</v>
      </c>
      <c r="AO49" s="4" t="str">
        <f t="shared" si="22"/>
        <v>D2994</v>
      </c>
      <c r="AP49" s="138" t="str">
        <f>AP$3&amp;$A49</f>
        <v>U2_4热压计时PV</v>
      </c>
      <c r="AQ49" s="4" t="str">
        <f t="shared" si="23"/>
        <v>D3044</v>
      </c>
      <c r="AR49" s="138" t="str">
        <f>AR$3&amp;$A49</f>
        <v>U2_5热压计时PV</v>
      </c>
      <c r="AS49" s="4" t="str">
        <f t="shared" si="24"/>
        <v>D3094</v>
      </c>
      <c r="AT49" s="138" t="str">
        <f>AT$3&amp;$A49</f>
        <v>U2_6热压计时PV</v>
      </c>
      <c r="AU49" s="4" t="str">
        <f t="shared" si="25"/>
        <v>D3144</v>
      </c>
      <c r="AV49" s="138" t="str">
        <f>AV$3&amp;$A49</f>
        <v>U2_7热压计时PV</v>
      </c>
      <c r="AW49" s="4" t="str">
        <f t="shared" si="26"/>
        <v>D3194</v>
      </c>
      <c r="AX49" s="138" t="str">
        <f>AX$3&amp;$A49</f>
        <v>U2_8热压计时PV</v>
      </c>
      <c r="AY49" s="4" t="str">
        <f t="shared" si="27"/>
        <v>D3244</v>
      </c>
      <c r="AZ49" s="138" t="str">
        <f>AZ$3&amp;$A49</f>
        <v>U2_9热压计时PV</v>
      </c>
      <c r="BA49" s="4" t="str">
        <f t="shared" si="28"/>
        <v>D3294</v>
      </c>
      <c r="BB49" s="138" t="str">
        <f>BB$3&amp;$A49</f>
        <v>U2_10热压计时PV</v>
      </c>
      <c r="BC49" s="4" t="str">
        <f t="shared" si="29"/>
        <v>D3344</v>
      </c>
      <c r="BD49" s="138" t="str">
        <f>BD$3&amp;$A49</f>
        <v>U2_11热压计时PV</v>
      </c>
      <c r="BE49" s="4" t="str">
        <f t="shared" si="30"/>
        <v>D3394</v>
      </c>
      <c r="BF49" s="138" t="str">
        <f t="shared" si="41"/>
        <v>U2_12热压计时PV</v>
      </c>
      <c r="BG49" s="4" t="str">
        <f t="shared" si="31"/>
        <v>D3444</v>
      </c>
      <c r="BH49" s="138" t="str">
        <f t="shared" si="32"/>
        <v>U2_13热压计时PV</v>
      </c>
      <c r="BI49" s="4" t="str">
        <f t="shared" si="33"/>
        <v>D3494</v>
      </c>
      <c r="BJ49" s="138" t="str">
        <f t="shared" si="34"/>
        <v>U2_14热压计时PV</v>
      </c>
      <c r="BK49" s="4" t="str">
        <f t="shared" si="35"/>
        <v>D3544</v>
      </c>
      <c r="BL49" s="138" t="str">
        <f t="shared" si="36"/>
        <v>U2_15热压计时PV</v>
      </c>
      <c r="BM49" s="4" t="str">
        <f t="shared" si="37"/>
        <v>D3594</v>
      </c>
      <c r="BN49" s="138" t="str">
        <f t="shared" si="38"/>
        <v>U2_16热压计时PV</v>
      </c>
      <c r="BO49" s="4" t="str">
        <f t="shared" si="39"/>
        <v>D3644</v>
      </c>
      <c r="BP49" s="138"/>
      <c r="BQ49" s="4" t="str">
        <f>$B$2&amp;($B49+1650)</f>
        <v>D3694</v>
      </c>
      <c r="BS49" s="4" t="str">
        <f>$B$2&amp;($B49+1700)</f>
        <v>D3744</v>
      </c>
    </row>
    <row r="50" spans="4:68">
      <c r="D50" s="138"/>
      <c r="F50" s="138"/>
      <c r="H50" s="138"/>
      <c r="J50" s="138"/>
      <c r="L50" s="138"/>
      <c r="N50" s="138"/>
      <c r="P50" s="138"/>
      <c r="R50" s="138"/>
      <c r="T50" s="138"/>
      <c r="V50" s="138"/>
      <c r="X50" s="138"/>
      <c r="Z50" s="138"/>
      <c r="AB50" s="138"/>
      <c r="AD50" s="138"/>
      <c r="AF50" s="138"/>
      <c r="AH50" s="138"/>
      <c r="AJ50" s="138"/>
      <c r="AL50" s="138"/>
      <c r="AN50" s="138"/>
      <c r="AP50" s="138"/>
      <c r="AR50" s="138"/>
      <c r="AT50" s="138"/>
      <c r="AV50" s="138"/>
      <c r="AX50" s="138"/>
      <c r="AZ50" s="138"/>
      <c r="BB50" s="138"/>
      <c r="BD50" s="138"/>
      <c r="BF50" s="138"/>
      <c r="BH50" s="138"/>
      <c r="BJ50" s="138"/>
      <c r="BL50" s="138"/>
      <c r="BN50" s="138"/>
      <c r="BP50" s="138"/>
    </row>
    <row r="51" spans="1:71">
      <c r="A51" s="4" t="s">
        <v>3714</v>
      </c>
      <c r="B51" s="4">
        <f>B49+2</f>
        <v>2046</v>
      </c>
      <c r="C51" s="4" t="str">
        <f t="shared" si="0"/>
        <v>D2046</v>
      </c>
      <c r="D51" s="138" t="str">
        <f>D$3&amp;$A51</f>
        <v>U0_1预压计时SV</v>
      </c>
      <c r="E51" s="4" t="str">
        <f t="shared" si="1"/>
        <v>D2096</v>
      </c>
      <c r="F51" s="138" t="str">
        <f>F$3&amp;$A51</f>
        <v>U0_2预压计时SV</v>
      </c>
      <c r="G51" s="4" t="str">
        <f t="shared" si="2"/>
        <v>D2146</v>
      </c>
      <c r="H51" s="138" t="str">
        <f>H$3&amp;$A51</f>
        <v>U0_3预压计时SV</v>
      </c>
      <c r="I51" s="4" t="str">
        <f t="shared" si="3"/>
        <v>D2196</v>
      </c>
      <c r="J51" s="138" t="str">
        <f>J$3&amp;$A51</f>
        <v>U0_4预压计时SV</v>
      </c>
      <c r="K51" s="4" t="str">
        <f t="shared" si="4"/>
        <v>D2246</v>
      </c>
      <c r="L51" s="138" t="str">
        <f>L$3&amp;$A51</f>
        <v>U0_5预压计时SV</v>
      </c>
      <c r="M51" s="4" t="str">
        <f t="shared" si="5"/>
        <v>D2296</v>
      </c>
      <c r="N51" s="138" t="str">
        <f>N$3&amp;$A51</f>
        <v>U0_6预压计时SV</v>
      </c>
      <c r="O51" s="4" t="str">
        <f t="shared" si="6"/>
        <v>D2346</v>
      </c>
      <c r="P51" s="138" t="str">
        <f>P$3&amp;$A51</f>
        <v>U0_7预压计时SV</v>
      </c>
      <c r="Q51" s="4" t="str">
        <f t="shared" si="7"/>
        <v>D2396</v>
      </c>
      <c r="R51" s="138" t="str">
        <f>R$3&amp;$A51</f>
        <v>U0_8预压计时SV</v>
      </c>
      <c r="S51" s="4" t="str">
        <f t="shared" si="8"/>
        <v>D2446</v>
      </c>
      <c r="T51" s="138" t="str">
        <f>T$3&amp;$A51</f>
        <v>U0_9预压计时SV</v>
      </c>
      <c r="U51" s="4" t="str">
        <f t="shared" si="9"/>
        <v>D2496</v>
      </c>
      <c r="V51" s="138" t="str">
        <f>V$3&amp;$A51</f>
        <v>U0_10预压计时SV</v>
      </c>
      <c r="W51" s="4" t="str">
        <f t="shared" si="10"/>
        <v>D2546</v>
      </c>
      <c r="X51" s="138" t="str">
        <f t="shared" si="40"/>
        <v>U0_11预压计时SV</v>
      </c>
      <c r="Y51" s="4" t="str">
        <f t="shared" si="11"/>
        <v>D2596</v>
      </c>
      <c r="Z51" s="138" t="str">
        <f t="shared" si="12"/>
        <v>U0_12预压计时SV</v>
      </c>
      <c r="AA51" s="4" t="str">
        <f t="shared" si="13"/>
        <v>D2646</v>
      </c>
      <c r="AB51" s="138" t="str">
        <f t="shared" si="14"/>
        <v>U0_13预压计时SV</v>
      </c>
      <c r="AC51" s="4" t="str">
        <f t="shared" si="15"/>
        <v>D2696</v>
      </c>
      <c r="AD51" s="138" t="str">
        <f t="shared" si="16"/>
        <v>U0_14预压计时SV</v>
      </c>
      <c r="AE51" s="4" t="str">
        <f t="shared" si="17"/>
        <v>D2746</v>
      </c>
      <c r="AF51" s="138" t="str">
        <f t="shared" si="18"/>
        <v>U0_15预压计时SV</v>
      </c>
      <c r="AG51" s="4" t="str">
        <f t="shared" si="19"/>
        <v>D2796</v>
      </c>
      <c r="AH51" s="138" t="str">
        <f t="shared" si="20"/>
        <v>U0_16预压计时SV</v>
      </c>
      <c r="AI51" s="4" t="str">
        <f t="shared" si="21"/>
        <v>D2846</v>
      </c>
      <c r="AJ51" s="138" t="str">
        <f>AJ$3&amp;$A51</f>
        <v>U2_1预压计时SV</v>
      </c>
      <c r="AK51" s="4" t="str">
        <f>$B$2&amp;($B51+850)</f>
        <v>D2896</v>
      </c>
      <c r="AL51" s="138" t="str">
        <f>AL$3&amp;$A51</f>
        <v>U2_2预压计时SV</v>
      </c>
      <c r="AM51" s="4" t="str">
        <f>$B$2&amp;($B51+900)</f>
        <v>D2946</v>
      </c>
      <c r="AN51" s="138" t="str">
        <f>AN$3&amp;$A51</f>
        <v>U2_3预压计时SV</v>
      </c>
      <c r="AO51" s="4" t="str">
        <f t="shared" si="22"/>
        <v>D2996</v>
      </c>
      <c r="AP51" s="138" t="str">
        <f>AP$3&amp;$A51</f>
        <v>U2_4预压计时SV</v>
      </c>
      <c r="AQ51" s="4" t="str">
        <f t="shared" si="23"/>
        <v>D3046</v>
      </c>
      <c r="AR51" s="138" t="str">
        <f>AR$3&amp;$A51</f>
        <v>U2_5预压计时SV</v>
      </c>
      <c r="AS51" s="4" t="str">
        <f t="shared" si="24"/>
        <v>D3096</v>
      </c>
      <c r="AT51" s="138" t="str">
        <f>AT$3&amp;$A51</f>
        <v>U2_6预压计时SV</v>
      </c>
      <c r="AU51" s="4" t="str">
        <f t="shared" si="25"/>
        <v>D3146</v>
      </c>
      <c r="AV51" s="138" t="str">
        <f>AV$3&amp;$A51</f>
        <v>U2_7预压计时SV</v>
      </c>
      <c r="AW51" s="4" t="str">
        <f t="shared" si="26"/>
        <v>D3196</v>
      </c>
      <c r="AX51" s="138" t="str">
        <f>AX$3&amp;$A51</f>
        <v>U2_8预压计时SV</v>
      </c>
      <c r="AY51" s="4" t="str">
        <f t="shared" si="27"/>
        <v>D3246</v>
      </c>
      <c r="AZ51" s="138" t="str">
        <f>AZ$3&amp;$A51</f>
        <v>U2_9预压计时SV</v>
      </c>
      <c r="BA51" s="4" t="str">
        <f t="shared" si="28"/>
        <v>D3296</v>
      </c>
      <c r="BB51" s="138" t="str">
        <f>BB$3&amp;$A51</f>
        <v>U2_10预压计时SV</v>
      </c>
      <c r="BC51" s="4" t="str">
        <f t="shared" si="29"/>
        <v>D3346</v>
      </c>
      <c r="BD51" s="138" t="str">
        <f>BD$3&amp;$A51</f>
        <v>U2_11预压计时SV</v>
      </c>
      <c r="BE51" s="4" t="str">
        <f t="shared" si="30"/>
        <v>D3396</v>
      </c>
      <c r="BF51" s="138" t="str">
        <f t="shared" si="41"/>
        <v>U2_12预压计时SV</v>
      </c>
      <c r="BG51" s="4" t="str">
        <f t="shared" si="31"/>
        <v>D3446</v>
      </c>
      <c r="BH51" s="138" t="str">
        <f t="shared" si="32"/>
        <v>U2_13预压计时SV</v>
      </c>
      <c r="BI51" s="4" t="str">
        <f t="shared" si="33"/>
        <v>D3496</v>
      </c>
      <c r="BJ51" s="138" t="str">
        <f t="shared" si="34"/>
        <v>U2_14预压计时SV</v>
      </c>
      <c r="BK51" s="4" t="str">
        <f t="shared" si="35"/>
        <v>D3546</v>
      </c>
      <c r="BL51" s="138" t="str">
        <f t="shared" si="36"/>
        <v>U2_15预压计时SV</v>
      </c>
      <c r="BM51" s="4" t="str">
        <f t="shared" si="37"/>
        <v>D3596</v>
      </c>
      <c r="BN51" s="138" t="str">
        <f t="shared" si="38"/>
        <v>U2_16预压计时SV</v>
      </c>
      <c r="BO51" s="4" t="str">
        <f t="shared" si="39"/>
        <v>D3646</v>
      </c>
      <c r="BP51" s="138"/>
      <c r="BQ51" s="4" t="str">
        <f>$B$2&amp;($B51+1650)</f>
        <v>D3696</v>
      </c>
      <c r="BS51" s="4" t="str">
        <f>$B$2&amp;($B51+1700)</f>
        <v>D3746</v>
      </c>
    </row>
    <row r="52" spans="4:68">
      <c r="D52" s="138"/>
      <c r="F52" s="138"/>
      <c r="H52" s="138"/>
      <c r="J52" s="138"/>
      <c r="L52" s="138"/>
      <c r="N52" s="138"/>
      <c r="P52" s="138"/>
      <c r="R52" s="138"/>
      <c r="T52" s="138"/>
      <c r="V52" s="138"/>
      <c r="X52" s="138"/>
      <c r="Z52" s="138"/>
      <c r="AB52" s="138"/>
      <c r="AD52" s="138"/>
      <c r="AF52" s="138"/>
      <c r="AH52" s="138"/>
      <c r="AJ52" s="138"/>
      <c r="AL52" s="138"/>
      <c r="AN52" s="138"/>
      <c r="AP52" s="138"/>
      <c r="AR52" s="138"/>
      <c r="AT52" s="138"/>
      <c r="AV52" s="138"/>
      <c r="AX52" s="138"/>
      <c r="AZ52" s="138"/>
      <c r="BB52" s="138"/>
      <c r="BD52" s="138"/>
      <c r="BF52" s="138"/>
      <c r="BH52" s="138"/>
      <c r="BJ52" s="138"/>
      <c r="BL52" s="138"/>
      <c r="BN52" s="138"/>
      <c r="BP52" s="138"/>
    </row>
    <row r="53" s="135" customFormat="1" spans="1:71">
      <c r="A53" s="135" t="s">
        <v>3715</v>
      </c>
      <c r="B53" s="135">
        <f>B51+2</f>
        <v>2048</v>
      </c>
      <c r="C53" s="135" t="str">
        <f t="shared" si="0"/>
        <v>D2048</v>
      </c>
      <c r="D53" s="138" t="str">
        <f>D$3&amp;$A53</f>
        <v>U0_1热压计时SV</v>
      </c>
      <c r="E53" s="135" t="str">
        <f t="shared" si="1"/>
        <v>D2098</v>
      </c>
      <c r="F53" s="138" t="str">
        <f>F$3&amp;$A53</f>
        <v>U0_2热压计时SV</v>
      </c>
      <c r="G53" s="135" t="str">
        <f t="shared" si="2"/>
        <v>D2148</v>
      </c>
      <c r="H53" s="138" t="str">
        <f>H$3&amp;$A53</f>
        <v>U0_3热压计时SV</v>
      </c>
      <c r="I53" s="4" t="str">
        <f t="shared" si="3"/>
        <v>D2198</v>
      </c>
      <c r="J53" s="138" t="str">
        <f>J$3&amp;$A53</f>
        <v>U0_4热压计时SV</v>
      </c>
      <c r="K53" s="4" t="str">
        <f t="shared" si="4"/>
        <v>D2248</v>
      </c>
      <c r="L53" s="138" t="str">
        <f>L$3&amp;$A53</f>
        <v>U0_5热压计时SV</v>
      </c>
      <c r="M53" s="4" t="str">
        <f t="shared" si="5"/>
        <v>D2298</v>
      </c>
      <c r="N53" s="138" t="str">
        <f>N$3&amp;$A53</f>
        <v>U0_6热压计时SV</v>
      </c>
      <c r="O53" s="4" t="str">
        <f t="shared" si="6"/>
        <v>D2348</v>
      </c>
      <c r="P53" s="138" t="str">
        <f>P$3&amp;$A53</f>
        <v>U0_7热压计时SV</v>
      </c>
      <c r="Q53" s="4" t="str">
        <f t="shared" si="7"/>
        <v>D2398</v>
      </c>
      <c r="R53" s="138" t="str">
        <f>R$3&amp;$A53</f>
        <v>U0_8热压计时SV</v>
      </c>
      <c r="S53" s="4" t="str">
        <f t="shared" si="8"/>
        <v>D2448</v>
      </c>
      <c r="T53" s="138" t="str">
        <f>T$3&amp;$A53</f>
        <v>U0_9热压计时SV</v>
      </c>
      <c r="U53" s="4" t="str">
        <f t="shared" si="9"/>
        <v>D2498</v>
      </c>
      <c r="V53" s="138" t="str">
        <f>V$3&amp;$A53</f>
        <v>U0_10热压计时SV</v>
      </c>
      <c r="W53" s="4" t="str">
        <f t="shared" si="10"/>
        <v>D2548</v>
      </c>
      <c r="X53" s="138" t="str">
        <f t="shared" si="40"/>
        <v>U0_11热压计时SV</v>
      </c>
      <c r="Y53" s="4" t="str">
        <f t="shared" si="11"/>
        <v>D2598</v>
      </c>
      <c r="Z53" s="138" t="str">
        <f t="shared" si="12"/>
        <v>U0_12热压计时SV</v>
      </c>
      <c r="AA53" s="4" t="str">
        <f t="shared" si="13"/>
        <v>D2648</v>
      </c>
      <c r="AB53" s="138" t="str">
        <f t="shared" si="14"/>
        <v>U0_13热压计时SV</v>
      </c>
      <c r="AC53" s="4" t="str">
        <f t="shared" si="15"/>
        <v>D2698</v>
      </c>
      <c r="AD53" s="138" t="str">
        <f t="shared" si="16"/>
        <v>U0_14热压计时SV</v>
      </c>
      <c r="AE53" s="4" t="str">
        <f t="shared" si="17"/>
        <v>D2748</v>
      </c>
      <c r="AF53" s="138" t="str">
        <f t="shared" si="18"/>
        <v>U0_15热压计时SV</v>
      </c>
      <c r="AG53" s="4" t="str">
        <f t="shared" si="19"/>
        <v>D2798</v>
      </c>
      <c r="AH53" s="138" t="str">
        <f t="shared" si="20"/>
        <v>U0_16热压计时SV</v>
      </c>
      <c r="AI53" s="4" t="str">
        <f t="shared" si="21"/>
        <v>D2848</v>
      </c>
      <c r="AJ53" s="138" t="str">
        <f>AJ$3&amp;$A53</f>
        <v>U2_1热压计时SV</v>
      </c>
      <c r="AK53" s="4" t="str">
        <f>$B$2&amp;($B53+850)</f>
        <v>D2898</v>
      </c>
      <c r="AL53" s="138" t="str">
        <f>AL$3&amp;$A53</f>
        <v>U2_2热压计时SV</v>
      </c>
      <c r="AM53" s="4" t="str">
        <f>$B$2&amp;($B53+900)</f>
        <v>D2948</v>
      </c>
      <c r="AN53" s="138" t="str">
        <f>AN$3&amp;$A53</f>
        <v>U2_3热压计时SV</v>
      </c>
      <c r="AO53" s="4" t="str">
        <f t="shared" si="22"/>
        <v>D2998</v>
      </c>
      <c r="AP53" s="138" t="str">
        <f>AP$3&amp;$A53</f>
        <v>U2_4热压计时SV</v>
      </c>
      <c r="AQ53" s="4" t="str">
        <f t="shared" si="23"/>
        <v>D3048</v>
      </c>
      <c r="AR53" s="138" t="str">
        <f>AR$3&amp;$A53</f>
        <v>U2_5热压计时SV</v>
      </c>
      <c r="AS53" s="4" t="str">
        <f t="shared" si="24"/>
        <v>D3098</v>
      </c>
      <c r="AT53" s="138" t="str">
        <f>AT$3&amp;$A53</f>
        <v>U2_6热压计时SV</v>
      </c>
      <c r="AU53" s="4" t="str">
        <f t="shared" si="25"/>
        <v>D3148</v>
      </c>
      <c r="AV53" s="138" t="str">
        <f>AV$3&amp;$A53</f>
        <v>U2_7热压计时SV</v>
      </c>
      <c r="AW53" s="4" t="str">
        <f t="shared" si="26"/>
        <v>D3198</v>
      </c>
      <c r="AX53" s="138" t="str">
        <f>AX$3&amp;$A53</f>
        <v>U2_8热压计时SV</v>
      </c>
      <c r="AY53" s="4" t="str">
        <f t="shared" si="27"/>
        <v>D3248</v>
      </c>
      <c r="AZ53" s="138" t="str">
        <f>AZ$3&amp;$A53</f>
        <v>U2_9热压计时SV</v>
      </c>
      <c r="BA53" s="4" t="str">
        <f t="shared" si="28"/>
        <v>D3298</v>
      </c>
      <c r="BB53" s="138" t="str">
        <f>BB$3&amp;$A53</f>
        <v>U2_10热压计时SV</v>
      </c>
      <c r="BC53" s="4" t="str">
        <f t="shared" si="29"/>
        <v>D3348</v>
      </c>
      <c r="BD53" s="138" t="str">
        <f>BD$3&amp;$A53</f>
        <v>U2_11热压计时SV</v>
      </c>
      <c r="BE53" s="4" t="str">
        <f t="shared" si="30"/>
        <v>D3398</v>
      </c>
      <c r="BF53" s="138" t="str">
        <f t="shared" si="41"/>
        <v>U2_12热压计时SV</v>
      </c>
      <c r="BG53" s="4" t="str">
        <f t="shared" si="31"/>
        <v>D3448</v>
      </c>
      <c r="BH53" s="138" t="str">
        <f t="shared" si="32"/>
        <v>U2_13热压计时SV</v>
      </c>
      <c r="BI53" s="4" t="str">
        <f t="shared" si="33"/>
        <v>D3498</v>
      </c>
      <c r="BJ53" s="138" t="str">
        <f t="shared" si="34"/>
        <v>U2_14热压计时SV</v>
      </c>
      <c r="BK53" s="4" t="str">
        <f t="shared" si="35"/>
        <v>D3548</v>
      </c>
      <c r="BL53" s="138" t="str">
        <f t="shared" si="36"/>
        <v>U2_15热压计时SV</v>
      </c>
      <c r="BM53" s="4" t="str">
        <f t="shared" si="37"/>
        <v>D3598</v>
      </c>
      <c r="BN53" s="138" t="str">
        <f t="shared" si="38"/>
        <v>U2_16热压计时SV</v>
      </c>
      <c r="BO53" s="4" t="str">
        <f t="shared" si="39"/>
        <v>D3648</v>
      </c>
      <c r="BP53" s="138"/>
      <c r="BQ53" s="4" t="str">
        <f>$B$2&amp;($B53+1650)</f>
        <v>D3698</v>
      </c>
      <c r="BS53" s="4" t="str">
        <f>$B$2&amp;($B53+1700)</f>
        <v>D3748</v>
      </c>
    </row>
    <row r="57" s="4" customFormat="1" ht="27" spans="1:10">
      <c r="A57" s="139" t="s">
        <v>3716</v>
      </c>
      <c r="B57" s="139"/>
      <c r="C57" s="139"/>
      <c r="D57" s="139"/>
      <c r="E57" s="139"/>
      <c r="F57" s="139"/>
      <c r="G57" s="139"/>
      <c r="H57" s="139"/>
      <c r="I57" s="139"/>
      <c r="J57" s="139"/>
    </row>
    <row r="58" s="4" customFormat="1" ht="14.25" customHeight="1" spans="2:40">
      <c r="B58" s="4" t="s">
        <v>2920</v>
      </c>
      <c r="C58" s="41" t="s">
        <v>3673</v>
      </c>
      <c r="D58" s="41"/>
      <c r="E58" s="41" t="s">
        <v>3674</v>
      </c>
      <c r="F58" s="41"/>
      <c r="G58" s="41" t="s">
        <v>3675</v>
      </c>
      <c r="H58" s="41"/>
      <c r="I58" s="41" t="s">
        <v>3676</v>
      </c>
      <c r="J58" s="41"/>
      <c r="K58" s="41" t="s">
        <v>3677</v>
      </c>
      <c r="L58" s="41"/>
      <c r="M58" s="41" t="s">
        <v>3678</v>
      </c>
      <c r="N58" s="41"/>
      <c r="O58" s="41" t="s">
        <v>3679</v>
      </c>
      <c r="P58" s="41"/>
      <c r="Q58" s="41" t="s">
        <v>3680</v>
      </c>
      <c r="R58" s="41"/>
      <c r="S58" s="41" t="s">
        <v>3681</v>
      </c>
      <c r="T58" s="41"/>
      <c r="U58" s="41" t="s">
        <v>3682</v>
      </c>
      <c r="V58" s="41"/>
      <c r="W58" s="41" t="s">
        <v>3683</v>
      </c>
      <c r="X58" s="41"/>
      <c r="Y58" s="41" t="s">
        <v>3684</v>
      </c>
      <c r="Z58" s="41"/>
      <c r="AE58" s="41"/>
      <c r="AF58" s="41"/>
      <c r="AI58" s="41" t="s">
        <v>3717</v>
      </c>
      <c r="AJ58" s="41"/>
      <c r="AK58" s="41" t="s">
        <v>3718</v>
      </c>
      <c r="AL58" s="41"/>
      <c r="AM58" s="41" t="s">
        <v>3719</v>
      </c>
      <c r="AN58" s="41"/>
    </row>
    <row r="59" s="4" customFormat="1" spans="2:4">
      <c r="B59" s="4">
        <v>4000</v>
      </c>
      <c r="D59" s="4" t="s">
        <v>3720</v>
      </c>
    </row>
    <row r="60" s="4" customFormat="1" spans="1:67">
      <c r="A60" s="4" t="s">
        <v>3721</v>
      </c>
      <c r="B60" s="4">
        <f>B59</f>
        <v>4000</v>
      </c>
      <c r="C60" s="4" t="str">
        <f t="shared" ref="C60:C158" si="42">$B$2&amp;$B60</f>
        <v>D4000</v>
      </c>
      <c r="D60" s="4" t="s">
        <v>3722</v>
      </c>
      <c r="E60" s="4" t="str">
        <f>$B$2&amp;($B60+100)</f>
        <v>D4100</v>
      </c>
      <c r="F60" s="4" t="s">
        <v>3723</v>
      </c>
      <c r="G60" s="4" t="str">
        <f>$B$2&amp;($B60+200)</f>
        <v>D4200</v>
      </c>
      <c r="H60" s="4" t="s">
        <v>3724</v>
      </c>
      <c r="I60" s="4" t="str">
        <f>$B$2&amp;($B60+300)</f>
        <v>D4300</v>
      </c>
      <c r="J60" s="4" t="s">
        <v>3725</v>
      </c>
      <c r="K60" s="4" t="str">
        <f>$B$2&amp;($B60+400)</f>
        <v>D4400</v>
      </c>
      <c r="L60" s="4" t="s">
        <v>3726</v>
      </c>
      <c r="M60" s="4" t="str">
        <f>$B$2&amp;($B60+500)</f>
        <v>D4500</v>
      </c>
      <c r="N60" s="4" t="s">
        <v>3727</v>
      </c>
      <c r="O60" s="4" t="str">
        <f>$B$2&amp;($B60+600)</f>
        <v>D4600</v>
      </c>
      <c r="P60" s="4" t="s">
        <v>3728</v>
      </c>
      <c r="Q60" s="4" t="str">
        <f>$B$2&amp;($B60+700)</f>
        <v>D4700</v>
      </c>
      <c r="R60" s="4" t="s">
        <v>3729</v>
      </c>
      <c r="S60" s="4" t="str">
        <f>$B$2&amp;($B60+800)</f>
        <v>D4800</v>
      </c>
      <c r="T60" s="4" t="s">
        <v>3730</v>
      </c>
      <c r="U60" s="4" t="str">
        <f>$B$2&amp;($B60+900)</f>
        <v>D4900</v>
      </c>
      <c r="V60" s="4" t="s">
        <v>3731</v>
      </c>
      <c r="W60" s="4" t="str">
        <f>$B$2&amp;($B60+1000)</f>
        <v>D5000</v>
      </c>
      <c r="X60" s="4" t="s">
        <v>3732</v>
      </c>
      <c r="Y60" s="4" t="str">
        <f>$B$2&amp;($B60+1100)</f>
        <v>D5100</v>
      </c>
      <c r="Z60" s="4" t="s">
        <v>3733</v>
      </c>
      <c r="AA60" s="4" t="str">
        <f>$B$2&amp;($B60+1200)</f>
        <v>D5200</v>
      </c>
      <c r="AB60" s="4" t="s">
        <v>3734</v>
      </c>
      <c r="AC60" s="4" t="str">
        <f>$B$2&amp;($B60+1300)</f>
        <v>D5300</v>
      </c>
      <c r="AD60" s="4" t="s">
        <v>3735</v>
      </c>
      <c r="AE60" s="4" t="str">
        <f>$B$2&amp;($B60+1400)</f>
        <v>D5400</v>
      </c>
      <c r="AF60" s="4" t="s">
        <v>3736</v>
      </c>
      <c r="AG60" s="4" t="str">
        <f>$B$2&amp;($B60+1500)</f>
        <v>D5500</v>
      </c>
      <c r="AH60" s="4" t="s">
        <v>3737</v>
      </c>
      <c r="AI60" s="4" t="str">
        <f>$B$2&amp;($B60+1600)</f>
        <v>D5600</v>
      </c>
      <c r="AJ60" s="4" t="s">
        <v>3738</v>
      </c>
      <c r="AK60" s="4" t="str">
        <f>$B$2&amp;($B60+1700)</f>
        <v>D5700</v>
      </c>
      <c r="AL60" s="4" t="s">
        <v>3739</v>
      </c>
      <c r="AM60" s="4" t="str">
        <f>$B$2&amp;($B60+1800)</f>
        <v>D5800</v>
      </c>
      <c r="AN60" s="4" t="s">
        <v>3740</v>
      </c>
      <c r="AO60" s="4" t="str">
        <f>$B$2&amp;($B60+1900)</f>
        <v>D5900</v>
      </c>
      <c r="AP60" s="4" t="s">
        <v>3741</v>
      </c>
      <c r="AQ60" s="4" t="str">
        <f>$B$2&amp;($B60+1900)</f>
        <v>D5900</v>
      </c>
      <c r="AR60" s="4" t="s">
        <v>3741</v>
      </c>
      <c r="AS60" s="4" t="str">
        <f>$B$2&amp;($B60+2000)</f>
        <v>D6000</v>
      </c>
      <c r="AT60" s="4" t="s">
        <v>3742</v>
      </c>
      <c r="AU60" s="4" t="str">
        <f>$B$2&amp;($B60+2100)</f>
        <v>D6100</v>
      </c>
      <c r="AV60" s="4" t="s">
        <v>3743</v>
      </c>
      <c r="AW60" s="4" t="str">
        <f>$B$2&amp;($B60+2200)</f>
        <v>D6200</v>
      </c>
      <c r="AX60" s="4" t="s">
        <v>3744</v>
      </c>
      <c r="AY60" s="4" t="str">
        <f>$B$2&amp;($B60+2300)</f>
        <v>D6300</v>
      </c>
      <c r="AZ60" s="4" t="s">
        <v>3745</v>
      </c>
      <c r="BA60" s="4" t="str">
        <f>$B$2&amp;($B60+2400)</f>
        <v>D6400</v>
      </c>
      <c r="BB60" s="4" t="s">
        <v>3746</v>
      </c>
      <c r="BC60" s="4" t="str">
        <f>$B$2&amp;($B60+2500)</f>
        <v>D6500</v>
      </c>
      <c r="BD60" s="4" t="s">
        <v>3747</v>
      </c>
      <c r="BE60" s="4" t="str">
        <f>$B$2&amp;($B60+2600)</f>
        <v>D6600</v>
      </c>
      <c r="BF60" s="4" t="s">
        <v>3748</v>
      </c>
      <c r="BG60" s="4" t="str">
        <f>$B$2&amp;($B60+2700)</f>
        <v>D6700</v>
      </c>
      <c r="BH60" s="4" t="s">
        <v>3749</v>
      </c>
      <c r="BI60" s="4" t="str">
        <f>$B$2&amp;($B60+2800)</f>
        <v>D6800</v>
      </c>
      <c r="BJ60" s="4" t="s">
        <v>3750</v>
      </c>
      <c r="BK60" s="4" t="str">
        <f>$B$2&amp;($B60+2900)</f>
        <v>D6900</v>
      </c>
      <c r="BL60" s="4" t="s">
        <v>3751</v>
      </c>
      <c r="BM60" s="4" t="str">
        <f>$B$2&amp;($B60+3000)</f>
        <v>D7000</v>
      </c>
      <c r="BN60" s="4" t="s">
        <v>3752</v>
      </c>
      <c r="BO60" s="4" t="str">
        <f>$B$2&amp;($B60+3100)</f>
        <v>D7100</v>
      </c>
    </row>
    <row r="62" s="4" customFormat="1" spans="1:67">
      <c r="A62" s="4" t="s">
        <v>3753</v>
      </c>
      <c r="B62" s="4">
        <f>B60+2</f>
        <v>4002</v>
      </c>
      <c r="C62" s="4" t="str">
        <f t="shared" si="42"/>
        <v>D4002</v>
      </c>
      <c r="D62" s="4" t="s">
        <v>3754</v>
      </c>
      <c r="E62" s="4" t="str">
        <f t="shared" ref="E62:E158" si="43">$B$2&amp;($B62+100)</f>
        <v>D4102</v>
      </c>
      <c r="F62" s="4" t="s">
        <v>3755</v>
      </c>
      <c r="G62" s="4" t="str">
        <f t="shared" ref="G62:G158" si="44">$B$2&amp;($B62+200)</f>
        <v>D4202</v>
      </c>
      <c r="H62" s="4" t="s">
        <v>3756</v>
      </c>
      <c r="I62" s="4" t="str">
        <f t="shared" ref="I62:I158" si="45">$B$2&amp;($B62+300)</f>
        <v>D4302</v>
      </c>
      <c r="J62" s="4" t="s">
        <v>3757</v>
      </c>
      <c r="K62" s="4" t="str">
        <f t="shared" ref="K62:K158" si="46">$B$2&amp;($B62+400)</f>
        <v>D4402</v>
      </c>
      <c r="L62" s="4" t="s">
        <v>3758</v>
      </c>
      <c r="M62" s="4" t="str">
        <f t="shared" ref="M62:M158" si="47">$B$2&amp;($B62+500)</f>
        <v>D4502</v>
      </c>
      <c r="N62" s="4" t="s">
        <v>3759</v>
      </c>
      <c r="O62" s="4" t="str">
        <f t="shared" ref="O62:O158" si="48">$B$2&amp;($B62+600)</f>
        <v>D4602</v>
      </c>
      <c r="P62" s="4" t="s">
        <v>3760</v>
      </c>
      <c r="Q62" s="4" t="str">
        <f t="shared" ref="Q62:Q158" si="49">$B$2&amp;($B62+700)</f>
        <v>D4702</v>
      </c>
      <c r="R62" s="4" t="s">
        <v>3761</v>
      </c>
      <c r="S62" s="4" t="str">
        <f t="shared" ref="S62:S158" si="50">$B$2&amp;($B62+800)</f>
        <v>D4802</v>
      </c>
      <c r="T62" s="4" t="s">
        <v>3762</v>
      </c>
      <c r="U62" s="4" t="str">
        <f t="shared" ref="U62:U158" si="51">$B$2&amp;($B62+900)</f>
        <v>D4902</v>
      </c>
      <c r="V62" s="4" t="s">
        <v>3763</v>
      </c>
      <c r="W62" s="4" t="str">
        <f t="shared" ref="W62:W158" si="52">$B$2&amp;($B62+1000)</f>
        <v>D5002</v>
      </c>
      <c r="X62" s="4" t="s">
        <v>3764</v>
      </c>
      <c r="Y62" s="4" t="str">
        <f t="shared" ref="Y62:Y158" si="53">$B$2&amp;($B62+1100)</f>
        <v>D5102</v>
      </c>
      <c r="Z62" s="4" t="s">
        <v>3765</v>
      </c>
      <c r="AA62" s="4" t="str">
        <f t="shared" ref="AA62:AA158" si="54">$B$2&amp;($B62+1200)</f>
        <v>D5202</v>
      </c>
      <c r="AB62" s="4" t="s">
        <v>3766</v>
      </c>
      <c r="AC62" s="4" t="str">
        <f t="shared" ref="AC62:AC158" si="55">$B$2&amp;($B62+1300)</f>
        <v>D5302</v>
      </c>
      <c r="AD62" s="4" t="s">
        <v>3767</v>
      </c>
      <c r="AE62" s="4" t="str">
        <f t="shared" ref="AE62:AE158" si="56">$B$2&amp;($B62+1400)</f>
        <v>D5402</v>
      </c>
      <c r="AF62" s="4" t="s">
        <v>3768</v>
      </c>
      <c r="AG62" s="4" t="str">
        <f t="shared" ref="AG62:AG158" si="57">$B$2&amp;($B62+1500)</f>
        <v>D5502</v>
      </c>
      <c r="AH62" s="4" t="s">
        <v>3769</v>
      </c>
      <c r="AI62" s="4" t="str">
        <f t="shared" ref="AI62:AI158" si="58">$B$2&amp;($B62+1600)</f>
        <v>D5602</v>
      </c>
      <c r="AJ62" s="4" t="s">
        <v>3770</v>
      </c>
      <c r="AK62" s="4" t="str">
        <f>$B$2&amp;($B62+1700)</f>
        <v>D5702</v>
      </c>
      <c r="AL62" s="4" t="s">
        <v>3771</v>
      </c>
      <c r="AM62" s="4" t="str">
        <f>$B$2&amp;($B62+1800)</f>
        <v>D5802</v>
      </c>
      <c r="AN62" s="4" t="s">
        <v>3772</v>
      </c>
      <c r="AO62" s="4" t="str">
        <f>$B$2&amp;($B62+1900)</f>
        <v>D5902</v>
      </c>
      <c r="AP62" s="4" t="s">
        <v>3773</v>
      </c>
      <c r="AQ62" s="4" t="str">
        <f t="shared" ref="AQ62:AQ158" si="59">$B$2&amp;($B62+1900)</f>
        <v>D5902</v>
      </c>
      <c r="AR62" s="4" t="s">
        <v>3774</v>
      </c>
      <c r="AS62" s="4" t="str">
        <f t="shared" ref="AS62:AS158" si="60">$B$2&amp;($B62+2000)</f>
        <v>D6002</v>
      </c>
      <c r="AT62" s="4" t="s">
        <v>3774</v>
      </c>
      <c r="AU62" s="4" t="str">
        <f t="shared" ref="AU62:AU158" si="61">$B$2&amp;($B62+2100)</f>
        <v>D6102</v>
      </c>
      <c r="AV62" s="4" t="s">
        <v>3775</v>
      </c>
      <c r="AW62" s="4" t="str">
        <f t="shared" ref="AW62:AW158" si="62">$B$2&amp;($B62+2200)</f>
        <v>D6202</v>
      </c>
      <c r="AX62" s="4" t="s">
        <v>3776</v>
      </c>
      <c r="AY62" s="4" t="str">
        <f t="shared" ref="AY62:AY158" si="63">$B$2&amp;($B62+2300)</f>
        <v>D6302</v>
      </c>
      <c r="AZ62" s="4" t="s">
        <v>3777</v>
      </c>
      <c r="BA62" s="4" t="str">
        <f t="shared" ref="BA62:BA158" si="64">$B$2&amp;($B62+2400)</f>
        <v>D6402</v>
      </c>
      <c r="BB62" s="4" t="s">
        <v>3778</v>
      </c>
      <c r="BC62" s="4" t="str">
        <f t="shared" ref="BC62:BC158" si="65">$B$2&amp;($B62+2500)</f>
        <v>D6502</v>
      </c>
      <c r="BD62" s="4" t="s">
        <v>3779</v>
      </c>
      <c r="BE62" s="4" t="str">
        <f t="shared" ref="BE62:BE158" si="66">$B$2&amp;($B62+2600)</f>
        <v>D6602</v>
      </c>
      <c r="BF62" s="4" t="s">
        <v>3780</v>
      </c>
      <c r="BG62" s="4" t="str">
        <f t="shared" ref="BG62:BG158" si="67">$B$2&amp;($B62+2700)</f>
        <v>D6702</v>
      </c>
      <c r="BH62" s="4" t="s">
        <v>3781</v>
      </c>
      <c r="BI62" s="4" t="str">
        <f t="shared" ref="BI62:BI158" si="68">$B$2&amp;($B62+2800)</f>
        <v>D6802</v>
      </c>
      <c r="BJ62" s="4" t="s">
        <v>3782</v>
      </c>
      <c r="BK62" s="4" t="str">
        <f t="shared" ref="BK62:BK158" si="69">$B$2&amp;($B62+2900)</f>
        <v>D6902</v>
      </c>
      <c r="BL62" s="4" t="s">
        <v>3783</v>
      </c>
      <c r="BM62" s="4" t="str">
        <f t="shared" ref="BM62:BM158" si="70">$B$2&amp;($B62+3000)</f>
        <v>D7002</v>
      </c>
      <c r="BN62" s="4" t="s">
        <v>3784</v>
      </c>
      <c r="BO62" s="4" t="str">
        <f t="shared" ref="BO62:BO158" si="71">$B$2&amp;($B62+3100)</f>
        <v>D7102</v>
      </c>
    </row>
    <row r="64" s="4" customFormat="1" spans="1:67">
      <c r="A64" s="4" t="s">
        <v>3785</v>
      </c>
      <c r="B64" s="4">
        <f>B62+2</f>
        <v>4004</v>
      </c>
      <c r="C64" s="4" t="str">
        <f t="shared" si="42"/>
        <v>D4004</v>
      </c>
      <c r="D64" s="4" t="s">
        <v>3786</v>
      </c>
      <c r="E64" s="4" t="str">
        <f t="shared" si="43"/>
        <v>D4104</v>
      </c>
      <c r="F64" s="4" t="s">
        <v>3787</v>
      </c>
      <c r="G64" s="4" t="str">
        <f t="shared" si="44"/>
        <v>D4204</v>
      </c>
      <c r="H64" s="4" t="s">
        <v>3788</v>
      </c>
      <c r="I64" s="4" t="str">
        <f t="shared" si="45"/>
        <v>D4304</v>
      </c>
      <c r="J64" s="4" t="s">
        <v>3789</v>
      </c>
      <c r="K64" s="4" t="str">
        <f t="shared" si="46"/>
        <v>D4404</v>
      </c>
      <c r="L64" s="4" t="s">
        <v>3790</v>
      </c>
      <c r="M64" s="4" t="str">
        <f t="shared" si="47"/>
        <v>D4504</v>
      </c>
      <c r="N64" s="4" t="s">
        <v>3791</v>
      </c>
      <c r="O64" s="4" t="str">
        <f t="shared" si="48"/>
        <v>D4604</v>
      </c>
      <c r="P64" s="4" t="s">
        <v>3792</v>
      </c>
      <c r="Q64" s="4" t="str">
        <f t="shared" si="49"/>
        <v>D4704</v>
      </c>
      <c r="R64" s="4" t="s">
        <v>3793</v>
      </c>
      <c r="S64" s="4" t="str">
        <f t="shared" si="50"/>
        <v>D4804</v>
      </c>
      <c r="T64" s="4" t="s">
        <v>3794</v>
      </c>
      <c r="U64" s="4" t="str">
        <f t="shared" si="51"/>
        <v>D4904</v>
      </c>
      <c r="V64" s="4" t="s">
        <v>3795</v>
      </c>
      <c r="W64" s="4" t="str">
        <f t="shared" si="52"/>
        <v>D5004</v>
      </c>
      <c r="X64" s="4" t="s">
        <v>3796</v>
      </c>
      <c r="Y64" s="4" t="str">
        <f t="shared" si="53"/>
        <v>D5104</v>
      </c>
      <c r="Z64" s="4" t="s">
        <v>3797</v>
      </c>
      <c r="AA64" s="4" t="str">
        <f t="shared" si="54"/>
        <v>D5204</v>
      </c>
      <c r="AB64" s="4" t="s">
        <v>3798</v>
      </c>
      <c r="AC64" s="4" t="str">
        <f t="shared" si="55"/>
        <v>D5304</v>
      </c>
      <c r="AD64" s="4" t="s">
        <v>3799</v>
      </c>
      <c r="AE64" s="4" t="str">
        <f t="shared" si="56"/>
        <v>D5404</v>
      </c>
      <c r="AF64" s="4" t="s">
        <v>3800</v>
      </c>
      <c r="AG64" s="4" t="str">
        <f t="shared" si="57"/>
        <v>D5504</v>
      </c>
      <c r="AH64" s="4" t="s">
        <v>3801</v>
      </c>
      <c r="AI64" s="4" t="str">
        <f t="shared" si="58"/>
        <v>D5604</v>
      </c>
      <c r="AJ64" s="4" t="s">
        <v>3802</v>
      </c>
      <c r="AK64" s="4" t="str">
        <f>$B$2&amp;($B64+1700)</f>
        <v>D5704</v>
      </c>
      <c r="AL64" s="4" t="s">
        <v>3803</v>
      </c>
      <c r="AM64" s="4" t="str">
        <f>$B$2&amp;($B64+1800)</f>
        <v>D5804</v>
      </c>
      <c r="AN64" s="4" t="s">
        <v>3804</v>
      </c>
      <c r="AO64" s="4" t="str">
        <f>$B$2&amp;($B64+1900)</f>
        <v>D5904</v>
      </c>
      <c r="AP64" s="4" t="s">
        <v>3805</v>
      </c>
      <c r="AQ64" s="4" t="str">
        <f t="shared" si="59"/>
        <v>D5904</v>
      </c>
      <c r="AR64" s="4" t="s">
        <v>3806</v>
      </c>
      <c r="AS64" s="4" t="str">
        <f t="shared" si="60"/>
        <v>D6004</v>
      </c>
      <c r="AT64" s="4" t="s">
        <v>3806</v>
      </c>
      <c r="AU64" s="4" t="str">
        <f t="shared" si="61"/>
        <v>D6104</v>
      </c>
      <c r="AV64" s="4" t="s">
        <v>3807</v>
      </c>
      <c r="AW64" s="4" t="str">
        <f t="shared" si="62"/>
        <v>D6204</v>
      </c>
      <c r="AX64" s="4" t="s">
        <v>3808</v>
      </c>
      <c r="AY64" s="4" t="str">
        <f t="shared" si="63"/>
        <v>D6304</v>
      </c>
      <c r="AZ64" s="4" t="s">
        <v>3809</v>
      </c>
      <c r="BA64" s="4" t="str">
        <f t="shared" si="64"/>
        <v>D6404</v>
      </c>
      <c r="BB64" s="4" t="s">
        <v>3810</v>
      </c>
      <c r="BC64" s="4" t="str">
        <f t="shared" si="65"/>
        <v>D6504</v>
      </c>
      <c r="BD64" s="4" t="s">
        <v>3811</v>
      </c>
      <c r="BE64" s="4" t="str">
        <f t="shared" si="66"/>
        <v>D6604</v>
      </c>
      <c r="BF64" s="4" t="s">
        <v>3812</v>
      </c>
      <c r="BG64" s="4" t="str">
        <f t="shared" si="67"/>
        <v>D6704</v>
      </c>
      <c r="BH64" s="4" t="s">
        <v>3813</v>
      </c>
      <c r="BI64" s="4" t="str">
        <f t="shared" si="68"/>
        <v>D6804</v>
      </c>
      <c r="BJ64" s="4" t="s">
        <v>3814</v>
      </c>
      <c r="BK64" s="4" t="str">
        <f t="shared" si="69"/>
        <v>D6904</v>
      </c>
      <c r="BL64" s="4" t="s">
        <v>3815</v>
      </c>
      <c r="BM64" s="4" t="str">
        <f t="shared" si="70"/>
        <v>D7004</v>
      </c>
      <c r="BN64" s="4" t="s">
        <v>3816</v>
      </c>
      <c r="BO64" s="4" t="str">
        <f t="shared" si="71"/>
        <v>D7104</v>
      </c>
    </row>
    <row r="66" s="4" customFormat="1" spans="1:67">
      <c r="A66" s="4" t="s">
        <v>3817</v>
      </c>
      <c r="B66" s="4">
        <f>B64+2</f>
        <v>4006</v>
      </c>
      <c r="C66" s="4" t="str">
        <f t="shared" si="42"/>
        <v>D4006</v>
      </c>
      <c r="D66" s="4" t="s">
        <v>3818</v>
      </c>
      <c r="E66" s="4" t="str">
        <f t="shared" si="43"/>
        <v>D4106</v>
      </c>
      <c r="F66" s="4" t="s">
        <v>3819</v>
      </c>
      <c r="G66" s="4" t="str">
        <f t="shared" si="44"/>
        <v>D4206</v>
      </c>
      <c r="H66" s="4" t="s">
        <v>3820</v>
      </c>
      <c r="I66" s="4" t="str">
        <f t="shared" si="45"/>
        <v>D4306</v>
      </c>
      <c r="J66" s="4" t="s">
        <v>3821</v>
      </c>
      <c r="K66" s="4" t="str">
        <f t="shared" si="46"/>
        <v>D4406</v>
      </c>
      <c r="L66" s="4" t="s">
        <v>3822</v>
      </c>
      <c r="M66" s="4" t="str">
        <f t="shared" si="47"/>
        <v>D4506</v>
      </c>
      <c r="N66" s="4" t="s">
        <v>3823</v>
      </c>
      <c r="O66" s="4" t="str">
        <f t="shared" si="48"/>
        <v>D4606</v>
      </c>
      <c r="P66" s="4" t="s">
        <v>3824</v>
      </c>
      <c r="Q66" s="4" t="str">
        <f t="shared" si="49"/>
        <v>D4706</v>
      </c>
      <c r="R66" s="4" t="s">
        <v>3825</v>
      </c>
      <c r="S66" s="4" t="str">
        <f t="shared" si="50"/>
        <v>D4806</v>
      </c>
      <c r="T66" s="4" t="s">
        <v>3826</v>
      </c>
      <c r="U66" s="4" t="str">
        <f t="shared" si="51"/>
        <v>D4906</v>
      </c>
      <c r="V66" s="4" t="s">
        <v>3827</v>
      </c>
      <c r="W66" s="4" t="str">
        <f t="shared" si="52"/>
        <v>D5006</v>
      </c>
      <c r="X66" s="4" t="s">
        <v>3828</v>
      </c>
      <c r="Y66" s="4" t="str">
        <f t="shared" si="53"/>
        <v>D5106</v>
      </c>
      <c r="Z66" s="4" t="s">
        <v>3829</v>
      </c>
      <c r="AA66" s="4" t="str">
        <f t="shared" si="54"/>
        <v>D5206</v>
      </c>
      <c r="AB66" s="4" t="s">
        <v>3830</v>
      </c>
      <c r="AC66" s="4" t="str">
        <f t="shared" si="55"/>
        <v>D5306</v>
      </c>
      <c r="AD66" s="4" t="s">
        <v>3831</v>
      </c>
      <c r="AE66" s="4" t="str">
        <f t="shared" si="56"/>
        <v>D5406</v>
      </c>
      <c r="AF66" s="4" t="s">
        <v>3832</v>
      </c>
      <c r="AG66" s="4" t="str">
        <f t="shared" si="57"/>
        <v>D5506</v>
      </c>
      <c r="AH66" s="4" t="s">
        <v>3833</v>
      </c>
      <c r="AI66" s="4" t="str">
        <f t="shared" si="58"/>
        <v>D5606</v>
      </c>
      <c r="AJ66" s="4" t="s">
        <v>3834</v>
      </c>
      <c r="AK66" s="4" t="str">
        <f>$B$2&amp;($B66+1700)</f>
        <v>D5706</v>
      </c>
      <c r="AL66" s="4" t="s">
        <v>3835</v>
      </c>
      <c r="AM66" s="4" t="str">
        <f>$B$2&amp;($B66+1800)</f>
        <v>D5806</v>
      </c>
      <c r="AN66" s="4" t="s">
        <v>3836</v>
      </c>
      <c r="AO66" s="4" t="str">
        <f>$B$2&amp;($B66+1900)</f>
        <v>D5906</v>
      </c>
      <c r="AP66" s="4" t="s">
        <v>3837</v>
      </c>
      <c r="AQ66" s="4" t="str">
        <f t="shared" si="59"/>
        <v>D5906</v>
      </c>
      <c r="AR66" s="4" t="s">
        <v>3838</v>
      </c>
      <c r="AS66" s="4" t="str">
        <f t="shared" si="60"/>
        <v>D6006</v>
      </c>
      <c r="AT66" s="4" t="s">
        <v>3838</v>
      </c>
      <c r="AU66" s="4" t="str">
        <f t="shared" si="61"/>
        <v>D6106</v>
      </c>
      <c r="AV66" s="4" t="s">
        <v>3839</v>
      </c>
      <c r="AW66" s="4" t="str">
        <f t="shared" si="62"/>
        <v>D6206</v>
      </c>
      <c r="AX66" s="4" t="s">
        <v>3840</v>
      </c>
      <c r="AY66" s="4" t="str">
        <f t="shared" si="63"/>
        <v>D6306</v>
      </c>
      <c r="AZ66" s="4" t="s">
        <v>3841</v>
      </c>
      <c r="BA66" s="4" t="str">
        <f t="shared" si="64"/>
        <v>D6406</v>
      </c>
      <c r="BB66" s="4" t="s">
        <v>3842</v>
      </c>
      <c r="BC66" s="4" t="str">
        <f t="shared" si="65"/>
        <v>D6506</v>
      </c>
      <c r="BD66" s="4" t="s">
        <v>3843</v>
      </c>
      <c r="BE66" s="4" t="str">
        <f t="shared" si="66"/>
        <v>D6606</v>
      </c>
      <c r="BF66" s="4" t="s">
        <v>3844</v>
      </c>
      <c r="BG66" s="4" t="str">
        <f t="shared" si="67"/>
        <v>D6706</v>
      </c>
      <c r="BH66" s="4" t="s">
        <v>3845</v>
      </c>
      <c r="BI66" s="4" t="str">
        <f t="shared" si="68"/>
        <v>D6806</v>
      </c>
      <c r="BJ66" s="4" t="s">
        <v>3846</v>
      </c>
      <c r="BK66" s="4" t="str">
        <f t="shared" si="69"/>
        <v>D6906</v>
      </c>
      <c r="BL66" s="4" t="s">
        <v>3847</v>
      </c>
      <c r="BM66" s="4" t="str">
        <f t="shared" si="70"/>
        <v>D7006</v>
      </c>
      <c r="BN66" s="4" t="s">
        <v>3848</v>
      </c>
      <c r="BO66" s="4" t="str">
        <f t="shared" si="71"/>
        <v>D7106</v>
      </c>
    </row>
    <row r="68" s="4" customFormat="1" spans="2:67">
      <c r="B68" s="4">
        <f>B66+2</f>
        <v>4008</v>
      </c>
      <c r="C68" s="4" t="str">
        <f t="shared" si="42"/>
        <v>D4008</v>
      </c>
      <c r="D68" s="4" t="s">
        <v>3849</v>
      </c>
      <c r="E68" s="4" t="str">
        <f t="shared" si="43"/>
        <v>D4108</v>
      </c>
      <c r="F68" s="4" t="s">
        <v>3850</v>
      </c>
      <c r="G68" s="4" t="str">
        <f t="shared" si="44"/>
        <v>D4208</v>
      </c>
      <c r="H68" s="4" t="s">
        <v>3851</v>
      </c>
      <c r="I68" s="4" t="str">
        <f t="shared" si="45"/>
        <v>D4308</v>
      </c>
      <c r="J68" s="4" t="s">
        <v>3852</v>
      </c>
      <c r="K68" s="4" t="str">
        <f t="shared" si="46"/>
        <v>D4408</v>
      </c>
      <c r="L68" s="4" t="s">
        <v>3853</v>
      </c>
      <c r="M68" s="4" t="str">
        <f t="shared" si="47"/>
        <v>D4508</v>
      </c>
      <c r="N68" s="4" t="s">
        <v>3854</v>
      </c>
      <c r="O68" s="4" t="str">
        <f t="shared" si="48"/>
        <v>D4608</v>
      </c>
      <c r="P68" s="4" t="s">
        <v>3855</v>
      </c>
      <c r="Q68" s="4" t="str">
        <f t="shared" si="49"/>
        <v>D4708</v>
      </c>
      <c r="R68" s="4" t="s">
        <v>3856</v>
      </c>
      <c r="S68" s="4" t="str">
        <f t="shared" si="50"/>
        <v>D4808</v>
      </c>
      <c r="T68" s="4" t="s">
        <v>3857</v>
      </c>
      <c r="U68" s="4" t="str">
        <f t="shared" si="51"/>
        <v>D4908</v>
      </c>
      <c r="V68" s="4" t="s">
        <v>3858</v>
      </c>
      <c r="W68" s="4" t="str">
        <f t="shared" si="52"/>
        <v>D5008</v>
      </c>
      <c r="X68" s="4" t="s">
        <v>3859</v>
      </c>
      <c r="Y68" s="4" t="str">
        <f t="shared" si="53"/>
        <v>D5108</v>
      </c>
      <c r="Z68" s="4" t="s">
        <v>3860</v>
      </c>
      <c r="AA68" s="4" t="str">
        <f t="shared" si="54"/>
        <v>D5208</v>
      </c>
      <c r="AB68" s="4" t="s">
        <v>3861</v>
      </c>
      <c r="AC68" s="4" t="str">
        <f t="shared" si="55"/>
        <v>D5308</v>
      </c>
      <c r="AD68" s="4" t="s">
        <v>3862</v>
      </c>
      <c r="AE68" s="4" t="str">
        <f t="shared" si="56"/>
        <v>D5408</v>
      </c>
      <c r="AF68" s="4" t="s">
        <v>3863</v>
      </c>
      <c r="AG68" s="4" t="str">
        <f t="shared" si="57"/>
        <v>D5508</v>
      </c>
      <c r="AH68" s="4" t="s">
        <v>3864</v>
      </c>
      <c r="AI68" s="4" t="str">
        <f t="shared" si="58"/>
        <v>D5608</v>
      </c>
      <c r="AJ68" s="4" t="s">
        <v>3865</v>
      </c>
      <c r="AK68" s="4" t="str">
        <f>$B$2&amp;($B68+1700)</f>
        <v>D5708</v>
      </c>
      <c r="AL68" s="4" t="s">
        <v>3866</v>
      </c>
      <c r="AM68" s="4" t="str">
        <f>$B$2&amp;($B68+1800)</f>
        <v>D5808</v>
      </c>
      <c r="AN68" s="4" t="s">
        <v>3867</v>
      </c>
      <c r="AO68" s="4" t="str">
        <f>$B$2&amp;($B68+1900)</f>
        <v>D5908</v>
      </c>
      <c r="AP68" s="4" t="s">
        <v>3868</v>
      </c>
      <c r="AQ68" s="4" t="str">
        <f t="shared" si="59"/>
        <v>D5908</v>
      </c>
      <c r="AR68" s="4" t="s">
        <v>3869</v>
      </c>
      <c r="AS68" s="4" t="str">
        <f t="shared" si="60"/>
        <v>D6008</v>
      </c>
      <c r="AT68" s="4" t="s">
        <v>3869</v>
      </c>
      <c r="AU68" s="4" t="str">
        <f t="shared" si="61"/>
        <v>D6108</v>
      </c>
      <c r="AV68" s="4" t="s">
        <v>3870</v>
      </c>
      <c r="AW68" s="4" t="str">
        <f t="shared" si="62"/>
        <v>D6208</v>
      </c>
      <c r="AX68" s="4" t="s">
        <v>3871</v>
      </c>
      <c r="AY68" s="4" t="str">
        <f t="shared" si="63"/>
        <v>D6308</v>
      </c>
      <c r="AZ68" s="4" t="s">
        <v>3872</v>
      </c>
      <c r="BA68" s="4" t="str">
        <f t="shared" si="64"/>
        <v>D6408</v>
      </c>
      <c r="BB68" s="4" t="s">
        <v>3873</v>
      </c>
      <c r="BC68" s="4" t="str">
        <f t="shared" si="65"/>
        <v>D6508</v>
      </c>
      <c r="BD68" s="4" t="s">
        <v>3874</v>
      </c>
      <c r="BE68" s="4" t="str">
        <f t="shared" si="66"/>
        <v>D6608</v>
      </c>
      <c r="BF68" s="4" t="s">
        <v>3875</v>
      </c>
      <c r="BG68" s="4" t="str">
        <f t="shared" si="67"/>
        <v>D6708</v>
      </c>
      <c r="BH68" s="4" t="s">
        <v>3876</v>
      </c>
      <c r="BI68" s="4" t="str">
        <f t="shared" si="68"/>
        <v>D6808</v>
      </c>
      <c r="BJ68" s="4" t="s">
        <v>3877</v>
      </c>
      <c r="BK68" s="4" t="str">
        <f t="shared" si="69"/>
        <v>D6908</v>
      </c>
      <c r="BL68" s="4" t="s">
        <v>3878</v>
      </c>
      <c r="BM68" s="4" t="str">
        <f t="shared" si="70"/>
        <v>D7008</v>
      </c>
      <c r="BN68" s="4" t="s">
        <v>3879</v>
      </c>
      <c r="BO68" s="4" t="str">
        <f t="shared" si="71"/>
        <v>D7108</v>
      </c>
    </row>
    <row r="70" s="4" customFormat="1" spans="2:67">
      <c r="B70" s="4">
        <f>B68+2</f>
        <v>4010</v>
      </c>
      <c r="C70" s="4" t="str">
        <f t="shared" si="42"/>
        <v>D4010</v>
      </c>
      <c r="D70" s="4" t="s">
        <v>3880</v>
      </c>
      <c r="E70" s="4" t="str">
        <f t="shared" si="43"/>
        <v>D4110</v>
      </c>
      <c r="F70" s="4" t="s">
        <v>3881</v>
      </c>
      <c r="G70" s="4" t="str">
        <f t="shared" si="44"/>
        <v>D4210</v>
      </c>
      <c r="H70" s="4" t="s">
        <v>3882</v>
      </c>
      <c r="I70" s="4" t="str">
        <f t="shared" si="45"/>
        <v>D4310</v>
      </c>
      <c r="J70" s="4" t="s">
        <v>3883</v>
      </c>
      <c r="K70" s="4" t="str">
        <f t="shared" si="46"/>
        <v>D4410</v>
      </c>
      <c r="L70" s="4" t="s">
        <v>3884</v>
      </c>
      <c r="M70" s="4" t="str">
        <f t="shared" si="47"/>
        <v>D4510</v>
      </c>
      <c r="N70" s="4" t="s">
        <v>3885</v>
      </c>
      <c r="O70" s="4" t="str">
        <f t="shared" si="48"/>
        <v>D4610</v>
      </c>
      <c r="P70" s="4" t="s">
        <v>3886</v>
      </c>
      <c r="Q70" s="4" t="str">
        <f t="shared" si="49"/>
        <v>D4710</v>
      </c>
      <c r="R70" s="4" t="s">
        <v>3887</v>
      </c>
      <c r="S70" s="4" t="str">
        <f t="shared" si="50"/>
        <v>D4810</v>
      </c>
      <c r="T70" s="4" t="s">
        <v>3888</v>
      </c>
      <c r="U70" s="4" t="str">
        <f t="shared" si="51"/>
        <v>D4910</v>
      </c>
      <c r="V70" s="4" t="s">
        <v>3889</v>
      </c>
      <c r="W70" s="4" t="str">
        <f t="shared" si="52"/>
        <v>D5010</v>
      </c>
      <c r="X70" s="4" t="s">
        <v>3890</v>
      </c>
      <c r="Y70" s="4" t="str">
        <f t="shared" si="53"/>
        <v>D5110</v>
      </c>
      <c r="Z70" s="4" t="s">
        <v>3891</v>
      </c>
      <c r="AA70" s="4" t="str">
        <f t="shared" si="54"/>
        <v>D5210</v>
      </c>
      <c r="AB70" s="4" t="s">
        <v>3892</v>
      </c>
      <c r="AC70" s="4" t="str">
        <f t="shared" si="55"/>
        <v>D5310</v>
      </c>
      <c r="AD70" s="4" t="s">
        <v>3893</v>
      </c>
      <c r="AE70" s="4" t="str">
        <f t="shared" si="56"/>
        <v>D5410</v>
      </c>
      <c r="AF70" s="4" t="s">
        <v>3894</v>
      </c>
      <c r="AG70" s="4" t="str">
        <f t="shared" si="57"/>
        <v>D5510</v>
      </c>
      <c r="AH70" s="4" t="s">
        <v>3895</v>
      </c>
      <c r="AI70" s="4" t="str">
        <f t="shared" si="58"/>
        <v>D5610</v>
      </c>
      <c r="AJ70" s="4" t="s">
        <v>3896</v>
      </c>
      <c r="AK70" s="4" t="str">
        <f>$B$2&amp;($B70+1700)</f>
        <v>D5710</v>
      </c>
      <c r="AL70" s="4" t="s">
        <v>3897</v>
      </c>
      <c r="AM70" s="4" t="str">
        <f>$B$2&amp;($B70+1800)</f>
        <v>D5810</v>
      </c>
      <c r="AN70" s="4" t="s">
        <v>3898</v>
      </c>
      <c r="AO70" s="4" t="str">
        <f>$B$2&amp;($B70+1900)</f>
        <v>D5910</v>
      </c>
      <c r="AP70" s="4" t="s">
        <v>3899</v>
      </c>
      <c r="AQ70" s="4" t="str">
        <f t="shared" si="59"/>
        <v>D5910</v>
      </c>
      <c r="AR70" s="4" t="s">
        <v>3900</v>
      </c>
      <c r="AS70" s="4" t="str">
        <f t="shared" si="60"/>
        <v>D6010</v>
      </c>
      <c r="AT70" s="4" t="s">
        <v>3900</v>
      </c>
      <c r="AU70" s="4" t="str">
        <f t="shared" si="61"/>
        <v>D6110</v>
      </c>
      <c r="AV70" s="4" t="s">
        <v>3901</v>
      </c>
      <c r="AW70" s="4" t="str">
        <f t="shared" si="62"/>
        <v>D6210</v>
      </c>
      <c r="AX70" s="4" t="s">
        <v>3902</v>
      </c>
      <c r="AY70" s="4" t="str">
        <f t="shared" si="63"/>
        <v>D6310</v>
      </c>
      <c r="AZ70" s="4" t="s">
        <v>3903</v>
      </c>
      <c r="BA70" s="4" t="str">
        <f t="shared" si="64"/>
        <v>D6410</v>
      </c>
      <c r="BB70" s="4" t="s">
        <v>3904</v>
      </c>
      <c r="BC70" s="4" t="str">
        <f t="shared" si="65"/>
        <v>D6510</v>
      </c>
      <c r="BD70" s="4" t="s">
        <v>3905</v>
      </c>
      <c r="BE70" s="4" t="str">
        <f t="shared" si="66"/>
        <v>D6610</v>
      </c>
      <c r="BF70" s="4" t="s">
        <v>3906</v>
      </c>
      <c r="BG70" s="4" t="str">
        <f t="shared" si="67"/>
        <v>D6710</v>
      </c>
      <c r="BH70" s="4" t="s">
        <v>3907</v>
      </c>
      <c r="BI70" s="4" t="str">
        <f t="shared" si="68"/>
        <v>D6810</v>
      </c>
      <c r="BJ70" s="4" t="s">
        <v>3908</v>
      </c>
      <c r="BK70" s="4" t="str">
        <f t="shared" si="69"/>
        <v>D6910</v>
      </c>
      <c r="BL70" s="4" t="s">
        <v>3909</v>
      </c>
      <c r="BM70" s="4" t="str">
        <f t="shared" si="70"/>
        <v>D7010</v>
      </c>
      <c r="BN70" s="4" t="s">
        <v>3910</v>
      </c>
      <c r="BO70" s="4" t="str">
        <f t="shared" si="71"/>
        <v>D7110</v>
      </c>
    </row>
    <row r="72" s="4" customFormat="1" spans="2:67">
      <c r="B72" s="4">
        <f>B70+2</f>
        <v>4012</v>
      </c>
      <c r="C72" s="4" t="str">
        <f t="shared" si="42"/>
        <v>D4012</v>
      </c>
      <c r="D72" s="4" t="s">
        <v>3911</v>
      </c>
      <c r="E72" s="4" t="str">
        <f t="shared" si="43"/>
        <v>D4112</v>
      </c>
      <c r="F72" s="4" t="s">
        <v>3912</v>
      </c>
      <c r="G72" s="4" t="str">
        <f t="shared" si="44"/>
        <v>D4212</v>
      </c>
      <c r="H72" s="4" t="s">
        <v>3913</v>
      </c>
      <c r="I72" s="4" t="str">
        <f t="shared" si="45"/>
        <v>D4312</v>
      </c>
      <c r="J72" s="4" t="s">
        <v>3914</v>
      </c>
      <c r="K72" s="4" t="str">
        <f t="shared" si="46"/>
        <v>D4412</v>
      </c>
      <c r="L72" s="4" t="s">
        <v>3915</v>
      </c>
      <c r="M72" s="4" t="str">
        <f t="shared" si="47"/>
        <v>D4512</v>
      </c>
      <c r="N72" s="4" t="s">
        <v>3916</v>
      </c>
      <c r="O72" s="4" t="str">
        <f t="shared" si="48"/>
        <v>D4612</v>
      </c>
      <c r="P72" s="4" t="s">
        <v>3917</v>
      </c>
      <c r="Q72" s="4" t="str">
        <f t="shared" si="49"/>
        <v>D4712</v>
      </c>
      <c r="R72" s="4" t="s">
        <v>3918</v>
      </c>
      <c r="S72" s="4" t="str">
        <f t="shared" si="50"/>
        <v>D4812</v>
      </c>
      <c r="T72" s="4" t="s">
        <v>3919</v>
      </c>
      <c r="U72" s="4" t="str">
        <f t="shared" si="51"/>
        <v>D4912</v>
      </c>
      <c r="V72" s="4" t="s">
        <v>3920</v>
      </c>
      <c r="W72" s="4" t="str">
        <f t="shared" si="52"/>
        <v>D5012</v>
      </c>
      <c r="X72" s="4" t="s">
        <v>3921</v>
      </c>
      <c r="Y72" s="4" t="str">
        <f t="shared" si="53"/>
        <v>D5112</v>
      </c>
      <c r="Z72" s="4" t="s">
        <v>3922</v>
      </c>
      <c r="AA72" s="4" t="str">
        <f t="shared" si="54"/>
        <v>D5212</v>
      </c>
      <c r="AB72" s="4" t="s">
        <v>3923</v>
      </c>
      <c r="AC72" s="4" t="str">
        <f t="shared" si="55"/>
        <v>D5312</v>
      </c>
      <c r="AD72" s="4" t="s">
        <v>3924</v>
      </c>
      <c r="AE72" s="4" t="str">
        <f t="shared" si="56"/>
        <v>D5412</v>
      </c>
      <c r="AF72" s="4" t="s">
        <v>3925</v>
      </c>
      <c r="AG72" s="4" t="str">
        <f t="shared" si="57"/>
        <v>D5512</v>
      </c>
      <c r="AH72" s="4" t="s">
        <v>3926</v>
      </c>
      <c r="AI72" s="4" t="str">
        <f t="shared" si="58"/>
        <v>D5612</v>
      </c>
      <c r="AJ72" s="4" t="s">
        <v>3927</v>
      </c>
      <c r="AK72" s="4" t="str">
        <f>$B$2&amp;($B72+1700)</f>
        <v>D5712</v>
      </c>
      <c r="AL72" s="4" t="s">
        <v>3928</v>
      </c>
      <c r="AM72" s="4" t="str">
        <f>$B$2&amp;($B72+1800)</f>
        <v>D5812</v>
      </c>
      <c r="AN72" s="4" t="s">
        <v>3929</v>
      </c>
      <c r="AO72" s="4" t="str">
        <f>$B$2&amp;($B72+1900)</f>
        <v>D5912</v>
      </c>
      <c r="AP72" s="4" t="s">
        <v>3930</v>
      </c>
      <c r="AQ72" s="4" t="str">
        <f t="shared" si="59"/>
        <v>D5912</v>
      </c>
      <c r="AR72" s="4" t="s">
        <v>3931</v>
      </c>
      <c r="AS72" s="4" t="str">
        <f t="shared" si="60"/>
        <v>D6012</v>
      </c>
      <c r="AT72" s="4" t="s">
        <v>3931</v>
      </c>
      <c r="AU72" s="4" t="str">
        <f t="shared" si="61"/>
        <v>D6112</v>
      </c>
      <c r="AV72" s="4" t="s">
        <v>3932</v>
      </c>
      <c r="AW72" s="4" t="str">
        <f t="shared" si="62"/>
        <v>D6212</v>
      </c>
      <c r="AX72" s="4" t="s">
        <v>3933</v>
      </c>
      <c r="AY72" s="4" t="str">
        <f t="shared" si="63"/>
        <v>D6312</v>
      </c>
      <c r="AZ72" s="4" t="s">
        <v>3934</v>
      </c>
      <c r="BA72" s="4" t="str">
        <f t="shared" si="64"/>
        <v>D6412</v>
      </c>
      <c r="BB72" s="4" t="s">
        <v>3935</v>
      </c>
      <c r="BC72" s="4" t="str">
        <f t="shared" si="65"/>
        <v>D6512</v>
      </c>
      <c r="BD72" s="4" t="s">
        <v>3936</v>
      </c>
      <c r="BE72" s="4" t="str">
        <f t="shared" si="66"/>
        <v>D6612</v>
      </c>
      <c r="BF72" s="4" t="s">
        <v>3937</v>
      </c>
      <c r="BG72" s="4" t="str">
        <f t="shared" si="67"/>
        <v>D6712</v>
      </c>
      <c r="BH72" s="4" t="s">
        <v>3938</v>
      </c>
      <c r="BI72" s="4" t="str">
        <f t="shared" si="68"/>
        <v>D6812</v>
      </c>
      <c r="BJ72" s="4" t="s">
        <v>3939</v>
      </c>
      <c r="BK72" s="4" t="str">
        <f t="shared" si="69"/>
        <v>D6912</v>
      </c>
      <c r="BL72" s="4" t="s">
        <v>3940</v>
      </c>
      <c r="BM72" s="4" t="str">
        <f t="shared" si="70"/>
        <v>D7012</v>
      </c>
      <c r="BN72" s="4" t="s">
        <v>3941</v>
      </c>
      <c r="BO72" s="4" t="str">
        <f t="shared" si="71"/>
        <v>D7112</v>
      </c>
    </row>
    <row r="74" s="4" customFormat="1" spans="2:67">
      <c r="B74" s="4">
        <f>B72+2</f>
        <v>4014</v>
      </c>
      <c r="C74" s="4" t="str">
        <f t="shared" si="42"/>
        <v>D4014</v>
      </c>
      <c r="D74" s="4" t="s">
        <v>3942</v>
      </c>
      <c r="E74" s="4" t="str">
        <f t="shared" si="43"/>
        <v>D4114</v>
      </c>
      <c r="F74" s="4" t="s">
        <v>3943</v>
      </c>
      <c r="G74" s="4" t="str">
        <f t="shared" si="44"/>
        <v>D4214</v>
      </c>
      <c r="H74" s="4" t="s">
        <v>3944</v>
      </c>
      <c r="I74" s="4" t="str">
        <f t="shared" si="45"/>
        <v>D4314</v>
      </c>
      <c r="J74" s="4" t="s">
        <v>3945</v>
      </c>
      <c r="K74" s="4" t="str">
        <f t="shared" si="46"/>
        <v>D4414</v>
      </c>
      <c r="L74" s="4" t="s">
        <v>3946</v>
      </c>
      <c r="M74" s="4" t="str">
        <f t="shared" si="47"/>
        <v>D4514</v>
      </c>
      <c r="N74" s="4" t="s">
        <v>3947</v>
      </c>
      <c r="O74" s="4" t="str">
        <f t="shared" si="48"/>
        <v>D4614</v>
      </c>
      <c r="P74" s="4" t="s">
        <v>3948</v>
      </c>
      <c r="Q74" s="4" t="str">
        <f t="shared" si="49"/>
        <v>D4714</v>
      </c>
      <c r="R74" s="4" t="s">
        <v>3949</v>
      </c>
      <c r="S74" s="4" t="str">
        <f t="shared" si="50"/>
        <v>D4814</v>
      </c>
      <c r="T74" s="4" t="s">
        <v>3950</v>
      </c>
      <c r="U74" s="4" t="str">
        <f t="shared" si="51"/>
        <v>D4914</v>
      </c>
      <c r="V74" s="4" t="s">
        <v>3951</v>
      </c>
      <c r="W74" s="4" t="str">
        <f t="shared" si="52"/>
        <v>D5014</v>
      </c>
      <c r="X74" s="4" t="s">
        <v>3952</v>
      </c>
      <c r="Y74" s="4" t="str">
        <f t="shared" si="53"/>
        <v>D5114</v>
      </c>
      <c r="Z74" s="4" t="s">
        <v>3953</v>
      </c>
      <c r="AA74" s="4" t="str">
        <f t="shared" si="54"/>
        <v>D5214</v>
      </c>
      <c r="AB74" s="4" t="s">
        <v>3954</v>
      </c>
      <c r="AC74" s="4" t="str">
        <f t="shared" si="55"/>
        <v>D5314</v>
      </c>
      <c r="AD74" s="4" t="s">
        <v>3955</v>
      </c>
      <c r="AE74" s="4" t="str">
        <f t="shared" si="56"/>
        <v>D5414</v>
      </c>
      <c r="AF74" s="4" t="s">
        <v>3956</v>
      </c>
      <c r="AG74" s="4" t="str">
        <f t="shared" si="57"/>
        <v>D5514</v>
      </c>
      <c r="AH74" s="4" t="s">
        <v>3957</v>
      </c>
      <c r="AI74" s="4" t="str">
        <f t="shared" si="58"/>
        <v>D5614</v>
      </c>
      <c r="AJ74" s="4" t="s">
        <v>3958</v>
      </c>
      <c r="AK74" s="4" t="str">
        <f>$B$2&amp;($B74+1700)</f>
        <v>D5714</v>
      </c>
      <c r="AL74" s="4" t="s">
        <v>3959</v>
      </c>
      <c r="AM74" s="4" t="str">
        <f>$B$2&amp;($B74+1800)</f>
        <v>D5814</v>
      </c>
      <c r="AN74" s="4" t="s">
        <v>3960</v>
      </c>
      <c r="AO74" s="4" t="str">
        <f>$B$2&amp;($B74+1900)</f>
        <v>D5914</v>
      </c>
      <c r="AP74" s="4" t="s">
        <v>3961</v>
      </c>
      <c r="AQ74" s="4" t="str">
        <f t="shared" si="59"/>
        <v>D5914</v>
      </c>
      <c r="AR74" s="4" t="s">
        <v>3962</v>
      </c>
      <c r="AS74" s="4" t="str">
        <f t="shared" si="60"/>
        <v>D6014</v>
      </c>
      <c r="AT74" s="4" t="s">
        <v>3962</v>
      </c>
      <c r="AU74" s="4" t="str">
        <f t="shared" si="61"/>
        <v>D6114</v>
      </c>
      <c r="AV74" s="4" t="s">
        <v>3963</v>
      </c>
      <c r="AW74" s="4" t="str">
        <f t="shared" si="62"/>
        <v>D6214</v>
      </c>
      <c r="AX74" s="4" t="s">
        <v>3964</v>
      </c>
      <c r="AY74" s="4" t="str">
        <f t="shared" si="63"/>
        <v>D6314</v>
      </c>
      <c r="AZ74" s="4" t="s">
        <v>3965</v>
      </c>
      <c r="BA74" s="4" t="str">
        <f t="shared" si="64"/>
        <v>D6414</v>
      </c>
      <c r="BB74" s="4" t="s">
        <v>3966</v>
      </c>
      <c r="BC74" s="4" t="str">
        <f t="shared" si="65"/>
        <v>D6514</v>
      </c>
      <c r="BD74" s="4" t="s">
        <v>3967</v>
      </c>
      <c r="BE74" s="4" t="str">
        <f t="shared" si="66"/>
        <v>D6614</v>
      </c>
      <c r="BF74" s="4" t="s">
        <v>3968</v>
      </c>
      <c r="BG74" s="4" t="str">
        <f t="shared" si="67"/>
        <v>D6714</v>
      </c>
      <c r="BH74" s="4" t="s">
        <v>3969</v>
      </c>
      <c r="BI74" s="4" t="str">
        <f t="shared" si="68"/>
        <v>D6814</v>
      </c>
      <c r="BJ74" s="4" t="s">
        <v>3970</v>
      </c>
      <c r="BK74" s="4" t="str">
        <f t="shared" si="69"/>
        <v>D6914</v>
      </c>
      <c r="BL74" s="4" t="s">
        <v>3971</v>
      </c>
      <c r="BM74" s="4" t="str">
        <f t="shared" si="70"/>
        <v>D7014</v>
      </c>
      <c r="BN74" s="4" t="s">
        <v>3972</v>
      </c>
      <c r="BO74" s="4" t="str">
        <f t="shared" si="71"/>
        <v>D7114</v>
      </c>
    </row>
    <row r="76" s="4" customFormat="1" spans="2:67">
      <c r="B76" s="4">
        <f>B74+2</f>
        <v>4016</v>
      </c>
      <c r="C76" s="4" t="str">
        <f t="shared" si="42"/>
        <v>D4016</v>
      </c>
      <c r="D76" s="4" t="s">
        <v>3973</v>
      </c>
      <c r="E76" s="4" t="str">
        <f t="shared" si="43"/>
        <v>D4116</v>
      </c>
      <c r="F76" s="4" t="s">
        <v>3974</v>
      </c>
      <c r="G76" s="4" t="str">
        <f t="shared" si="44"/>
        <v>D4216</v>
      </c>
      <c r="H76" s="4" t="s">
        <v>3975</v>
      </c>
      <c r="I76" s="4" t="str">
        <f t="shared" si="45"/>
        <v>D4316</v>
      </c>
      <c r="J76" s="4" t="s">
        <v>3976</v>
      </c>
      <c r="K76" s="4" t="str">
        <f t="shared" si="46"/>
        <v>D4416</v>
      </c>
      <c r="L76" s="4" t="s">
        <v>3977</v>
      </c>
      <c r="M76" s="4" t="str">
        <f t="shared" si="47"/>
        <v>D4516</v>
      </c>
      <c r="N76" s="4" t="s">
        <v>3978</v>
      </c>
      <c r="O76" s="4" t="str">
        <f t="shared" si="48"/>
        <v>D4616</v>
      </c>
      <c r="P76" s="4" t="s">
        <v>3979</v>
      </c>
      <c r="Q76" s="4" t="str">
        <f t="shared" si="49"/>
        <v>D4716</v>
      </c>
      <c r="R76" s="4" t="s">
        <v>3980</v>
      </c>
      <c r="S76" s="4" t="str">
        <f t="shared" si="50"/>
        <v>D4816</v>
      </c>
      <c r="T76" s="4" t="s">
        <v>3981</v>
      </c>
      <c r="U76" s="4" t="str">
        <f t="shared" si="51"/>
        <v>D4916</v>
      </c>
      <c r="V76" s="4" t="s">
        <v>3982</v>
      </c>
      <c r="W76" s="4" t="str">
        <f t="shared" si="52"/>
        <v>D5016</v>
      </c>
      <c r="X76" s="4" t="s">
        <v>3983</v>
      </c>
      <c r="Y76" s="4" t="str">
        <f t="shared" si="53"/>
        <v>D5116</v>
      </c>
      <c r="Z76" s="4" t="s">
        <v>3984</v>
      </c>
      <c r="AA76" s="4" t="str">
        <f t="shared" si="54"/>
        <v>D5216</v>
      </c>
      <c r="AB76" s="4" t="s">
        <v>3985</v>
      </c>
      <c r="AC76" s="4" t="str">
        <f t="shared" si="55"/>
        <v>D5316</v>
      </c>
      <c r="AD76" s="4" t="s">
        <v>3986</v>
      </c>
      <c r="AE76" s="4" t="str">
        <f t="shared" si="56"/>
        <v>D5416</v>
      </c>
      <c r="AF76" s="4" t="s">
        <v>3987</v>
      </c>
      <c r="AG76" s="4" t="str">
        <f t="shared" si="57"/>
        <v>D5516</v>
      </c>
      <c r="AH76" s="4" t="s">
        <v>3988</v>
      </c>
      <c r="AI76" s="4" t="str">
        <f t="shared" si="58"/>
        <v>D5616</v>
      </c>
      <c r="AJ76" s="4" t="s">
        <v>3989</v>
      </c>
      <c r="AK76" s="4" t="str">
        <f>$B$2&amp;($B76+1700)</f>
        <v>D5716</v>
      </c>
      <c r="AL76" s="4" t="s">
        <v>3990</v>
      </c>
      <c r="AM76" s="4" t="str">
        <f>$B$2&amp;($B76+1800)</f>
        <v>D5816</v>
      </c>
      <c r="AN76" s="4" t="s">
        <v>3991</v>
      </c>
      <c r="AO76" s="4" t="str">
        <f>$B$2&amp;($B76+1900)</f>
        <v>D5916</v>
      </c>
      <c r="AP76" s="4" t="s">
        <v>3992</v>
      </c>
      <c r="AQ76" s="4" t="str">
        <f t="shared" si="59"/>
        <v>D5916</v>
      </c>
      <c r="AR76" s="4" t="s">
        <v>3993</v>
      </c>
      <c r="AS76" s="4" t="str">
        <f t="shared" si="60"/>
        <v>D6016</v>
      </c>
      <c r="AT76" s="4" t="s">
        <v>3993</v>
      </c>
      <c r="AU76" s="4" t="str">
        <f t="shared" si="61"/>
        <v>D6116</v>
      </c>
      <c r="AV76" s="4" t="s">
        <v>3994</v>
      </c>
      <c r="AW76" s="4" t="str">
        <f t="shared" si="62"/>
        <v>D6216</v>
      </c>
      <c r="AX76" s="4" t="s">
        <v>3995</v>
      </c>
      <c r="AY76" s="4" t="str">
        <f t="shared" si="63"/>
        <v>D6316</v>
      </c>
      <c r="AZ76" s="4" t="s">
        <v>3996</v>
      </c>
      <c r="BA76" s="4" t="str">
        <f t="shared" si="64"/>
        <v>D6416</v>
      </c>
      <c r="BB76" s="4" t="s">
        <v>3997</v>
      </c>
      <c r="BC76" s="4" t="str">
        <f t="shared" si="65"/>
        <v>D6516</v>
      </c>
      <c r="BD76" s="4" t="s">
        <v>3998</v>
      </c>
      <c r="BE76" s="4" t="str">
        <f t="shared" si="66"/>
        <v>D6616</v>
      </c>
      <c r="BF76" s="4" t="s">
        <v>3999</v>
      </c>
      <c r="BG76" s="4" t="str">
        <f t="shared" si="67"/>
        <v>D6716</v>
      </c>
      <c r="BH76" s="4" t="s">
        <v>4000</v>
      </c>
      <c r="BI76" s="4" t="str">
        <f t="shared" si="68"/>
        <v>D6816</v>
      </c>
      <c r="BJ76" s="4" t="s">
        <v>4001</v>
      </c>
      <c r="BK76" s="4" t="str">
        <f t="shared" si="69"/>
        <v>D6916</v>
      </c>
      <c r="BL76" s="4" t="s">
        <v>4002</v>
      </c>
      <c r="BM76" s="4" t="str">
        <f t="shared" si="70"/>
        <v>D7016</v>
      </c>
      <c r="BN76" s="4" t="s">
        <v>4003</v>
      </c>
      <c r="BO76" s="4" t="str">
        <f t="shared" si="71"/>
        <v>D7116</v>
      </c>
    </row>
    <row r="78" s="136" customFormat="1" spans="1:67">
      <c r="A78" s="136" t="s">
        <v>4004</v>
      </c>
      <c r="B78" s="136">
        <f>B76+2</f>
        <v>4018</v>
      </c>
      <c r="C78" s="136" t="str">
        <f t="shared" si="42"/>
        <v>D4018</v>
      </c>
      <c r="D78" s="136" t="s">
        <v>4005</v>
      </c>
      <c r="E78" s="136" t="str">
        <f t="shared" si="43"/>
        <v>D4118</v>
      </c>
      <c r="F78" s="136" t="s">
        <v>4006</v>
      </c>
      <c r="G78" s="136" t="str">
        <f t="shared" si="44"/>
        <v>D4218</v>
      </c>
      <c r="H78" s="136" t="s">
        <v>4007</v>
      </c>
      <c r="I78" s="136" t="str">
        <f t="shared" si="45"/>
        <v>D4318</v>
      </c>
      <c r="J78" s="136" t="s">
        <v>4008</v>
      </c>
      <c r="K78" s="136" t="str">
        <f t="shared" si="46"/>
        <v>D4418</v>
      </c>
      <c r="L78" s="136" t="s">
        <v>4009</v>
      </c>
      <c r="M78" s="136" t="str">
        <f t="shared" si="47"/>
        <v>D4518</v>
      </c>
      <c r="N78" s="136" t="s">
        <v>4010</v>
      </c>
      <c r="O78" s="136" t="str">
        <f t="shared" si="48"/>
        <v>D4618</v>
      </c>
      <c r="P78" s="136" t="s">
        <v>4011</v>
      </c>
      <c r="Q78" s="136" t="str">
        <f t="shared" si="49"/>
        <v>D4718</v>
      </c>
      <c r="R78" s="136" t="s">
        <v>4012</v>
      </c>
      <c r="S78" s="136" t="str">
        <f t="shared" si="50"/>
        <v>D4818</v>
      </c>
      <c r="T78" s="136" t="s">
        <v>4013</v>
      </c>
      <c r="U78" s="136" t="str">
        <f t="shared" si="51"/>
        <v>D4918</v>
      </c>
      <c r="V78" s="136" t="s">
        <v>4014</v>
      </c>
      <c r="W78" s="136" t="str">
        <f t="shared" si="52"/>
        <v>D5018</v>
      </c>
      <c r="X78" s="136" t="s">
        <v>4015</v>
      </c>
      <c r="Y78" s="136" t="str">
        <f t="shared" si="53"/>
        <v>D5118</v>
      </c>
      <c r="Z78" s="136" t="s">
        <v>4016</v>
      </c>
      <c r="AA78" s="136" t="str">
        <f t="shared" si="54"/>
        <v>D5218</v>
      </c>
      <c r="AB78" s="136" t="s">
        <v>4017</v>
      </c>
      <c r="AC78" s="136" t="str">
        <f t="shared" si="55"/>
        <v>D5318</v>
      </c>
      <c r="AD78" s="136" t="s">
        <v>4018</v>
      </c>
      <c r="AE78" s="136" t="str">
        <f t="shared" si="56"/>
        <v>D5418</v>
      </c>
      <c r="AF78" s="136" t="s">
        <v>4019</v>
      </c>
      <c r="AG78" s="136" t="str">
        <f t="shared" si="57"/>
        <v>D5518</v>
      </c>
      <c r="AH78" s="136" t="s">
        <v>4020</v>
      </c>
      <c r="AI78" s="136" t="str">
        <f t="shared" si="58"/>
        <v>D5618</v>
      </c>
      <c r="AJ78" s="136" t="s">
        <v>4021</v>
      </c>
      <c r="AK78" s="136" t="str">
        <f>$B$2&amp;($B78+1700)</f>
        <v>D5718</v>
      </c>
      <c r="AL78" s="136" t="s">
        <v>4022</v>
      </c>
      <c r="AM78" s="4" t="str">
        <f>$B$2&amp;($B78+1800)</f>
        <v>D5818</v>
      </c>
      <c r="AN78" s="136" t="s">
        <v>4023</v>
      </c>
      <c r="AO78" s="4" t="str">
        <f>$B$2&amp;($B78+1900)</f>
        <v>D5918</v>
      </c>
      <c r="AP78" s="136" t="s">
        <v>4024</v>
      </c>
      <c r="AQ78" s="136" t="str">
        <f t="shared" si="59"/>
        <v>D5918</v>
      </c>
      <c r="AR78" s="136" t="s">
        <v>4025</v>
      </c>
      <c r="AS78" s="136" t="str">
        <f t="shared" si="60"/>
        <v>D6018</v>
      </c>
      <c r="AT78" s="136" t="s">
        <v>4025</v>
      </c>
      <c r="AU78" s="136" t="str">
        <f t="shared" si="61"/>
        <v>D6118</v>
      </c>
      <c r="AV78" s="136" t="s">
        <v>4026</v>
      </c>
      <c r="AW78" s="136" t="str">
        <f t="shared" si="62"/>
        <v>D6218</v>
      </c>
      <c r="AX78" s="136" t="s">
        <v>4027</v>
      </c>
      <c r="AY78" s="136" t="str">
        <f t="shared" si="63"/>
        <v>D6318</v>
      </c>
      <c r="AZ78" s="136" t="s">
        <v>4028</v>
      </c>
      <c r="BA78" s="136" t="str">
        <f t="shared" si="64"/>
        <v>D6418</v>
      </c>
      <c r="BB78" s="136" t="s">
        <v>4029</v>
      </c>
      <c r="BC78" s="136" t="str">
        <f t="shared" si="65"/>
        <v>D6518</v>
      </c>
      <c r="BD78" s="136" t="s">
        <v>4030</v>
      </c>
      <c r="BE78" s="136" t="str">
        <f t="shared" si="66"/>
        <v>D6618</v>
      </c>
      <c r="BF78" s="136" t="s">
        <v>4031</v>
      </c>
      <c r="BG78" s="136" t="str">
        <f t="shared" si="67"/>
        <v>D6718</v>
      </c>
      <c r="BH78" s="136" t="s">
        <v>4032</v>
      </c>
      <c r="BI78" s="136" t="str">
        <f t="shared" si="68"/>
        <v>D6818</v>
      </c>
      <c r="BJ78" s="136" t="s">
        <v>4033</v>
      </c>
      <c r="BK78" s="136" t="str">
        <f t="shared" si="69"/>
        <v>D6918</v>
      </c>
      <c r="BL78" s="136" t="s">
        <v>4034</v>
      </c>
      <c r="BM78" s="136" t="str">
        <f t="shared" si="70"/>
        <v>D7018</v>
      </c>
      <c r="BN78" s="136" t="s">
        <v>4035</v>
      </c>
      <c r="BO78" s="136" t="str">
        <f t="shared" si="71"/>
        <v>D7118</v>
      </c>
    </row>
    <row r="80" s="4" customFormat="1" spans="2:67">
      <c r="B80" s="4">
        <f>B78+2</f>
        <v>4020</v>
      </c>
      <c r="C80" s="4" t="str">
        <f t="shared" si="42"/>
        <v>D4020</v>
      </c>
      <c r="D80" s="4" t="s">
        <v>4036</v>
      </c>
      <c r="E80" s="4" t="str">
        <f t="shared" si="43"/>
        <v>D4120</v>
      </c>
      <c r="F80" s="4" t="s">
        <v>4037</v>
      </c>
      <c r="G80" s="4" t="str">
        <f t="shared" si="44"/>
        <v>D4220</v>
      </c>
      <c r="H80" s="4" t="s">
        <v>4038</v>
      </c>
      <c r="I80" s="4" t="str">
        <f t="shared" si="45"/>
        <v>D4320</v>
      </c>
      <c r="J80" s="4" t="s">
        <v>4039</v>
      </c>
      <c r="K80" s="4" t="str">
        <f t="shared" si="46"/>
        <v>D4420</v>
      </c>
      <c r="L80" s="4" t="s">
        <v>4040</v>
      </c>
      <c r="M80" s="4" t="str">
        <f t="shared" si="47"/>
        <v>D4520</v>
      </c>
      <c r="N80" s="4" t="s">
        <v>4041</v>
      </c>
      <c r="O80" s="4" t="str">
        <f t="shared" si="48"/>
        <v>D4620</v>
      </c>
      <c r="P80" s="4" t="s">
        <v>4042</v>
      </c>
      <c r="Q80" s="4" t="str">
        <f t="shared" si="49"/>
        <v>D4720</v>
      </c>
      <c r="R80" s="4" t="s">
        <v>4043</v>
      </c>
      <c r="S80" s="4" t="str">
        <f t="shared" si="50"/>
        <v>D4820</v>
      </c>
      <c r="T80" s="4" t="s">
        <v>4044</v>
      </c>
      <c r="U80" s="4" t="str">
        <f t="shared" si="51"/>
        <v>D4920</v>
      </c>
      <c r="V80" s="4" t="s">
        <v>4045</v>
      </c>
      <c r="W80" s="4" t="str">
        <f t="shared" si="52"/>
        <v>D5020</v>
      </c>
      <c r="X80" s="4" t="s">
        <v>4046</v>
      </c>
      <c r="Y80" s="4" t="str">
        <f t="shared" si="53"/>
        <v>D5120</v>
      </c>
      <c r="Z80" s="4" t="s">
        <v>4047</v>
      </c>
      <c r="AA80" s="4" t="str">
        <f t="shared" si="54"/>
        <v>D5220</v>
      </c>
      <c r="AB80" s="4" t="s">
        <v>4048</v>
      </c>
      <c r="AC80" s="4" t="str">
        <f t="shared" si="55"/>
        <v>D5320</v>
      </c>
      <c r="AD80" s="4" t="s">
        <v>4049</v>
      </c>
      <c r="AE80" s="4" t="str">
        <f t="shared" si="56"/>
        <v>D5420</v>
      </c>
      <c r="AF80" s="4" t="s">
        <v>4050</v>
      </c>
      <c r="AG80" s="4" t="str">
        <f t="shared" si="57"/>
        <v>D5520</v>
      </c>
      <c r="AH80" s="4" t="s">
        <v>4051</v>
      </c>
      <c r="AI80" s="4" t="str">
        <f t="shared" si="58"/>
        <v>D5620</v>
      </c>
      <c r="AJ80" s="4" t="s">
        <v>4052</v>
      </c>
      <c r="AK80" s="4" t="str">
        <f>$B$2&amp;($B80+1700)</f>
        <v>D5720</v>
      </c>
      <c r="AL80" s="4" t="s">
        <v>4053</v>
      </c>
      <c r="AM80" s="4" t="str">
        <f>$B$2&amp;($B80+1800)</f>
        <v>D5820</v>
      </c>
      <c r="AN80" s="4" t="s">
        <v>4054</v>
      </c>
      <c r="AO80" s="4" t="str">
        <f>$B$2&amp;($B80+1900)</f>
        <v>D5920</v>
      </c>
      <c r="AP80" s="4" t="s">
        <v>4055</v>
      </c>
      <c r="AQ80" s="4" t="str">
        <f t="shared" si="59"/>
        <v>D5920</v>
      </c>
      <c r="AR80" s="4" t="s">
        <v>4056</v>
      </c>
      <c r="AS80" s="4" t="str">
        <f t="shared" si="60"/>
        <v>D6020</v>
      </c>
      <c r="AT80" s="4" t="s">
        <v>4056</v>
      </c>
      <c r="AU80" s="4" t="str">
        <f t="shared" si="61"/>
        <v>D6120</v>
      </c>
      <c r="AV80" s="4" t="s">
        <v>4057</v>
      </c>
      <c r="AW80" s="4" t="str">
        <f t="shared" si="62"/>
        <v>D6220</v>
      </c>
      <c r="AX80" s="4" t="s">
        <v>4058</v>
      </c>
      <c r="AY80" s="4" t="str">
        <f t="shared" si="63"/>
        <v>D6320</v>
      </c>
      <c r="AZ80" s="4" t="s">
        <v>4059</v>
      </c>
      <c r="BA80" s="4" t="str">
        <f t="shared" si="64"/>
        <v>D6420</v>
      </c>
      <c r="BB80" s="4" t="s">
        <v>4060</v>
      </c>
      <c r="BC80" s="4" t="str">
        <f t="shared" si="65"/>
        <v>D6520</v>
      </c>
      <c r="BD80" s="4" t="s">
        <v>4061</v>
      </c>
      <c r="BE80" s="4" t="str">
        <f t="shared" si="66"/>
        <v>D6620</v>
      </c>
      <c r="BF80" s="4" t="s">
        <v>4062</v>
      </c>
      <c r="BG80" s="4" t="str">
        <f t="shared" si="67"/>
        <v>D6720</v>
      </c>
      <c r="BH80" s="4" t="s">
        <v>4063</v>
      </c>
      <c r="BI80" s="4" t="str">
        <f t="shared" si="68"/>
        <v>D6820</v>
      </c>
      <c r="BJ80" s="4" t="s">
        <v>4064</v>
      </c>
      <c r="BK80" s="4" t="str">
        <f t="shared" si="69"/>
        <v>D6920</v>
      </c>
      <c r="BL80" s="4" t="s">
        <v>4065</v>
      </c>
      <c r="BM80" s="4" t="str">
        <f t="shared" si="70"/>
        <v>D7020</v>
      </c>
      <c r="BN80" s="4" t="s">
        <v>4066</v>
      </c>
      <c r="BO80" s="4" t="str">
        <f t="shared" si="71"/>
        <v>D7120</v>
      </c>
    </row>
    <row r="82" s="4" customFormat="1" spans="2:67">
      <c r="B82" s="4">
        <f>B80+2</f>
        <v>4022</v>
      </c>
      <c r="C82" s="4" t="str">
        <f t="shared" si="42"/>
        <v>D4022</v>
      </c>
      <c r="D82" s="4" t="s">
        <v>4067</v>
      </c>
      <c r="E82" s="4" t="str">
        <f t="shared" si="43"/>
        <v>D4122</v>
      </c>
      <c r="F82" s="4" t="s">
        <v>4068</v>
      </c>
      <c r="G82" s="4" t="str">
        <f t="shared" si="44"/>
        <v>D4222</v>
      </c>
      <c r="H82" s="4" t="s">
        <v>4069</v>
      </c>
      <c r="I82" s="4" t="str">
        <f t="shared" si="45"/>
        <v>D4322</v>
      </c>
      <c r="J82" s="4" t="s">
        <v>4070</v>
      </c>
      <c r="K82" s="4" t="str">
        <f t="shared" si="46"/>
        <v>D4422</v>
      </c>
      <c r="L82" s="4" t="s">
        <v>4071</v>
      </c>
      <c r="M82" s="4" t="str">
        <f t="shared" si="47"/>
        <v>D4522</v>
      </c>
      <c r="N82" s="4" t="s">
        <v>4072</v>
      </c>
      <c r="O82" s="4" t="str">
        <f t="shared" si="48"/>
        <v>D4622</v>
      </c>
      <c r="P82" s="4" t="s">
        <v>4073</v>
      </c>
      <c r="Q82" s="4" t="str">
        <f t="shared" si="49"/>
        <v>D4722</v>
      </c>
      <c r="R82" s="4" t="s">
        <v>4074</v>
      </c>
      <c r="S82" s="4" t="str">
        <f t="shared" si="50"/>
        <v>D4822</v>
      </c>
      <c r="T82" s="4" t="s">
        <v>4075</v>
      </c>
      <c r="U82" s="4" t="str">
        <f t="shared" si="51"/>
        <v>D4922</v>
      </c>
      <c r="V82" s="4" t="s">
        <v>4076</v>
      </c>
      <c r="W82" s="4" t="str">
        <f t="shared" si="52"/>
        <v>D5022</v>
      </c>
      <c r="X82" s="4" t="s">
        <v>4077</v>
      </c>
      <c r="Y82" s="4" t="str">
        <f t="shared" si="53"/>
        <v>D5122</v>
      </c>
      <c r="Z82" s="4" t="s">
        <v>4078</v>
      </c>
      <c r="AA82" s="4" t="str">
        <f t="shared" si="54"/>
        <v>D5222</v>
      </c>
      <c r="AB82" s="4" t="s">
        <v>4079</v>
      </c>
      <c r="AC82" s="4" t="str">
        <f t="shared" si="55"/>
        <v>D5322</v>
      </c>
      <c r="AD82" s="4" t="s">
        <v>4080</v>
      </c>
      <c r="AE82" s="4" t="str">
        <f t="shared" si="56"/>
        <v>D5422</v>
      </c>
      <c r="AF82" s="4" t="s">
        <v>4081</v>
      </c>
      <c r="AG82" s="4" t="str">
        <f t="shared" si="57"/>
        <v>D5522</v>
      </c>
      <c r="AH82" s="4" t="s">
        <v>4082</v>
      </c>
      <c r="AI82" s="4" t="str">
        <f t="shared" si="58"/>
        <v>D5622</v>
      </c>
      <c r="AJ82" s="4" t="s">
        <v>4083</v>
      </c>
      <c r="AK82" s="4" t="str">
        <f>$B$2&amp;($B82+1700)</f>
        <v>D5722</v>
      </c>
      <c r="AL82" s="4" t="s">
        <v>4084</v>
      </c>
      <c r="AM82" s="4" t="str">
        <f>$B$2&amp;($B82+1800)</f>
        <v>D5822</v>
      </c>
      <c r="AN82" s="4" t="s">
        <v>4085</v>
      </c>
      <c r="AO82" s="4" t="str">
        <f>$B$2&amp;($B82+1900)</f>
        <v>D5922</v>
      </c>
      <c r="AP82" s="4" t="s">
        <v>4086</v>
      </c>
      <c r="AQ82" s="4" t="str">
        <f t="shared" si="59"/>
        <v>D5922</v>
      </c>
      <c r="AR82" s="4" t="s">
        <v>4087</v>
      </c>
      <c r="AS82" s="4" t="str">
        <f t="shared" si="60"/>
        <v>D6022</v>
      </c>
      <c r="AT82" s="4" t="s">
        <v>4087</v>
      </c>
      <c r="AU82" s="4" t="str">
        <f t="shared" si="61"/>
        <v>D6122</v>
      </c>
      <c r="AV82" s="4" t="s">
        <v>4088</v>
      </c>
      <c r="AW82" s="4" t="str">
        <f t="shared" si="62"/>
        <v>D6222</v>
      </c>
      <c r="AX82" s="4" t="s">
        <v>4089</v>
      </c>
      <c r="AY82" s="4" t="str">
        <f t="shared" si="63"/>
        <v>D6322</v>
      </c>
      <c r="AZ82" s="4" t="s">
        <v>4090</v>
      </c>
      <c r="BA82" s="4" t="str">
        <f t="shared" si="64"/>
        <v>D6422</v>
      </c>
      <c r="BB82" s="4" t="s">
        <v>4091</v>
      </c>
      <c r="BC82" s="4" t="str">
        <f t="shared" si="65"/>
        <v>D6522</v>
      </c>
      <c r="BD82" s="4" t="s">
        <v>4092</v>
      </c>
      <c r="BE82" s="4" t="str">
        <f t="shared" si="66"/>
        <v>D6622</v>
      </c>
      <c r="BF82" s="4" t="s">
        <v>4093</v>
      </c>
      <c r="BG82" s="4" t="str">
        <f t="shared" si="67"/>
        <v>D6722</v>
      </c>
      <c r="BH82" s="4" t="s">
        <v>4094</v>
      </c>
      <c r="BI82" s="4" t="str">
        <f t="shared" si="68"/>
        <v>D6822</v>
      </c>
      <c r="BJ82" s="4" t="s">
        <v>4095</v>
      </c>
      <c r="BK82" s="4" t="str">
        <f t="shared" si="69"/>
        <v>D6922</v>
      </c>
      <c r="BL82" s="4" t="s">
        <v>4096</v>
      </c>
      <c r="BM82" s="4" t="str">
        <f t="shared" si="70"/>
        <v>D7022</v>
      </c>
      <c r="BN82" s="4" t="s">
        <v>4097</v>
      </c>
      <c r="BO82" s="4" t="str">
        <f t="shared" si="71"/>
        <v>D7122</v>
      </c>
    </row>
    <row r="84" s="4" customFormat="1" spans="2:67">
      <c r="B84" s="4">
        <f>B82+2</f>
        <v>4024</v>
      </c>
      <c r="C84" s="4" t="str">
        <f t="shared" si="42"/>
        <v>D4024</v>
      </c>
      <c r="D84" s="4" t="s">
        <v>4098</v>
      </c>
      <c r="E84" s="4" t="str">
        <f t="shared" si="43"/>
        <v>D4124</v>
      </c>
      <c r="F84" s="4" t="s">
        <v>4099</v>
      </c>
      <c r="G84" s="4" t="str">
        <f t="shared" si="44"/>
        <v>D4224</v>
      </c>
      <c r="H84" s="4" t="s">
        <v>4100</v>
      </c>
      <c r="I84" s="4" t="str">
        <f t="shared" si="45"/>
        <v>D4324</v>
      </c>
      <c r="J84" s="4" t="s">
        <v>4101</v>
      </c>
      <c r="K84" s="4" t="str">
        <f t="shared" si="46"/>
        <v>D4424</v>
      </c>
      <c r="L84" s="4" t="s">
        <v>4102</v>
      </c>
      <c r="M84" s="4" t="str">
        <f t="shared" si="47"/>
        <v>D4524</v>
      </c>
      <c r="N84" s="4" t="s">
        <v>4103</v>
      </c>
      <c r="O84" s="4" t="str">
        <f t="shared" si="48"/>
        <v>D4624</v>
      </c>
      <c r="P84" s="4" t="s">
        <v>4104</v>
      </c>
      <c r="Q84" s="4" t="str">
        <f t="shared" si="49"/>
        <v>D4724</v>
      </c>
      <c r="R84" s="4" t="s">
        <v>4105</v>
      </c>
      <c r="S84" s="4" t="str">
        <f t="shared" si="50"/>
        <v>D4824</v>
      </c>
      <c r="T84" s="4" t="s">
        <v>4106</v>
      </c>
      <c r="U84" s="4" t="str">
        <f t="shared" si="51"/>
        <v>D4924</v>
      </c>
      <c r="V84" s="4" t="s">
        <v>4107</v>
      </c>
      <c r="W84" s="4" t="str">
        <f t="shared" si="52"/>
        <v>D5024</v>
      </c>
      <c r="X84" s="4" t="s">
        <v>4108</v>
      </c>
      <c r="Y84" s="4" t="str">
        <f t="shared" si="53"/>
        <v>D5124</v>
      </c>
      <c r="Z84" s="4" t="s">
        <v>4109</v>
      </c>
      <c r="AA84" s="4" t="str">
        <f t="shared" si="54"/>
        <v>D5224</v>
      </c>
      <c r="AB84" s="4" t="s">
        <v>4110</v>
      </c>
      <c r="AC84" s="4" t="str">
        <f t="shared" si="55"/>
        <v>D5324</v>
      </c>
      <c r="AD84" s="4" t="s">
        <v>4111</v>
      </c>
      <c r="AE84" s="4" t="str">
        <f t="shared" si="56"/>
        <v>D5424</v>
      </c>
      <c r="AF84" s="4" t="s">
        <v>4112</v>
      </c>
      <c r="AG84" s="4" t="str">
        <f t="shared" si="57"/>
        <v>D5524</v>
      </c>
      <c r="AH84" s="4" t="s">
        <v>4113</v>
      </c>
      <c r="AI84" s="4" t="str">
        <f t="shared" si="58"/>
        <v>D5624</v>
      </c>
      <c r="AJ84" s="4" t="s">
        <v>4114</v>
      </c>
      <c r="AK84" s="4" t="str">
        <f>$B$2&amp;($B84+1700)</f>
        <v>D5724</v>
      </c>
      <c r="AL84" s="4" t="s">
        <v>4115</v>
      </c>
      <c r="AM84" s="4" t="str">
        <f>$B$2&amp;($B84+1800)</f>
        <v>D5824</v>
      </c>
      <c r="AN84" s="4" t="s">
        <v>4116</v>
      </c>
      <c r="AO84" s="4" t="str">
        <f>$B$2&amp;($B84+1900)</f>
        <v>D5924</v>
      </c>
      <c r="AP84" s="4" t="s">
        <v>4117</v>
      </c>
      <c r="AQ84" s="4" t="str">
        <f t="shared" si="59"/>
        <v>D5924</v>
      </c>
      <c r="AR84" s="4" t="s">
        <v>4118</v>
      </c>
      <c r="AS84" s="4" t="str">
        <f t="shared" si="60"/>
        <v>D6024</v>
      </c>
      <c r="AT84" s="4" t="s">
        <v>4118</v>
      </c>
      <c r="AU84" s="4" t="str">
        <f t="shared" si="61"/>
        <v>D6124</v>
      </c>
      <c r="AV84" s="4" t="s">
        <v>4119</v>
      </c>
      <c r="AW84" s="4" t="str">
        <f t="shared" si="62"/>
        <v>D6224</v>
      </c>
      <c r="AX84" s="4" t="s">
        <v>4120</v>
      </c>
      <c r="AY84" s="4" t="str">
        <f t="shared" si="63"/>
        <v>D6324</v>
      </c>
      <c r="AZ84" s="4" t="s">
        <v>4121</v>
      </c>
      <c r="BA84" s="4" t="str">
        <f t="shared" si="64"/>
        <v>D6424</v>
      </c>
      <c r="BB84" s="4" t="s">
        <v>4122</v>
      </c>
      <c r="BC84" s="4" t="str">
        <f t="shared" si="65"/>
        <v>D6524</v>
      </c>
      <c r="BD84" s="4" t="s">
        <v>4123</v>
      </c>
      <c r="BE84" s="4" t="str">
        <f t="shared" si="66"/>
        <v>D6624</v>
      </c>
      <c r="BF84" s="4" t="s">
        <v>4124</v>
      </c>
      <c r="BG84" s="4" t="str">
        <f t="shared" si="67"/>
        <v>D6724</v>
      </c>
      <c r="BH84" s="4" t="s">
        <v>4125</v>
      </c>
      <c r="BI84" s="4" t="str">
        <f t="shared" si="68"/>
        <v>D6824</v>
      </c>
      <c r="BJ84" s="4" t="s">
        <v>4126</v>
      </c>
      <c r="BK84" s="4" t="str">
        <f t="shared" si="69"/>
        <v>D6924</v>
      </c>
      <c r="BL84" s="4" t="s">
        <v>4127</v>
      </c>
      <c r="BM84" s="4" t="str">
        <f t="shared" si="70"/>
        <v>D7024</v>
      </c>
      <c r="BN84" s="4" t="s">
        <v>4128</v>
      </c>
      <c r="BO84" s="4" t="str">
        <f t="shared" si="71"/>
        <v>D7124</v>
      </c>
    </row>
    <row r="86" s="4" customFormat="1" spans="2:67">
      <c r="B86" s="4">
        <f>B84+2</f>
        <v>4026</v>
      </c>
      <c r="C86" s="4" t="str">
        <f t="shared" si="42"/>
        <v>D4026</v>
      </c>
      <c r="D86" s="4" t="s">
        <v>4129</v>
      </c>
      <c r="E86" s="4" t="str">
        <f t="shared" si="43"/>
        <v>D4126</v>
      </c>
      <c r="F86" s="4" t="s">
        <v>4130</v>
      </c>
      <c r="G86" s="4" t="str">
        <f t="shared" si="44"/>
        <v>D4226</v>
      </c>
      <c r="H86" s="4" t="s">
        <v>4131</v>
      </c>
      <c r="I86" s="4" t="str">
        <f t="shared" si="45"/>
        <v>D4326</v>
      </c>
      <c r="J86" s="4" t="s">
        <v>4132</v>
      </c>
      <c r="K86" s="4" t="str">
        <f t="shared" si="46"/>
        <v>D4426</v>
      </c>
      <c r="L86" s="4" t="s">
        <v>4133</v>
      </c>
      <c r="M86" s="4" t="str">
        <f t="shared" si="47"/>
        <v>D4526</v>
      </c>
      <c r="N86" s="4" t="s">
        <v>4134</v>
      </c>
      <c r="O86" s="4" t="str">
        <f t="shared" si="48"/>
        <v>D4626</v>
      </c>
      <c r="P86" s="4" t="s">
        <v>4135</v>
      </c>
      <c r="Q86" s="4" t="str">
        <f t="shared" si="49"/>
        <v>D4726</v>
      </c>
      <c r="R86" s="4" t="s">
        <v>4136</v>
      </c>
      <c r="S86" s="4" t="str">
        <f t="shared" si="50"/>
        <v>D4826</v>
      </c>
      <c r="T86" s="4" t="s">
        <v>4137</v>
      </c>
      <c r="U86" s="4" t="str">
        <f t="shared" si="51"/>
        <v>D4926</v>
      </c>
      <c r="V86" s="4" t="s">
        <v>4138</v>
      </c>
      <c r="W86" s="4" t="str">
        <f t="shared" si="52"/>
        <v>D5026</v>
      </c>
      <c r="X86" s="4" t="s">
        <v>4139</v>
      </c>
      <c r="Y86" s="4" t="str">
        <f t="shared" si="53"/>
        <v>D5126</v>
      </c>
      <c r="Z86" s="4" t="s">
        <v>4140</v>
      </c>
      <c r="AA86" s="4" t="str">
        <f t="shared" si="54"/>
        <v>D5226</v>
      </c>
      <c r="AB86" s="4" t="s">
        <v>4141</v>
      </c>
      <c r="AC86" s="4" t="str">
        <f t="shared" si="55"/>
        <v>D5326</v>
      </c>
      <c r="AD86" s="4" t="s">
        <v>4142</v>
      </c>
      <c r="AE86" s="4" t="str">
        <f t="shared" si="56"/>
        <v>D5426</v>
      </c>
      <c r="AF86" s="4" t="s">
        <v>4143</v>
      </c>
      <c r="AG86" s="4" t="str">
        <f t="shared" si="57"/>
        <v>D5526</v>
      </c>
      <c r="AH86" s="4" t="s">
        <v>4144</v>
      </c>
      <c r="AI86" s="4" t="str">
        <f t="shared" si="58"/>
        <v>D5626</v>
      </c>
      <c r="AJ86" s="4" t="s">
        <v>4145</v>
      </c>
      <c r="AK86" s="4" t="str">
        <f>$B$2&amp;($B86+1700)</f>
        <v>D5726</v>
      </c>
      <c r="AL86" s="4" t="s">
        <v>4146</v>
      </c>
      <c r="AM86" s="4" t="str">
        <f>$B$2&amp;($B86+1800)</f>
        <v>D5826</v>
      </c>
      <c r="AN86" s="4" t="s">
        <v>4147</v>
      </c>
      <c r="AO86" s="4" t="str">
        <f>$B$2&amp;($B86+1900)</f>
        <v>D5926</v>
      </c>
      <c r="AP86" s="4" t="s">
        <v>4148</v>
      </c>
      <c r="AQ86" s="4" t="str">
        <f t="shared" si="59"/>
        <v>D5926</v>
      </c>
      <c r="AR86" s="4" t="s">
        <v>4149</v>
      </c>
      <c r="AS86" s="4" t="str">
        <f t="shared" si="60"/>
        <v>D6026</v>
      </c>
      <c r="AT86" s="4" t="s">
        <v>4149</v>
      </c>
      <c r="AU86" s="4" t="str">
        <f t="shared" si="61"/>
        <v>D6126</v>
      </c>
      <c r="AV86" s="4" t="s">
        <v>4150</v>
      </c>
      <c r="AW86" s="4" t="str">
        <f t="shared" si="62"/>
        <v>D6226</v>
      </c>
      <c r="AX86" s="4" t="s">
        <v>4151</v>
      </c>
      <c r="AY86" s="4" t="str">
        <f t="shared" si="63"/>
        <v>D6326</v>
      </c>
      <c r="AZ86" s="4" t="s">
        <v>4152</v>
      </c>
      <c r="BA86" s="4" t="str">
        <f t="shared" si="64"/>
        <v>D6426</v>
      </c>
      <c r="BB86" s="4" t="s">
        <v>4153</v>
      </c>
      <c r="BC86" s="4" t="str">
        <f t="shared" si="65"/>
        <v>D6526</v>
      </c>
      <c r="BD86" s="4" t="s">
        <v>4154</v>
      </c>
      <c r="BE86" s="4" t="str">
        <f t="shared" si="66"/>
        <v>D6626</v>
      </c>
      <c r="BF86" s="4" t="s">
        <v>4155</v>
      </c>
      <c r="BG86" s="4" t="str">
        <f t="shared" si="67"/>
        <v>D6726</v>
      </c>
      <c r="BH86" s="4" t="s">
        <v>4156</v>
      </c>
      <c r="BI86" s="4" t="str">
        <f t="shared" si="68"/>
        <v>D6826</v>
      </c>
      <c r="BJ86" s="4" t="s">
        <v>4157</v>
      </c>
      <c r="BK86" s="4" t="str">
        <f t="shared" si="69"/>
        <v>D6926</v>
      </c>
      <c r="BL86" s="4" t="s">
        <v>4158</v>
      </c>
      <c r="BM86" s="4" t="str">
        <f t="shared" si="70"/>
        <v>D7026</v>
      </c>
      <c r="BN86" s="4" t="s">
        <v>4159</v>
      </c>
      <c r="BO86" s="4" t="str">
        <f t="shared" si="71"/>
        <v>D7126</v>
      </c>
    </row>
    <row r="88" s="136" customFormat="1" spans="1:67">
      <c r="A88" s="136" t="s">
        <v>4160</v>
      </c>
      <c r="B88" s="136">
        <f>B86+2</f>
        <v>4028</v>
      </c>
      <c r="C88" s="136" t="str">
        <f t="shared" si="42"/>
        <v>D4028</v>
      </c>
      <c r="D88" s="136" t="s">
        <v>4161</v>
      </c>
      <c r="E88" s="136" t="str">
        <f t="shared" si="43"/>
        <v>D4128</v>
      </c>
      <c r="F88" s="136" t="s">
        <v>4162</v>
      </c>
      <c r="G88" s="136" t="str">
        <f t="shared" si="44"/>
        <v>D4228</v>
      </c>
      <c r="H88" s="136" t="s">
        <v>4163</v>
      </c>
      <c r="I88" s="136" t="str">
        <f t="shared" si="45"/>
        <v>D4328</v>
      </c>
      <c r="J88" s="136" t="s">
        <v>4164</v>
      </c>
      <c r="K88" s="136" t="str">
        <f t="shared" si="46"/>
        <v>D4428</v>
      </c>
      <c r="L88" s="136" t="s">
        <v>4165</v>
      </c>
      <c r="M88" s="136" t="str">
        <f t="shared" si="47"/>
        <v>D4528</v>
      </c>
      <c r="N88" s="136" t="s">
        <v>4166</v>
      </c>
      <c r="O88" s="136" t="str">
        <f t="shared" si="48"/>
        <v>D4628</v>
      </c>
      <c r="P88" s="136" t="s">
        <v>4167</v>
      </c>
      <c r="Q88" s="136" t="str">
        <f t="shared" si="49"/>
        <v>D4728</v>
      </c>
      <c r="R88" s="136" t="s">
        <v>4168</v>
      </c>
      <c r="S88" s="136" t="str">
        <f t="shared" si="50"/>
        <v>D4828</v>
      </c>
      <c r="T88" s="136" t="s">
        <v>4169</v>
      </c>
      <c r="U88" s="136" t="str">
        <f t="shared" si="51"/>
        <v>D4928</v>
      </c>
      <c r="V88" s="136" t="s">
        <v>4170</v>
      </c>
      <c r="W88" s="136" t="str">
        <f t="shared" si="52"/>
        <v>D5028</v>
      </c>
      <c r="X88" s="136" t="s">
        <v>4171</v>
      </c>
      <c r="Y88" s="136" t="str">
        <f t="shared" si="53"/>
        <v>D5128</v>
      </c>
      <c r="Z88" s="136" t="s">
        <v>4172</v>
      </c>
      <c r="AA88" s="136" t="str">
        <f t="shared" si="54"/>
        <v>D5228</v>
      </c>
      <c r="AB88" s="136" t="s">
        <v>4173</v>
      </c>
      <c r="AC88" s="136" t="str">
        <f t="shared" si="55"/>
        <v>D5328</v>
      </c>
      <c r="AD88" s="136" t="s">
        <v>4174</v>
      </c>
      <c r="AE88" s="136" t="str">
        <f t="shared" si="56"/>
        <v>D5428</v>
      </c>
      <c r="AF88" s="136" t="s">
        <v>4175</v>
      </c>
      <c r="AG88" s="136" t="str">
        <f t="shared" si="57"/>
        <v>D5528</v>
      </c>
      <c r="AH88" s="136" t="s">
        <v>4176</v>
      </c>
      <c r="AI88" s="136" t="str">
        <f t="shared" si="58"/>
        <v>D5628</v>
      </c>
      <c r="AJ88" s="136" t="s">
        <v>4177</v>
      </c>
      <c r="AK88" s="136" t="str">
        <f>$B$2&amp;($B88+1700)</f>
        <v>D5728</v>
      </c>
      <c r="AL88" s="136" t="s">
        <v>4178</v>
      </c>
      <c r="AM88" s="4" t="str">
        <f>$B$2&amp;($B88+1800)</f>
        <v>D5828</v>
      </c>
      <c r="AN88" s="136" t="s">
        <v>4179</v>
      </c>
      <c r="AO88" s="4" t="str">
        <f>$B$2&amp;($B88+1900)</f>
        <v>D5928</v>
      </c>
      <c r="AP88" s="136" t="s">
        <v>4180</v>
      </c>
      <c r="AQ88" s="136" t="str">
        <f t="shared" si="59"/>
        <v>D5928</v>
      </c>
      <c r="AR88" s="136" t="s">
        <v>4181</v>
      </c>
      <c r="AS88" s="136" t="str">
        <f t="shared" si="60"/>
        <v>D6028</v>
      </c>
      <c r="AT88" s="136" t="s">
        <v>4181</v>
      </c>
      <c r="AU88" s="136" t="str">
        <f t="shared" si="61"/>
        <v>D6128</v>
      </c>
      <c r="AV88" s="136" t="s">
        <v>4182</v>
      </c>
      <c r="AW88" s="136" t="str">
        <f t="shared" si="62"/>
        <v>D6228</v>
      </c>
      <c r="AX88" s="136" t="s">
        <v>4183</v>
      </c>
      <c r="AY88" s="136" t="str">
        <f t="shared" si="63"/>
        <v>D6328</v>
      </c>
      <c r="AZ88" s="136" t="s">
        <v>4184</v>
      </c>
      <c r="BA88" s="136" t="str">
        <f t="shared" si="64"/>
        <v>D6428</v>
      </c>
      <c r="BB88" s="136" t="s">
        <v>4185</v>
      </c>
      <c r="BC88" s="136" t="str">
        <f t="shared" si="65"/>
        <v>D6528</v>
      </c>
      <c r="BD88" s="136" t="s">
        <v>4186</v>
      </c>
      <c r="BE88" s="136" t="str">
        <f t="shared" si="66"/>
        <v>D6628</v>
      </c>
      <c r="BF88" s="136" t="s">
        <v>4187</v>
      </c>
      <c r="BG88" s="136" t="str">
        <f t="shared" si="67"/>
        <v>D6728</v>
      </c>
      <c r="BH88" s="136" t="s">
        <v>4188</v>
      </c>
      <c r="BI88" s="136" t="str">
        <f t="shared" si="68"/>
        <v>D6828</v>
      </c>
      <c r="BJ88" s="136" t="s">
        <v>4189</v>
      </c>
      <c r="BK88" s="136" t="str">
        <f t="shared" si="69"/>
        <v>D6928</v>
      </c>
      <c r="BL88" s="136" t="s">
        <v>4190</v>
      </c>
      <c r="BM88" s="136" t="str">
        <f t="shared" si="70"/>
        <v>D7028</v>
      </c>
      <c r="BN88" s="136" t="s">
        <v>4191</v>
      </c>
      <c r="BO88" s="136" t="str">
        <f t="shared" si="71"/>
        <v>D7128</v>
      </c>
    </row>
    <row r="90" s="4" customFormat="1" spans="2:67">
      <c r="B90" s="4">
        <f>B88+2</f>
        <v>4030</v>
      </c>
      <c r="C90" s="4" t="str">
        <f t="shared" si="42"/>
        <v>D4030</v>
      </c>
      <c r="D90" s="4" t="s">
        <v>4192</v>
      </c>
      <c r="E90" s="4" t="str">
        <f t="shared" si="43"/>
        <v>D4130</v>
      </c>
      <c r="F90" s="4" t="s">
        <v>4193</v>
      </c>
      <c r="G90" s="4" t="str">
        <f t="shared" si="44"/>
        <v>D4230</v>
      </c>
      <c r="H90" s="4" t="s">
        <v>4194</v>
      </c>
      <c r="I90" s="4" t="str">
        <f t="shared" si="45"/>
        <v>D4330</v>
      </c>
      <c r="J90" s="4" t="s">
        <v>4195</v>
      </c>
      <c r="K90" s="4" t="str">
        <f t="shared" si="46"/>
        <v>D4430</v>
      </c>
      <c r="L90" s="4" t="s">
        <v>4196</v>
      </c>
      <c r="M90" s="4" t="str">
        <f t="shared" si="47"/>
        <v>D4530</v>
      </c>
      <c r="N90" s="4" t="s">
        <v>4197</v>
      </c>
      <c r="O90" s="4" t="str">
        <f t="shared" si="48"/>
        <v>D4630</v>
      </c>
      <c r="P90" s="4" t="s">
        <v>4198</v>
      </c>
      <c r="Q90" s="4" t="str">
        <f t="shared" si="49"/>
        <v>D4730</v>
      </c>
      <c r="R90" s="4" t="s">
        <v>4199</v>
      </c>
      <c r="S90" s="4" t="str">
        <f t="shared" si="50"/>
        <v>D4830</v>
      </c>
      <c r="T90" s="4" t="s">
        <v>4200</v>
      </c>
      <c r="U90" s="4" t="str">
        <f t="shared" si="51"/>
        <v>D4930</v>
      </c>
      <c r="V90" s="4" t="s">
        <v>4201</v>
      </c>
      <c r="W90" s="4" t="str">
        <f t="shared" si="52"/>
        <v>D5030</v>
      </c>
      <c r="X90" s="4" t="s">
        <v>4202</v>
      </c>
      <c r="Y90" s="4" t="str">
        <f t="shared" si="53"/>
        <v>D5130</v>
      </c>
      <c r="Z90" s="4" t="s">
        <v>4203</v>
      </c>
      <c r="AA90" s="4" t="str">
        <f t="shared" si="54"/>
        <v>D5230</v>
      </c>
      <c r="AB90" s="4" t="s">
        <v>4204</v>
      </c>
      <c r="AC90" s="4" t="str">
        <f t="shared" si="55"/>
        <v>D5330</v>
      </c>
      <c r="AD90" s="4" t="s">
        <v>4205</v>
      </c>
      <c r="AE90" s="4" t="str">
        <f t="shared" si="56"/>
        <v>D5430</v>
      </c>
      <c r="AF90" s="4" t="s">
        <v>4206</v>
      </c>
      <c r="AG90" s="4" t="str">
        <f t="shared" si="57"/>
        <v>D5530</v>
      </c>
      <c r="AH90" s="4" t="s">
        <v>4207</v>
      </c>
      <c r="AI90" s="4" t="str">
        <f t="shared" si="58"/>
        <v>D5630</v>
      </c>
      <c r="AJ90" s="4" t="s">
        <v>4208</v>
      </c>
      <c r="AK90" s="4" t="str">
        <f>$B$2&amp;($B90+1700)</f>
        <v>D5730</v>
      </c>
      <c r="AL90" s="4" t="s">
        <v>4209</v>
      </c>
      <c r="AM90" s="4" t="str">
        <f>$B$2&amp;($B90+1800)</f>
        <v>D5830</v>
      </c>
      <c r="AN90" s="4" t="s">
        <v>4210</v>
      </c>
      <c r="AO90" s="4" t="str">
        <f>$B$2&amp;($B90+1900)</f>
        <v>D5930</v>
      </c>
      <c r="AP90" s="4" t="s">
        <v>4211</v>
      </c>
      <c r="AQ90" s="4" t="str">
        <f t="shared" si="59"/>
        <v>D5930</v>
      </c>
      <c r="AR90" s="4" t="s">
        <v>4212</v>
      </c>
      <c r="AS90" s="4" t="str">
        <f t="shared" si="60"/>
        <v>D6030</v>
      </c>
      <c r="AT90" s="4" t="s">
        <v>4212</v>
      </c>
      <c r="AU90" s="4" t="str">
        <f t="shared" si="61"/>
        <v>D6130</v>
      </c>
      <c r="AV90" s="4" t="s">
        <v>4213</v>
      </c>
      <c r="AW90" s="4" t="str">
        <f t="shared" si="62"/>
        <v>D6230</v>
      </c>
      <c r="AX90" s="4" t="s">
        <v>4214</v>
      </c>
      <c r="AY90" s="4" t="str">
        <f t="shared" si="63"/>
        <v>D6330</v>
      </c>
      <c r="AZ90" s="4" t="s">
        <v>4215</v>
      </c>
      <c r="BA90" s="4" t="str">
        <f t="shared" si="64"/>
        <v>D6430</v>
      </c>
      <c r="BB90" s="4" t="s">
        <v>4216</v>
      </c>
      <c r="BC90" s="4" t="str">
        <f t="shared" si="65"/>
        <v>D6530</v>
      </c>
      <c r="BD90" s="4" t="s">
        <v>4217</v>
      </c>
      <c r="BE90" s="4" t="str">
        <f t="shared" si="66"/>
        <v>D6630</v>
      </c>
      <c r="BF90" s="4" t="s">
        <v>4218</v>
      </c>
      <c r="BG90" s="4" t="str">
        <f t="shared" si="67"/>
        <v>D6730</v>
      </c>
      <c r="BH90" s="4" t="s">
        <v>4219</v>
      </c>
      <c r="BI90" s="4" t="str">
        <f t="shared" si="68"/>
        <v>D6830</v>
      </c>
      <c r="BJ90" s="4" t="s">
        <v>4220</v>
      </c>
      <c r="BK90" s="4" t="str">
        <f t="shared" si="69"/>
        <v>D6930</v>
      </c>
      <c r="BL90" s="4" t="s">
        <v>4221</v>
      </c>
      <c r="BM90" s="4" t="str">
        <f t="shared" si="70"/>
        <v>D7030</v>
      </c>
      <c r="BN90" s="4" t="s">
        <v>4222</v>
      </c>
      <c r="BO90" s="4" t="str">
        <f t="shared" si="71"/>
        <v>D7130</v>
      </c>
    </row>
    <row r="92" s="4" customFormat="1" spans="2:67">
      <c r="B92" s="4">
        <f>B90+2</f>
        <v>4032</v>
      </c>
      <c r="C92" s="4" t="str">
        <f t="shared" si="42"/>
        <v>D4032</v>
      </c>
      <c r="D92" s="4" t="s">
        <v>4223</v>
      </c>
      <c r="E92" s="4" t="str">
        <f t="shared" si="43"/>
        <v>D4132</v>
      </c>
      <c r="F92" s="4" t="s">
        <v>4224</v>
      </c>
      <c r="G92" s="4" t="str">
        <f t="shared" si="44"/>
        <v>D4232</v>
      </c>
      <c r="H92" s="4" t="s">
        <v>4225</v>
      </c>
      <c r="I92" s="4" t="str">
        <f t="shared" si="45"/>
        <v>D4332</v>
      </c>
      <c r="J92" s="4" t="s">
        <v>4226</v>
      </c>
      <c r="K92" s="4" t="str">
        <f t="shared" si="46"/>
        <v>D4432</v>
      </c>
      <c r="L92" s="4" t="s">
        <v>4227</v>
      </c>
      <c r="M92" s="4" t="str">
        <f t="shared" si="47"/>
        <v>D4532</v>
      </c>
      <c r="N92" s="4" t="s">
        <v>4228</v>
      </c>
      <c r="O92" s="4" t="str">
        <f t="shared" si="48"/>
        <v>D4632</v>
      </c>
      <c r="P92" s="4" t="s">
        <v>4229</v>
      </c>
      <c r="Q92" s="4" t="str">
        <f t="shared" si="49"/>
        <v>D4732</v>
      </c>
      <c r="R92" s="4" t="s">
        <v>4230</v>
      </c>
      <c r="S92" s="4" t="str">
        <f t="shared" si="50"/>
        <v>D4832</v>
      </c>
      <c r="T92" s="4" t="s">
        <v>4231</v>
      </c>
      <c r="U92" s="4" t="str">
        <f t="shared" si="51"/>
        <v>D4932</v>
      </c>
      <c r="V92" s="4" t="s">
        <v>4232</v>
      </c>
      <c r="W92" s="4" t="str">
        <f t="shared" si="52"/>
        <v>D5032</v>
      </c>
      <c r="X92" s="4" t="s">
        <v>4233</v>
      </c>
      <c r="Y92" s="4" t="str">
        <f t="shared" si="53"/>
        <v>D5132</v>
      </c>
      <c r="Z92" s="4" t="s">
        <v>4234</v>
      </c>
      <c r="AA92" s="4" t="str">
        <f t="shared" si="54"/>
        <v>D5232</v>
      </c>
      <c r="AB92" s="4" t="s">
        <v>4235</v>
      </c>
      <c r="AC92" s="4" t="str">
        <f t="shared" si="55"/>
        <v>D5332</v>
      </c>
      <c r="AD92" s="4" t="s">
        <v>4236</v>
      </c>
      <c r="AE92" s="4" t="str">
        <f t="shared" si="56"/>
        <v>D5432</v>
      </c>
      <c r="AF92" s="4" t="s">
        <v>4237</v>
      </c>
      <c r="AG92" s="4" t="str">
        <f t="shared" si="57"/>
        <v>D5532</v>
      </c>
      <c r="AH92" s="4" t="s">
        <v>4238</v>
      </c>
      <c r="AI92" s="4" t="str">
        <f t="shared" si="58"/>
        <v>D5632</v>
      </c>
      <c r="AJ92" s="4" t="s">
        <v>4239</v>
      </c>
      <c r="AK92" s="4" t="str">
        <f>$B$2&amp;($B92+1700)</f>
        <v>D5732</v>
      </c>
      <c r="AL92" s="4" t="s">
        <v>4240</v>
      </c>
      <c r="AM92" s="4" t="str">
        <f>$B$2&amp;($B92+1800)</f>
        <v>D5832</v>
      </c>
      <c r="AN92" s="4" t="s">
        <v>4241</v>
      </c>
      <c r="AO92" s="4" t="str">
        <f>$B$2&amp;($B92+1900)</f>
        <v>D5932</v>
      </c>
      <c r="AP92" s="4" t="s">
        <v>4242</v>
      </c>
      <c r="AQ92" s="4" t="str">
        <f t="shared" si="59"/>
        <v>D5932</v>
      </c>
      <c r="AR92" s="4" t="s">
        <v>4243</v>
      </c>
      <c r="AS92" s="4" t="str">
        <f t="shared" si="60"/>
        <v>D6032</v>
      </c>
      <c r="AT92" s="4" t="s">
        <v>4243</v>
      </c>
      <c r="AU92" s="4" t="str">
        <f t="shared" si="61"/>
        <v>D6132</v>
      </c>
      <c r="AV92" s="4" t="s">
        <v>4244</v>
      </c>
      <c r="AW92" s="4" t="str">
        <f t="shared" si="62"/>
        <v>D6232</v>
      </c>
      <c r="AX92" s="4" t="s">
        <v>4245</v>
      </c>
      <c r="AY92" s="4" t="str">
        <f t="shared" si="63"/>
        <v>D6332</v>
      </c>
      <c r="AZ92" s="4" t="s">
        <v>4246</v>
      </c>
      <c r="BA92" s="4" t="str">
        <f t="shared" si="64"/>
        <v>D6432</v>
      </c>
      <c r="BB92" s="4" t="s">
        <v>4247</v>
      </c>
      <c r="BC92" s="4" t="str">
        <f t="shared" si="65"/>
        <v>D6532</v>
      </c>
      <c r="BD92" s="4" t="s">
        <v>4248</v>
      </c>
      <c r="BE92" s="4" t="str">
        <f t="shared" si="66"/>
        <v>D6632</v>
      </c>
      <c r="BF92" s="4" t="s">
        <v>4249</v>
      </c>
      <c r="BG92" s="4" t="str">
        <f t="shared" si="67"/>
        <v>D6732</v>
      </c>
      <c r="BH92" s="4" t="s">
        <v>4250</v>
      </c>
      <c r="BI92" s="4" t="str">
        <f t="shared" si="68"/>
        <v>D6832</v>
      </c>
      <c r="BJ92" s="4" t="s">
        <v>4251</v>
      </c>
      <c r="BK92" s="4" t="str">
        <f t="shared" si="69"/>
        <v>D6932</v>
      </c>
      <c r="BL92" s="4" t="s">
        <v>4252</v>
      </c>
      <c r="BM92" s="4" t="str">
        <f t="shared" si="70"/>
        <v>D7032</v>
      </c>
      <c r="BN92" s="4" t="s">
        <v>4253</v>
      </c>
      <c r="BO92" s="4" t="str">
        <f t="shared" si="71"/>
        <v>D7132</v>
      </c>
    </row>
    <row r="94" s="4" customFormat="1" spans="2:67">
      <c r="B94" s="4">
        <f>B92+2</f>
        <v>4034</v>
      </c>
      <c r="C94" s="4" t="str">
        <f t="shared" si="42"/>
        <v>D4034</v>
      </c>
      <c r="D94" s="4" t="s">
        <v>4254</v>
      </c>
      <c r="E94" s="4" t="str">
        <f t="shared" si="43"/>
        <v>D4134</v>
      </c>
      <c r="F94" s="4" t="s">
        <v>4255</v>
      </c>
      <c r="G94" s="4" t="str">
        <f t="shared" si="44"/>
        <v>D4234</v>
      </c>
      <c r="H94" s="4" t="s">
        <v>4256</v>
      </c>
      <c r="I94" s="4" t="str">
        <f t="shared" si="45"/>
        <v>D4334</v>
      </c>
      <c r="J94" s="4" t="s">
        <v>4257</v>
      </c>
      <c r="K94" s="4" t="str">
        <f t="shared" si="46"/>
        <v>D4434</v>
      </c>
      <c r="L94" s="4" t="s">
        <v>4258</v>
      </c>
      <c r="M94" s="4" t="str">
        <f t="shared" si="47"/>
        <v>D4534</v>
      </c>
      <c r="N94" s="4" t="s">
        <v>4259</v>
      </c>
      <c r="O94" s="4" t="str">
        <f t="shared" si="48"/>
        <v>D4634</v>
      </c>
      <c r="P94" s="4" t="s">
        <v>4260</v>
      </c>
      <c r="Q94" s="4" t="str">
        <f t="shared" si="49"/>
        <v>D4734</v>
      </c>
      <c r="R94" s="4" t="s">
        <v>4261</v>
      </c>
      <c r="S94" s="4" t="str">
        <f t="shared" si="50"/>
        <v>D4834</v>
      </c>
      <c r="T94" s="4" t="s">
        <v>4262</v>
      </c>
      <c r="U94" s="4" t="str">
        <f t="shared" si="51"/>
        <v>D4934</v>
      </c>
      <c r="V94" s="4" t="s">
        <v>4263</v>
      </c>
      <c r="W94" s="4" t="str">
        <f t="shared" si="52"/>
        <v>D5034</v>
      </c>
      <c r="X94" s="4" t="s">
        <v>4264</v>
      </c>
      <c r="Y94" s="4" t="str">
        <f t="shared" si="53"/>
        <v>D5134</v>
      </c>
      <c r="Z94" s="4" t="s">
        <v>4265</v>
      </c>
      <c r="AA94" s="4" t="str">
        <f t="shared" si="54"/>
        <v>D5234</v>
      </c>
      <c r="AB94" s="4" t="s">
        <v>4266</v>
      </c>
      <c r="AC94" s="4" t="str">
        <f t="shared" si="55"/>
        <v>D5334</v>
      </c>
      <c r="AD94" s="4" t="s">
        <v>4267</v>
      </c>
      <c r="AE94" s="4" t="str">
        <f t="shared" si="56"/>
        <v>D5434</v>
      </c>
      <c r="AF94" s="4" t="s">
        <v>4268</v>
      </c>
      <c r="AG94" s="4" t="str">
        <f t="shared" si="57"/>
        <v>D5534</v>
      </c>
      <c r="AH94" s="4" t="s">
        <v>4269</v>
      </c>
      <c r="AI94" s="4" t="str">
        <f t="shared" si="58"/>
        <v>D5634</v>
      </c>
      <c r="AJ94" s="4" t="s">
        <v>4270</v>
      </c>
      <c r="AK94" s="4" t="str">
        <f>$B$2&amp;($B94+1700)</f>
        <v>D5734</v>
      </c>
      <c r="AL94" s="4" t="s">
        <v>4271</v>
      </c>
      <c r="AM94" s="4" t="str">
        <f>$B$2&amp;($B94+1800)</f>
        <v>D5834</v>
      </c>
      <c r="AN94" s="4" t="s">
        <v>4272</v>
      </c>
      <c r="AO94" s="4" t="str">
        <f>$B$2&amp;($B94+1900)</f>
        <v>D5934</v>
      </c>
      <c r="AP94" s="4" t="s">
        <v>4273</v>
      </c>
      <c r="AQ94" s="4" t="str">
        <f t="shared" si="59"/>
        <v>D5934</v>
      </c>
      <c r="AR94" s="4" t="s">
        <v>4274</v>
      </c>
      <c r="AS94" s="4" t="str">
        <f t="shared" si="60"/>
        <v>D6034</v>
      </c>
      <c r="AT94" s="4" t="s">
        <v>4274</v>
      </c>
      <c r="AU94" s="4" t="str">
        <f t="shared" si="61"/>
        <v>D6134</v>
      </c>
      <c r="AV94" s="4" t="s">
        <v>4275</v>
      </c>
      <c r="AW94" s="4" t="str">
        <f t="shared" si="62"/>
        <v>D6234</v>
      </c>
      <c r="AX94" s="4" t="s">
        <v>4276</v>
      </c>
      <c r="AY94" s="4" t="str">
        <f t="shared" si="63"/>
        <v>D6334</v>
      </c>
      <c r="AZ94" s="4" t="s">
        <v>4277</v>
      </c>
      <c r="BA94" s="4" t="str">
        <f t="shared" si="64"/>
        <v>D6434</v>
      </c>
      <c r="BB94" s="4" t="s">
        <v>4278</v>
      </c>
      <c r="BC94" s="4" t="str">
        <f t="shared" si="65"/>
        <v>D6534</v>
      </c>
      <c r="BD94" s="4" t="s">
        <v>4279</v>
      </c>
      <c r="BE94" s="4" t="str">
        <f t="shared" si="66"/>
        <v>D6634</v>
      </c>
      <c r="BF94" s="4" t="s">
        <v>4280</v>
      </c>
      <c r="BG94" s="4" t="str">
        <f t="shared" si="67"/>
        <v>D6734</v>
      </c>
      <c r="BH94" s="4" t="s">
        <v>4281</v>
      </c>
      <c r="BI94" s="4" t="str">
        <f t="shared" si="68"/>
        <v>D6834</v>
      </c>
      <c r="BJ94" s="4" t="s">
        <v>4282</v>
      </c>
      <c r="BK94" s="4" t="str">
        <f t="shared" si="69"/>
        <v>D6934</v>
      </c>
      <c r="BL94" s="4" t="s">
        <v>4283</v>
      </c>
      <c r="BM94" s="4" t="str">
        <f t="shared" si="70"/>
        <v>D7034</v>
      </c>
      <c r="BN94" s="4" t="s">
        <v>4284</v>
      </c>
      <c r="BO94" s="4" t="str">
        <f t="shared" si="71"/>
        <v>D7134</v>
      </c>
    </row>
    <row r="96" s="4" customFormat="1" spans="2:67">
      <c r="B96" s="4">
        <f>B94+2</f>
        <v>4036</v>
      </c>
      <c r="C96" s="4" t="str">
        <f t="shared" si="42"/>
        <v>D4036</v>
      </c>
      <c r="D96" s="4" t="s">
        <v>4285</v>
      </c>
      <c r="E96" s="4" t="str">
        <f t="shared" si="43"/>
        <v>D4136</v>
      </c>
      <c r="F96" s="4" t="s">
        <v>4286</v>
      </c>
      <c r="G96" s="4" t="str">
        <f t="shared" si="44"/>
        <v>D4236</v>
      </c>
      <c r="H96" s="4" t="s">
        <v>4287</v>
      </c>
      <c r="I96" s="4" t="str">
        <f t="shared" si="45"/>
        <v>D4336</v>
      </c>
      <c r="J96" s="4" t="s">
        <v>4288</v>
      </c>
      <c r="K96" s="4" t="str">
        <f t="shared" si="46"/>
        <v>D4436</v>
      </c>
      <c r="L96" s="4" t="s">
        <v>4289</v>
      </c>
      <c r="M96" s="4" t="str">
        <f t="shared" si="47"/>
        <v>D4536</v>
      </c>
      <c r="N96" s="4" t="s">
        <v>4290</v>
      </c>
      <c r="O96" s="4" t="str">
        <f t="shared" si="48"/>
        <v>D4636</v>
      </c>
      <c r="P96" s="4" t="s">
        <v>4291</v>
      </c>
      <c r="Q96" s="4" t="str">
        <f t="shared" si="49"/>
        <v>D4736</v>
      </c>
      <c r="R96" s="4" t="s">
        <v>4292</v>
      </c>
      <c r="S96" s="4" t="str">
        <f t="shared" si="50"/>
        <v>D4836</v>
      </c>
      <c r="T96" s="4" t="s">
        <v>4293</v>
      </c>
      <c r="U96" s="4" t="str">
        <f t="shared" si="51"/>
        <v>D4936</v>
      </c>
      <c r="V96" s="4" t="s">
        <v>4294</v>
      </c>
      <c r="W96" s="4" t="str">
        <f t="shared" si="52"/>
        <v>D5036</v>
      </c>
      <c r="X96" s="4" t="s">
        <v>4295</v>
      </c>
      <c r="Y96" s="4" t="str">
        <f t="shared" si="53"/>
        <v>D5136</v>
      </c>
      <c r="Z96" s="4" t="s">
        <v>4296</v>
      </c>
      <c r="AA96" s="4" t="str">
        <f t="shared" si="54"/>
        <v>D5236</v>
      </c>
      <c r="AB96" s="4" t="s">
        <v>4297</v>
      </c>
      <c r="AC96" s="4" t="str">
        <f t="shared" si="55"/>
        <v>D5336</v>
      </c>
      <c r="AD96" s="4" t="s">
        <v>4298</v>
      </c>
      <c r="AE96" s="4" t="str">
        <f t="shared" si="56"/>
        <v>D5436</v>
      </c>
      <c r="AF96" s="4" t="s">
        <v>4299</v>
      </c>
      <c r="AG96" s="4" t="str">
        <f t="shared" si="57"/>
        <v>D5536</v>
      </c>
      <c r="AH96" s="4" t="s">
        <v>4300</v>
      </c>
      <c r="AI96" s="4" t="str">
        <f t="shared" si="58"/>
        <v>D5636</v>
      </c>
      <c r="AJ96" s="4" t="s">
        <v>4301</v>
      </c>
      <c r="AK96" s="4" t="str">
        <f>$B$2&amp;($B96+1700)</f>
        <v>D5736</v>
      </c>
      <c r="AL96" s="4" t="s">
        <v>4302</v>
      </c>
      <c r="AM96" s="4" t="str">
        <f>$B$2&amp;($B96+1800)</f>
        <v>D5836</v>
      </c>
      <c r="AN96" s="4" t="s">
        <v>4303</v>
      </c>
      <c r="AO96" s="4" t="str">
        <f>$B$2&amp;($B96+1900)</f>
        <v>D5936</v>
      </c>
      <c r="AP96" s="4" t="s">
        <v>4304</v>
      </c>
      <c r="AQ96" s="4" t="str">
        <f t="shared" si="59"/>
        <v>D5936</v>
      </c>
      <c r="AR96" s="4" t="s">
        <v>4305</v>
      </c>
      <c r="AS96" s="4" t="str">
        <f t="shared" si="60"/>
        <v>D6036</v>
      </c>
      <c r="AT96" s="4" t="s">
        <v>4305</v>
      </c>
      <c r="AU96" s="4" t="str">
        <f t="shared" si="61"/>
        <v>D6136</v>
      </c>
      <c r="AV96" s="4" t="s">
        <v>4306</v>
      </c>
      <c r="AW96" s="4" t="str">
        <f t="shared" si="62"/>
        <v>D6236</v>
      </c>
      <c r="AX96" s="4" t="s">
        <v>4307</v>
      </c>
      <c r="AY96" s="4" t="str">
        <f t="shared" si="63"/>
        <v>D6336</v>
      </c>
      <c r="AZ96" s="4" t="s">
        <v>4308</v>
      </c>
      <c r="BA96" s="4" t="str">
        <f t="shared" si="64"/>
        <v>D6436</v>
      </c>
      <c r="BB96" s="4" t="s">
        <v>4309</v>
      </c>
      <c r="BC96" s="4" t="str">
        <f t="shared" si="65"/>
        <v>D6536</v>
      </c>
      <c r="BD96" s="4" t="s">
        <v>4310</v>
      </c>
      <c r="BE96" s="4" t="str">
        <f t="shared" si="66"/>
        <v>D6636</v>
      </c>
      <c r="BF96" s="4" t="s">
        <v>4311</v>
      </c>
      <c r="BG96" s="4" t="str">
        <f t="shared" si="67"/>
        <v>D6736</v>
      </c>
      <c r="BH96" s="4" t="s">
        <v>4312</v>
      </c>
      <c r="BI96" s="4" t="str">
        <f t="shared" si="68"/>
        <v>D6836</v>
      </c>
      <c r="BJ96" s="4" t="s">
        <v>4313</v>
      </c>
      <c r="BK96" s="4" t="str">
        <f t="shared" si="69"/>
        <v>D6936</v>
      </c>
      <c r="BL96" s="4" t="s">
        <v>4314</v>
      </c>
      <c r="BM96" s="4" t="str">
        <f t="shared" si="70"/>
        <v>D7036</v>
      </c>
      <c r="BN96" s="4" t="s">
        <v>4315</v>
      </c>
      <c r="BO96" s="4" t="str">
        <f t="shared" si="71"/>
        <v>D7136</v>
      </c>
    </row>
    <row r="98" s="4" customFormat="1" spans="2:67">
      <c r="B98" s="4">
        <f>B96+2</f>
        <v>4038</v>
      </c>
      <c r="C98" s="4" t="str">
        <f t="shared" si="42"/>
        <v>D4038</v>
      </c>
      <c r="D98" s="4" t="s">
        <v>4316</v>
      </c>
      <c r="E98" s="4" t="str">
        <f t="shared" si="43"/>
        <v>D4138</v>
      </c>
      <c r="F98" s="4" t="s">
        <v>4317</v>
      </c>
      <c r="G98" s="4" t="str">
        <f t="shared" si="44"/>
        <v>D4238</v>
      </c>
      <c r="H98" s="4" t="s">
        <v>4318</v>
      </c>
      <c r="I98" s="4" t="str">
        <f t="shared" si="45"/>
        <v>D4338</v>
      </c>
      <c r="J98" s="4" t="s">
        <v>4319</v>
      </c>
      <c r="K98" s="4" t="str">
        <f t="shared" si="46"/>
        <v>D4438</v>
      </c>
      <c r="L98" s="4" t="s">
        <v>4320</v>
      </c>
      <c r="M98" s="4" t="str">
        <f t="shared" si="47"/>
        <v>D4538</v>
      </c>
      <c r="N98" s="4" t="s">
        <v>4321</v>
      </c>
      <c r="O98" s="4" t="str">
        <f t="shared" si="48"/>
        <v>D4638</v>
      </c>
      <c r="P98" s="4" t="s">
        <v>4322</v>
      </c>
      <c r="Q98" s="4" t="str">
        <f t="shared" si="49"/>
        <v>D4738</v>
      </c>
      <c r="R98" s="4" t="s">
        <v>4323</v>
      </c>
      <c r="S98" s="4" t="str">
        <f t="shared" si="50"/>
        <v>D4838</v>
      </c>
      <c r="T98" s="4" t="s">
        <v>4324</v>
      </c>
      <c r="U98" s="4" t="str">
        <f t="shared" si="51"/>
        <v>D4938</v>
      </c>
      <c r="V98" s="4" t="s">
        <v>4325</v>
      </c>
      <c r="W98" s="4" t="str">
        <f t="shared" si="52"/>
        <v>D5038</v>
      </c>
      <c r="X98" s="4" t="s">
        <v>4326</v>
      </c>
      <c r="Y98" s="4" t="str">
        <f t="shared" si="53"/>
        <v>D5138</v>
      </c>
      <c r="Z98" s="4" t="s">
        <v>4327</v>
      </c>
      <c r="AA98" s="4" t="str">
        <f t="shared" si="54"/>
        <v>D5238</v>
      </c>
      <c r="AB98" s="4" t="s">
        <v>4328</v>
      </c>
      <c r="AC98" s="4" t="str">
        <f t="shared" si="55"/>
        <v>D5338</v>
      </c>
      <c r="AD98" s="4" t="s">
        <v>4329</v>
      </c>
      <c r="AE98" s="4" t="str">
        <f t="shared" si="56"/>
        <v>D5438</v>
      </c>
      <c r="AF98" s="4" t="s">
        <v>4330</v>
      </c>
      <c r="AG98" s="4" t="str">
        <f t="shared" si="57"/>
        <v>D5538</v>
      </c>
      <c r="AH98" s="4" t="s">
        <v>4331</v>
      </c>
      <c r="AI98" s="4" t="str">
        <f t="shared" si="58"/>
        <v>D5638</v>
      </c>
      <c r="AJ98" s="4" t="s">
        <v>4332</v>
      </c>
      <c r="AK98" s="4" t="str">
        <f>$B$2&amp;($B98+1700)</f>
        <v>D5738</v>
      </c>
      <c r="AL98" s="4" t="s">
        <v>4333</v>
      </c>
      <c r="AM98" s="4" t="str">
        <f>$B$2&amp;($B98+1800)</f>
        <v>D5838</v>
      </c>
      <c r="AN98" s="4" t="s">
        <v>4334</v>
      </c>
      <c r="AO98" s="4" t="str">
        <f>$B$2&amp;($B98+1900)</f>
        <v>D5938</v>
      </c>
      <c r="AP98" s="4" t="s">
        <v>4335</v>
      </c>
      <c r="AQ98" s="4" t="str">
        <f t="shared" si="59"/>
        <v>D5938</v>
      </c>
      <c r="AR98" s="4" t="s">
        <v>4336</v>
      </c>
      <c r="AS98" s="4" t="str">
        <f t="shared" si="60"/>
        <v>D6038</v>
      </c>
      <c r="AT98" s="4" t="s">
        <v>4336</v>
      </c>
      <c r="AU98" s="4" t="str">
        <f t="shared" si="61"/>
        <v>D6138</v>
      </c>
      <c r="AV98" s="4" t="s">
        <v>4337</v>
      </c>
      <c r="AW98" s="4" t="str">
        <f t="shared" si="62"/>
        <v>D6238</v>
      </c>
      <c r="AX98" s="4" t="s">
        <v>4338</v>
      </c>
      <c r="AY98" s="4" t="str">
        <f t="shared" si="63"/>
        <v>D6338</v>
      </c>
      <c r="AZ98" s="4" t="s">
        <v>4339</v>
      </c>
      <c r="BA98" s="4" t="str">
        <f t="shared" si="64"/>
        <v>D6438</v>
      </c>
      <c r="BB98" s="4" t="s">
        <v>4340</v>
      </c>
      <c r="BC98" s="4" t="str">
        <f t="shared" si="65"/>
        <v>D6538</v>
      </c>
      <c r="BD98" s="4" t="s">
        <v>4341</v>
      </c>
      <c r="BE98" s="4" t="str">
        <f t="shared" si="66"/>
        <v>D6638</v>
      </c>
      <c r="BF98" s="4" t="s">
        <v>4342</v>
      </c>
      <c r="BG98" s="4" t="str">
        <f t="shared" si="67"/>
        <v>D6738</v>
      </c>
      <c r="BH98" s="4" t="s">
        <v>4343</v>
      </c>
      <c r="BI98" s="4" t="str">
        <f t="shared" si="68"/>
        <v>D6838</v>
      </c>
      <c r="BJ98" s="4" t="s">
        <v>4344</v>
      </c>
      <c r="BK98" s="4" t="str">
        <f t="shared" si="69"/>
        <v>D6938</v>
      </c>
      <c r="BL98" s="4" t="s">
        <v>4345</v>
      </c>
      <c r="BM98" s="4" t="str">
        <f t="shared" si="70"/>
        <v>D7038</v>
      </c>
      <c r="BN98" s="4" t="s">
        <v>4346</v>
      </c>
      <c r="BO98" s="4" t="str">
        <f t="shared" si="71"/>
        <v>D7138</v>
      </c>
    </row>
    <row r="100" s="4" customFormat="1" spans="2:67">
      <c r="B100" s="4">
        <f>B98+2</f>
        <v>4040</v>
      </c>
      <c r="C100" s="4" t="str">
        <f t="shared" si="42"/>
        <v>D4040</v>
      </c>
      <c r="D100" s="4" t="s">
        <v>4347</v>
      </c>
      <c r="E100" s="4" t="str">
        <f t="shared" si="43"/>
        <v>D4140</v>
      </c>
      <c r="F100" s="4" t="s">
        <v>4348</v>
      </c>
      <c r="G100" s="4" t="str">
        <f t="shared" si="44"/>
        <v>D4240</v>
      </c>
      <c r="H100" s="4" t="s">
        <v>4349</v>
      </c>
      <c r="I100" s="4" t="str">
        <f t="shared" si="45"/>
        <v>D4340</v>
      </c>
      <c r="J100" s="4" t="s">
        <v>4350</v>
      </c>
      <c r="K100" s="4" t="str">
        <f t="shared" si="46"/>
        <v>D4440</v>
      </c>
      <c r="L100" s="4" t="s">
        <v>4351</v>
      </c>
      <c r="M100" s="4" t="str">
        <f t="shared" si="47"/>
        <v>D4540</v>
      </c>
      <c r="N100" s="4" t="s">
        <v>4352</v>
      </c>
      <c r="O100" s="4" t="str">
        <f t="shared" si="48"/>
        <v>D4640</v>
      </c>
      <c r="P100" s="4" t="s">
        <v>4353</v>
      </c>
      <c r="Q100" s="4" t="str">
        <f t="shared" si="49"/>
        <v>D4740</v>
      </c>
      <c r="R100" s="4" t="s">
        <v>4354</v>
      </c>
      <c r="S100" s="4" t="str">
        <f t="shared" si="50"/>
        <v>D4840</v>
      </c>
      <c r="T100" s="4" t="s">
        <v>4355</v>
      </c>
      <c r="U100" s="4" t="str">
        <f t="shared" si="51"/>
        <v>D4940</v>
      </c>
      <c r="V100" s="4" t="s">
        <v>4356</v>
      </c>
      <c r="W100" s="4" t="str">
        <f t="shared" si="52"/>
        <v>D5040</v>
      </c>
      <c r="X100" s="4" t="s">
        <v>4357</v>
      </c>
      <c r="Y100" s="4" t="str">
        <f t="shared" si="53"/>
        <v>D5140</v>
      </c>
      <c r="Z100" s="4" t="s">
        <v>4358</v>
      </c>
      <c r="AA100" s="4" t="str">
        <f t="shared" si="54"/>
        <v>D5240</v>
      </c>
      <c r="AB100" s="4" t="s">
        <v>4359</v>
      </c>
      <c r="AC100" s="4" t="str">
        <f t="shared" si="55"/>
        <v>D5340</v>
      </c>
      <c r="AD100" s="4" t="s">
        <v>4360</v>
      </c>
      <c r="AE100" s="4" t="str">
        <f t="shared" si="56"/>
        <v>D5440</v>
      </c>
      <c r="AF100" s="4" t="s">
        <v>4361</v>
      </c>
      <c r="AG100" s="4" t="str">
        <f t="shared" si="57"/>
        <v>D5540</v>
      </c>
      <c r="AH100" s="4" t="s">
        <v>4362</v>
      </c>
      <c r="AI100" s="4" t="str">
        <f t="shared" si="58"/>
        <v>D5640</v>
      </c>
      <c r="AJ100" s="4" t="s">
        <v>4363</v>
      </c>
      <c r="AK100" s="4" t="str">
        <f>$B$2&amp;($B100+1700)</f>
        <v>D5740</v>
      </c>
      <c r="AL100" s="4" t="s">
        <v>4364</v>
      </c>
      <c r="AM100" s="4" t="str">
        <f>$B$2&amp;($B100+1800)</f>
        <v>D5840</v>
      </c>
      <c r="AN100" s="4" t="s">
        <v>4365</v>
      </c>
      <c r="AO100" s="4" t="str">
        <f>$B$2&amp;($B100+1900)</f>
        <v>D5940</v>
      </c>
      <c r="AP100" s="4" t="s">
        <v>4366</v>
      </c>
      <c r="AQ100" s="4" t="str">
        <f t="shared" si="59"/>
        <v>D5940</v>
      </c>
      <c r="AR100" s="4" t="s">
        <v>4367</v>
      </c>
      <c r="AS100" s="4" t="str">
        <f t="shared" si="60"/>
        <v>D6040</v>
      </c>
      <c r="AT100" s="4" t="s">
        <v>4367</v>
      </c>
      <c r="AU100" s="4" t="str">
        <f t="shared" si="61"/>
        <v>D6140</v>
      </c>
      <c r="AV100" s="4" t="s">
        <v>4368</v>
      </c>
      <c r="AW100" s="4" t="str">
        <f t="shared" si="62"/>
        <v>D6240</v>
      </c>
      <c r="AX100" s="4" t="s">
        <v>4369</v>
      </c>
      <c r="AY100" s="4" t="str">
        <f t="shared" si="63"/>
        <v>D6340</v>
      </c>
      <c r="AZ100" s="4" t="s">
        <v>4370</v>
      </c>
      <c r="BA100" s="4" t="str">
        <f t="shared" si="64"/>
        <v>D6440</v>
      </c>
      <c r="BB100" s="4" t="s">
        <v>4371</v>
      </c>
      <c r="BC100" s="4" t="str">
        <f t="shared" si="65"/>
        <v>D6540</v>
      </c>
      <c r="BD100" s="4" t="s">
        <v>4372</v>
      </c>
      <c r="BE100" s="4" t="str">
        <f t="shared" si="66"/>
        <v>D6640</v>
      </c>
      <c r="BF100" s="4" t="s">
        <v>4373</v>
      </c>
      <c r="BG100" s="4" t="str">
        <f t="shared" si="67"/>
        <v>D6740</v>
      </c>
      <c r="BH100" s="4" t="s">
        <v>4374</v>
      </c>
      <c r="BI100" s="4" t="str">
        <f t="shared" si="68"/>
        <v>D6840</v>
      </c>
      <c r="BJ100" s="4" t="s">
        <v>4375</v>
      </c>
      <c r="BK100" s="4" t="str">
        <f t="shared" si="69"/>
        <v>D6940</v>
      </c>
      <c r="BL100" s="4" t="s">
        <v>4376</v>
      </c>
      <c r="BM100" s="4" t="str">
        <f t="shared" si="70"/>
        <v>D7040</v>
      </c>
      <c r="BN100" s="4" t="s">
        <v>4377</v>
      </c>
      <c r="BO100" s="4" t="str">
        <f t="shared" si="71"/>
        <v>D7140</v>
      </c>
    </row>
    <row r="102" s="4" customFormat="1" spans="2:67">
      <c r="B102" s="4">
        <f>B100+2</f>
        <v>4042</v>
      </c>
      <c r="C102" s="4" t="str">
        <f t="shared" si="42"/>
        <v>D4042</v>
      </c>
      <c r="D102" s="4" t="s">
        <v>4378</v>
      </c>
      <c r="E102" s="4" t="str">
        <f t="shared" si="43"/>
        <v>D4142</v>
      </c>
      <c r="F102" s="4" t="s">
        <v>4379</v>
      </c>
      <c r="G102" s="4" t="str">
        <f t="shared" si="44"/>
        <v>D4242</v>
      </c>
      <c r="H102" s="4" t="s">
        <v>4380</v>
      </c>
      <c r="I102" s="4" t="str">
        <f t="shared" si="45"/>
        <v>D4342</v>
      </c>
      <c r="J102" s="4" t="s">
        <v>4381</v>
      </c>
      <c r="K102" s="4" t="str">
        <f t="shared" si="46"/>
        <v>D4442</v>
      </c>
      <c r="L102" s="4" t="s">
        <v>4382</v>
      </c>
      <c r="M102" s="4" t="str">
        <f t="shared" si="47"/>
        <v>D4542</v>
      </c>
      <c r="N102" s="4" t="s">
        <v>4383</v>
      </c>
      <c r="O102" s="4" t="str">
        <f t="shared" si="48"/>
        <v>D4642</v>
      </c>
      <c r="P102" s="4" t="s">
        <v>4384</v>
      </c>
      <c r="Q102" s="4" t="str">
        <f t="shared" si="49"/>
        <v>D4742</v>
      </c>
      <c r="R102" s="4" t="s">
        <v>4385</v>
      </c>
      <c r="S102" s="4" t="str">
        <f t="shared" si="50"/>
        <v>D4842</v>
      </c>
      <c r="T102" s="4" t="s">
        <v>4386</v>
      </c>
      <c r="U102" s="4" t="str">
        <f t="shared" si="51"/>
        <v>D4942</v>
      </c>
      <c r="V102" s="4" t="s">
        <v>4387</v>
      </c>
      <c r="W102" s="4" t="str">
        <f t="shared" si="52"/>
        <v>D5042</v>
      </c>
      <c r="X102" s="4" t="s">
        <v>4388</v>
      </c>
      <c r="Y102" s="4" t="str">
        <f t="shared" si="53"/>
        <v>D5142</v>
      </c>
      <c r="Z102" s="4" t="s">
        <v>4389</v>
      </c>
      <c r="AA102" s="4" t="str">
        <f t="shared" si="54"/>
        <v>D5242</v>
      </c>
      <c r="AB102" s="4" t="s">
        <v>4390</v>
      </c>
      <c r="AC102" s="4" t="str">
        <f t="shared" si="55"/>
        <v>D5342</v>
      </c>
      <c r="AD102" s="4" t="s">
        <v>4391</v>
      </c>
      <c r="AE102" s="4" t="str">
        <f t="shared" si="56"/>
        <v>D5442</v>
      </c>
      <c r="AF102" s="4" t="s">
        <v>4392</v>
      </c>
      <c r="AG102" s="4" t="str">
        <f t="shared" si="57"/>
        <v>D5542</v>
      </c>
      <c r="AH102" s="4" t="s">
        <v>4393</v>
      </c>
      <c r="AI102" s="4" t="str">
        <f t="shared" si="58"/>
        <v>D5642</v>
      </c>
      <c r="AJ102" s="4" t="s">
        <v>4394</v>
      </c>
      <c r="AK102" s="4" t="str">
        <f>$B$2&amp;($B102+1700)</f>
        <v>D5742</v>
      </c>
      <c r="AL102" s="4" t="s">
        <v>4395</v>
      </c>
      <c r="AM102" s="4" t="str">
        <f>$B$2&amp;($B102+1800)</f>
        <v>D5842</v>
      </c>
      <c r="AN102" s="4" t="s">
        <v>4396</v>
      </c>
      <c r="AO102" s="4" t="str">
        <f>$B$2&amp;($B102+1900)</f>
        <v>D5942</v>
      </c>
      <c r="AP102" s="4" t="s">
        <v>4397</v>
      </c>
      <c r="AQ102" s="4" t="str">
        <f t="shared" si="59"/>
        <v>D5942</v>
      </c>
      <c r="AR102" s="4" t="s">
        <v>4398</v>
      </c>
      <c r="AS102" s="4" t="str">
        <f t="shared" si="60"/>
        <v>D6042</v>
      </c>
      <c r="AT102" s="4" t="s">
        <v>4398</v>
      </c>
      <c r="AU102" s="4" t="str">
        <f t="shared" si="61"/>
        <v>D6142</v>
      </c>
      <c r="AV102" s="4" t="s">
        <v>4399</v>
      </c>
      <c r="AW102" s="4" t="str">
        <f t="shared" si="62"/>
        <v>D6242</v>
      </c>
      <c r="AX102" s="4" t="s">
        <v>4400</v>
      </c>
      <c r="AY102" s="4" t="str">
        <f t="shared" si="63"/>
        <v>D6342</v>
      </c>
      <c r="AZ102" s="4" t="s">
        <v>4401</v>
      </c>
      <c r="BA102" s="4" t="str">
        <f t="shared" si="64"/>
        <v>D6442</v>
      </c>
      <c r="BB102" s="4" t="s">
        <v>4402</v>
      </c>
      <c r="BC102" s="4" t="str">
        <f t="shared" si="65"/>
        <v>D6542</v>
      </c>
      <c r="BD102" s="4" t="s">
        <v>4403</v>
      </c>
      <c r="BE102" s="4" t="str">
        <f t="shared" si="66"/>
        <v>D6642</v>
      </c>
      <c r="BF102" s="4" t="s">
        <v>4404</v>
      </c>
      <c r="BG102" s="4" t="str">
        <f t="shared" si="67"/>
        <v>D6742</v>
      </c>
      <c r="BH102" s="4" t="s">
        <v>4405</v>
      </c>
      <c r="BI102" s="4" t="str">
        <f t="shared" si="68"/>
        <v>D6842</v>
      </c>
      <c r="BJ102" s="4" t="s">
        <v>4406</v>
      </c>
      <c r="BK102" s="4" t="str">
        <f t="shared" si="69"/>
        <v>D6942</v>
      </c>
      <c r="BL102" s="4" t="s">
        <v>4407</v>
      </c>
      <c r="BM102" s="4" t="str">
        <f t="shared" si="70"/>
        <v>D7042</v>
      </c>
      <c r="BN102" s="4" t="s">
        <v>4408</v>
      </c>
      <c r="BO102" s="4" t="str">
        <f t="shared" si="71"/>
        <v>D7142</v>
      </c>
    </row>
    <row r="104" s="4" customFormat="1" spans="2:67">
      <c r="B104" s="4">
        <f>B102+2</f>
        <v>4044</v>
      </c>
      <c r="C104" s="4" t="str">
        <f t="shared" si="42"/>
        <v>D4044</v>
      </c>
      <c r="D104" s="4" t="s">
        <v>4409</v>
      </c>
      <c r="E104" s="4" t="str">
        <f t="shared" si="43"/>
        <v>D4144</v>
      </c>
      <c r="F104" s="4" t="s">
        <v>4410</v>
      </c>
      <c r="G104" s="4" t="str">
        <f t="shared" si="44"/>
        <v>D4244</v>
      </c>
      <c r="H104" s="4" t="s">
        <v>4411</v>
      </c>
      <c r="I104" s="4" t="str">
        <f t="shared" si="45"/>
        <v>D4344</v>
      </c>
      <c r="J104" s="4" t="s">
        <v>4412</v>
      </c>
      <c r="K104" s="4" t="str">
        <f t="shared" si="46"/>
        <v>D4444</v>
      </c>
      <c r="L104" s="4" t="s">
        <v>4413</v>
      </c>
      <c r="M104" s="4" t="str">
        <f t="shared" si="47"/>
        <v>D4544</v>
      </c>
      <c r="N104" s="4" t="s">
        <v>4414</v>
      </c>
      <c r="O104" s="4" t="str">
        <f t="shared" si="48"/>
        <v>D4644</v>
      </c>
      <c r="P104" s="4" t="s">
        <v>4415</v>
      </c>
      <c r="Q104" s="4" t="str">
        <f t="shared" si="49"/>
        <v>D4744</v>
      </c>
      <c r="R104" s="4" t="s">
        <v>4416</v>
      </c>
      <c r="S104" s="4" t="str">
        <f t="shared" si="50"/>
        <v>D4844</v>
      </c>
      <c r="T104" s="4" t="s">
        <v>4417</v>
      </c>
      <c r="U104" s="4" t="str">
        <f t="shared" si="51"/>
        <v>D4944</v>
      </c>
      <c r="V104" s="4" t="s">
        <v>4418</v>
      </c>
      <c r="W104" s="4" t="str">
        <f t="shared" si="52"/>
        <v>D5044</v>
      </c>
      <c r="X104" s="4" t="s">
        <v>4419</v>
      </c>
      <c r="Y104" s="4" t="str">
        <f t="shared" si="53"/>
        <v>D5144</v>
      </c>
      <c r="Z104" s="4" t="s">
        <v>4420</v>
      </c>
      <c r="AA104" s="4" t="str">
        <f t="shared" si="54"/>
        <v>D5244</v>
      </c>
      <c r="AB104" s="4" t="s">
        <v>4421</v>
      </c>
      <c r="AC104" s="4" t="str">
        <f t="shared" si="55"/>
        <v>D5344</v>
      </c>
      <c r="AD104" s="4" t="s">
        <v>4422</v>
      </c>
      <c r="AE104" s="4" t="str">
        <f t="shared" si="56"/>
        <v>D5444</v>
      </c>
      <c r="AF104" s="4" t="s">
        <v>4423</v>
      </c>
      <c r="AG104" s="4" t="str">
        <f t="shared" si="57"/>
        <v>D5544</v>
      </c>
      <c r="AH104" s="4" t="s">
        <v>4424</v>
      </c>
      <c r="AI104" s="4" t="str">
        <f t="shared" si="58"/>
        <v>D5644</v>
      </c>
      <c r="AJ104" s="4" t="s">
        <v>4425</v>
      </c>
      <c r="AK104" s="4" t="str">
        <f>$B$2&amp;($B104+1700)</f>
        <v>D5744</v>
      </c>
      <c r="AL104" s="4" t="s">
        <v>4426</v>
      </c>
      <c r="AM104" s="4" t="str">
        <f>$B$2&amp;($B104+1800)</f>
        <v>D5844</v>
      </c>
      <c r="AN104" s="4" t="s">
        <v>4427</v>
      </c>
      <c r="AO104" s="4" t="str">
        <f>$B$2&amp;($B104+1900)</f>
        <v>D5944</v>
      </c>
      <c r="AP104" s="4" t="s">
        <v>4428</v>
      </c>
      <c r="AQ104" s="4" t="str">
        <f t="shared" si="59"/>
        <v>D5944</v>
      </c>
      <c r="AR104" s="4" t="s">
        <v>4429</v>
      </c>
      <c r="AS104" s="4" t="str">
        <f t="shared" si="60"/>
        <v>D6044</v>
      </c>
      <c r="AT104" s="4" t="s">
        <v>4429</v>
      </c>
      <c r="AU104" s="4" t="str">
        <f t="shared" si="61"/>
        <v>D6144</v>
      </c>
      <c r="AV104" s="4" t="s">
        <v>4430</v>
      </c>
      <c r="AW104" s="4" t="str">
        <f t="shared" si="62"/>
        <v>D6244</v>
      </c>
      <c r="AX104" s="4" t="s">
        <v>4431</v>
      </c>
      <c r="AY104" s="4" t="str">
        <f t="shared" si="63"/>
        <v>D6344</v>
      </c>
      <c r="AZ104" s="4" t="s">
        <v>4432</v>
      </c>
      <c r="BA104" s="4" t="str">
        <f t="shared" si="64"/>
        <v>D6444</v>
      </c>
      <c r="BB104" s="4" t="s">
        <v>4433</v>
      </c>
      <c r="BC104" s="4" t="str">
        <f t="shared" si="65"/>
        <v>D6544</v>
      </c>
      <c r="BD104" s="4" t="s">
        <v>4434</v>
      </c>
      <c r="BE104" s="4" t="str">
        <f t="shared" si="66"/>
        <v>D6644</v>
      </c>
      <c r="BF104" s="4" t="s">
        <v>4435</v>
      </c>
      <c r="BG104" s="4" t="str">
        <f t="shared" si="67"/>
        <v>D6744</v>
      </c>
      <c r="BH104" s="4" t="s">
        <v>4436</v>
      </c>
      <c r="BI104" s="4" t="str">
        <f t="shared" si="68"/>
        <v>D6844</v>
      </c>
      <c r="BJ104" s="4" t="s">
        <v>4437</v>
      </c>
      <c r="BK104" s="4" t="str">
        <f t="shared" si="69"/>
        <v>D6944</v>
      </c>
      <c r="BL104" s="4" t="s">
        <v>4438</v>
      </c>
      <c r="BM104" s="4" t="str">
        <f t="shared" si="70"/>
        <v>D7044</v>
      </c>
      <c r="BN104" s="4" t="s">
        <v>4439</v>
      </c>
      <c r="BO104" s="4" t="str">
        <f t="shared" si="71"/>
        <v>D7144</v>
      </c>
    </row>
    <row r="106" s="4" customFormat="1" spans="2:67">
      <c r="B106" s="4">
        <f>B104+2</f>
        <v>4046</v>
      </c>
      <c r="C106" s="4" t="str">
        <f t="shared" si="42"/>
        <v>D4046</v>
      </c>
      <c r="D106" s="4" t="s">
        <v>4440</v>
      </c>
      <c r="E106" s="4" t="str">
        <f t="shared" si="43"/>
        <v>D4146</v>
      </c>
      <c r="F106" s="4" t="s">
        <v>4441</v>
      </c>
      <c r="G106" s="4" t="str">
        <f t="shared" si="44"/>
        <v>D4246</v>
      </c>
      <c r="H106" s="4" t="s">
        <v>4442</v>
      </c>
      <c r="I106" s="4" t="str">
        <f t="shared" si="45"/>
        <v>D4346</v>
      </c>
      <c r="J106" s="4" t="s">
        <v>4443</v>
      </c>
      <c r="K106" s="4" t="str">
        <f t="shared" si="46"/>
        <v>D4446</v>
      </c>
      <c r="L106" s="4" t="s">
        <v>4444</v>
      </c>
      <c r="M106" s="4" t="str">
        <f t="shared" si="47"/>
        <v>D4546</v>
      </c>
      <c r="N106" s="4" t="s">
        <v>4445</v>
      </c>
      <c r="O106" s="4" t="str">
        <f t="shared" si="48"/>
        <v>D4646</v>
      </c>
      <c r="P106" s="4" t="s">
        <v>4446</v>
      </c>
      <c r="Q106" s="4" t="str">
        <f t="shared" si="49"/>
        <v>D4746</v>
      </c>
      <c r="R106" s="4" t="s">
        <v>4447</v>
      </c>
      <c r="S106" s="4" t="str">
        <f t="shared" si="50"/>
        <v>D4846</v>
      </c>
      <c r="T106" s="4" t="s">
        <v>4448</v>
      </c>
      <c r="U106" s="4" t="str">
        <f t="shared" si="51"/>
        <v>D4946</v>
      </c>
      <c r="V106" s="4" t="s">
        <v>4449</v>
      </c>
      <c r="W106" s="4" t="str">
        <f t="shared" si="52"/>
        <v>D5046</v>
      </c>
      <c r="X106" s="4" t="s">
        <v>4450</v>
      </c>
      <c r="Y106" s="4" t="str">
        <f t="shared" si="53"/>
        <v>D5146</v>
      </c>
      <c r="Z106" s="4" t="s">
        <v>4451</v>
      </c>
      <c r="AA106" s="4" t="str">
        <f t="shared" si="54"/>
        <v>D5246</v>
      </c>
      <c r="AB106" s="4" t="s">
        <v>4452</v>
      </c>
      <c r="AC106" s="4" t="str">
        <f t="shared" si="55"/>
        <v>D5346</v>
      </c>
      <c r="AD106" s="4" t="s">
        <v>4453</v>
      </c>
      <c r="AE106" s="4" t="str">
        <f t="shared" si="56"/>
        <v>D5446</v>
      </c>
      <c r="AF106" s="4" t="s">
        <v>4454</v>
      </c>
      <c r="AG106" s="4" t="str">
        <f t="shared" si="57"/>
        <v>D5546</v>
      </c>
      <c r="AH106" s="4" t="s">
        <v>4455</v>
      </c>
      <c r="AI106" s="4" t="str">
        <f t="shared" si="58"/>
        <v>D5646</v>
      </c>
      <c r="AJ106" s="4" t="s">
        <v>4456</v>
      </c>
      <c r="AK106" s="4" t="str">
        <f>$B$2&amp;($B106+1700)</f>
        <v>D5746</v>
      </c>
      <c r="AL106" s="4" t="s">
        <v>4457</v>
      </c>
      <c r="AM106" s="4" t="str">
        <f>$B$2&amp;($B106+1800)</f>
        <v>D5846</v>
      </c>
      <c r="AN106" s="4" t="s">
        <v>4458</v>
      </c>
      <c r="AO106" s="4" t="str">
        <f>$B$2&amp;($B106+1900)</f>
        <v>D5946</v>
      </c>
      <c r="AP106" s="4" t="s">
        <v>4459</v>
      </c>
      <c r="AQ106" s="4" t="str">
        <f t="shared" si="59"/>
        <v>D5946</v>
      </c>
      <c r="AR106" s="4" t="s">
        <v>4460</v>
      </c>
      <c r="AS106" s="4" t="str">
        <f t="shared" si="60"/>
        <v>D6046</v>
      </c>
      <c r="AT106" s="4" t="s">
        <v>4460</v>
      </c>
      <c r="AU106" s="4" t="str">
        <f t="shared" si="61"/>
        <v>D6146</v>
      </c>
      <c r="AV106" s="4" t="s">
        <v>4461</v>
      </c>
      <c r="AW106" s="4" t="str">
        <f t="shared" si="62"/>
        <v>D6246</v>
      </c>
      <c r="AX106" s="4" t="s">
        <v>4462</v>
      </c>
      <c r="AY106" s="4" t="str">
        <f t="shared" si="63"/>
        <v>D6346</v>
      </c>
      <c r="AZ106" s="4" t="s">
        <v>4463</v>
      </c>
      <c r="BA106" s="4" t="str">
        <f t="shared" si="64"/>
        <v>D6446</v>
      </c>
      <c r="BB106" s="4" t="s">
        <v>4464</v>
      </c>
      <c r="BC106" s="4" t="str">
        <f t="shared" si="65"/>
        <v>D6546</v>
      </c>
      <c r="BD106" s="4" t="s">
        <v>4465</v>
      </c>
      <c r="BE106" s="4" t="str">
        <f t="shared" si="66"/>
        <v>D6646</v>
      </c>
      <c r="BF106" s="4" t="s">
        <v>4466</v>
      </c>
      <c r="BG106" s="4" t="str">
        <f t="shared" si="67"/>
        <v>D6746</v>
      </c>
      <c r="BH106" s="4" t="s">
        <v>4467</v>
      </c>
      <c r="BI106" s="4" t="str">
        <f t="shared" si="68"/>
        <v>D6846</v>
      </c>
      <c r="BJ106" s="4" t="s">
        <v>4468</v>
      </c>
      <c r="BK106" s="4" t="str">
        <f t="shared" si="69"/>
        <v>D6946</v>
      </c>
      <c r="BL106" s="4" t="s">
        <v>4469</v>
      </c>
      <c r="BM106" s="4" t="str">
        <f t="shared" si="70"/>
        <v>D7046</v>
      </c>
      <c r="BN106" s="4" t="s">
        <v>4470</v>
      </c>
      <c r="BO106" s="4" t="str">
        <f t="shared" si="71"/>
        <v>D7146</v>
      </c>
    </row>
    <row r="108" s="4" customFormat="1" spans="2:67">
      <c r="B108" s="4">
        <f>B106+2</f>
        <v>4048</v>
      </c>
      <c r="C108" s="4" t="str">
        <f t="shared" si="42"/>
        <v>D4048</v>
      </c>
      <c r="D108" s="4" t="s">
        <v>4471</v>
      </c>
      <c r="E108" s="4" t="str">
        <f t="shared" si="43"/>
        <v>D4148</v>
      </c>
      <c r="F108" s="4" t="s">
        <v>4472</v>
      </c>
      <c r="G108" s="4" t="str">
        <f t="shared" si="44"/>
        <v>D4248</v>
      </c>
      <c r="H108" s="4" t="s">
        <v>4473</v>
      </c>
      <c r="I108" s="4" t="str">
        <f t="shared" si="45"/>
        <v>D4348</v>
      </c>
      <c r="J108" s="4" t="s">
        <v>4474</v>
      </c>
      <c r="K108" s="4" t="str">
        <f t="shared" si="46"/>
        <v>D4448</v>
      </c>
      <c r="L108" s="4" t="s">
        <v>4475</v>
      </c>
      <c r="M108" s="4" t="str">
        <f t="shared" si="47"/>
        <v>D4548</v>
      </c>
      <c r="N108" s="4" t="s">
        <v>4476</v>
      </c>
      <c r="O108" s="4" t="str">
        <f t="shared" si="48"/>
        <v>D4648</v>
      </c>
      <c r="P108" s="4" t="s">
        <v>4477</v>
      </c>
      <c r="Q108" s="4" t="str">
        <f t="shared" si="49"/>
        <v>D4748</v>
      </c>
      <c r="R108" s="4" t="s">
        <v>4478</v>
      </c>
      <c r="S108" s="4" t="str">
        <f t="shared" si="50"/>
        <v>D4848</v>
      </c>
      <c r="T108" s="4" t="s">
        <v>4479</v>
      </c>
      <c r="U108" s="4" t="str">
        <f t="shared" si="51"/>
        <v>D4948</v>
      </c>
      <c r="V108" s="4" t="s">
        <v>4480</v>
      </c>
      <c r="W108" s="4" t="str">
        <f t="shared" si="52"/>
        <v>D5048</v>
      </c>
      <c r="X108" s="4" t="s">
        <v>4481</v>
      </c>
      <c r="Y108" s="4" t="str">
        <f t="shared" si="53"/>
        <v>D5148</v>
      </c>
      <c r="Z108" s="4" t="s">
        <v>4482</v>
      </c>
      <c r="AA108" s="4" t="str">
        <f t="shared" si="54"/>
        <v>D5248</v>
      </c>
      <c r="AB108" s="4" t="s">
        <v>4483</v>
      </c>
      <c r="AC108" s="4" t="str">
        <f t="shared" si="55"/>
        <v>D5348</v>
      </c>
      <c r="AD108" s="4" t="s">
        <v>4484</v>
      </c>
      <c r="AE108" s="4" t="str">
        <f t="shared" si="56"/>
        <v>D5448</v>
      </c>
      <c r="AF108" s="4" t="s">
        <v>4485</v>
      </c>
      <c r="AG108" s="4" t="str">
        <f t="shared" si="57"/>
        <v>D5548</v>
      </c>
      <c r="AH108" s="4" t="s">
        <v>4486</v>
      </c>
      <c r="AI108" s="4" t="str">
        <f t="shared" si="58"/>
        <v>D5648</v>
      </c>
      <c r="AJ108" s="4" t="s">
        <v>4487</v>
      </c>
      <c r="AK108" s="4" t="str">
        <f>$B$2&amp;($B108+1700)</f>
        <v>D5748</v>
      </c>
      <c r="AL108" s="4" t="s">
        <v>4488</v>
      </c>
      <c r="AM108" s="4" t="str">
        <f>$B$2&amp;($B108+1800)</f>
        <v>D5848</v>
      </c>
      <c r="AN108" s="4" t="s">
        <v>4489</v>
      </c>
      <c r="AO108" s="4" t="str">
        <f>$B$2&amp;($B108+1900)</f>
        <v>D5948</v>
      </c>
      <c r="AP108" s="4" t="s">
        <v>4490</v>
      </c>
      <c r="AQ108" s="4" t="str">
        <f t="shared" si="59"/>
        <v>D5948</v>
      </c>
      <c r="AR108" s="4" t="s">
        <v>4491</v>
      </c>
      <c r="AS108" s="4" t="str">
        <f t="shared" si="60"/>
        <v>D6048</v>
      </c>
      <c r="AT108" s="4" t="s">
        <v>4491</v>
      </c>
      <c r="AU108" s="4" t="str">
        <f t="shared" si="61"/>
        <v>D6148</v>
      </c>
      <c r="AV108" s="4" t="s">
        <v>4492</v>
      </c>
      <c r="AW108" s="4" t="str">
        <f t="shared" si="62"/>
        <v>D6248</v>
      </c>
      <c r="AX108" s="4" t="s">
        <v>4493</v>
      </c>
      <c r="AY108" s="4" t="str">
        <f t="shared" si="63"/>
        <v>D6348</v>
      </c>
      <c r="AZ108" s="4" t="s">
        <v>4494</v>
      </c>
      <c r="BA108" s="4" t="str">
        <f t="shared" si="64"/>
        <v>D6448</v>
      </c>
      <c r="BB108" s="4" t="s">
        <v>4495</v>
      </c>
      <c r="BC108" s="4" t="str">
        <f t="shared" si="65"/>
        <v>D6548</v>
      </c>
      <c r="BD108" s="4" t="s">
        <v>4496</v>
      </c>
      <c r="BE108" s="4" t="str">
        <f t="shared" si="66"/>
        <v>D6648</v>
      </c>
      <c r="BF108" s="4" t="s">
        <v>4497</v>
      </c>
      <c r="BG108" s="4" t="str">
        <f t="shared" si="67"/>
        <v>D6748</v>
      </c>
      <c r="BH108" s="4" t="s">
        <v>4498</v>
      </c>
      <c r="BI108" s="4" t="str">
        <f t="shared" si="68"/>
        <v>D6848</v>
      </c>
      <c r="BJ108" s="4" t="s">
        <v>4499</v>
      </c>
      <c r="BK108" s="4" t="str">
        <f t="shared" si="69"/>
        <v>D6948</v>
      </c>
      <c r="BL108" s="4" t="s">
        <v>4500</v>
      </c>
      <c r="BM108" s="4" t="str">
        <f t="shared" si="70"/>
        <v>D7048</v>
      </c>
      <c r="BN108" s="4" t="s">
        <v>4501</v>
      </c>
      <c r="BO108" s="4" t="str">
        <f t="shared" si="71"/>
        <v>D7148</v>
      </c>
    </row>
    <row r="110" s="4" customFormat="1" spans="2:67">
      <c r="B110" s="4">
        <f>B108+2</f>
        <v>4050</v>
      </c>
      <c r="C110" s="4" t="str">
        <f t="shared" si="42"/>
        <v>D4050</v>
      </c>
      <c r="E110" s="4" t="str">
        <f t="shared" si="43"/>
        <v>D4150</v>
      </c>
      <c r="G110" s="4" t="str">
        <f t="shared" si="44"/>
        <v>D4250</v>
      </c>
      <c r="I110" s="4" t="str">
        <f t="shared" si="45"/>
        <v>D4350</v>
      </c>
      <c r="K110" s="4" t="str">
        <f t="shared" si="46"/>
        <v>D4450</v>
      </c>
      <c r="M110" s="4" t="str">
        <f t="shared" si="47"/>
        <v>D4550</v>
      </c>
      <c r="O110" s="4" t="str">
        <f t="shared" si="48"/>
        <v>D4650</v>
      </c>
      <c r="Q110" s="4" t="str">
        <f t="shared" si="49"/>
        <v>D4750</v>
      </c>
      <c r="S110" s="4" t="str">
        <f t="shared" si="50"/>
        <v>D4850</v>
      </c>
      <c r="U110" s="4" t="str">
        <f t="shared" si="51"/>
        <v>D4950</v>
      </c>
      <c r="W110" s="4" t="str">
        <f t="shared" si="52"/>
        <v>D5050</v>
      </c>
      <c r="Y110" s="4" t="str">
        <f t="shared" si="53"/>
        <v>D5150</v>
      </c>
      <c r="AA110" s="4" t="str">
        <f t="shared" si="54"/>
        <v>D5250</v>
      </c>
      <c r="AC110" s="4" t="str">
        <f t="shared" si="55"/>
        <v>D5350</v>
      </c>
      <c r="AE110" s="4" t="str">
        <f t="shared" si="56"/>
        <v>D5450</v>
      </c>
      <c r="AG110" s="4" t="str">
        <f t="shared" si="57"/>
        <v>D5550</v>
      </c>
      <c r="AI110" s="4" t="str">
        <f t="shared" si="58"/>
        <v>D5650</v>
      </c>
      <c r="AK110" s="4" t="str">
        <f>$B$2&amp;($B110+1700)</f>
        <v>D5750</v>
      </c>
      <c r="AM110" s="4" t="str">
        <f>$B$2&amp;($B110+1800)</f>
        <v>D5850</v>
      </c>
      <c r="AO110" s="4" t="str">
        <f>$B$2&amp;($B110+1900)</f>
        <v>D5950</v>
      </c>
      <c r="AQ110" s="4" t="str">
        <f t="shared" si="59"/>
        <v>D5950</v>
      </c>
      <c r="AS110" s="4" t="str">
        <f t="shared" si="60"/>
        <v>D6050</v>
      </c>
      <c r="AU110" s="4" t="str">
        <f t="shared" si="61"/>
        <v>D6150</v>
      </c>
      <c r="AW110" s="4" t="str">
        <f t="shared" si="62"/>
        <v>D6250</v>
      </c>
      <c r="AY110" s="4" t="str">
        <f t="shared" si="63"/>
        <v>D6350</v>
      </c>
      <c r="BA110" s="4" t="str">
        <f t="shared" si="64"/>
        <v>D6450</v>
      </c>
      <c r="BC110" s="4" t="str">
        <f t="shared" si="65"/>
        <v>D6550</v>
      </c>
      <c r="BE110" s="4" t="str">
        <f t="shared" si="66"/>
        <v>D6650</v>
      </c>
      <c r="BG110" s="4" t="str">
        <f t="shared" si="67"/>
        <v>D6750</v>
      </c>
      <c r="BI110" s="4" t="str">
        <f t="shared" si="68"/>
        <v>D6850</v>
      </c>
      <c r="BK110" s="4" t="str">
        <f t="shared" si="69"/>
        <v>D6950</v>
      </c>
      <c r="BM110" s="4" t="str">
        <f t="shared" si="70"/>
        <v>D7050</v>
      </c>
      <c r="BO110" s="4" t="str">
        <f t="shared" si="71"/>
        <v>D7150</v>
      </c>
    </row>
    <row r="112" s="4" customFormat="1" spans="2:67">
      <c r="B112" s="4">
        <f>B110+2</f>
        <v>4052</v>
      </c>
      <c r="C112" s="4" t="str">
        <f t="shared" si="42"/>
        <v>D4052</v>
      </c>
      <c r="E112" s="4" t="str">
        <f t="shared" si="43"/>
        <v>D4152</v>
      </c>
      <c r="G112" s="4" t="str">
        <f t="shared" si="44"/>
        <v>D4252</v>
      </c>
      <c r="I112" s="4" t="str">
        <f t="shared" si="45"/>
        <v>D4352</v>
      </c>
      <c r="K112" s="4" t="str">
        <f t="shared" si="46"/>
        <v>D4452</v>
      </c>
      <c r="M112" s="4" t="str">
        <f t="shared" si="47"/>
        <v>D4552</v>
      </c>
      <c r="O112" s="4" t="str">
        <f t="shared" si="48"/>
        <v>D4652</v>
      </c>
      <c r="Q112" s="4" t="str">
        <f t="shared" si="49"/>
        <v>D4752</v>
      </c>
      <c r="S112" s="4" t="str">
        <f t="shared" si="50"/>
        <v>D4852</v>
      </c>
      <c r="U112" s="4" t="str">
        <f t="shared" si="51"/>
        <v>D4952</v>
      </c>
      <c r="W112" s="4" t="str">
        <f t="shared" si="52"/>
        <v>D5052</v>
      </c>
      <c r="Y112" s="4" t="str">
        <f t="shared" si="53"/>
        <v>D5152</v>
      </c>
      <c r="AA112" s="4" t="str">
        <f t="shared" si="54"/>
        <v>D5252</v>
      </c>
      <c r="AC112" s="4" t="str">
        <f t="shared" si="55"/>
        <v>D5352</v>
      </c>
      <c r="AE112" s="4" t="str">
        <f t="shared" si="56"/>
        <v>D5452</v>
      </c>
      <c r="AG112" s="4" t="str">
        <f t="shared" si="57"/>
        <v>D5552</v>
      </c>
      <c r="AI112" s="4" t="str">
        <f t="shared" si="58"/>
        <v>D5652</v>
      </c>
      <c r="AK112" s="4" t="str">
        <f>$B$2&amp;($B112+1700)</f>
        <v>D5752</v>
      </c>
      <c r="AM112" s="4" t="str">
        <f>$B$2&amp;($B112+1800)</f>
        <v>D5852</v>
      </c>
      <c r="AO112" s="4" t="str">
        <f>$B$2&amp;($B112+1900)</f>
        <v>D5952</v>
      </c>
      <c r="AQ112" s="4" t="str">
        <f t="shared" si="59"/>
        <v>D5952</v>
      </c>
      <c r="AS112" s="4" t="str">
        <f t="shared" si="60"/>
        <v>D6052</v>
      </c>
      <c r="AU112" s="4" t="str">
        <f t="shared" si="61"/>
        <v>D6152</v>
      </c>
      <c r="AW112" s="4" t="str">
        <f t="shared" si="62"/>
        <v>D6252</v>
      </c>
      <c r="AY112" s="4" t="str">
        <f t="shared" si="63"/>
        <v>D6352</v>
      </c>
      <c r="BA112" s="4" t="str">
        <f t="shared" si="64"/>
        <v>D6452</v>
      </c>
      <c r="BC112" s="4" t="str">
        <f t="shared" si="65"/>
        <v>D6552</v>
      </c>
      <c r="BE112" s="4" t="str">
        <f t="shared" si="66"/>
        <v>D6652</v>
      </c>
      <c r="BG112" s="4" t="str">
        <f t="shared" si="67"/>
        <v>D6752</v>
      </c>
      <c r="BI112" s="4" t="str">
        <f t="shared" si="68"/>
        <v>D6852</v>
      </c>
      <c r="BK112" s="4" t="str">
        <f t="shared" si="69"/>
        <v>D6952</v>
      </c>
      <c r="BM112" s="4" t="str">
        <f t="shared" si="70"/>
        <v>D7052</v>
      </c>
      <c r="BO112" s="4" t="str">
        <f t="shared" si="71"/>
        <v>D7152</v>
      </c>
    </row>
    <row r="114" s="4" customFormat="1" spans="2:67">
      <c r="B114" s="4">
        <f>B112+2</f>
        <v>4054</v>
      </c>
      <c r="C114" s="4" t="str">
        <f t="shared" si="42"/>
        <v>D4054</v>
      </c>
      <c r="E114" s="4" t="str">
        <f t="shared" si="43"/>
        <v>D4154</v>
      </c>
      <c r="G114" s="4" t="str">
        <f t="shared" si="44"/>
        <v>D4254</v>
      </c>
      <c r="I114" s="4" t="str">
        <f t="shared" si="45"/>
        <v>D4354</v>
      </c>
      <c r="K114" s="4" t="str">
        <f t="shared" si="46"/>
        <v>D4454</v>
      </c>
      <c r="M114" s="4" t="str">
        <f t="shared" si="47"/>
        <v>D4554</v>
      </c>
      <c r="O114" s="4" t="str">
        <f t="shared" si="48"/>
        <v>D4654</v>
      </c>
      <c r="Q114" s="4" t="str">
        <f t="shared" si="49"/>
        <v>D4754</v>
      </c>
      <c r="S114" s="4" t="str">
        <f t="shared" si="50"/>
        <v>D4854</v>
      </c>
      <c r="U114" s="4" t="str">
        <f t="shared" si="51"/>
        <v>D4954</v>
      </c>
      <c r="W114" s="4" t="str">
        <f t="shared" si="52"/>
        <v>D5054</v>
      </c>
      <c r="Y114" s="4" t="str">
        <f t="shared" si="53"/>
        <v>D5154</v>
      </c>
      <c r="AA114" s="4" t="str">
        <f t="shared" si="54"/>
        <v>D5254</v>
      </c>
      <c r="AC114" s="4" t="str">
        <f t="shared" si="55"/>
        <v>D5354</v>
      </c>
      <c r="AE114" s="4" t="str">
        <f t="shared" si="56"/>
        <v>D5454</v>
      </c>
      <c r="AG114" s="4" t="str">
        <f t="shared" si="57"/>
        <v>D5554</v>
      </c>
      <c r="AI114" s="4" t="str">
        <f t="shared" si="58"/>
        <v>D5654</v>
      </c>
      <c r="AK114" s="4" t="str">
        <f>$B$2&amp;($B114+1700)</f>
        <v>D5754</v>
      </c>
      <c r="AM114" s="4" t="str">
        <f>$B$2&amp;($B114+1800)</f>
        <v>D5854</v>
      </c>
      <c r="AO114" s="4" t="str">
        <f>$B$2&amp;($B114+1900)</f>
        <v>D5954</v>
      </c>
      <c r="AQ114" s="4" t="str">
        <f t="shared" si="59"/>
        <v>D5954</v>
      </c>
      <c r="AS114" s="4" t="str">
        <f t="shared" si="60"/>
        <v>D6054</v>
      </c>
      <c r="AU114" s="4" t="str">
        <f t="shared" si="61"/>
        <v>D6154</v>
      </c>
      <c r="AW114" s="4" t="str">
        <f t="shared" si="62"/>
        <v>D6254</v>
      </c>
      <c r="AY114" s="4" t="str">
        <f t="shared" si="63"/>
        <v>D6354</v>
      </c>
      <c r="BA114" s="4" t="str">
        <f t="shared" si="64"/>
        <v>D6454</v>
      </c>
      <c r="BC114" s="4" t="str">
        <f t="shared" si="65"/>
        <v>D6554</v>
      </c>
      <c r="BE114" s="4" t="str">
        <f t="shared" si="66"/>
        <v>D6654</v>
      </c>
      <c r="BG114" s="4" t="str">
        <f t="shared" si="67"/>
        <v>D6754</v>
      </c>
      <c r="BI114" s="4" t="str">
        <f t="shared" si="68"/>
        <v>D6854</v>
      </c>
      <c r="BK114" s="4" t="str">
        <f t="shared" si="69"/>
        <v>D6954</v>
      </c>
      <c r="BM114" s="4" t="str">
        <f t="shared" si="70"/>
        <v>D7054</v>
      </c>
      <c r="BO114" s="4" t="str">
        <f t="shared" si="71"/>
        <v>D7154</v>
      </c>
    </row>
    <row r="116" s="4" customFormat="1" spans="2:67">
      <c r="B116" s="4">
        <f>B114+2</f>
        <v>4056</v>
      </c>
      <c r="C116" s="4" t="str">
        <f t="shared" si="42"/>
        <v>D4056</v>
      </c>
      <c r="E116" s="4" t="str">
        <f t="shared" si="43"/>
        <v>D4156</v>
      </c>
      <c r="G116" s="4" t="str">
        <f t="shared" si="44"/>
        <v>D4256</v>
      </c>
      <c r="I116" s="4" t="str">
        <f t="shared" si="45"/>
        <v>D4356</v>
      </c>
      <c r="K116" s="4" t="str">
        <f t="shared" si="46"/>
        <v>D4456</v>
      </c>
      <c r="M116" s="4" t="str">
        <f t="shared" si="47"/>
        <v>D4556</v>
      </c>
      <c r="O116" s="4" t="str">
        <f t="shared" si="48"/>
        <v>D4656</v>
      </c>
      <c r="Q116" s="4" t="str">
        <f t="shared" si="49"/>
        <v>D4756</v>
      </c>
      <c r="S116" s="4" t="str">
        <f t="shared" si="50"/>
        <v>D4856</v>
      </c>
      <c r="U116" s="4" t="str">
        <f t="shared" si="51"/>
        <v>D4956</v>
      </c>
      <c r="W116" s="4" t="str">
        <f t="shared" si="52"/>
        <v>D5056</v>
      </c>
      <c r="Y116" s="4" t="str">
        <f t="shared" si="53"/>
        <v>D5156</v>
      </c>
      <c r="AA116" s="4" t="str">
        <f t="shared" si="54"/>
        <v>D5256</v>
      </c>
      <c r="AC116" s="4" t="str">
        <f t="shared" si="55"/>
        <v>D5356</v>
      </c>
      <c r="AE116" s="4" t="str">
        <f t="shared" si="56"/>
        <v>D5456</v>
      </c>
      <c r="AG116" s="4" t="str">
        <f t="shared" si="57"/>
        <v>D5556</v>
      </c>
      <c r="AI116" s="4" t="str">
        <f t="shared" si="58"/>
        <v>D5656</v>
      </c>
      <c r="AK116" s="4" t="str">
        <f>$B$2&amp;($B116+1700)</f>
        <v>D5756</v>
      </c>
      <c r="AM116" s="4" t="str">
        <f>$B$2&amp;($B116+1800)</f>
        <v>D5856</v>
      </c>
      <c r="AO116" s="4" t="str">
        <f>$B$2&amp;($B116+1900)</f>
        <v>D5956</v>
      </c>
      <c r="AQ116" s="4" t="str">
        <f t="shared" si="59"/>
        <v>D5956</v>
      </c>
      <c r="AS116" s="4" t="str">
        <f t="shared" si="60"/>
        <v>D6056</v>
      </c>
      <c r="AU116" s="4" t="str">
        <f t="shared" si="61"/>
        <v>D6156</v>
      </c>
      <c r="AW116" s="4" t="str">
        <f t="shared" si="62"/>
        <v>D6256</v>
      </c>
      <c r="AY116" s="4" t="str">
        <f t="shared" si="63"/>
        <v>D6356</v>
      </c>
      <c r="BA116" s="4" t="str">
        <f t="shared" si="64"/>
        <v>D6456</v>
      </c>
      <c r="BC116" s="4" t="str">
        <f t="shared" si="65"/>
        <v>D6556</v>
      </c>
      <c r="BE116" s="4" t="str">
        <f t="shared" si="66"/>
        <v>D6656</v>
      </c>
      <c r="BG116" s="4" t="str">
        <f t="shared" si="67"/>
        <v>D6756</v>
      </c>
      <c r="BI116" s="4" t="str">
        <f t="shared" si="68"/>
        <v>D6856</v>
      </c>
      <c r="BK116" s="4" t="str">
        <f t="shared" si="69"/>
        <v>D6956</v>
      </c>
      <c r="BM116" s="4" t="str">
        <f t="shared" si="70"/>
        <v>D7056</v>
      </c>
      <c r="BO116" s="4" t="str">
        <f t="shared" si="71"/>
        <v>D7156</v>
      </c>
    </row>
    <row r="118" s="4" customFormat="1" spans="2:67">
      <c r="B118" s="4">
        <f>B116+2</f>
        <v>4058</v>
      </c>
      <c r="C118" s="4" t="str">
        <f t="shared" si="42"/>
        <v>D4058</v>
      </c>
      <c r="E118" s="4" t="str">
        <f t="shared" si="43"/>
        <v>D4158</v>
      </c>
      <c r="G118" s="4" t="str">
        <f t="shared" si="44"/>
        <v>D4258</v>
      </c>
      <c r="I118" s="4" t="str">
        <f t="shared" si="45"/>
        <v>D4358</v>
      </c>
      <c r="K118" s="4" t="str">
        <f t="shared" si="46"/>
        <v>D4458</v>
      </c>
      <c r="M118" s="4" t="str">
        <f t="shared" si="47"/>
        <v>D4558</v>
      </c>
      <c r="O118" s="4" t="str">
        <f t="shared" si="48"/>
        <v>D4658</v>
      </c>
      <c r="Q118" s="4" t="str">
        <f t="shared" si="49"/>
        <v>D4758</v>
      </c>
      <c r="S118" s="4" t="str">
        <f t="shared" si="50"/>
        <v>D4858</v>
      </c>
      <c r="U118" s="4" t="str">
        <f t="shared" si="51"/>
        <v>D4958</v>
      </c>
      <c r="W118" s="4" t="str">
        <f t="shared" si="52"/>
        <v>D5058</v>
      </c>
      <c r="Y118" s="4" t="str">
        <f t="shared" si="53"/>
        <v>D5158</v>
      </c>
      <c r="AA118" s="4" t="str">
        <f t="shared" si="54"/>
        <v>D5258</v>
      </c>
      <c r="AC118" s="4" t="str">
        <f t="shared" si="55"/>
        <v>D5358</v>
      </c>
      <c r="AE118" s="4" t="str">
        <f t="shared" si="56"/>
        <v>D5458</v>
      </c>
      <c r="AG118" s="4" t="str">
        <f t="shared" si="57"/>
        <v>D5558</v>
      </c>
      <c r="AI118" s="4" t="str">
        <f t="shared" si="58"/>
        <v>D5658</v>
      </c>
      <c r="AK118" s="4" t="str">
        <f>$B$2&amp;($B118+1700)</f>
        <v>D5758</v>
      </c>
      <c r="AM118" s="4" t="str">
        <f>$B$2&amp;($B118+1800)</f>
        <v>D5858</v>
      </c>
      <c r="AO118" s="4" t="str">
        <f>$B$2&amp;($B118+1900)</f>
        <v>D5958</v>
      </c>
      <c r="AQ118" s="4" t="str">
        <f t="shared" si="59"/>
        <v>D5958</v>
      </c>
      <c r="AS118" s="4" t="str">
        <f t="shared" si="60"/>
        <v>D6058</v>
      </c>
      <c r="AU118" s="4" t="str">
        <f t="shared" si="61"/>
        <v>D6158</v>
      </c>
      <c r="AW118" s="4" t="str">
        <f t="shared" si="62"/>
        <v>D6258</v>
      </c>
      <c r="AY118" s="4" t="str">
        <f t="shared" si="63"/>
        <v>D6358</v>
      </c>
      <c r="BA118" s="4" t="str">
        <f t="shared" si="64"/>
        <v>D6458</v>
      </c>
      <c r="BC118" s="4" t="str">
        <f t="shared" si="65"/>
        <v>D6558</v>
      </c>
      <c r="BE118" s="4" t="str">
        <f t="shared" si="66"/>
        <v>D6658</v>
      </c>
      <c r="BG118" s="4" t="str">
        <f t="shared" si="67"/>
        <v>D6758</v>
      </c>
      <c r="BI118" s="4" t="str">
        <f t="shared" si="68"/>
        <v>D6858</v>
      </c>
      <c r="BK118" s="4" t="str">
        <f t="shared" si="69"/>
        <v>D6958</v>
      </c>
      <c r="BM118" s="4" t="str">
        <f t="shared" si="70"/>
        <v>D7058</v>
      </c>
      <c r="BO118" s="4" t="str">
        <f t="shared" si="71"/>
        <v>D7158</v>
      </c>
    </row>
    <row r="120" s="4" customFormat="1" spans="1:67">
      <c r="A120" s="4" t="s">
        <v>3697</v>
      </c>
      <c r="B120" s="4">
        <f>B118+2</f>
        <v>4060</v>
      </c>
      <c r="C120" s="4" t="str">
        <f t="shared" si="42"/>
        <v>D4060</v>
      </c>
      <c r="D120" s="4" t="str">
        <f>"U0_1"&amp;$A120</f>
        <v>U0_1加速时间</v>
      </c>
      <c r="E120" s="4" t="str">
        <f t="shared" si="43"/>
        <v>D4160</v>
      </c>
      <c r="F120" s="4" t="str">
        <f>"U0_2"&amp;$A120</f>
        <v>U0_2加速时间</v>
      </c>
      <c r="G120" s="4" t="str">
        <f t="shared" si="44"/>
        <v>D4260</v>
      </c>
      <c r="H120" s="4" t="str">
        <f>"U0_3"&amp;$A120</f>
        <v>U0_3加速时间</v>
      </c>
      <c r="I120" s="4" t="str">
        <f t="shared" si="45"/>
        <v>D4360</v>
      </c>
      <c r="J120" s="4" t="str">
        <f>"U0_4"&amp;$A120</f>
        <v>U0_4加速时间</v>
      </c>
      <c r="K120" s="4" t="str">
        <f t="shared" si="46"/>
        <v>D4460</v>
      </c>
      <c r="L120" s="4" t="str">
        <f>"U0_5"&amp;$A120</f>
        <v>U0_5加速时间</v>
      </c>
      <c r="M120" s="4" t="str">
        <f t="shared" si="47"/>
        <v>D4560</v>
      </c>
      <c r="N120" s="4" t="str">
        <f>"U0_6"&amp;$A120</f>
        <v>U0_6加速时间</v>
      </c>
      <c r="O120" s="4" t="str">
        <f t="shared" si="48"/>
        <v>D4660</v>
      </c>
      <c r="P120" s="4" t="str">
        <f>"U0_7"&amp;$A120</f>
        <v>U0_7加速时间</v>
      </c>
      <c r="Q120" s="4" t="str">
        <f t="shared" si="49"/>
        <v>D4760</v>
      </c>
      <c r="R120" s="4" t="str">
        <f>"U0_8"&amp;$A120</f>
        <v>U0_8加速时间</v>
      </c>
      <c r="S120" s="4" t="str">
        <f t="shared" si="50"/>
        <v>D4860</v>
      </c>
      <c r="T120" s="4" t="str">
        <f>"U0_9"&amp;$A120</f>
        <v>U0_9加速时间</v>
      </c>
      <c r="U120" s="4" t="str">
        <f t="shared" si="51"/>
        <v>D4960</v>
      </c>
      <c r="V120" s="4" t="str">
        <f>"U0_10"&amp;$A120</f>
        <v>U0_10加速时间</v>
      </c>
      <c r="W120" s="4" t="str">
        <f t="shared" si="52"/>
        <v>D5060</v>
      </c>
      <c r="X120" s="4" t="str">
        <f>"U0_11"&amp;$A120</f>
        <v>U0_11加速时间</v>
      </c>
      <c r="Y120" s="4" t="str">
        <f t="shared" si="53"/>
        <v>D5160</v>
      </c>
      <c r="Z120" s="4" t="str">
        <f>"U0_12"&amp;$A120</f>
        <v>U0_12加速时间</v>
      </c>
      <c r="AA120" s="4" t="str">
        <f t="shared" si="54"/>
        <v>D5260</v>
      </c>
      <c r="AB120" s="4" t="str">
        <f>"U0_13"&amp;$A120</f>
        <v>U0_13加速时间</v>
      </c>
      <c r="AC120" s="4" t="str">
        <f t="shared" si="55"/>
        <v>D5360</v>
      </c>
      <c r="AD120" s="4" t="str">
        <f>"U0_14"&amp;$A120</f>
        <v>U0_14加速时间</v>
      </c>
      <c r="AE120" s="4" t="str">
        <f t="shared" si="56"/>
        <v>D5460</v>
      </c>
      <c r="AF120" s="4" t="str">
        <f>"U0_15"&amp;$A120</f>
        <v>U0_15加速时间</v>
      </c>
      <c r="AG120" s="4" t="str">
        <f t="shared" si="57"/>
        <v>D5560</v>
      </c>
      <c r="AH120" s="4" t="str">
        <f>"U0_16"&amp;$A120</f>
        <v>U0_16加速时间</v>
      </c>
      <c r="AI120" s="4" t="str">
        <f t="shared" si="58"/>
        <v>D5660</v>
      </c>
      <c r="AJ120" s="4" t="str">
        <f>"U2_1"&amp;$A120</f>
        <v>U2_1加速时间</v>
      </c>
      <c r="AK120" s="4" t="str">
        <f>$B$2&amp;($B120+1700)</f>
        <v>D5760</v>
      </c>
      <c r="AL120" s="4" t="str">
        <f>"U2_2"&amp;$A120</f>
        <v>U2_2加速时间</v>
      </c>
      <c r="AM120" s="4" t="str">
        <f>$B$2&amp;($B120+1800)</f>
        <v>D5860</v>
      </c>
      <c r="AN120" s="4" t="str">
        <f>"U2_3"&amp;$A120</f>
        <v>U2_3加速时间</v>
      </c>
      <c r="AO120" s="4" t="str">
        <f>$B$2&amp;($B120+1900)</f>
        <v>D5960</v>
      </c>
      <c r="AP120" s="4" t="str">
        <f>"U2_4"&amp;$A120</f>
        <v>U2_4加速时间</v>
      </c>
      <c r="AQ120" s="4" t="str">
        <f t="shared" si="59"/>
        <v>D5960</v>
      </c>
      <c r="AR120" s="4" t="s">
        <v>4502</v>
      </c>
      <c r="AS120" s="4" t="str">
        <f t="shared" si="60"/>
        <v>D6060</v>
      </c>
      <c r="AT120" s="4" t="s">
        <v>4502</v>
      </c>
      <c r="AU120" s="4" t="str">
        <f t="shared" si="61"/>
        <v>D6160</v>
      </c>
      <c r="AV120" s="4" t="s">
        <v>4503</v>
      </c>
      <c r="AW120" s="4" t="str">
        <f t="shared" si="62"/>
        <v>D6260</v>
      </c>
      <c r="AX120" s="4" t="s">
        <v>4504</v>
      </c>
      <c r="AY120" s="4" t="str">
        <f t="shared" si="63"/>
        <v>D6360</v>
      </c>
      <c r="AZ120" s="4" t="s">
        <v>4505</v>
      </c>
      <c r="BA120" s="4" t="str">
        <f t="shared" si="64"/>
        <v>D6460</v>
      </c>
      <c r="BB120" s="4" t="s">
        <v>4506</v>
      </c>
      <c r="BC120" s="4" t="str">
        <f t="shared" si="65"/>
        <v>D6560</v>
      </c>
      <c r="BD120" s="4" t="s">
        <v>4507</v>
      </c>
      <c r="BE120" s="4" t="str">
        <f t="shared" si="66"/>
        <v>D6660</v>
      </c>
      <c r="BF120" s="4" t="s">
        <v>4508</v>
      </c>
      <c r="BG120" s="4" t="str">
        <f t="shared" si="67"/>
        <v>D6760</v>
      </c>
      <c r="BH120" s="4" t="s">
        <v>4509</v>
      </c>
      <c r="BI120" s="4" t="str">
        <f t="shared" si="68"/>
        <v>D6860</v>
      </c>
      <c r="BJ120" s="4" t="s">
        <v>4510</v>
      </c>
      <c r="BK120" s="4" t="str">
        <f t="shared" si="69"/>
        <v>D6960</v>
      </c>
      <c r="BL120" s="4" t="s">
        <v>4511</v>
      </c>
      <c r="BM120" s="4" t="str">
        <f t="shared" si="70"/>
        <v>D7060</v>
      </c>
      <c r="BN120" s="4" t="s">
        <v>4512</v>
      </c>
      <c r="BO120" s="4" t="str">
        <f t="shared" si="71"/>
        <v>D7160</v>
      </c>
    </row>
    <row r="122" s="4" customFormat="1" spans="1:67">
      <c r="A122" s="4" t="s">
        <v>3698</v>
      </c>
      <c r="B122" s="4">
        <f>B120+2</f>
        <v>4062</v>
      </c>
      <c r="C122" s="4" t="str">
        <f t="shared" si="42"/>
        <v>D4062</v>
      </c>
      <c r="D122" s="4" t="str">
        <f t="shared" ref="D122:D138" si="72">"U0_1"&amp;$A122</f>
        <v>U0_1减速时间</v>
      </c>
      <c r="E122" s="4" t="str">
        <f t="shared" si="43"/>
        <v>D4162</v>
      </c>
      <c r="F122" s="4" t="str">
        <f t="shared" ref="F122:F138" si="73">"U0_2"&amp;$A122</f>
        <v>U0_2减速时间</v>
      </c>
      <c r="G122" s="4" t="str">
        <f t="shared" si="44"/>
        <v>D4262</v>
      </c>
      <c r="H122" s="4" t="str">
        <f t="shared" ref="H122:H138" si="74">"U0_3"&amp;$A122</f>
        <v>U0_3减速时间</v>
      </c>
      <c r="I122" s="4" t="str">
        <f t="shared" si="45"/>
        <v>D4362</v>
      </c>
      <c r="J122" s="4" t="str">
        <f t="shared" ref="J122:J138" si="75">"U0_4"&amp;$A122</f>
        <v>U0_4减速时间</v>
      </c>
      <c r="K122" s="4" t="str">
        <f t="shared" si="46"/>
        <v>D4462</v>
      </c>
      <c r="L122" s="4" t="str">
        <f t="shared" ref="L122:L134" si="76">"U0_5"&amp;$A122</f>
        <v>U0_5减速时间</v>
      </c>
      <c r="M122" s="4" t="str">
        <f t="shared" si="47"/>
        <v>D4562</v>
      </c>
      <c r="N122" s="4" t="str">
        <f t="shared" ref="N122:N136" si="77">"U0_6"&amp;$A122</f>
        <v>U0_6减速时间</v>
      </c>
      <c r="O122" s="4" t="str">
        <f t="shared" si="48"/>
        <v>D4662</v>
      </c>
      <c r="P122" s="4" t="str">
        <f t="shared" ref="P122:P136" si="78">"U0_7"&amp;$A122</f>
        <v>U0_7减速时间</v>
      </c>
      <c r="Q122" s="4" t="str">
        <f t="shared" si="49"/>
        <v>D4762</v>
      </c>
      <c r="R122" s="4" t="str">
        <f t="shared" ref="R122:R136" si="79">"U0_8"&amp;$A122</f>
        <v>U0_8减速时间</v>
      </c>
      <c r="S122" s="4" t="str">
        <f t="shared" si="50"/>
        <v>D4862</v>
      </c>
      <c r="T122" s="4" t="str">
        <f t="shared" ref="T122:T136" si="80">"U0_9"&amp;$A122</f>
        <v>U0_9减速时间</v>
      </c>
      <c r="U122" s="4" t="str">
        <f t="shared" si="51"/>
        <v>D4962</v>
      </c>
      <c r="V122" s="4" t="str">
        <f t="shared" ref="V122:V136" si="81">"U0_10"&amp;$A122</f>
        <v>U0_10减速时间</v>
      </c>
      <c r="W122" s="4" t="str">
        <f t="shared" si="52"/>
        <v>D5062</v>
      </c>
      <c r="X122" s="4" t="str">
        <f t="shared" ref="X122:X136" si="82">"U0_11"&amp;$A122</f>
        <v>U0_11减速时间</v>
      </c>
      <c r="Y122" s="4" t="str">
        <f t="shared" si="53"/>
        <v>D5162</v>
      </c>
      <c r="Z122" s="4" t="str">
        <f t="shared" ref="Z122:Z136" si="83">"U0_12"&amp;$A122</f>
        <v>U0_12减速时间</v>
      </c>
      <c r="AA122" s="4" t="str">
        <f t="shared" si="54"/>
        <v>D5262</v>
      </c>
      <c r="AB122" s="4" t="str">
        <f t="shared" ref="AB122:AB136" si="84">"U0_13"&amp;$A122</f>
        <v>U0_13减速时间</v>
      </c>
      <c r="AC122" s="4" t="str">
        <f t="shared" si="55"/>
        <v>D5362</v>
      </c>
      <c r="AD122" s="4" t="str">
        <f t="shared" ref="AD122:AD136" si="85">"U0_14"&amp;$A122</f>
        <v>U0_14减速时间</v>
      </c>
      <c r="AE122" s="4" t="str">
        <f t="shared" si="56"/>
        <v>D5462</v>
      </c>
      <c r="AF122" s="4" t="str">
        <f t="shared" ref="AF122:AF136" si="86">"U0_15"&amp;$A122</f>
        <v>U0_15减速时间</v>
      </c>
      <c r="AG122" s="4" t="str">
        <f t="shared" si="57"/>
        <v>D5562</v>
      </c>
      <c r="AH122" s="4" t="str">
        <f t="shared" ref="AH122:AH136" si="87">"U0_16"&amp;$A122</f>
        <v>U0_16减速时间</v>
      </c>
      <c r="AI122" s="4" t="str">
        <f t="shared" si="58"/>
        <v>D5662</v>
      </c>
      <c r="AJ122" s="4" t="str">
        <f>"U2_1"&amp;$A122</f>
        <v>U2_1减速时间</v>
      </c>
      <c r="AK122" s="4" t="str">
        <f>$B$2&amp;($B122+1700)</f>
        <v>D5762</v>
      </c>
      <c r="AL122" s="4" t="str">
        <f>"U2_2"&amp;$A122</f>
        <v>U2_2减速时间</v>
      </c>
      <c r="AM122" s="4" t="str">
        <f>$B$2&amp;($B122+1800)</f>
        <v>D5862</v>
      </c>
      <c r="AN122" s="4" t="str">
        <f>"U2_3"&amp;$A122</f>
        <v>U2_3减速时间</v>
      </c>
      <c r="AO122" s="4" t="str">
        <f>$B$2&amp;($B122+1900)</f>
        <v>D5962</v>
      </c>
      <c r="AP122" s="4" t="str">
        <f>"U2_4"&amp;$A122</f>
        <v>U2_4减速时间</v>
      </c>
      <c r="AQ122" s="4" t="str">
        <f t="shared" si="59"/>
        <v>D5962</v>
      </c>
      <c r="AR122" s="4" t="s">
        <v>4513</v>
      </c>
      <c r="AS122" s="4" t="str">
        <f t="shared" si="60"/>
        <v>D6062</v>
      </c>
      <c r="AT122" s="4" t="s">
        <v>4513</v>
      </c>
      <c r="AU122" s="4" t="str">
        <f t="shared" si="61"/>
        <v>D6162</v>
      </c>
      <c r="AV122" s="4" t="s">
        <v>4514</v>
      </c>
      <c r="AW122" s="4" t="str">
        <f t="shared" si="62"/>
        <v>D6262</v>
      </c>
      <c r="AX122" s="4" t="s">
        <v>4515</v>
      </c>
      <c r="AY122" s="4" t="str">
        <f t="shared" si="63"/>
        <v>D6362</v>
      </c>
      <c r="AZ122" s="4" t="s">
        <v>4516</v>
      </c>
      <c r="BA122" s="4" t="str">
        <f t="shared" si="64"/>
        <v>D6462</v>
      </c>
      <c r="BB122" s="4" t="s">
        <v>4517</v>
      </c>
      <c r="BC122" s="4" t="str">
        <f t="shared" si="65"/>
        <v>D6562</v>
      </c>
      <c r="BD122" s="4" t="s">
        <v>4518</v>
      </c>
      <c r="BE122" s="4" t="str">
        <f t="shared" si="66"/>
        <v>D6662</v>
      </c>
      <c r="BF122" s="4" t="s">
        <v>4519</v>
      </c>
      <c r="BG122" s="4" t="str">
        <f t="shared" si="67"/>
        <v>D6762</v>
      </c>
      <c r="BH122" s="4" t="s">
        <v>4520</v>
      </c>
      <c r="BI122" s="4" t="str">
        <f t="shared" si="68"/>
        <v>D6862</v>
      </c>
      <c r="BJ122" s="4" t="s">
        <v>4521</v>
      </c>
      <c r="BK122" s="4" t="str">
        <f t="shared" si="69"/>
        <v>D6962</v>
      </c>
      <c r="BL122" s="4" t="s">
        <v>4522</v>
      </c>
      <c r="BM122" s="4" t="str">
        <f t="shared" si="70"/>
        <v>D7062</v>
      </c>
      <c r="BN122" s="4" t="s">
        <v>4523</v>
      </c>
      <c r="BO122" s="4" t="str">
        <f t="shared" si="71"/>
        <v>D7162</v>
      </c>
    </row>
    <row r="124" s="4" customFormat="1" spans="1:67">
      <c r="A124" s="4" t="s">
        <v>4524</v>
      </c>
      <c r="B124" s="4">
        <f>B122+2</f>
        <v>4064</v>
      </c>
      <c r="C124" s="6" t="str">
        <f t="shared" si="42"/>
        <v>D4064</v>
      </c>
      <c r="D124" s="6" t="str">
        <f t="shared" si="72"/>
        <v>U0_1JOG寸动低速</v>
      </c>
      <c r="E124" s="4" t="str">
        <f t="shared" si="43"/>
        <v>D4164</v>
      </c>
      <c r="F124" s="4" t="str">
        <f t="shared" si="73"/>
        <v>U0_2JOG寸动低速</v>
      </c>
      <c r="G124" s="4" t="str">
        <f t="shared" si="44"/>
        <v>D4264</v>
      </c>
      <c r="H124" s="4" t="str">
        <f t="shared" si="74"/>
        <v>U0_3JOG寸动低速</v>
      </c>
      <c r="I124" s="4" t="str">
        <f t="shared" si="45"/>
        <v>D4364</v>
      </c>
      <c r="J124" s="4" t="str">
        <f t="shared" si="75"/>
        <v>U0_4JOG寸动低速</v>
      </c>
      <c r="K124" s="4" t="str">
        <f t="shared" si="46"/>
        <v>D4464</v>
      </c>
      <c r="L124" s="4" t="str">
        <f t="shared" si="76"/>
        <v>U0_5JOG寸动低速</v>
      </c>
      <c r="M124" s="4" t="str">
        <f t="shared" si="47"/>
        <v>D4564</v>
      </c>
      <c r="N124" s="4" t="str">
        <f t="shared" si="77"/>
        <v>U0_6JOG寸动低速</v>
      </c>
      <c r="O124" s="4" t="str">
        <f t="shared" si="48"/>
        <v>D4664</v>
      </c>
      <c r="P124" s="4" t="str">
        <f t="shared" si="78"/>
        <v>U0_7JOG寸动低速</v>
      </c>
      <c r="Q124" s="4" t="str">
        <f t="shared" si="49"/>
        <v>D4764</v>
      </c>
      <c r="R124" s="4" t="str">
        <f t="shared" si="79"/>
        <v>U0_8JOG寸动低速</v>
      </c>
      <c r="S124" s="4" t="str">
        <f t="shared" si="50"/>
        <v>D4864</v>
      </c>
      <c r="T124" s="4" t="str">
        <f t="shared" si="80"/>
        <v>U0_9JOG寸动低速</v>
      </c>
      <c r="U124" s="4" t="str">
        <f t="shared" si="51"/>
        <v>D4964</v>
      </c>
      <c r="V124" s="4" t="str">
        <f t="shared" si="81"/>
        <v>U0_10JOG寸动低速</v>
      </c>
      <c r="W124" s="4" t="str">
        <f t="shared" si="52"/>
        <v>D5064</v>
      </c>
      <c r="X124" s="4" t="str">
        <f t="shared" si="82"/>
        <v>U0_11JOG寸动低速</v>
      </c>
      <c r="Y124" s="4" t="str">
        <f t="shared" si="53"/>
        <v>D5164</v>
      </c>
      <c r="Z124" s="4" t="str">
        <f t="shared" si="83"/>
        <v>U0_12JOG寸动低速</v>
      </c>
      <c r="AA124" s="4" t="str">
        <f t="shared" si="54"/>
        <v>D5264</v>
      </c>
      <c r="AB124" s="4" t="str">
        <f t="shared" si="84"/>
        <v>U0_13JOG寸动低速</v>
      </c>
      <c r="AC124" s="4" t="str">
        <f t="shared" si="55"/>
        <v>D5364</v>
      </c>
      <c r="AD124" s="4" t="str">
        <f t="shared" si="85"/>
        <v>U0_14JOG寸动低速</v>
      </c>
      <c r="AE124" s="4" t="str">
        <f t="shared" si="56"/>
        <v>D5464</v>
      </c>
      <c r="AF124" s="4" t="str">
        <f t="shared" si="86"/>
        <v>U0_15JOG寸动低速</v>
      </c>
      <c r="AG124" s="4" t="str">
        <f t="shared" si="57"/>
        <v>D5564</v>
      </c>
      <c r="AH124" s="4" t="str">
        <f t="shared" si="87"/>
        <v>U0_16JOG寸动低速</v>
      </c>
      <c r="AI124" s="4" t="str">
        <f t="shared" si="58"/>
        <v>D5664</v>
      </c>
      <c r="AJ124" s="4" t="str">
        <f>"U2_1"&amp;$A124</f>
        <v>U2_1JOG寸动低速</v>
      </c>
      <c r="AK124" s="4" t="str">
        <f>$B$2&amp;($B124+1700)</f>
        <v>D5764</v>
      </c>
      <c r="AL124" s="4" t="str">
        <f>"U2_2"&amp;$A124</f>
        <v>U2_2JOG寸动低速</v>
      </c>
      <c r="AM124" s="4" t="str">
        <f>$B$2&amp;($B124+1800)</f>
        <v>D5864</v>
      </c>
      <c r="AN124" s="4" t="str">
        <f>"U2_3"&amp;$A124</f>
        <v>U2_3JOG寸动低速</v>
      </c>
      <c r="AO124" s="4" t="str">
        <f>$B$2&amp;($B124+1900)</f>
        <v>D5964</v>
      </c>
      <c r="AP124" s="4" t="str">
        <f>"U2_4"&amp;$A124</f>
        <v>U2_4JOG寸动低速</v>
      </c>
      <c r="AQ124" s="4" t="str">
        <f t="shared" si="59"/>
        <v>D5964</v>
      </c>
      <c r="AR124" s="4" t="s">
        <v>4525</v>
      </c>
      <c r="AS124" s="4" t="str">
        <f t="shared" si="60"/>
        <v>D6064</v>
      </c>
      <c r="AT124" s="4" t="s">
        <v>4525</v>
      </c>
      <c r="AU124" s="4" t="str">
        <f t="shared" si="61"/>
        <v>D6164</v>
      </c>
      <c r="AV124" s="4" t="s">
        <v>4526</v>
      </c>
      <c r="AW124" s="4" t="str">
        <f t="shared" si="62"/>
        <v>D6264</v>
      </c>
      <c r="AX124" s="4" t="s">
        <v>4527</v>
      </c>
      <c r="AY124" s="4" t="str">
        <f t="shared" si="63"/>
        <v>D6364</v>
      </c>
      <c r="AZ124" s="4" t="s">
        <v>4528</v>
      </c>
      <c r="BA124" s="4" t="str">
        <f t="shared" si="64"/>
        <v>D6464</v>
      </c>
      <c r="BB124" s="4" t="s">
        <v>4529</v>
      </c>
      <c r="BC124" s="4" t="str">
        <f t="shared" si="65"/>
        <v>D6564</v>
      </c>
      <c r="BD124" s="4" t="s">
        <v>4530</v>
      </c>
      <c r="BE124" s="4" t="str">
        <f t="shared" si="66"/>
        <v>D6664</v>
      </c>
      <c r="BF124" s="4" t="s">
        <v>4531</v>
      </c>
      <c r="BG124" s="4" t="str">
        <f t="shared" si="67"/>
        <v>D6764</v>
      </c>
      <c r="BH124" s="4" t="s">
        <v>4532</v>
      </c>
      <c r="BI124" s="4" t="str">
        <f t="shared" si="68"/>
        <v>D6864</v>
      </c>
      <c r="BJ124" s="4" t="s">
        <v>4533</v>
      </c>
      <c r="BK124" s="4" t="str">
        <f t="shared" si="69"/>
        <v>D6964</v>
      </c>
      <c r="BL124" s="4" t="s">
        <v>4534</v>
      </c>
      <c r="BM124" s="4" t="str">
        <f t="shared" si="70"/>
        <v>D7064</v>
      </c>
      <c r="BN124" s="4" t="s">
        <v>4535</v>
      </c>
      <c r="BO124" s="4" t="str">
        <f t="shared" si="71"/>
        <v>D7164</v>
      </c>
    </row>
    <row r="125" s="4" customFormat="1" spans="3:4">
      <c r="C125" s="6"/>
      <c r="D125" s="6"/>
    </row>
    <row r="126" s="4" customFormat="1" spans="1:67">
      <c r="A126" s="140" t="s">
        <v>4536</v>
      </c>
      <c r="B126" s="4">
        <f>B124+2</f>
        <v>4066</v>
      </c>
      <c r="C126" s="6" t="str">
        <f t="shared" si="42"/>
        <v>D4066</v>
      </c>
      <c r="D126" s="140" t="str">
        <f t="shared" si="72"/>
        <v>U0_1JOG寸动高速</v>
      </c>
      <c r="E126" s="4" t="str">
        <f t="shared" si="43"/>
        <v>D4166</v>
      </c>
      <c r="F126" s="140" t="str">
        <f t="shared" si="73"/>
        <v>U0_2JOG寸动高速</v>
      </c>
      <c r="G126" s="4" t="str">
        <f t="shared" si="44"/>
        <v>D4266</v>
      </c>
      <c r="H126" s="140" t="str">
        <f t="shared" si="74"/>
        <v>U0_3JOG寸动高速</v>
      </c>
      <c r="I126" s="4" t="str">
        <f t="shared" si="45"/>
        <v>D4366</v>
      </c>
      <c r="J126" s="140" t="str">
        <f t="shared" si="75"/>
        <v>U0_4JOG寸动高速</v>
      </c>
      <c r="K126" s="4" t="str">
        <f t="shared" si="46"/>
        <v>D4466</v>
      </c>
      <c r="L126" s="4" t="str">
        <f t="shared" si="76"/>
        <v>U0_5JOG寸动高速</v>
      </c>
      <c r="M126" s="4" t="str">
        <f t="shared" si="47"/>
        <v>D4566</v>
      </c>
      <c r="N126" s="4" t="str">
        <f t="shared" si="77"/>
        <v>U0_6JOG寸动高速</v>
      </c>
      <c r="O126" s="4" t="str">
        <f t="shared" si="48"/>
        <v>D4666</v>
      </c>
      <c r="P126" s="4" t="str">
        <f t="shared" si="78"/>
        <v>U0_7JOG寸动高速</v>
      </c>
      <c r="Q126" s="4" t="str">
        <f t="shared" si="49"/>
        <v>D4766</v>
      </c>
      <c r="R126" s="4" t="str">
        <f t="shared" si="79"/>
        <v>U0_8JOG寸动高速</v>
      </c>
      <c r="S126" s="4" t="str">
        <f t="shared" si="50"/>
        <v>D4866</v>
      </c>
      <c r="T126" s="4" t="str">
        <f t="shared" si="80"/>
        <v>U0_9JOG寸动高速</v>
      </c>
      <c r="U126" s="4" t="str">
        <f t="shared" si="51"/>
        <v>D4966</v>
      </c>
      <c r="V126" s="4" t="str">
        <f t="shared" si="81"/>
        <v>U0_10JOG寸动高速</v>
      </c>
      <c r="W126" s="4" t="str">
        <f t="shared" si="52"/>
        <v>D5066</v>
      </c>
      <c r="X126" s="4" t="str">
        <f t="shared" si="82"/>
        <v>U0_11JOG寸动高速</v>
      </c>
      <c r="Y126" s="4" t="str">
        <f t="shared" si="53"/>
        <v>D5166</v>
      </c>
      <c r="Z126" s="4" t="str">
        <f t="shared" si="83"/>
        <v>U0_12JOG寸动高速</v>
      </c>
      <c r="AA126" s="4" t="str">
        <f t="shared" si="54"/>
        <v>D5266</v>
      </c>
      <c r="AB126" s="4" t="str">
        <f t="shared" si="84"/>
        <v>U0_13JOG寸动高速</v>
      </c>
      <c r="AC126" s="4" t="str">
        <f t="shared" si="55"/>
        <v>D5366</v>
      </c>
      <c r="AD126" s="4" t="str">
        <f t="shared" si="85"/>
        <v>U0_14JOG寸动高速</v>
      </c>
      <c r="AE126" s="4" t="str">
        <f t="shared" si="56"/>
        <v>D5466</v>
      </c>
      <c r="AF126" s="4" t="str">
        <f t="shared" si="86"/>
        <v>U0_15JOG寸动高速</v>
      </c>
      <c r="AG126" s="4" t="str">
        <f t="shared" si="57"/>
        <v>D5566</v>
      </c>
      <c r="AH126" s="4" t="str">
        <f t="shared" si="87"/>
        <v>U0_16JOG寸动高速</v>
      </c>
      <c r="AI126" s="4" t="str">
        <f t="shared" si="58"/>
        <v>D5666</v>
      </c>
      <c r="AJ126" s="4" t="str">
        <f>"U2_1"&amp;$A126</f>
        <v>U2_1JOG寸动高速</v>
      </c>
      <c r="AK126" s="4" t="str">
        <f>$B$2&amp;($B126+1700)</f>
        <v>D5766</v>
      </c>
      <c r="AL126" s="4" t="str">
        <f>"U2_2"&amp;$A126</f>
        <v>U2_2JOG寸动高速</v>
      </c>
      <c r="AM126" s="4" t="str">
        <f>$B$2&amp;($B126+1800)</f>
        <v>D5866</v>
      </c>
      <c r="AN126" s="4" t="str">
        <f>"U2_3"&amp;$A126</f>
        <v>U2_3JOG寸动高速</v>
      </c>
      <c r="AO126" s="4" t="str">
        <f>$B$2&amp;($B126+1900)</f>
        <v>D5966</v>
      </c>
      <c r="AP126" s="4" t="str">
        <f>"U2_4"&amp;$A126</f>
        <v>U2_4JOG寸动高速</v>
      </c>
      <c r="AQ126" s="4" t="str">
        <f t="shared" si="59"/>
        <v>D5966</v>
      </c>
      <c r="AR126" s="4" t="s">
        <v>4537</v>
      </c>
      <c r="AS126" s="4" t="str">
        <f t="shared" si="60"/>
        <v>D6066</v>
      </c>
      <c r="AT126" s="4" t="s">
        <v>4537</v>
      </c>
      <c r="AU126" s="4" t="str">
        <f t="shared" si="61"/>
        <v>D6166</v>
      </c>
      <c r="AV126" s="4" t="s">
        <v>4538</v>
      </c>
      <c r="AW126" s="4" t="str">
        <f t="shared" si="62"/>
        <v>D6266</v>
      </c>
      <c r="AX126" s="4" t="s">
        <v>4539</v>
      </c>
      <c r="AY126" s="4" t="str">
        <f t="shared" si="63"/>
        <v>D6366</v>
      </c>
      <c r="AZ126" s="4" t="s">
        <v>4540</v>
      </c>
      <c r="BA126" s="4" t="str">
        <f t="shared" si="64"/>
        <v>D6466</v>
      </c>
      <c r="BB126" s="4" t="s">
        <v>4541</v>
      </c>
      <c r="BC126" s="4" t="str">
        <f t="shared" si="65"/>
        <v>D6566</v>
      </c>
      <c r="BD126" s="4" t="s">
        <v>4542</v>
      </c>
      <c r="BE126" s="4" t="str">
        <f t="shared" si="66"/>
        <v>D6666</v>
      </c>
      <c r="BF126" s="4" t="s">
        <v>4543</v>
      </c>
      <c r="BG126" s="4" t="str">
        <f t="shared" si="67"/>
        <v>D6766</v>
      </c>
      <c r="BH126" s="4" t="s">
        <v>4544</v>
      </c>
      <c r="BI126" s="4" t="str">
        <f t="shared" si="68"/>
        <v>D6866</v>
      </c>
      <c r="BJ126" s="4" t="s">
        <v>4545</v>
      </c>
      <c r="BK126" s="4" t="str">
        <f t="shared" si="69"/>
        <v>D6966</v>
      </c>
      <c r="BL126" s="4" t="s">
        <v>4546</v>
      </c>
      <c r="BM126" s="4" t="str">
        <f t="shared" si="70"/>
        <v>D7066</v>
      </c>
      <c r="BN126" s="4" t="s">
        <v>4547</v>
      </c>
      <c r="BO126" s="4" t="str">
        <f t="shared" si="71"/>
        <v>D7166</v>
      </c>
    </row>
    <row r="127" s="4" customFormat="1" spans="1:10">
      <c r="A127" s="140"/>
      <c r="C127" s="6"/>
      <c r="D127" s="140"/>
      <c r="F127" s="140"/>
      <c r="H127" s="140"/>
      <c r="J127" s="140"/>
    </row>
    <row r="128" s="4" customFormat="1" spans="1:67">
      <c r="A128" s="140" t="s">
        <v>4548</v>
      </c>
      <c r="B128" s="4">
        <f>B126+2</f>
        <v>4068</v>
      </c>
      <c r="C128" s="4" t="str">
        <f t="shared" si="42"/>
        <v>D4068</v>
      </c>
      <c r="D128" s="140" t="str">
        <f t="shared" si="72"/>
        <v>U0_1JOG寸动脉冲</v>
      </c>
      <c r="E128" s="4" t="str">
        <f t="shared" si="43"/>
        <v>D4168</v>
      </c>
      <c r="F128" s="140" t="str">
        <f t="shared" si="73"/>
        <v>U0_2JOG寸动脉冲</v>
      </c>
      <c r="G128" s="4" t="str">
        <f t="shared" si="44"/>
        <v>D4268</v>
      </c>
      <c r="H128" s="140" t="str">
        <f t="shared" si="74"/>
        <v>U0_3JOG寸动脉冲</v>
      </c>
      <c r="I128" s="4" t="str">
        <f t="shared" si="45"/>
        <v>D4368</v>
      </c>
      <c r="J128" s="140" t="str">
        <f t="shared" si="75"/>
        <v>U0_4JOG寸动脉冲</v>
      </c>
      <c r="K128" s="4" t="str">
        <f t="shared" si="46"/>
        <v>D4468</v>
      </c>
      <c r="L128" s="4" t="str">
        <f t="shared" si="76"/>
        <v>U0_5JOG寸动脉冲</v>
      </c>
      <c r="M128" s="4" t="str">
        <f t="shared" si="47"/>
        <v>D4568</v>
      </c>
      <c r="N128" s="4" t="str">
        <f t="shared" si="77"/>
        <v>U0_6JOG寸动脉冲</v>
      </c>
      <c r="O128" s="4" t="str">
        <f t="shared" si="48"/>
        <v>D4668</v>
      </c>
      <c r="P128" s="4" t="str">
        <f t="shared" si="78"/>
        <v>U0_7JOG寸动脉冲</v>
      </c>
      <c r="Q128" s="4" t="str">
        <f t="shared" si="49"/>
        <v>D4768</v>
      </c>
      <c r="R128" s="4" t="str">
        <f t="shared" si="79"/>
        <v>U0_8JOG寸动脉冲</v>
      </c>
      <c r="S128" s="4" t="str">
        <f t="shared" si="50"/>
        <v>D4868</v>
      </c>
      <c r="T128" s="4" t="str">
        <f t="shared" si="80"/>
        <v>U0_9JOG寸动脉冲</v>
      </c>
      <c r="U128" s="4" t="str">
        <f t="shared" si="51"/>
        <v>D4968</v>
      </c>
      <c r="V128" s="4" t="str">
        <f t="shared" si="81"/>
        <v>U0_10JOG寸动脉冲</v>
      </c>
      <c r="W128" s="4" t="str">
        <f t="shared" si="52"/>
        <v>D5068</v>
      </c>
      <c r="X128" s="4" t="str">
        <f t="shared" si="82"/>
        <v>U0_11JOG寸动脉冲</v>
      </c>
      <c r="Y128" s="4" t="str">
        <f t="shared" si="53"/>
        <v>D5168</v>
      </c>
      <c r="Z128" s="4" t="str">
        <f t="shared" si="83"/>
        <v>U0_12JOG寸动脉冲</v>
      </c>
      <c r="AA128" s="4" t="str">
        <f t="shared" si="54"/>
        <v>D5268</v>
      </c>
      <c r="AB128" s="4" t="str">
        <f t="shared" si="84"/>
        <v>U0_13JOG寸动脉冲</v>
      </c>
      <c r="AC128" s="4" t="str">
        <f t="shared" si="55"/>
        <v>D5368</v>
      </c>
      <c r="AD128" s="4" t="str">
        <f t="shared" si="85"/>
        <v>U0_14JOG寸动脉冲</v>
      </c>
      <c r="AE128" s="4" t="str">
        <f t="shared" si="56"/>
        <v>D5468</v>
      </c>
      <c r="AF128" s="4" t="str">
        <f t="shared" si="86"/>
        <v>U0_15JOG寸动脉冲</v>
      </c>
      <c r="AG128" s="4" t="str">
        <f t="shared" si="57"/>
        <v>D5568</v>
      </c>
      <c r="AH128" s="4" t="str">
        <f t="shared" si="87"/>
        <v>U0_16JOG寸动脉冲</v>
      </c>
      <c r="AI128" s="4" t="str">
        <f t="shared" si="58"/>
        <v>D5668</v>
      </c>
      <c r="AJ128" s="4" t="str">
        <f>"U2_1"&amp;$A128</f>
        <v>U2_1JOG寸动脉冲</v>
      </c>
      <c r="AK128" s="4" t="str">
        <f>$B$2&amp;($B128+1700)</f>
        <v>D5768</v>
      </c>
      <c r="AL128" s="4" t="str">
        <f>"U2_2"&amp;$A128</f>
        <v>U2_2JOG寸动脉冲</v>
      </c>
      <c r="AM128" s="4" t="str">
        <f>$B$2&amp;($B128+1800)</f>
        <v>D5868</v>
      </c>
      <c r="AN128" s="4" t="str">
        <f>"U2_3"&amp;$A128</f>
        <v>U2_3JOG寸动脉冲</v>
      </c>
      <c r="AO128" s="4" t="str">
        <f>$B$2&amp;($B128+1900)</f>
        <v>D5968</v>
      </c>
      <c r="AP128" s="4" t="str">
        <f>"U2_4"&amp;$A128</f>
        <v>U2_4JOG寸动脉冲</v>
      </c>
      <c r="AQ128" s="4" t="str">
        <f t="shared" si="59"/>
        <v>D5968</v>
      </c>
      <c r="AR128" s="4" t="str">
        <f>"U2_5"&amp;$A128</f>
        <v>U2_5JOG寸动脉冲</v>
      </c>
      <c r="AS128" s="4" t="str">
        <f t="shared" si="60"/>
        <v>D6068</v>
      </c>
      <c r="AT128" s="4" t="s">
        <v>4549</v>
      </c>
      <c r="AU128" s="4" t="str">
        <f t="shared" si="61"/>
        <v>D6168</v>
      </c>
      <c r="AV128" s="4" t="s">
        <v>4550</v>
      </c>
      <c r="AW128" s="4" t="str">
        <f t="shared" si="62"/>
        <v>D6268</v>
      </c>
      <c r="AX128" s="4" t="s">
        <v>4551</v>
      </c>
      <c r="AY128" s="4" t="str">
        <f t="shared" si="63"/>
        <v>D6368</v>
      </c>
      <c r="AZ128" s="4" t="s">
        <v>4552</v>
      </c>
      <c r="BA128" s="4" t="str">
        <f t="shared" si="64"/>
        <v>D6468</v>
      </c>
      <c r="BB128" s="4" t="s">
        <v>4553</v>
      </c>
      <c r="BC128" s="4" t="str">
        <f t="shared" si="65"/>
        <v>D6568</v>
      </c>
      <c r="BD128" s="4" t="s">
        <v>4554</v>
      </c>
      <c r="BE128" s="4" t="str">
        <f t="shared" si="66"/>
        <v>D6668</v>
      </c>
      <c r="BF128" s="4" t="s">
        <v>4555</v>
      </c>
      <c r="BG128" s="4" t="str">
        <f t="shared" si="67"/>
        <v>D6768</v>
      </c>
      <c r="BH128" s="4" t="s">
        <v>4556</v>
      </c>
      <c r="BI128" s="4" t="str">
        <f t="shared" si="68"/>
        <v>D6868</v>
      </c>
      <c r="BJ128" s="4" t="s">
        <v>4557</v>
      </c>
      <c r="BK128" s="4" t="str">
        <f t="shared" si="69"/>
        <v>D6968</v>
      </c>
      <c r="BL128" s="4" t="s">
        <v>4558</v>
      </c>
      <c r="BM128" s="4" t="str">
        <f t="shared" si="70"/>
        <v>D7068</v>
      </c>
      <c r="BN128" s="4" t="s">
        <v>4559</v>
      </c>
      <c r="BO128" s="4" t="str">
        <f t="shared" si="71"/>
        <v>D7168</v>
      </c>
    </row>
    <row r="129" s="4" customFormat="1" spans="1:10">
      <c r="A129" s="140"/>
      <c r="D129" s="140"/>
      <c r="F129" s="140"/>
      <c r="H129" s="140"/>
      <c r="J129" s="140"/>
    </row>
    <row r="130" s="4" customFormat="1" spans="1:67">
      <c r="A130" s="140" t="s">
        <v>3703</v>
      </c>
      <c r="B130" s="4">
        <f>B128+2</f>
        <v>4070</v>
      </c>
      <c r="C130" s="4" t="str">
        <f t="shared" si="42"/>
        <v>D4070</v>
      </c>
      <c r="D130" s="140" t="str">
        <f t="shared" si="72"/>
        <v>U0_1速度倍率</v>
      </c>
      <c r="E130" s="4" t="str">
        <f t="shared" si="43"/>
        <v>D4170</v>
      </c>
      <c r="F130" s="140" t="str">
        <f t="shared" si="73"/>
        <v>U0_2速度倍率</v>
      </c>
      <c r="G130" s="4" t="str">
        <f t="shared" si="44"/>
        <v>D4270</v>
      </c>
      <c r="H130" s="140" t="str">
        <f t="shared" si="74"/>
        <v>U0_3速度倍率</v>
      </c>
      <c r="I130" s="4" t="str">
        <f t="shared" si="45"/>
        <v>D4370</v>
      </c>
      <c r="J130" s="140" t="str">
        <f t="shared" si="75"/>
        <v>U0_4速度倍率</v>
      </c>
      <c r="K130" s="4" t="str">
        <f t="shared" si="46"/>
        <v>D4470</v>
      </c>
      <c r="L130" s="4" t="str">
        <f t="shared" si="76"/>
        <v>U0_5速度倍率</v>
      </c>
      <c r="M130" s="4" t="str">
        <f t="shared" si="47"/>
        <v>D4570</v>
      </c>
      <c r="N130" s="4" t="str">
        <f t="shared" si="77"/>
        <v>U0_6速度倍率</v>
      </c>
      <c r="O130" s="4" t="str">
        <f t="shared" si="48"/>
        <v>D4670</v>
      </c>
      <c r="P130" s="4" t="str">
        <f t="shared" si="78"/>
        <v>U0_7速度倍率</v>
      </c>
      <c r="Q130" s="4" t="str">
        <f t="shared" si="49"/>
        <v>D4770</v>
      </c>
      <c r="R130" s="4" t="str">
        <f t="shared" si="79"/>
        <v>U0_8速度倍率</v>
      </c>
      <c r="S130" s="4" t="str">
        <f t="shared" si="50"/>
        <v>D4870</v>
      </c>
      <c r="T130" s="4" t="str">
        <f t="shared" si="80"/>
        <v>U0_9速度倍率</v>
      </c>
      <c r="U130" s="4" t="str">
        <f t="shared" si="51"/>
        <v>D4970</v>
      </c>
      <c r="V130" s="4" t="str">
        <f t="shared" si="81"/>
        <v>U0_10速度倍率</v>
      </c>
      <c r="W130" s="4" t="str">
        <f t="shared" si="52"/>
        <v>D5070</v>
      </c>
      <c r="X130" s="4" t="str">
        <f t="shared" si="82"/>
        <v>U0_11速度倍率</v>
      </c>
      <c r="Y130" s="4" t="str">
        <f t="shared" si="53"/>
        <v>D5170</v>
      </c>
      <c r="Z130" s="4" t="str">
        <f t="shared" si="83"/>
        <v>U0_12速度倍率</v>
      </c>
      <c r="AA130" s="4" t="str">
        <f t="shared" si="54"/>
        <v>D5270</v>
      </c>
      <c r="AB130" s="4" t="str">
        <f t="shared" si="84"/>
        <v>U0_13速度倍率</v>
      </c>
      <c r="AC130" s="4" t="str">
        <f t="shared" si="55"/>
        <v>D5370</v>
      </c>
      <c r="AD130" s="4" t="str">
        <f t="shared" si="85"/>
        <v>U0_14速度倍率</v>
      </c>
      <c r="AE130" s="4" t="str">
        <f t="shared" si="56"/>
        <v>D5470</v>
      </c>
      <c r="AF130" s="4" t="str">
        <f t="shared" si="86"/>
        <v>U0_15速度倍率</v>
      </c>
      <c r="AG130" s="4" t="str">
        <f t="shared" si="57"/>
        <v>D5570</v>
      </c>
      <c r="AH130" s="4" t="str">
        <f t="shared" si="87"/>
        <v>U0_16速度倍率</v>
      </c>
      <c r="AI130" s="4" t="str">
        <f t="shared" si="58"/>
        <v>D5670</v>
      </c>
      <c r="AJ130" s="4" t="str">
        <f>"U2_1"&amp;$A130</f>
        <v>U2_1速度倍率</v>
      </c>
      <c r="AK130" s="4" t="str">
        <f>$B$2&amp;($B130+1700)</f>
        <v>D5770</v>
      </c>
      <c r="AL130" s="4" t="str">
        <f>"U2_2"&amp;$A130</f>
        <v>U2_2速度倍率</v>
      </c>
      <c r="AM130" s="4" t="str">
        <f>$B$2&amp;($B130+1800)</f>
        <v>D5870</v>
      </c>
      <c r="AN130" s="4" t="str">
        <f>"U2_3"&amp;$A130</f>
        <v>U2_3速度倍率</v>
      </c>
      <c r="AO130" s="4" t="str">
        <f>$B$2&amp;($B130+1900)</f>
        <v>D5970</v>
      </c>
      <c r="AP130" s="4" t="str">
        <f>"U2_4"&amp;$A130</f>
        <v>U2_4速度倍率</v>
      </c>
      <c r="AQ130" s="4" t="str">
        <f t="shared" si="59"/>
        <v>D5970</v>
      </c>
      <c r="AR130" s="4" t="s">
        <v>4549</v>
      </c>
      <c r="AS130" s="4" t="str">
        <f t="shared" si="60"/>
        <v>D6070</v>
      </c>
      <c r="AT130" s="4" t="s">
        <v>4560</v>
      </c>
      <c r="AU130" s="4" t="str">
        <f t="shared" si="61"/>
        <v>D6170</v>
      </c>
      <c r="AV130" s="4" t="s">
        <v>4561</v>
      </c>
      <c r="AW130" s="4" t="str">
        <f t="shared" si="62"/>
        <v>D6270</v>
      </c>
      <c r="AX130" s="4" t="s">
        <v>4562</v>
      </c>
      <c r="AY130" s="4" t="str">
        <f t="shared" si="63"/>
        <v>D6370</v>
      </c>
      <c r="AZ130" s="4" t="s">
        <v>4563</v>
      </c>
      <c r="BA130" s="4" t="str">
        <f t="shared" si="64"/>
        <v>D6470</v>
      </c>
      <c r="BB130" s="4" t="s">
        <v>4564</v>
      </c>
      <c r="BC130" s="4" t="str">
        <f t="shared" si="65"/>
        <v>D6570</v>
      </c>
      <c r="BD130" s="4" t="s">
        <v>4565</v>
      </c>
      <c r="BE130" s="4" t="str">
        <f t="shared" si="66"/>
        <v>D6670</v>
      </c>
      <c r="BF130" s="4" t="s">
        <v>4566</v>
      </c>
      <c r="BG130" s="4" t="str">
        <f t="shared" si="67"/>
        <v>D6770</v>
      </c>
      <c r="BH130" s="4" t="s">
        <v>4567</v>
      </c>
      <c r="BI130" s="4" t="str">
        <f t="shared" si="68"/>
        <v>D6870</v>
      </c>
      <c r="BJ130" s="4" t="s">
        <v>4568</v>
      </c>
      <c r="BK130" s="4" t="str">
        <f t="shared" si="69"/>
        <v>D6970</v>
      </c>
      <c r="BL130" s="4" t="s">
        <v>4569</v>
      </c>
      <c r="BM130" s="4" t="str">
        <f t="shared" si="70"/>
        <v>D7070</v>
      </c>
      <c r="BN130" s="4" t="s">
        <v>4570</v>
      </c>
      <c r="BO130" s="4" t="str">
        <f t="shared" si="71"/>
        <v>D7170</v>
      </c>
    </row>
    <row r="131" s="4" customFormat="1" spans="1:10">
      <c r="A131" s="140"/>
      <c r="D131" s="140"/>
      <c r="F131" s="140"/>
      <c r="H131" s="140"/>
      <c r="J131" s="140"/>
    </row>
    <row r="132" s="4" customFormat="1" spans="1:67">
      <c r="A132" s="140" t="s">
        <v>4571</v>
      </c>
      <c r="B132" s="4">
        <f>B130+2</f>
        <v>4072</v>
      </c>
      <c r="C132" s="4" t="str">
        <f t="shared" si="42"/>
        <v>D4072</v>
      </c>
      <c r="D132" s="140" t="str">
        <f t="shared" si="72"/>
        <v>U0_1启动速度</v>
      </c>
      <c r="E132" s="4" t="str">
        <f t="shared" si="43"/>
        <v>D4172</v>
      </c>
      <c r="F132" s="140" t="str">
        <f t="shared" si="73"/>
        <v>U0_2启动速度</v>
      </c>
      <c r="G132" s="4" t="str">
        <f t="shared" si="44"/>
        <v>D4272</v>
      </c>
      <c r="H132" s="140" t="str">
        <f t="shared" si="74"/>
        <v>U0_3启动速度</v>
      </c>
      <c r="I132" s="4" t="str">
        <f t="shared" si="45"/>
        <v>D4372</v>
      </c>
      <c r="J132" s="140" t="str">
        <f t="shared" si="75"/>
        <v>U0_4启动速度</v>
      </c>
      <c r="K132" s="4" t="str">
        <f t="shared" si="46"/>
        <v>D4472</v>
      </c>
      <c r="L132" s="4" t="str">
        <f t="shared" si="76"/>
        <v>U0_5启动速度</v>
      </c>
      <c r="M132" s="4" t="str">
        <f t="shared" si="47"/>
        <v>D4572</v>
      </c>
      <c r="N132" s="4" t="str">
        <f t="shared" si="77"/>
        <v>U0_6启动速度</v>
      </c>
      <c r="O132" s="4" t="str">
        <f t="shared" si="48"/>
        <v>D4672</v>
      </c>
      <c r="P132" s="4" t="str">
        <f t="shared" si="78"/>
        <v>U0_7启动速度</v>
      </c>
      <c r="Q132" s="4" t="str">
        <f t="shared" si="49"/>
        <v>D4772</v>
      </c>
      <c r="R132" s="4" t="str">
        <f t="shared" si="79"/>
        <v>U0_8启动速度</v>
      </c>
      <c r="S132" s="4" t="str">
        <f t="shared" si="50"/>
        <v>D4872</v>
      </c>
      <c r="T132" s="4" t="str">
        <f t="shared" si="80"/>
        <v>U0_9启动速度</v>
      </c>
      <c r="U132" s="4" t="str">
        <f t="shared" si="51"/>
        <v>D4972</v>
      </c>
      <c r="V132" s="4" t="str">
        <f t="shared" si="81"/>
        <v>U0_10启动速度</v>
      </c>
      <c r="W132" s="4" t="str">
        <f t="shared" si="52"/>
        <v>D5072</v>
      </c>
      <c r="X132" s="4" t="str">
        <f t="shared" si="82"/>
        <v>U0_11启动速度</v>
      </c>
      <c r="Y132" s="4" t="str">
        <f t="shared" si="53"/>
        <v>D5172</v>
      </c>
      <c r="Z132" s="4" t="str">
        <f t="shared" si="83"/>
        <v>U0_12启动速度</v>
      </c>
      <c r="AA132" s="4" t="str">
        <f t="shared" si="54"/>
        <v>D5272</v>
      </c>
      <c r="AB132" s="4" t="str">
        <f t="shared" si="84"/>
        <v>U0_13启动速度</v>
      </c>
      <c r="AC132" s="4" t="str">
        <f t="shared" si="55"/>
        <v>D5372</v>
      </c>
      <c r="AD132" s="4" t="str">
        <f t="shared" si="85"/>
        <v>U0_14启动速度</v>
      </c>
      <c r="AE132" s="4" t="str">
        <f t="shared" si="56"/>
        <v>D5472</v>
      </c>
      <c r="AF132" s="4" t="str">
        <f t="shared" si="86"/>
        <v>U0_15启动速度</v>
      </c>
      <c r="AG132" s="4" t="str">
        <f t="shared" si="57"/>
        <v>D5572</v>
      </c>
      <c r="AH132" s="4" t="str">
        <f t="shared" si="87"/>
        <v>U0_16启动速度</v>
      </c>
      <c r="AI132" s="4" t="str">
        <f t="shared" si="58"/>
        <v>D5672</v>
      </c>
      <c r="AJ132" s="4" t="str">
        <f>"U2_1"&amp;$A132</f>
        <v>U2_1启动速度</v>
      </c>
      <c r="AK132" s="4" t="str">
        <f>$B$2&amp;($B132+1700)</f>
        <v>D5772</v>
      </c>
      <c r="AL132" s="4" t="str">
        <f>"U2_2"&amp;$A132</f>
        <v>U2_2启动速度</v>
      </c>
      <c r="AM132" s="4" t="str">
        <f>$B$2&amp;($B132+1800)</f>
        <v>D5872</v>
      </c>
      <c r="AN132" s="4" t="str">
        <f>"U2_3"&amp;$A132</f>
        <v>U2_3启动速度</v>
      </c>
      <c r="AO132" s="4" t="str">
        <f>$B$2&amp;($B132+1900)</f>
        <v>D5972</v>
      </c>
      <c r="AP132" s="4" t="str">
        <f>"U2_4"&amp;$A132</f>
        <v>U2_4启动速度</v>
      </c>
      <c r="AQ132" s="4" t="str">
        <f t="shared" si="59"/>
        <v>D5972</v>
      </c>
      <c r="AR132" s="4" t="s">
        <v>4560</v>
      </c>
      <c r="AS132" s="4" t="str">
        <f t="shared" si="60"/>
        <v>D6072</v>
      </c>
      <c r="AT132" s="4" t="s">
        <v>4572</v>
      </c>
      <c r="AU132" s="4" t="str">
        <f t="shared" si="61"/>
        <v>D6172</v>
      </c>
      <c r="AV132" s="4" t="s">
        <v>4573</v>
      </c>
      <c r="AW132" s="4" t="str">
        <f t="shared" si="62"/>
        <v>D6272</v>
      </c>
      <c r="AX132" s="4" t="s">
        <v>4574</v>
      </c>
      <c r="AY132" s="4" t="str">
        <f t="shared" si="63"/>
        <v>D6372</v>
      </c>
      <c r="AZ132" s="4" t="s">
        <v>4575</v>
      </c>
      <c r="BA132" s="4" t="str">
        <f t="shared" si="64"/>
        <v>D6472</v>
      </c>
      <c r="BB132" s="4" t="s">
        <v>4576</v>
      </c>
      <c r="BC132" s="4" t="str">
        <f t="shared" si="65"/>
        <v>D6572</v>
      </c>
      <c r="BD132" s="4" t="s">
        <v>4577</v>
      </c>
      <c r="BE132" s="4" t="str">
        <f t="shared" si="66"/>
        <v>D6672</v>
      </c>
      <c r="BF132" s="4" t="s">
        <v>4578</v>
      </c>
      <c r="BG132" s="4" t="str">
        <f t="shared" si="67"/>
        <v>D6772</v>
      </c>
      <c r="BH132" s="4" t="s">
        <v>4579</v>
      </c>
      <c r="BI132" s="4" t="str">
        <f t="shared" si="68"/>
        <v>D6872</v>
      </c>
      <c r="BJ132" s="4" t="s">
        <v>4580</v>
      </c>
      <c r="BK132" s="4" t="str">
        <f t="shared" si="69"/>
        <v>D6972</v>
      </c>
      <c r="BL132" s="4" t="s">
        <v>4581</v>
      </c>
      <c r="BM132" s="4" t="str">
        <f t="shared" si="70"/>
        <v>D7072</v>
      </c>
      <c r="BN132" s="4" t="s">
        <v>4582</v>
      </c>
      <c r="BO132" s="4" t="str">
        <f t="shared" si="71"/>
        <v>D7172</v>
      </c>
    </row>
    <row r="133" s="4" customFormat="1" spans="1:10">
      <c r="A133" s="140"/>
      <c r="D133" s="140"/>
      <c r="F133" s="140"/>
      <c r="H133" s="140"/>
      <c r="J133" s="140"/>
    </row>
    <row r="134" s="4" customFormat="1" spans="1:67">
      <c r="A134" s="140" t="s">
        <v>4583</v>
      </c>
      <c r="B134" s="4">
        <f>B132+2</f>
        <v>4074</v>
      </c>
      <c r="C134" s="4" t="str">
        <f t="shared" si="42"/>
        <v>D4074</v>
      </c>
      <c r="D134" s="140" t="str">
        <f t="shared" si="72"/>
        <v>U0_1最高速度</v>
      </c>
      <c r="E134" s="4" t="str">
        <f t="shared" si="43"/>
        <v>D4174</v>
      </c>
      <c r="F134" s="140" t="str">
        <f t="shared" si="73"/>
        <v>U0_2最高速度</v>
      </c>
      <c r="G134" s="4" t="str">
        <f t="shared" si="44"/>
        <v>D4274</v>
      </c>
      <c r="H134" s="140" t="str">
        <f t="shared" si="74"/>
        <v>U0_3最高速度</v>
      </c>
      <c r="I134" s="4" t="str">
        <f t="shared" si="45"/>
        <v>D4374</v>
      </c>
      <c r="J134" s="140" t="str">
        <f t="shared" si="75"/>
        <v>U0_4最高速度</v>
      </c>
      <c r="K134" s="4" t="str">
        <f t="shared" si="46"/>
        <v>D4474</v>
      </c>
      <c r="L134" s="4" t="str">
        <f t="shared" si="76"/>
        <v>U0_5最高速度</v>
      </c>
      <c r="M134" s="4" t="str">
        <f t="shared" si="47"/>
        <v>D4574</v>
      </c>
      <c r="N134" s="4" t="str">
        <f t="shared" si="77"/>
        <v>U0_6最高速度</v>
      </c>
      <c r="O134" s="4" t="str">
        <f t="shared" si="48"/>
        <v>D4674</v>
      </c>
      <c r="P134" s="4" t="str">
        <f t="shared" si="78"/>
        <v>U0_7最高速度</v>
      </c>
      <c r="Q134" s="4" t="str">
        <f t="shared" si="49"/>
        <v>D4774</v>
      </c>
      <c r="R134" s="4" t="str">
        <f t="shared" si="79"/>
        <v>U0_8最高速度</v>
      </c>
      <c r="S134" s="4" t="str">
        <f t="shared" si="50"/>
        <v>D4874</v>
      </c>
      <c r="T134" s="4" t="str">
        <f t="shared" si="80"/>
        <v>U0_9最高速度</v>
      </c>
      <c r="U134" s="4" t="str">
        <f t="shared" si="51"/>
        <v>D4974</v>
      </c>
      <c r="V134" s="4" t="str">
        <f t="shared" si="81"/>
        <v>U0_10最高速度</v>
      </c>
      <c r="W134" s="4" t="str">
        <f t="shared" si="52"/>
        <v>D5074</v>
      </c>
      <c r="X134" s="4" t="str">
        <f t="shared" si="82"/>
        <v>U0_11最高速度</v>
      </c>
      <c r="Y134" s="4" t="str">
        <f t="shared" si="53"/>
        <v>D5174</v>
      </c>
      <c r="Z134" s="4" t="str">
        <f t="shared" si="83"/>
        <v>U0_12最高速度</v>
      </c>
      <c r="AA134" s="4" t="str">
        <f t="shared" si="54"/>
        <v>D5274</v>
      </c>
      <c r="AB134" s="4" t="str">
        <f t="shared" si="84"/>
        <v>U0_13最高速度</v>
      </c>
      <c r="AC134" s="4" t="str">
        <f t="shared" si="55"/>
        <v>D5374</v>
      </c>
      <c r="AD134" s="4" t="str">
        <f t="shared" si="85"/>
        <v>U0_14最高速度</v>
      </c>
      <c r="AE134" s="4" t="str">
        <f t="shared" si="56"/>
        <v>D5474</v>
      </c>
      <c r="AF134" s="4" t="str">
        <f t="shared" si="86"/>
        <v>U0_15最高速度</v>
      </c>
      <c r="AG134" s="4" t="str">
        <f t="shared" si="57"/>
        <v>D5574</v>
      </c>
      <c r="AH134" s="4" t="str">
        <f t="shared" si="87"/>
        <v>U0_16最高速度</v>
      </c>
      <c r="AI134" s="4" t="str">
        <f t="shared" si="58"/>
        <v>D5674</v>
      </c>
      <c r="AJ134" s="4" t="str">
        <f>"U2_1"&amp;$A134</f>
        <v>U2_1最高速度</v>
      </c>
      <c r="AK134" s="4" t="str">
        <f>$B$2&amp;($B134+1700)</f>
        <v>D5774</v>
      </c>
      <c r="AL134" s="4" t="str">
        <f>"U2_2"&amp;$A134</f>
        <v>U2_2最高速度</v>
      </c>
      <c r="AM134" s="4" t="str">
        <f>$B$2&amp;($B134+1800)</f>
        <v>D5874</v>
      </c>
      <c r="AN134" s="4" t="str">
        <f>"U2_3"&amp;$A134</f>
        <v>U2_3最高速度</v>
      </c>
      <c r="AO134" s="4" t="str">
        <f>$B$2&amp;($B134+1900)</f>
        <v>D5974</v>
      </c>
      <c r="AP134" s="4" t="str">
        <f>"U2_4"&amp;$A134</f>
        <v>U2_4最高速度</v>
      </c>
      <c r="AQ134" s="4" t="str">
        <f t="shared" si="59"/>
        <v>D5974</v>
      </c>
      <c r="AR134" s="4" t="s">
        <v>4572</v>
      </c>
      <c r="AS134" s="4" t="str">
        <f t="shared" si="60"/>
        <v>D6074</v>
      </c>
      <c r="AT134" s="4" t="s">
        <v>4584</v>
      </c>
      <c r="AU134" s="4" t="str">
        <f t="shared" si="61"/>
        <v>D6174</v>
      </c>
      <c r="AV134" s="4" t="s">
        <v>4585</v>
      </c>
      <c r="AW134" s="4" t="str">
        <f t="shared" si="62"/>
        <v>D6274</v>
      </c>
      <c r="AX134" s="4" t="s">
        <v>4586</v>
      </c>
      <c r="AY134" s="4" t="str">
        <f t="shared" si="63"/>
        <v>D6374</v>
      </c>
      <c r="AZ134" s="4" t="s">
        <v>4587</v>
      </c>
      <c r="BA134" s="4" t="str">
        <f t="shared" si="64"/>
        <v>D6474</v>
      </c>
      <c r="BB134" s="4" t="s">
        <v>4588</v>
      </c>
      <c r="BC134" s="4" t="str">
        <f t="shared" si="65"/>
        <v>D6574</v>
      </c>
      <c r="BD134" s="4" t="s">
        <v>4589</v>
      </c>
      <c r="BE134" s="4" t="str">
        <f t="shared" si="66"/>
        <v>D6674</v>
      </c>
      <c r="BF134" s="4" t="s">
        <v>4590</v>
      </c>
      <c r="BG134" s="4" t="str">
        <f t="shared" si="67"/>
        <v>D6774</v>
      </c>
      <c r="BH134" s="4" t="s">
        <v>4591</v>
      </c>
      <c r="BI134" s="4" t="str">
        <f t="shared" si="68"/>
        <v>D6874</v>
      </c>
      <c r="BJ134" s="4" t="s">
        <v>4592</v>
      </c>
      <c r="BK134" s="4" t="str">
        <f t="shared" si="69"/>
        <v>D6974</v>
      </c>
      <c r="BL134" s="4" t="s">
        <v>4593</v>
      </c>
      <c r="BM134" s="4" t="str">
        <f t="shared" si="70"/>
        <v>D7074</v>
      </c>
      <c r="BN134" s="4" t="s">
        <v>4594</v>
      </c>
      <c r="BO134" s="4" t="str">
        <f t="shared" si="71"/>
        <v>D7174</v>
      </c>
    </row>
    <row r="135" s="4" customFormat="1" spans="1:10">
      <c r="A135" s="140"/>
      <c r="D135" s="140"/>
      <c r="F135" s="140"/>
      <c r="H135" s="140"/>
      <c r="J135" s="140"/>
    </row>
    <row r="136" s="136" customFormat="1" spans="1:67">
      <c r="A136" s="136" t="s">
        <v>4595</v>
      </c>
      <c r="B136" s="136">
        <f>B134+2</f>
        <v>4076</v>
      </c>
      <c r="C136" s="136" t="str">
        <f t="shared" si="42"/>
        <v>D4076</v>
      </c>
      <c r="D136" s="136" t="str">
        <f t="shared" si="72"/>
        <v>U0_1原点偏移</v>
      </c>
      <c r="E136" s="136" t="str">
        <f t="shared" si="43"/>
        <v>D4176</v>
      </c>
      <c r="F136" s="136" t="str">
        <f t="shared" si="73"/>
        <v>U0_2原点偏移</v>
      </c>
      <c r="G136" s="136" t="str">
        <f t="shared" si="44"/>
        <v>D4276</v>
      </c>
      <c r="H136" s="136" t="str">
        <f t="shared" si="74"/>
        <v>U0_3原点偏移</v>
      </c>
      <c r="I136" s="136" t="str">
        <f t="shared" si="45"/>
        <v>D4376</v>
      </c>
      <c r="J136" s="136" t="str">
        <f t="shared" si="75"/>
        <v>U0_4原点偏移</v>
      </c>
      <c r="K136" s="136" t="str">
        <f t="shared" si="46"/>
        <v>D4476</v>
      </c>
      <c r="L136" s="136" t="str">
        <f>"U0_5"&amp;$A136</f>
        <v>U0_5原点偏移</v>
      </c>
      <c r="M136" s="136" t="str">
        <f t="shared" si="47"/>
        <v>D4576</v>
      </c>
      <c r="N136" s="136" t="str">
        <f t="shared" si="77"/>
        <v>U0_6原点偏移</v>
      </c>
      <c r="O136" s="136" t="str">
        <f t="shared" si="48"/>
        <v>D4676</v>
      </c>
      <c r="P136" s="136" t="str">
        <f t="shared" si="78"/>
        <v>U0_7原点偏移</v>
      </c>
      <c r="Q136" s="136" t="str">
        <f t="shared" si="49"/>
        <v>D4776</v>
      </c>
      <c r="R136" s="136" t="str">
        <f t="shared" si="79"/>
        <v>U0_8原点偏移</v>
      </c>
      <c r="S136" s="136" t="str">
        <f t="shared" si="50"/>
        <v>D4876</v>
      </c>
      <c r="T136" s="136" t="str">
        <f t="shared" si="80"/>
        <v>U0_9原点偏移</v>
      </c>
      <c r="U136" s="136" t="str">
        <f t="shared" si="51"/>
        <v>D4976</v>
      </c>
      <c r="V136" s="136" t="str">
        <f t="shared" si="81"/>
        <v>U0_10原点偏移</v>
      </c>
      <c r="W136" s="136" t="str">
        <f t="shared" si="52"/>
        <v>D5076</v>
      </c>
      <c r="X136" s="136" t="str">
        <f t="shared" si="82"/>
        <v>U0_11原点偏移</v>
      </c>
      <c r="Y136" s="136" t="str">
        <f t="shared" si="53"/>
        <v>D5176</v>
      </c>
      <c r="Z136" s="136" t="str">
        <f t="shared" si="83"/>
        <v>U0_12原点偏移</v>
      </c>
      <c r="AA136" s="136" t="str">
        <f t="shared" si="54"/>
        <v>D5276</v>
      </c>
      <c r="AB136" s="136" t="str">
        <f t="shared" si="84"/>
        <v>U0_13原点偏移</v>
      </c>
      <c r="AC136" s="136" t="str">
        <f t="shared" si="55"/>
        <v>D5376</v>
      </c>
      <c r="AD136" s="136" t="str">
        <f t="shared" si="85"/>
        <v>U0_14原点偏移</v>
      </c>
      <c r="AE136" s="136" t="str">
        <f t="shared" si="56"/>
        <v>D5476</v>
      </c>
      <c r="AF136" s="136" t="str">
        <f t="shared" si="86"/>
        <v>U0_15原点偏移</v>
      </c>
      <c r="AG136" s="136" t="str">
        <f t="shared" si="57"/>
        <v>D5576</v>
      </c>
      <c r="AH136" s="136" t="str">
        <f t="shared" si="87"/>
        <v>U0_16原点偏移</v>
      </c>
      <c r="AI136" s="136" t="str">
        <f t="shared" si="58"/>
        <v>D5676</v>
      </c>
      <c r="AJ136" s="136" t="str">
        <f>"U2_1"&amp;$A136</f>
        <v>U2_1原点偏移</v>
      </c>
      <c r="AK136" s="136" t="str">
        <f>$B$2&amp;($B136+1700)</f>
        <v>D5776</v>
      </c>
      <c r="AL136" s="136" t="str">
        <f>"U2_2"&amp;$A136</f>
        <v>U2_2原点偏移</v>
      </c>
      <c r="AM136" s="4" t="str">
        <f>$B$2&amp;($B136+1800)</f>
        <v>D5876</v>
      </c>
      <c r="AN136" s="136" t="str">
        <f>"U2_3"&amp;$A136</f>
        <v>U2_3原点偏移</v>
      </c>
      <c r="AO136" s="4" t="str">
        <f>$B$2&amp;($B136+1900)</f>
        <v>D5976</v>
      </c>
      <c r="AP136" s="136" t="str">
        <f>"U2_4"&amp;$A136</f>
        <v>U2_4原点偏移</v>
      </c>
      <c r="AQ136" s="136" t="str">
        <f t="shared" si="59"/>
        <v>D5976</v>
      </c>
      <c r="AR136" s="136" t="s">
        <v>4584</v>
      </c>
      <c r="AS136" s="136" t="str">
        <f t="shared" si="60"/>
        <v>D6076</v>
      </c>
      <c r="AU136" s="136" t="str">
        <f t="shared" si="61"/>
        <v>D6176</v>
      </c>
      <c r="AW136" s="136" t="str">
        <f t="shared" si="62"/>
        <v>D6276</v>
      </c>
      <c r="AY136" s="136" t="str">
        <f t="shared" si="63"/>
        <v>D6376</v>
      </c>
      <c r="BA136" s="136" t="str">
        <f t="shared" si="64"/>
        <v>D6476</v>
      </c>
      <c r="BC136" s="136" t="str">
        <f t="shared" si="65"/>
        <v>D6576</v>
      </c>
      <c r="BE136" s="136" t="str">
        <f t="shared" si="66"/>
        <v>D6676</v>
      </c>
      <c r="BG136" s="136" t="str">
        <f t="shared" si="67"/>
        <v>D6776</v>
      </c>
      <c r="BI136" s="136" t="str">
        <f t="shared" si="68"/>
        <v>D6876</v>
      </c>
      <c r="BK136" s="136" t="str">
        <f t="shared" si="69"/>
        <v>D6976</v>
      </c>
      <c r="BM136" s="136" t="str">
        <f t="shared" si="70"/>
        <v>D7076</v>
      </c>
      <c r="BO136" s="136" t="str">
        <f t="shared" si="71"/>
        <v>D7176</v>
      </c>
    </row>
    <row r="137" s="4" customFormat="1" spans="3:10">
      <c r="C137" s="6"/>
      <c r="D137" s="140"/>
      <c r="F137" s="140"/>
      <c r="H137" s="140"/>
      <c r="J137" s="140"/>
    </row>
    <row r="138" s="4" customFormat="1" spans="1:67">
      <c r="A138" s="4" t="s">
        <v>4596</v>
      </c>
      <c r="B138" s="4">
        <f>B136+2</f>
        <v>4078</v>
      </c>
      <c r="C138" s="4" t="str">
        <f t="shared" si="42"/>
        <v>D4078</v>
      </c>
      <c r="D138" s="138" t="str">
        <f t="shared" si="72"/>
        <v>U0_1JOG扭力</v>
      </c>
      <c r="E138" s="138" t="str">
        <f t="shared" si="43"/>
        <v>D4178</v>
      </c>
      <c r="F138" s="138" t="str">
        <f t="shared" si="73"/>
        <v>U0_2JOG扭力</v>
      </c>
      <c r="G138" s="138" t="str">
        <f t="shared" si="44"/>
        <v>D4278</v>
      </c>
      <c r="H138" s="138" t="str">
        <f t="shared" si="74"/>
        <v>U0_3JOG扭力</v>
      </c>
      <c r="I138" s="138" t="str">
        <f t="shared" si="45"/>
        <v>D4378</v>
      </c>
      <c r="J138" s="138" t="str">
        <f t="shared" si="75"/>
        <v>U0_4JOG扭力</v>
      </c>
      <c r="K138" s="4" t="str">
        <f t="shared" si="46"/>
        <v>D4478</v>
      </c>
      <c r="M138" s="4" t="str">
        <f t="shared" si="47"/>
        <v>D4578</v>
      </c>
      <c r="O138" s="4" t="str">
        <f t="shared" si="48"/>
        <v>D4678</v>
      </c>
      <c r="Q138" s="4" t="str">
        <f t="shared" si="49"/>
        <v>D4778</v>
      </c>
      <c r="S138" s="4" t="str">
        <f t="shared" si="50"/>
        <v>D4878</v>
      </c>
      <c r="U138" s="4" t="str">
        <f t="shared" si="51"/>
        <v>D4978</v>
      </c>
      <c r="W138" s="4" t="str">
        <f t="shared" si="52"/>
        <v>D5078</v>
      </c>
      <c r="Y138" s="4" t="str">
        <f t="shared" si="53"/>
        <v>D5178</v>
      </c>
      <c r="AA138" s="4" t="str">
        <f t="shared" si="54"/>
        <v>D5278</v>
      </c>
      <c r="AC138" s="4" t="str">
        <f t="shared" si="55"/>
        <v>D5378</v>
      </c>
      <c r="AE138" s="4" t="str">
        <f t="shared" si="56"/>
        <v>D5478</v>
      </c>
      <c r="AG138" s="4" t="str">
        <f t="shared" si="57"/>
        <v>D5578</v>
      </c>
      <c r="AI138" s="4" t="str">
        <f t="shared" si="58"/>
        <v>D5678</v>
      </c>
      <c r="AK138" s="4" t="str">
        <f>$B$2&amp;($B138+1700)</f>
        <v>D5778</v>
      </c>
      <c r="AM138" s="4" t="str">
        <f>$B$2&amp;($B138+1800)</f>
        <v>D5878</v>
      </c>
      <c r="AO138" s="4" t="str">
        <f>$B$2&amp;($B138+1900)</f>
        <v>D5978</v>
      </c>
      <c r="AQ138" s="4" t="str">
        <f t="shared" si="59"/>
        <v>D5978</v>
      </c>
      <c r="AS138" s="4" t="str">
        <f t="shared" si="60"/>
        <v>D6078</v>
      </c>
      <c r="AU138" s="4" t="str">
        <f t="shared" si="61"/>
        <v>D6178</v>
      </c>
      <c r="AW138" s="4" t="str">
        <f t="shared" si="62"/>
        <v>D6278</v>
      </c>
      <c r="AY138" s="4" t="str">
        <f t="shared" si="63"/>
        <v>D6378</v>
      </c>
      <c r="BA138" s="4" t="str">
        <f t="shared" si="64"/>
        <v>D6478</v>
      </c>
      <c r="BC138" s="4" t="str">
        <f t="shared" si="65"/>
        <v>D6578</v>
      </c>
      <c r="BE138" s="4" t="str">
        <f t="shared" si="66"/>
        <v>D6678</v>
      </c>
      <c r="BG138" s="4" t="str">
        <f t="shared" si="67"/>
        <v>D6778</v>
      </c>
      <c r="BI138" s="4" t="str">
        <f t="shared" si="68"/>
        <v>D6878</v>
      </c>
      <c r="BK138" s="4" t="str">
        <f t="shared" si="69"/>
        <v>D6978</v>
      </c>
      <c r="BM138" s="4" t="str">
        <f t="shared" si="70"/>
        <v>D7078</v>
      </c>
      <c r="BO138" s="4" t="str">
        <f t="shared" si="71"/>
        <v>D7178</v>
      </c>
    </row>
    <row r="140" s="4" customFormat="1" spans="2:67">
      <c r="B140" s="4">
        <f>B138+2</f>
        <v>4080</v>
      </c>
      <c r="C140" s="4" t="str">
        <f t="shared" si="42"/>
        <v>D4080</v>
      </c>
      <c r="E140" s="4" t="str">
        <f t="shared" si="43"/>
        <v>D4180</v>
      </c>
      <c r="G140" s="4" t="str">
        <f t="shared" si="44"/>
        <v>D4280</v>
      </c>
      <c r="I140" s="4" t="str">
        <f t="shared" si="45"/>
        <v>D4380</v>
      </c>
      <c r="K140" s="4" t="str">
        <f t="shared" si="46"/>
        <v>D4480</v>
      </c>
      <c r="M140" s="4" t="str">
        <f t="shared" si="47"/>
        <v>D4580</v>
      </c>
      <c r="O140" s="4" t="str">
        <f t="shared" si="48"/>
        <v>D4680</v>
      </c>
      <c r="Q140" s="4" t="str">
        <f t="shared" si="49"/>
        <v>D4780</v>
      </c>
      <c r="S140" s="4" t="str">
        <f t="shared" si="50"/>
        <v>D4880</v>
      </c>
      <c r="U140" s="4" t="str">
        <f t="shared" si="51"/>
        <v>D4980</v>
      </c>
      <c r="W140" s="4" t="str">
        <f t="shared" si="52"/>
        <v>D5080</v>
      </c>
      <c r="Y140" s="4" t="str">
        <f t="shared" si="53"/>
        <v>D5180</v>
      </c>
      <c r="AA140" s="4" t="str">
        <f t="shared" si="54"/>
        <v>D5280</v>
      </c>
      <c r="AC140" s="4" t="str">
        <f t="shared" si="55"/>
        <v>D5380</v>
      </c>
      <c r="AE140" s="4" t="str">
        <f t="shared" si="56"/>
        <v>D5480</v>
      </c>
      <c r="AG140" s="4" t="str">
        <f t="shared" si="57"/>
        <v>D5580</v>
      </c>
      <c r="AI140" s="4" t="str">
        <f t="shared" si="58"/>
        <v>D5680</v>
      </c>
      <c r="AK140" s="4" t="str">
        <f>$B$2&amp;($B140+1700)</f>
        <v>D5780</v>
      </c>
      <c r="AM140" s="4" t="str">
        <f>$B$2&amp;($B140+1800)</f>
        <v>D5880</v>
      </c>
      <c r="AO140" s="4" t="str">
        <f>$B$2&amp;($B140+1900)</f>
        <v>D5980</v>
      </c>
      <c r="AQ140" s="4" t="str">
        <f t="shared" si="59"/>
        <v>D5980</v>
      </c>
      <c r="AS140" s="4" t="str">
        <f t="shared" si="60"/>
        <v>D6080</v>
      </c>
      <c r="AU140" s="4" t="str">
        <f t="shared" si="61"/>
        <v>D6180</v>
      </c>
      <c r="AW140" s="4" t="str">
        <f t="shared" si="62"/>
        <v>D6280</v>
      </c>
      <c r="AY140" s="4" t="str">
        <f t="shared" si="63"/>
        <v>D6380</v>
      </c>
      <c r="BA140" s="4" t="str">
        <f t="shared" si="64"/>
        <v>D6480</v>
      </c>
      <c r="BC140" s="4" t="str">
        <f t="shared" si="65"/>
        <v>D6580</v>
      </c>
      <c r="BE140" s="4" t="str">
        <f t="shared" si="66"/>
        <v>D6680</v>
      </c>
      <c r="BG140" s="4" t="str">
        <f t="shared" si="67"/>
        <v>D6780</v>
      </c>
      <c r="BI140" s="4" t="str">
        <f t="shared" si="68"/>
        <v>D6880</v>
      </c>
      <c r="BK140" s="4" t="str">
        <f t="shared" si="69"/>
        <v>D6980</v>
      </c>
      <c r="BM140" s="4" t="str">
        <f t="shared" si="70"/>
        <v>D7080</v>
      </c>
      <c r="BO140" s="4" t="str">
        <f t="shared" si="71"/>
        <v>D7180</v>
      </c>
    </row>
    <row r="142" s="4" customFormat="1" spans="2:67">
      <c r="B142" s="4">
        <f>B140+2</f>
        <v>4082</v>
      </c>
      <c r="C142" s="4" t="str">
        <f t="shared" si="42"/>
        <v>D4082</v>
      </c>
      <c r="E142" s="4" t="str">
        <f t="shared" si="43"/>
        <v>D4182</v>
      </c>
      <c r="G142" s="4" t="str">
        <f t="shared" si="44"/>
        <v>D4282</v>
      </c>
      <c r="I142" s="4" t="str">
        <f t="shared" si="45"/>
        <v>D4382</v>
      </c>
      <c r="K142" s="4" t="str">
        <f t="shared" si="46"/>
        <v>D4482</v>
      </c>
      <c r="M142" s="4" t="str">
        <f t="shared" si="47"/>
        <v>D4582</v>
      </c>
      <c r="O142" s="4" t="str">
        <f t="shared" si="48"/>
        <v>D4682</v>
      </c>
      <c r="Q142" s="4" t="str">
        <f t="shared" si="49"/>
        <v>D4782</v>
      </c>
      <c r="S142" s="4" t="str">
        <f t="shared" si="50"/>
        <v>D4882</v>
      </c>
      <c r="U142" s="4" t="str">
        <f t="shared" si="51"/>
        <v>D4982</v>
      </c>
      <c r="W142" s="4" t="str">
        <f t="shared" si="52"/>
        <v>D5082</v>
      </c>
      <c r="Y142" s="4" t="str">
        <f t="shared" si="53"/>
        <v>D5182</v>
      </c>
      <c r="AA142" s="4" t="str">
        <f t="shared" si="54"/>
        <v>D5282</v>
      </c>
      <c r="AC142" s="4" t="str">
        <f t="shared" si="55"/>
        <v>D5382</v>
      </c>
      <c r="AE142" s="4" t="str">
        <f t="shared" si="56"/>
        <v>D5482</v>
      </c>
      <c r="AG142" s="4" t="str">
        <f t="shared" si="57"/>
        <v>D5582</v>
      </c>
      <c r="AI142" s="4" t="str">
        <f t="shared" si="58"/>
        <v>D5682</v>
      </c>
      <c r="AK142" s="4" t="str">
        <f>$B$2&amp;($B142+1700)</f>
        <v>D5782</v>
      </c>
      <c r="AM142" s="4" t="str">
        <f>$B$2&amp;($B142+1800)</f>
        <v>D5882</v>
      </c>
      <c r="AO142" s="4" t="str">
        <f>$B$2&amp;($B142+1900)</f>
        <v>D5982</v>
      </c>
      <c r="AQ142" s="4" t="str">
        <f t="shared" si="59"/>
        <v>D5982</v>
      </c>
      <c r="AS142" s="4" t="str">
        <f t="shared" si="60"/>
        <v>D6082</v>
      </c>
      <c r="AU142" s="4" t="str">
        <f t="shared" si="61"/>
        <v>D6182</v>
      </c>
      <c r="AW142" s="4" t="str">
        <f t="shared" si="62"/>
        <v>D6282</v>
      </c>
      <c r="AY142" s="4" t="str">
        <f t="shared" si="63"/>
        <v>D6382</v>
      </c>
      <c r="BA142" s="4" t="str">
        <f t="shared" si="64"/>
        <v>D6482</v>
      </c>
      <c r="BC142" s="4" t="str">
        <f t="shared" si="65"/>
        <v>D6582</v>
      </c>
      <c r="BE142" s="4" t="str">
        <f t="shared" si="66"/>
        <v>D6682</v>
      </c>
      <c r="BG142" s="4" t="str">
        <f t="shared" si="67"/>
        <v>D6782</v>
      </c>
      <c r="BI142" s="4" t="str">
        <f t="shared" si="68"/>
        <v>D6882</v>
      </c>
      <c r="BK142" s="4" t="str">
        <f t="shared" si="69"/>
        <v>D6982</v>
      </c>
      <c r="BM142" s="4" t="str">
        <f t="shared" si="70"/>
        <v>D7082</v>
      </c>
      <c r="BO142" s="4" t="str">
        <f t="shared" si="71"/>
        <v>D7182</v>
      </c>
    </row>
    <row r="144" s="4" customFormat="1" spans="2:67">
      <c r="B144" s="4">
        <f>B142+2</f>
        <v>4084</v>
      </c>
      <c r="C144" s="4" t="str">
        <f t="shared" si="42"/>
        <v>D4084</v>
      </c>
      <c r="E144" s="4" t="str">
        <f t="shared" si="43"/>
        <v>D4184</v>
      </c>
      <c r="G144" s="4" t="str">
        <f t="shared" si="44"/>
        <v>D4284</v>
      </c>
      <c r="I144" s="4" t="str">
        <f t="shared" si="45"/>
        <v>D4384</v>
      </c>
      <c r="K144" s="4" t="str">
        <f t="shared" si="46"/>
        <v>D4484</v>
      </c>
      <c r="M144" s="4" t="str">
        <f t="shared" si="47"/>
        <v>D4584</v>
      </c>
      <c r="O144" s="4" t="str">
        <f t="shared" si="48"/>
        <v>D4684</v>
      </c>
      <c r="Q144" s="4" t="str">
        <f t="shared" si="49"/>
        <v>D4784</v>
      </c>
      <c r="S144" s="4" t="str">
        <f t="shared" si="50"/>
        <v>D4884</v>
      </c>
      <c r="U144" s="4" t="str">
        <f t="shared" si="51"/>
        <v>D4984</v>
      </c>
      <c r="W144" s="4" t="str">
        <f t="shared" si="52"/>
        <v>D5084</v>
      </c>
      <c r="Y144" s="4" t="str">
        <f t="shared" si="53"/>
        <v>D5184</v>
      </c>
      <c r="AA144" s="4" t="str">
        <f t="shared" si="54"/>
        <v>D5284</v>
      </c>
      <c r="AC144" s="4" t="str">
        <f t="shared" si="55"/>
        <v>D5384</v>
      </c>
      <c r="AE144" s="4" t="str">
        <f t="shared" si="56"/>
        <v>D5484</v>
      </c>
      <c r="AG144" s="4" t="str">
        <f t="shared" si="57"/>
        <v>D5584</v>
      </c>
      <c r="AI144" s="4" t="str">
        <f t="shared" si="58"/>
        <v>D5684</v>
      </c>
      <c r="AK144" s="4" t="str">
        <f>$B$2&amp;($B144+1700)</f>
        <v>D5784</v>
      </c>
      <c r="AM144" s="4" t="str">
        <f>$B$2&amp;($B144+1800)</f>
        <v>D5884</v>
      </c>
      <c r="AO144" s="4" t="str">
        <f>$B$2&amp;($B144+1900)</f>
        <v>D5984</v>
      </c>
      <c r="AQ144" s="4" t="str">
        <f t="shared" si="59"/>
        <v>D5984</v>
      </c>
      <c r="AS144" s="4" t="str">
        <f t="shared" si="60"/>
        <v>D6084</v>
      </c>
      <c r="AU144" s="4" t="str">
        <f t="shared" si="61"/>
        <v>D6184</v>
      </c>
      <c r="AW144" s="4" t="str">
        <f t="shared" si="62"/>
        <v>D6284</v>
      </c>
      <c r="AY144" s="4" t="str">
        <f t="shared" si="63"/>
        <v>D6384</v>
      </c>
      <c r="BA144" s="4" t="str">
        <f t="shared" si="64"/>
        <v>D6484</v>
      </c>
      <c r="BC144" s="4" t="str">
        <f t="shared" si="65"/>
        <v>D6584</v>
      </c>
      <c r="BE144" s="4" t="str">
        <f t="shared" si="66"/>
        <v>D6684</v>
      </c>
      <c r="BG144" s="4" t="str">
        <f t="shared" si="67"/>
        <v>D6784</v>
      </c>
      <c r="BI144" s="4" t="str">
        <f t="shared" si="68"/>
        <v>D6884</v>
      </c>
      <c r="BK144" s="4" t="str">
        <f t="shared" si="69"/>
        <v>D6984</v>
      </c>
      <c r="BM144" s="4" t="str">
        <f t="shared" si="70"/>
        <v>D7084</v>
      </c>
      <c r="BO144" s="4" t="str">
        <f t="shared" si="71"/>
        <v>D7184</v>
      </c>
    </row>
    <row r="146" s="4" customFormat="1" spans="2:67">
      <c r="B146" s="4">
        <f>B144+2</f>
        <v>4086</v>
      </c>
      <c r="C146" s="4" t="str">
        <f t="shared" si="42"/>
        <v>D4086</v>
      </c>
      <c r="E146" s="4" t="str">
        <f t="shared" si="43"/>
        <v>D4186</v>
      </c>
      <c r="G146" s="4" t="str">
        <f t="shared" si="44"/>
        <v>D4286</v>
      </c>
      <c r="I146" s="4" t="str">
        <f t="shared" si="45"/>
        <v>D4386</v>
      </c>
      <c r="K146" s="4" t="str">
        <f t="shared" si="46"/>
        <v>D4486</v>
      </c>
      <c r="M146" s="4" t="str">
        <f t="shared" si="47"/>
        <v>D4586</v>
      </c>
      <c r="O146" s="4" t="str">
        <f t="shared" si="48"/>
        <v>D4686</v>
      </c>
      <c r="Q146" s="4" t="str">
        <f t="shared" si="49"/>
        <v>D4786</v>
      </c>
      <c r="S146" s="4" t="str">
        <f t="shared" si="50"/>
        <v>D4886</v>
      </c>
      <c r="U146" s="4" t="str">
        <f t="shared" si="51"/>
        <v>D4986</v>
      </c>
      <c r="W146" s="4" t="str">
        <f t="shared" si="52"/>
        <v>D5086</v>
      </c>
      <c r="Y146" s="4" t="str">
        <f t="shared" si="53"/>
        <v>D5186</v>
      </c>
      <c r="AA146" s="4" t="str">
        <f t="shared" si="54"/>
        <v>D5286</v>
      </c>
      <c r="AC146" s="4" t="str">
        <f t="shared" si="55"/>
        <v>D5386</v>
      </c>
      <c r="AE146" s="4" t="str">
        <f t="shared" si="56"/>
        <v>D5486</v>
      </c>
      <c r="AG146" s="4" t="str">
        <f t="shared" si="57"/>
        <v>D5586</v>
      </c>
      <c r="AI146" s="4" t="str">
        <f t="shared" si="58"/>
        <v>D5686</v>
      </c>
      <c r="AK146" s="4" t="str">
        <f>$B$2&amp;($B146+1700)</f>
        <v>D5786</v>
      </c>
      <c r="AM146" s="4" t="str">
        <f>$B$2&amp;($B146+1800)</f>
        <v>D5886</v>
      </c>
      <c r="AO146" s="4" t="str">
        <f>$B$2&amp;($B146+1900)</f>
        <v>D5986</v>
      </c>
      <c r="AQ146" s="4" t="str">
        <f t="shared" si="59"/>
        <v>D5986</v>
      </c>
      <c r="AS146" s="4" t="str">
        <f t="shared" si="60"/>
        <v>D6086</v>
      </c>
      <c r="AU146" s="4" t="str">
        <f t="shared" si="61"/>
        <v>D6186</v>
      </c>
      <c r="AW146" s="4" t="str">
        <f t="shared" si="62"/>
        <v>D6286</v>
      </c>
      <c r="AY146" s="4" t="str">
        <f t="shared" si="63"/>
        <v>D6386</v>
      </c>
      <c r="BA146" s="4" t="str">
        <f t="shared" si="64"/>
        <v>D6486</v>
      </c>
      <c r="BC146" s="4" t="str">
        <f t="shared" si="65"/>
        <v>D6586</v>
      </c>
      <c r="BE146" s="4" t="str">
        <f t="shared" si="66"/>
        <v>D6686</v>
      </c>
      <c r="BG146" s="4" t="str">
        <f t="shared" si="67"/>
        <v>D6786</v>
      </c>
      <c r="BI146" s="4" t="str">
        <f t="shared" si="68"/>
        <v>D6886</v>
      </c>
      <c r="BK146" s="4" t="str">
        <f t="shared" si="69"/>
        <v>D6986</v>
      </c>
      <c r="BM146" s="4" t="str">
        <f t="shared" si="70"/>
        <v>D7086</v>
      </c>
      <c r="BO146" s="4" t="str">
        <f t="shared" si="71"/>
        <v>D7186</v>
      </c>
    </row>
    <row r="148" s="4" customFormat="1" spans="2:67">
      <c r="B148" s="4">
        <f>B146+2</f>
        <v>4088</v>
      </c>
      <c r="C148" s="4" t="str">
        <f t="shared" si="42"/>
        <v>D4088</v>
      </c>
      <c r="E148" s="4" t="str">
        <f t="shared" si="43"/>
        <v>D4188</v>
      </c>
      <c r="G148" s="4" t="str">
        <f t="shared" si="44"/>
        <v>D4288</v>
      </c>
      <c r="I148" s="4" t="str">
        <f t="shared" si="45"/>
        <v>D4388</v>
      </c>
      <c r="K148" s="4" t="str">
        <f t="shared" si="46"/>
        <v>D4488</v>
      </c>
      <c r="M148" s="4" t="str">
        <f t="shared" si="47"/>
        <v>D4588</v>
      </c>
      <c r="O148" s="4" t="str">
        <f t="shared" si="48"/>
        <v>D4688</v>
      </c>
      <c r="Q148" s="4" t="str">
        <f t="shared" si="49"/>
        <v>D4788</v>
      </c>
      <c r="S148" s="4" t="str">
        <f t="shared" si="50"/>
        <v>D4888</v>
      </c>
      <c r="U148" s="4" t="str">
        <f t="shared" si="51"/>
        <v>D4988</v>
      </c>
      <c r="W148" s="4" t="str">
        <f t="shared" si="52"/>
        <v>D5088</v>
      </c>
      <c r="Y148" s="4" t="str">
        <f t="shared" si="53"/>
        <v>D5188</v>
      </c>
      <c r="AA148" s="4" t="str">
        <f t="shared" si="54"/>
        <v>D5288</v>
      </c>
      <c r="AC148" s="4" t="str">
        <f t="shared" si="55"/>
        <v>D5388</v>
      </c>
      <c r="AE148" s="4" t="str">
        <f t="shared" si="56"/>
        <v>D5488</v>
      </c>
      <c r="AG148" s="4" t="str">
        <f t="shared" si="57"/>
        <v>D5588</v>
      </c>
      <c r="AI148" s="4" t="str">
        <f t="shared" si="58"/>
        <v>D5688</v>
      </c>
      <c r="AK148" s="4" t="str">
        <f>$B$2&amp;($B148+1700)</f>
        <v>D5788</v>
      </c>
      <c r="AM148" s="4" t="str">
        <f>$B$2&amp;($B148+1800)</f>
        <v>D5888</v>
      </c>
      <c r="AO148" s="4" t="str">
        <f>$B$2&amp;($B148+1900)</f>
        <v>D5988</v>
      </c>
      <c r="AQ148" s="4" t="str">
        <f t="shared" si="59"/>
        <v>D5988</v>
      </c>
      <c r="AS148" s="4" t="str">
        <f t="shared" si="60"/>
        <v>D6088</v>
      </c>
      <c r="AU148" s="4" t="str">
        <f t="shared" si="61"/>
        <v>D6188</v>
      </c>
      <c r="AW148" s="4" t="str">
        <f t="shared" si="62"/>
        <v>D6288</v>
      </c>
      <c r="AY148" s="4" t="str">
        <f t="shared" si="63"/>
        <v>D6388</v>
      </c>
      <c r="BA148" s="4" t="str">
        <f t="shared" si="64"/>
        <v>D6488</v>
      </c>
      <c r="BC148" s="4" t="str">
        <f t="shared" si="65"/>
        <v>D6588</v>
      </c>
      <c r="BE148" s="4" t="str">
        <f t="shared" si="66"/>
        <v>D6688</v>
      </c>
      <c r="BG148" s="4" t="str">
        <f t="shared" si="67"/>
        <v>D6788</v>
      </c>
      <c r="BI148" s="4" t="str">
        <f t="shared" si="68"/>
        <v>D6888</v>
      </c>
      <c r="BK148" s="4" t="str">
        <f t="shared" si="69"/>
        <v>D6988</v>
      </c>
      <c r="BM148" s="4" t="str">
        <f t="shared" si="70"/>
        <v>D7088</v>
      </c>
      <c r="BO148" s="4" t="str">
        <f t="shared" si="71"/>
        <v>D7188</v>
      </c>
    </row>
    <row r="150" s="4" customFormat="1" spans="2:67">
      <c r="B150" s="4">
        <f>B148+2</f>
        <v>4090</v>
      </c>
      <c r="C150" s="4" t="str">
        <f t="shared" si="42"/>
        <v>D4090</v>
      </c>
      <c r="E150" s="4" t="str">
        <f t="shared" si="43"/>
        <v>D4190</v>
      </c>
      <c r="G150" s="4" t="str">
        <f t="shared" si="44"/>
        <v>D4290</v>
      </c>
      <c r="I150" s="4" t="str">
        <f t="shared" si="45"/>
        <v>D4390</v>
      </c>
      <c r="K150" s="4" t="str">
        <f t="shared" si="46"/>
        <v>D4490</v>
      </c>
      <c r="M150" s="4" t="str">
        <f t="shared" si="47"/>
        <v>D4590</v>
      </c>
      <c r="O150" s="4" t="str">
        <f t="shared" si="48"/>
        <v>D4690</v>
      </c>
      <c r="Q150" s="4" t="str">
        <f t="shared" si="49"/>
        <v>D4790</v>
      </c>
      <c r="S150" s="4" t="str">
        <f t="shared" si="50"/>
        <v>D4890</v>
      </c>
      <c r="U150" s="4" t="str">
        <f t="shared" si="51"/>
        <v>D4990</v>
      </c>
      <c r="W150" s="4" t="str">
        <f t="shared" si="52"/>
        <v>D5090</v>
      </c>
      <c r="Y150" s="4" t="str">
        <f t="shared" si="53"/>
        <v>D5190</v>
      </c>
      <c r="AA150" s="4" t="str">
        <f t="shared" si="54"/>
        <v>D5290</v>
      </c>
      <c r="AC150" s="4" t="str">
        <f t="shared" si="55"/>
        <v>D5390</v>
      </c>
      <c r="AE150" s="4" t="str">
        <f t="shared" si="56"/>
        <v>D5490</v>
      </c>
      <c r="AG150" s="4" t="str">
        <f t="shared" si="57"/>
        <v>D5590</v>
      </c>
      <c r="AI150" s="4" t="str">
        <f t="shared" si="58"/>
        <v>D5690</v>
      </c>
      <c r="AK150" s="4" t="str">
        <f>$B$2&amp;($B150+1700)</f>
        <v>D5790</v>
      </c>
      <c r="AM150" s="4" t="str">
        <f>$B$2&amp;($B150+1800)</f>
        <v>D5890</v>
      </c>
      <c r="AO150" s="4" t="str">
        <f>$B$2&amp;($B150+1900)</f>
        <v>D5990</v>
      </c>
      <c r="AQ150" s="4" t="str">
        <f t="shared" si="59"/>
        <v>D5990</v>
      </c>
      <c r="AS150" s="4" t="str">
        <f t="shared" si="60"/>
        <v>D6090</v>
      </c>
      <c r="AU150" s="4" t="str">
        <f t="shared" si="61"/>
        <v>D6190</v>
      </c>
      <c r="AW150" s="4" t="str">
        <f t="shared" si="62"/>
        <v>D6290</v>
      </c>
      <c r="AY150" s="4" t="str">
        <f t="shared" si="63"/>
        <v>D6390</v>
      </c>
      <c r="BA150" s="4" t="str">
        <f t="shared" si="64"/>
        <v>D6490</v>
      </c>
      <c r="BC150" s="4" t="str">
        <f t="shared" si="65"/>
        <v>D6590</v>
      </c>
      <c r="BE150" s="4" t="str">
        <f t="shared" si="66"/>
        <v>D6690</v>
      </c>
      <c r="BG150" s="4" t="str">
        <f t="shared" si="67"/>
        <v>D6790</v>
      </c>
      <c r="BI150" s="4" t="str">
        <f t="shared" si="68"/>
        <v>D6890</v>
      </c>
      <c r="BK150" s="4" t="str">
        <f t="shared" si="69"/>
        <v>D6990</v>
      </c>
      <c r="BM150" s="4" t="str">
        <f t="shared" si="70"/>
        <v>D7090</v>
      </c>
      <c r="BO150" s="4" t="str">
        <f t="shared" si="71"/>
        <v>D7190</v>
      </c>
    </row>
    <row r="152" s="4" customFormat="1" spans="2:67">
      <c r="B152" s="4">
        <f>B150+2</f>
        <v>4092</v>
      </c>
      <c r="C152" s="4" t="str">
        <f t="shared" si="42"/>
        <v>D4092</v>
      </c>
      <c r="E152" s="4" t="str">
        <f t="shared" si="43"/>
        <v>D4192</v>
      </c>
      <c r="G152" s="4" t="str">
        <f t="shared" si="44"/>
        <v>D4292</v>
      </c>
      <c r="I152" s="4" t="str">
        <f t="shared" si="45"/>
        <v>D4392</v>
      </c>
      <c r="K152" s="4" t="str">
        <f t="shared" si="46"/>
        <v>D4492</v>
      </c>
      <c r="M152" s="4" t="str">
        <f t="shared" si="47"/>
        <v>D4592</v>
      </c>
      <c r="O152" s="4" t="str">
        <f t="shared" si="48"/>
        <v>D4692</v>
      </c>
      <c r="Q152" s="4" t="str">
        <f t="shared" si="49"/>
        <v>D4792</v>
      </c>
      <c r="S152" s="4" t="str">
        <f t="shared" si="50"/>
        <v>D4892</v>
      </c>
      <c r="U152" s="4" t="str">
        <f t="shared" si="51"/>
        <v>D4992</v>
      </c>
      <c r="W152" s="4" t="str">
        <f t="shared" si="52"/>
        <v>D5092</v>
      </c>
      <c r="Y152" s="4" t="str">
        <f t="shared" si="53"/>
        <v>D5192</v>
      </c>
      <c r="AA152" s="4" t="str">
        <f t="shared" si="54"/>
        <v>D5292</v>
      </c>
      <c r="AC152" s="4" t="str">
        <f t="shared" si="55"/>
        <v>D5392</v>
      </c>
      <c r="AE152" s="4" t="str">
        <f t="shared" si="56"/>
        <v>D5492</v>
      </c>
      <c r="AG152" s="4" t="str">
        <f t="shared" si="57"/>
        <v>D5592</v>
      </c>
      <c r="AI152" s="4" t="str">
        <f t="shared" si="58"/>
        <v>D5692</v>
      </c>
      <c r="AK152" s="4" t="str">
        <f>$B$2&amp;($B152+1700)</f>
        <v>D5792</v>
      </c>
      <c r="AM152" s="4" t="str">
        <f>$B$2&amp;($B152+1800)</f>
        <v>D5892</v>
      </c>
      <c r="AO152" s="4" t="str">
        <f>$B$2&amp;($B152+1900)</f>
        <v>D5992</v>
      </c>
      <c r="AQ152" s="4" t="str">
        <f t="shared" si="59"/>
        <v>D5992</v>
      </c>
      <c r="AS152" s="4" t="str">
        <f t="shared" si="60"/>
        <v>D6092</v>
      </c>
      <c r="AU152" s="4" t="str">
        <f t="shared" si="61"/>
        <v>D6192</v>
      </c>
      <c r="AW152" s="4" t="str">
        <f t="shared" si="62"/>
        <v>D6292</v>
      </c>
      <c r="AY152" s="4" t="str">
        <f t="shared" si="63"/>
        <v>D6392</v>
      </c>
      <c r="BA152" s="4" t="str">
        <f t="shared" si="64"/>
        <v>D6492</v>
      </c>
      <c r="BC152" s="4" t="str">
        <f t="shared" si="65"/>
        <v>D6592</v>
      </c>
      <c r="BE152" s="4" t="str">
        <f t="shared" si="66"/>
        <v>D6692</v>
      </c>
      <c r="BG152" s="4" t="str">
        <f t="shared" si="67"/>
        <v>D6792</v>
      </c>
      <c r="BI152" s="4" t="str">
        <f t="shared" si="68"/>
        <v>D6892</v>
      </c>
      <c r="BK152" s="4" t="str">
        <f t="shared" si="69"/>
        <v>D6992</v>
      </c>
      <c r="BM152" s="4" t="str">
        <f t="shared" si="70"/>
        <v>D7092</v>
      </c>
      <c r="BO152" s="4" t="str">
        <f t="shared" si="71"/>
        <v>D7192</v>
      </c>
    </row>
    <row r="154" s="4" customFormat="1" spans="2:67">
      <c r="B154" s="4">
        <f>B152+2</f>
        <v>4094</v>
      </c>
      <c r="C154" s="4" t="str">
        <f t="shared" si="42"/>
        <v>D4094</v>
      </c>
      <c r="E154" s="4" t="str">
        <f t="shared" si="43"/>
        <v>D4194</v>
      </c>
      <c r="G154" s="4" t="str">
        <f t="shared" si="44"/>
        <v>D4294</v>
      </c>
      <c r="I154" s="4" t="str">
        <f t="shared" si="45"/>
        <v>D4394</v>
      </c>
      <c r="K154" s="4" t="str">
        <f t="shared" si="46"/>
        <v>D4494</v>
      </c>
      <c r="M154" s="4" t="str">
        <f t="shared" si="47"/>
        <v>D4594</v>
      </c>
      <c r="O154" s="4" t="str">
        <f t="shared" si="48"/>
        <v>D4694</v>
      </c>
      <c r="Q154" s="4" t="str">
        <f t="shared" si="49"/>
        <v>D4794</v>
      </c>
      <c r="S154" s="4" t="str">
        <f t="shared" si="50"/>
        <v>D4894</v>
      </c>
      <c r="U154" s="4" t="str">
        <f t="shared" si="51"/>
        <v>D4994</v>
      </c>
      <c r="W154" s="4" t="str">
        <f t="shared" si="52"/>
        <v>D5094</v>
      </c>
      <c r="Y154" s="4" t="str">
        <f t="shared" si="53"/>
        <v>D5194</v>
      </c>
      <c r="AA154" s="4" t="str">
        <f t="shared" si="54"/>
        <v>D5294</v>
      </c>
      <c r="AC154" s="4" t="str">
        <f t="shared" si="55"/>
        <v>D5394</v>
      </c>
      <c r="AE154" s="4" t="str">
        <f t="shared" si="56"/>
        <v>D5494</v>
      </c>
      <c r="AG154" s="4" t="str">
        <f t="shared" si="57"/>
        <v>D5594</v>
      </c>
      <c r="AI154" s="4" t="str">
        <f t="shared" si="58"/>
        <v>D5694</v>
      </c>
      <c r="AK154" s="4" t="str">
        <f>$B$2&amp;($B154+1700)</f>
        <v>D5794</v>
      </c>
      <c r="AM154" s="4" t="str">
        <f>$B$2&amp;($B154+1800)</f>
        <v>D5894</v>
      </c>
      <c r="AO154" s="4" t="str">
        <f>$B$2&amp;($B154+1900)</f>
        <v>D5994</v>
      </c>
      <c r="AQ154" s="4" t="str">
        <f t="shared" si="59"/>
        <v>D5994</v>
      </c>
      <c r="AS154" s="4" t="str">
        <f t="shared" si="60"/>
        <v>D6094</v>
      </c>
      <c r="AU154" s="4" t="str">
        <f t="shared" si="61"/>
        <v>D6194</v>
      </c>
      <c r="AW154" s="4" t="str">
        <f t="shared" si="62"/>
        <v>D6294</v>
      </c>
      <c r="AY154" s="4" t="str">
        <f t="shared" si="63"/>
        <v>D6394</v>
      </c>
      <c r="BA154" s="4" t="str">
        <f t="shared" si="64"/>
        <v>D6494</v>
      </c>
      <c r="BC154" s="4" t="str">
        <f t="shared" si="65"/>
        <v>D6594</v>
      </c>
      <c r="BE154" s="4" t="str">
        <f t="shared" si="66"/>
        <v>D6694</v>
      </c>
      <c r="BG154" s="4" t="str">
        <f t="shared" si="67"/>
        <v>D6794</v>
      </c>
      <c r="BI154" s="4" t="str">
        <f t="shared" si="68"/>
        <v>D6894</v>
      </c>
      <c r="BK154" s="4" t="str">
        <f t="shared" si="69"/>
        <v>D6994</v>
      </c>
      <c r="BM154" s="4" t="str">
        <f t="shared" si="70"/>
        <v>D7094</v>
      </c>
      <c r="BO154" s="4" t="str">
        <f t="shared" si="71"/>
        <v>D7194</v>
      </c>
    </row>
    <row r="156" s="4" customFormat="1" spans="2:67">
      <c r="B156" s="4">
        <f>B154+2</f>
        <v>4096</v>
      </c>
      <c r="C156" s="4" t="str">
        <f t="shared" si="42"/>
        <v>D4096</v>
      </c>
      <c r="E156" s="4" t="str">
        <f t="shared" si="43"/>
        <v>D4196</v>
      </c>
      <c r="G156" s="4" t="str">
        <f t="shared" si="44"/>
        <v>D4296</v>
      </c>
      <c r="I156" s="4" t="str">
        <f t="shared" si="45"/>
        <v>D4396</v>
      </c>
      <c r="K156" s="4" t="str">
        <f t="shared" si="46"/>
        <v>D4496</v>
      </c>
      <c r="M156" s="4" t="str">
        <f t="shared" si="47"/>
        <v>D4596</v>
      </c>
      <c r="O156" s="4" t="str">
        <f t="shared" si="48"/>
        <v>D4696</v>
      </c>
      <c r="Q156" s="4" t="str">
        <f t="shared" si="49"/>
        <v>D4796</v>
      </c>
      <c r="S156" s="4" t="str">
        <f t="shared" si="50"/>
        <v>D4896</v>
      </c>
      <c r="U156" s="4" t="str">
        <f t="shared" si="51"/>
        <v>D4996</v>
      </c>
      <c r="W156" s="4" t="str">
        <f t="shared" si="52"/>
        <v>D5096</v>
      </c>
      <c r="Y156" s="4" t="str">
        <f t="shared" si="53"/>
        <v>D5196</v>
      </c>
      <c r="AA156" s="4" t="str">
        <f t="shared" si="54"/>
        <v>D5296</v>
      </c>
      <c r="AC156" s="4" t="str">
        <f t="shared" si="55"/>
        <v>D5396</v>
      </c>
      <c r="AE156" s="4" t="str">
        <f t="shared" si="56"/>
        <v>D5496</v>
      </c>
      <c r="AG156" s="4" t="str">
        <f t="shared" si="57"/>
        <v>D5596</v>
      </c>
      <c r="AI156" s="4" t="str">
        <f t="shared" si="58"/>
        <v>D5696</v>
      </c>
      <c r="AK156" s="4" t="str">
        <f>$B$2&amp;($B156+1700)</f>
        <v>D5796</v>
      </c>
      <c r="AM156" s="4" t="str">
        <f>$B$2&amp;($B156+1800)</f>
        <v>D5896</v>
      </c>
      <c r="AO156" s="4" t="str">
        <f>$B$2&amp;($B156+1900)</f>
        <v>D5996</v>
      </c>
      <c r="AQ156" s="4" t="str">
        <f t="shared" si="59"/>
        <v>D5996</v>
      </c>
      <c r="AS156" s="4" t="str">
        <f t="shared" si="60"/>
        <v>D6096</v>
      </c>
      <c r="AU156" s="4" t="str">
        <f t="shared" si="61"/>
        <v>D6196</v>
      </c>
      <c r="AW156" s="4" t="str">
        <f t="shared" si="62"/>
        <v>D6296</v>
      </c>
      <c r="AY156" s="4" t="str">
        <f t="shared" si="63"/>
        <v>D6396</v>
      </c>
      <c r="BA156" s="4" t="str">
        <f t="shared" si="64"/>
        <v>D6496</v>
      </c>
      <c r="BC156" s="4" t="str">
        <f t="shared" si="65"/>
        <v>D6596</v>
      </c>
      <c r="BE156" s="4" t="str">
        <f t="shared" si="66"/>
        <v>D6696</v>
      </c>
      <c r="BG156" s="4" t="str">
        <f t="shared" si="67"/>
        <v>D6796</v>
      </c>
      <c r="BI156" s="4" t="str">
        <f t="shared" si="68"/>
        <v>D6896</v>
      </c>
      <c r="BK156" s="4" t="str">
        <f t="shared" si="69"/>
        <v>D6996</v>
      </c>
      <c r="BM156" s="4" t="str">
        <f t="shared" si="70"/>
        <v>D7096</v>
      </c>
      <c r="BO156" s="4" t="str">
        <f t="shared" si="71"/>
        <v>D7196</v>
      </c>
    </row>
    <row r="158" s="135" customFormat="1" spans="2:67">
      <c r="B158" s="135">
        <f>B156+2</f>
        <v>4098</v>
      </c>
      <c r="C158" s="135" t="str">
        <f t="shared" si="42"/>
        <v>D4098</v>
      </c>
      <c r="E158" s="135" t="str">
        <f t="shared" si="43"/>
        <v>D4198</v>
      </c>
      <c r="G158" s="4" t="str">
        <f t="shared" si="44"/>
        <v>D4298</v>
      </c>
      <c r="I158" s="4" t="str">
        <f t="shared" si="45"/>
        <v>D4398</v>
      </c>
      <c r="K158" s="4" t="str">
        <f t="shared" si="46"/>
        <v>D4498</v>
      </c>
      <c r="M158" s="4" t="str">
        <f t="shared" si="47"/>
        <v>D4598</v>
      </c>
      <c r="O158" s="4" t="str">
        <f t="shared" si="48"/>
        <v>D4698</v>
      </c>
      <c r="Q158" s="4" t="str">
        <f t="shared" si="49"/>
        <v>D4798</v>
      </c>
      <c r="S158" s="4" t="str">
        <f t="shared" si="50"/>
        <v>D4898</v>
      </c>
      <c r="U158" s="4" t="str">
        <f t="shared" si="51"/>
        <v>D4998</v>
      </c>
      <c r="W158" s="4" t="str">
        <f t="shared" si="52"/>
        <v>D5098</v>
      </c>
      <c r="Y158" s="4" t="str">
        <f t="shared" si="53"/>
        <v>D5198</v>
      </c>
      <c r="AA158" s="4" t="str">
        <f t="shared" si="54"/>
        <v>D5298</v>
      </c>
      <c r="AC158" s="4" t="str">
        <f t="shared" si="55"/>
        <v>D5398</v>
      </c>
      <c r="AE158" s="4" t="str">
        <f t="shared" si="56"/>
        <v>D5498</v>
      </c>
      <c r="AG158" s="4" t="str">
        <f t="shared" si="57"/>
        <v>D5598</v>
      </c>
      <c r="AI158" s="4" t="str">
        <f t="shared" si="58"/>
        <v>D5698</v>
      </c>
      <c r="AK158" s="4" t="str">
        <f>$B$2&amp;($B158+1700)</f>
        <v>D5798</v>
      </c>
      <c r="AM158" s="4" t="str">
        <f>$B$2&amp;($B158+1800)</f>
        <v>D5898</v>
      </c>
      <c r="AO158" s="4" t="str">
        <f>$B$2&amp;($B158+1900)</f>
        <v>D5998</v>
      </c>
      <c r="AQ158" s="4" t="str">
        <f t="shared" si="59"/>
        <v>D5998</v>
      </c>
      <c r="AS158" s="4" t="str">
        <f t="shared" si="60"/>
        <v>D6098</v>
      </c>
      <c r="AU158" s="4" t="str">
        <f t="shared" si="61"/>
        <v>D6198</v>
      </c>
      <c r="AW158" s="4" t="str">
        <f t="shared" si="62"/>
        <v>D6298</v>
      </c>
      <c r="AY158" s="4" t="str">
        <f t="shared" si="63"/>
        <v>D6398</v>
      </c>
      <c r="BA158" s="4" t="str">
        <f t="shared" si="64"/>
        <v>D6498</v>
      </c>
      <c r="BC158" s="4" t="str">
        <f t="shared" si="65"/>
        <v>D6598</v>
      </c>
      <c r="BE158" s="4" t="str">
        <f t="shared" si="66"/>
        <v>D6698</v>
      </c>
      <c r="BG158" s="4" t="str">
        <f t="shared" si="67"/>
        <v>D6798</v>
      </c>
      <c r="BI158" s="4" t="str">
        <f t="shared" si="68"/>
        <v>D6898</v>
      </c>
      <c r="BK158" s="4" t="str">
        <f t="shared" si="69"/>
        <v>D6998</v>
      </c>
      <c r="BM158" s="4" t="str">
        <f t="shared" si="70"/>
        <v>D7098</v>
      </c>
      <c r="BO158" s="4" t="str">
        <f t="shared" si="71"/>
        <v>D7198</v>
      </c>
    </row>
    <row r="159" s="23" customFormat="1" spans="7:67">
      <c r="G159" s="4"/>
      <c r="I159" s="4"/>
      <c r="K159" s="4"/>
      <c r="M159" s="4"/>
      <c r="O159" s="4"/>
      <c r="Q159" s="4"/>
      <c r="S159" s="4"/>
      <c r="U159" s="4"/>
      <c r="W159" s="4"/>
      <c r="Y159" s="4"/>
      <c r="AA159" s="4"/>
      <c r="AC159" s="4"/>
      <c r="AE159" s="4"/>
      <c r="AG159" s="4"/>
      <c r="AI159" s="4"/>
      <c r="AK159" s="4"/>
      <c r="AM159" s="4"/>
      <c r="AO159" s="4"/>
      <c r="AQ159" s="4"/>
      <c r="AS159" s="4"/>
      <c r="AU159" s="4"/>
      <c r="AW159" s="4"/>
      <c r="AY159" s="4"/>
      <c r="BA159" s="4"/>
      <c r="BC159" s="4"/>
      <c r="BE159" s="4"/>
      <c r="BG159" s="4"/>
      <c r="BI159" s="4"/>
      <c r="BK159" s="4"/>
      <c r="BM159" s="4"/>
      <c r="BO159" s="4"/>
    </row>
  </sheetData>
  <mergeCells count="33">
    <mergeCell ref="A1:J1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57:J57"/>
    <mergeCell ref="C58:D58"/>
    <mergeCell ref="E58:F58"/>
    <mergeCell ref="G58:H58"/>
    <mergeCell ref="I58:J58"/>
    <mergeCell ref="K58:L58"/>
    <mergeCell ref="M58:N58"/>
    <mergeCell ref="O58:P58"/>
    <mergeCell ref="Q58:R58"/>
    <mergeCell ref="S58:T58"/>
    <mergeCell ref="U58:V58"/>
    <mergeCell ref="W58:X58"/>
    <mergeCell ref="Y58:Z58"/>
    <mergeCell ref="AE58:AF58"/>
    <mergeCell ref="AI58:AJ58"/>
    <mergeCell ref="AK58:AL58"/>
    <mergeCell ref="AM58:AN58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A132"/>
  <sheetViews>
    <sheetView topLeftCell="A46" workbookViewId="0">
      <selection activeCell="E65" sqref="E65"/>
    </sheetView>
  </sheetViews>
  <sheetFormatPr defaultColWidth="9" defaultRowHeight="12"/>
  <cols>
    <col min="1" max="1" width="4.5" style="9" customWidth="1"/>
    <col min="2" max="2" width="31.25" style="9" customWidth="1"/>
    <col min="3" max="3" width="20.875" style="9" customWidth="1"/>
    <col min="4" max="4" width="13.875" style="9" customWidth="1"/>
    <col min="5" max="5" width="57.75" style="9" customWidth="1"/>
    <col min="6" max="6" width="9" style="10"/>
    <col min="7" max="7" width="5.375" style="9" customWidth="1"/>
    <col min="8" max="24" width="9" style="9"/>
    <col min="25" max="25" width="22" style="9" customWidth="1"/>
    <col min="26" max="26" width="9" style="9"/>
    <col min="27" max="27" width="23.375" style="9" customWidth="1"/>
    <col min="28" max="16384" width="9" style="9"/>
  </cols>
  <sheetData>
    <row r="1" spans="2:24">
      <c r="B1" s="38" t="s">
        <v>4597</v>
      </c>
      <c r="C1" s="38"/>
      <c r="D1" s="38"/>
      <c r="E1" s="39"/>
      <c r="F1" s="40"/>
      <c r="G1" s="7"/>
      <c r="H1" s="7"/>
      <c r="I1" s="5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ht="12.75" spans="2:24">
      <c r="B2" s="9" t="s">
        <v>4598</v>
      </c>
      <c r="C2" s="9" t="s">
        <v>4599</v>
      </c>
      <c r="D2" s="9" t="s">
        <v>4600</v>
      </c>
      <c r="F2" s="41"/>
      <c r="G2" s="7"/>
      <c r="H2" s="7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"/>
      <c r="X2" s="7"/>
    </row>
    <row r="3" ht="14.25" spans="2:27">
      <c r="B3" s="9" t="s">
        <v>4601</v>
      </c>
      <c r="C3" s="9" t="s">
        <v>4602</v>
      </c>
      <c r="D3" s="9" t="s">
        <v>4603</v>
      </c>
      <c r="E3" s="9" t="s">
        <v>4604</v>
      </c>
      <c r="F3" s="41" t="s">
        <v>4605</v>
      </c>
      <c r="G3" s="7"/>
      <c r="H3" s="42" t="s">
        <v>4604</v>
      </c>
      <c r="I3" s="42" t="s">
        <v>4606</v>
      </c>
      <c r="J3" s="42" t="s">
        <v>4607</v>
      </c>
      <c r="K3" s="42" t="s">
        <v>4608</v>
      </c>
      <c r="L3" s="42" t="s">
        <v>4609</v>
      </c>
      <c r="M3" s="42" t="s">
        <v>4610</v>
      </c>
      <c r="N3" s="42" t="s">
        <v>4611</v>
      </c>
      <c r="O3" s="42" t="s">
        <v>4612</v>
      </c>
      <c r="P3" s="42" t="s">
        <v>4613</v>
      </c>
      <c r="Q3" s="42" t="s">
        <v>4614</v>
      </c>
      <c r="R3" s="42" t="s">
        <v>4615</v>
      </c>
      <c r="S3" s="42" t="s">
        <v>4616</v>
      </c>
      <c r="T3" s="42" t="s">
        <v>4617</v>
      </c>
      <c r="U3" s="42" t="s">
        <v>4618</v>
      </c>
      <c r="V3" s="42" t="s">
        <v>4619</v>
      </c>
      <c r="W3" s="7"/>
      <c r="X3" s="101"/>
      <c r="Y3" s="105" t="s">
        <v>1162</v>
      </c>
      <c r="Z3" s="106"/>
      <c r="AA3" s="107"/>
    </row>
    <row r="4" ht="14.25" spans="2:27">
      <c r="B4" s="9" t="s">
        <v>4620</v>
      </c>
      <c r="C4" s="9" t="s">
        <v>4621</v>
      </c>
      <c r="D4" s="9" t="s">
        <v>4622</v>
      </c>
      <c r="E4" s="43" t="s">
        <v>4623</v>
      </c>
      <c r="F4" s="44" t="s">
        <v>4624</v>
      </c>
      <c r="G4" s="7"/>
      <c r="H4" s="42"/>
      <c r="I4" s="75" t="s">
        <v>4625</v>
      </c>
      <c r="J4" s="75" t="s">
        <v>4626</v>
      </c>
      <c r="K4" s="75" t="s">
        <v>4627</v>
      </c>
      <c r="L4" s="75" t="s">
        <v>4628</v>
      </c>
      <c r="M4" s="75" t="s">
        <v>4629</v>
      </c>
      <c r="N4" s="75" t="s">
        <v>4630</v>
      </c>
      <c r="O4" s="75"/>
      <c r="P4" s="75"/>
      <c r="Q4" s="75"/>
      <c r="R4" s="75"/>
      <c r="S4" s="75"/>
      <c r="T4" s="75"/>
      <c r="U4" s="75"/>
      <c r="V4" s="75"/>
      <c r="W4" s="7"/>
      <c r="X4" s="102"/>
      <c r="Y4" s="108"/>
      <c r="Z4" s="109"/>
      <c r="AA4" s="110"/>
    </row>
    <row r="5" ht="14.25" spans="2:27">
      <c r="B5" s="9" t="s">
        <v>4631</v>
      </c>
      <c r="C5" s="9" t="s">
        <v>4632</v>
      </c>
      <c r="D5" s="9" t="s">
        <v>4633</v>
      </c>
      <c r="E5" s="45" t="s">
        <v>4634</v>
      </c>
      <c r="F5" s="44"/>
      <c r="G5" s="7"/>
      <c r="H5" s="42"/>
      <c r="I5" s="42" t="s">
        <v>4635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7"/>
      <c r="X5" s="103" t="s">
        <v>4636</v>
      </c>
      <c r="Y5" s="28" t="s">
        <v>4637</v>
      </c>
      <c r="Z5" s="28" t="s">
        <v>4638</v>
      </c>
      <c r="AA5" s="111" t="s">
        <v>4639</v>
      </c>
    </row>
    <row r="6" ht="14.25" spans="2:27">
      <c r="B6" s="9" t="s">
        <v>4640</v>
      </c>
      <c r="C6" s="9" t="s">
        <v>4641</v>
      </c>
      <c r="D6" s="9" t="s">
        <v>4642</v>
      </c>
      <c r="E6" s="45" t="s">
        <v>4643</v>
      </c>
      <c r="F6" s="44"/>
      <c r="G6" s="7"/>
      <c r="H6" s="46" t="s">
        <v>4644</v>
      </c>
      <c r="I6" s="76" t="s">
        <v>4645</v>
      </c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"/>
      <c r="X6" s="103" t="s">
        <v>4646</v>
      </c>
      <c r="Y6" s="112" t="s">
        <v>4647</v>
      </c>
      <c r="Z6" s="28" t="s">
        <v>46</v>
      </c>
      <c r="AA6" s="113"/>
    </row>
    <row r="7" ht="14.25" spans="2:27">
      <c r="B7" s="9" t="s">
        <v>4648</v>
      </c>
      <c r="C7" s="9" t="s">
        <v>4649</v>
      </c>
      <c r="D7" s="9" t="s">
        <v>4650</v>
      </c>
      <c r="E7" s="45" t="s">
        <v>4651</v>
      </c>
      <c r="F7" s="44"/>
      <c r="G7" s="7"/>
      <c r="H7" s="7"/>
      <c r="I7" s="51"/>
      <c r="J7" s="74"/>
      <c r="K7" s="74"/>
      <c r="L7" s="7"/>
      <c r="M7" s="74"/>
      <c r="N7" s="74"/>
      <c r="O7" s="77"/>
      <c r="P7" s="77"/>
      <c r="Q7" s="77"/>
      <c r="R7" s="77"/>
      <c r="S7" s="77"/>
      <c r="T7" s="77"/>
      <c r="U7" s="74"/>
      <c r="V7" s="74"/>
      <c r="W7" s="74"/>
      <c r="X7" s="103" t="s">
        <v>4652</v>
      </c>
      <c r="Y7" s="112" t="s">
        <v>4653</v>
      </c>
      <c r="Z7" s="28" t="s">
        <v>46</v>
      </c>
      <c r="AA7" s="113"/>
    </row>
    <row r="8" ht="14.25" spans="2:27">
      <c r="B8" s="9" t="s">
        <v>4654</v>
      </c>
      <c r="C8" s="9" t="s">
        <v>4655</v>
      </c>
      <c r="D8" s="9" t="s">
        <v>4656</v>
      </c>
      <c r="E8" s="45" t="s">
        <v>4657</v>
      </c>
      <c r="F8" s="44"/>
      <c r="G8" s="7"/>
      <c r="H8" s="47" t="s">
        <v>4658</v>
      </c>
      <c r="I8" s="47" t="s">
        <v>4659</v>
      </c>
      <c r="J8" s="7"/>
      <c r="K8" s="7" t="s">
        <v>4660</v>
      </c>
      <c r="L8" s="51" t="s">
        <v>4661</v>
      </c>
      <c r="M8" s="51"/>
      <c r="N8" s="51"/>
      <c r="O8" s="51" t="s">
        <v>4662</v>
      </c>
      <c r="P8" s="51"/>
      <c r="Q8" s="51"/>
      <c r="R8" s="51" t="s">
        <v>4663</v>
      </c>
      <c r="S8" s="51"/>
      <c r="T8" s="51"/>
      <c r="U8" s="51"/>
      <c r="V8" s="51"/>
      <c r="W8" s="51"/>
      <c r="X8" s="103" t="s">
        <v>4664</v>
      </c>
      <c r="Y8" s="112" t="s">
        <v>4665</v>
      </c>
      <c r="Z8" s="28" t="s">
        <v>46</v>
      </c>
      <c r="AA8" s="113"/>
    </row>
    <row r="9" ht="14.25" spans="2:27">
      <c r="B9" s="9" t="s">
        <v>4666</v>
      </c>
      <c r="C9" s="9" t="s">
        <v>4667</v>
      </c>
      <c r="D9" s="9" t="s">
        <v>4668</v>
      </c>
      <c r="E9" s="45" t="s">
        <v>4669</v>
      </c>
      <c r="F9" s="44"/>
      <c r="G9" s="7"/>
      <c r="H9" s="47"/>
      <c r="I9" s="75" t="s">
        <v>4670</v>
      </c>
      <c r="J9" s="7"/>
      <c r="K9" s="7"/>
      <c r="L9" s="51" t="s">
        <v>4671</v>
      </c>
      <c r="M9" s="7"/>
      <c r="N9" s="7"/>
      <c r="O9" s="51" t="s">
        <v>4672</v>
      </c>
      <c r="P9" s="7"/>
      <c r="Q9" s="7"/>
      <c r="R9" s="51" t="s">
        <v>4673</v>
      </c>
      <c r="S9" s="7"/>
      <c r="T9" s="7"/>
      <c r="U9" s="7"/>
      <c r="V9" s="7"/>
      <c r="W9" s="7"/>
      <c r="X9" s="103" t="s">
        <v>4674</v>
      </c>
      <c r="Y9" s="112" t="s">
        <v>4675</v>
      </c>
      <c r="Z9" s="28" t="s">
        <v>46</v>
      </c>
      <c r="AA9" s="113"/>
    </row>
    <row r="10" ht="14.25" spans="2:27">
      <c r="B10" s="9" t="s">
        <v>4676</v>
      </c>
      <c r="C10" s="9" t="s">
        <v>4677</v>
      </c>
      <c r="D10" s="9" t="s">
        <v>4678</v>
      </c>
      <c r="E10" s="45" t="s">
        <v>4679</v>
      </c>
      <c r="F10" s="44"/>
      <c r="G10" s="7"/>
      <c r="H10" s="47"/>
      <c r="I10" s="78">
        <v>1</v>
      </c>
      <c r="J10" s="74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103" t="s">
        <v>4680</v>
      </c>
      <c r="Y10" s="112"/>
      <c r="Z10" s="28"/>
      <c r="AA10" s="113"/>
    </row>
    <row r="11" ht="14.25" spans="2:27">
      <c r="B11" s="9" t="s">
        <v>4681</v>
      </c>
      <c r="C11" s="9" t="s">
        <v>4682</v>
      </c>
      <c r="D11" s="9" t="s">
        <v>4683</v>
      </c>
      <c r="E11" s="45" t="s">
        <v>4684</v>
      </c>
      <c r="F11" s="44"/>
      <c r="G11" s="7"/>
      <c r="H11" s="46" t="s">
        <v>4644</v>
      </c>
      <c r="I11" s="76" t="s">
        <v>4685</v>
      </c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7"/>
      <c r="X11" s="103" t="s">
        <v>4686</v>
      </c>
      <c r="Y11" s="112"/>
      <c r="Z11" s="28"/>
      <c r="AA11" s="113"/>
    </row>
    <row r="12" ht="14.25" spans="2:27">
      <c r="B12" s="9" t="s">
        <v>4687</v>
      </c>
      <c r="C12" s="9" t="s">
        <v>4688</v>
      </c>
      <c r="D12" s="9" t="s">
        <v>4689</v>
      </c>
      <c r="E12" s="45" t="s">
        <v>4690</v>
      </c>
      <c r="F12" s="44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103" t="s">
        <v>4691</v>
      </c>
      <c r="Y12" s="112"/>
      <c r="Z12" s="28"/>
      <c r="AA12" s="113"/>
    </row>
    <row r="13" ht="14.25" spans="2:27">
      <c r="B13" s="9" t="s">
        <v>4692</v>
      </c>
      <c r="C13" s="9" t="s">
        <v>4693</v>
      </c>
      <c r="D13" s="9" t="s">
        <v>4694</v>
      </c>
      <c r="E13" s="17" t="s">
        <v>4695</v>
      </c>
      <c r="F13" s="44"/>
      <c r="G13" s="7"/>
      <c r="H13" s="48" t="s">
        <v>812</v>
      </c>
      <c r="I13" s="47" t="s">
        <v>4696</v>
      </c>
      <c r="J13" s="79" t="s">
        <v>4697</v>
      </c>
      <c r="K13" s="79" t="s">
        <v>4698</v>
      </c>
      <c r="L13" s="79" t="s">
        <v>4699</v>
      </c>
      <c r="M13" s="79" t="s">
        <v>4700</v>
      </c>
      <c r="N13" s="79" t="s">
        <v>4701</v>
      </c>
      <c r="O13" s="79" t="s">
        <v>4702</v>
      </c>
      <c r="P13" s="79" t="s">
        <v>4703</v>
      </c>
      <c r="Q13" s="79" t="s">
        <v>4704</v>
      </c>
      <c r="R13" s="79" t="s">
        <v>4705</v>
      </c>
      <c r="S13" s="79" t="s">
        <v>4706</v>
      </c>
      <c r="T13" s="7"/>
      <c r="U13" s="7"/>
      <c r="V13" s="7"/>
      <c r="W13" s="7"/>
      <c r="X13" s="103" t="s">
        <v>4707</v>
      </c>
      <c r="Y13" s="112"/>
      <c r="Z13" s="28"/>
      <c r="AA13" s="113"/>
    </row>
    <row r="14" ht="14.25" spans="2:27">
      <c r="B14" s="9" t="s">
        <v>4708</v>
      </c>
      <c r="C14" s="9" t="s">
        <v>4709</v>
      </c>
      <c r="D14" s="9" t="s">
        <v>4710</v>
      </c>
      <c r="E14" s="17" t="s">
        <v>4711</v>
      </c>
      <c r="F14" s="44"/>
      <c r="G14" s="7"/>
      <c r="H14" s="49"/>
      <c r="I14" s="75" t="s">
        <v>4712</v>
      </c>
      <c r="J14" s="75" t="s">
        <v>4713</v>
      </c>
      <c r="K14" s="75" t="s">
        <v>4714</v>
      </c>
      <c r="L14" s="75" t="s">
        <v>4715</v>
      </c>
      <c r="M14" s="75" t="s">
        <v>4716</v>
      </c>
      <c r="N14" s="75" t="s">
        <v>4717</v>
      </c>
      <c r="O14" s="75" t="s">
        <v>4718</v>
      </c>
      <c r="P14" s="75" t="s">
        <v>4719</v>
      </c>
      <c r="Q14" s="75" t="s">
        <v>4720</v>
      </c>
      <c r="R14" s="75" t="s">
        <v>4721</v>
      </c>
      <c r="S14" s="75" t="s">
        <v>4722</v>
      </c>
      <c r="T14" s="7"/>
      <c r="U14" s="7"/>
      <c r="V14" s="7"/>
      <c r="W14" s="7"/>
      <c r="X14" s="103" t="s">
        <v>4723</v>
      </c>
      <c r="Y14" s="112" t="s">
        <v>4724</v>
      </c>
      <c r="Z14" s="28" t="s">
        <v>4725</v>
      </c>
      <c r="AA14" s="114" t="s">
        <v>4726</v>
      </c>
    </row>
    <row r="15" ht="14.25" spans="2:27">
      <c r="B15" s="9" t="s">
        <v>4727</v>
      </c>
      <c r="C15" s="9" t="s">
        <v>4728</v>
      </c>
      <c r="D15" s="9" t="s">
        <v>4729</v>
      </c>
      <c r="E15" s="17" t="s">
        <v>4730</v>
      </c>
      <c r="F15" s="44"/>
      <c r="G15" s="7"/>
      <c r="H15" s="49"/>
      <c r="I15" s="80" t="s">
        <v>4731</v>
      </c>
      <c r="J15" s="80" t="s">
        <v>4732</v>
      </c>
      <c r="K15" s="80" t="s">
        <v>4733</v>
      </c>
      <c r="L15" s="80" t="s">
        <v>4734</v>
      </c>
      <c r="M15" s="80" t="s">
        <v>4735</v>
      </c>
      <c r="N15" s="80" t="s">
        <v>4736</v>
      </c>
      <c r="O15" s="80" t="s">
        <v>4737</v>
      </c>
      <c r="P15" s="80" t="s">
        <v>4738</v>
      </c>
      <c r="Q15" s="80" t="s">
        <v>4739</v>
      </c>
      <c r="R15" s="80" t="s">
        <v>4740</v>
      </c>
      <c r="S15" s="80" t="s">
        <v>4741</v>
      </c>
      <c r="T15" s="7"/>
      <c r="U15" s="7"/>
      <c r="V15" s="7"/>
      <c r="W15" s="7"/>
      <c r="X15" s="103" t="s">
        <v>4742</v>
      </c>
      <c r="Y15" s="112"/>
      <c r="Z15" s="28"/>
      <c r="AA15" s="113"/>
    </row>
    <row r="16" ht="14.25" spans="2:27">
      <c r="B16" s="9" t="s">
        <v>4743</v>
      </c>
      <c r="C16" s="9" t="s">
        <v>4744</v>
      </c>
      <c r="D16" s="9" t="s">
        <v>4745</v>
      </c>
      <c r="E16" s="45"/>
      <c r="F16" s="44"/>
      <c r="G16" s="7"/>
      <c r="H16" s="50" t="s">
        <v>4644</v>
      </c>
      <c r="I16" s="81" t="s">
        <v>4746</v>
      </c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7"/>
      <c r="U16" s="7"/>
      <c r="V16" s="7"/>
      <c r="W16" s="7"/>
      <c r="X16" s="103" t="s">
        <v>4747</v>
      </c>
      <c r="Y16" s="112"/>
      <c r="Z16" s="28"/>
      <c r="AA16" s="113"/>
    </row>
    <row r="17" ht="14.25" spans="2:27">
      <c r="B17" s="9" t="s">
        <v>4748</v>
      </c>
      <c r="C17" s="9" t="s">
        <v>4749</v>
      </c>
      <c r="D17" s="9" t="s">
        <v>4750</v>
      </c>
      <c r="F17" s="44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103" t="s">
        <v>4751</v>
      </c>
      <c r="Y17" s="112"/>
      <c r="Z17" s="28"/>
      <c r="AA17" s="113"/>
    </row>
    <row r="18" ht="14.25" spans="2:27">
      <c r="B18" s="9" t="s">
        <v>4752</v>
      </c>
      <c r="C18" s="9" t="s">
        <v>4753</v>
      </c>
      <c r="D18" s="9" t="s">
        <v>4754</v>
      </c>
      <c r="E18" s="51" t="s">
        <v>4755</v>
      </c>
      <c r="F18" s="44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103" t="s">
        <v>4756</v>
      </c>
      <c r="Y18" s="112"/>
      <c r="Z18" s="28"/>
      <c r="AA18" s="113"/>
    </row>
    <row r="19" ht="14.25" spans="2:27">
      <c r="B19" s="9" t="s">
        <v>4757</v>
      </c>
      <c r="C19" s="9" t="s">
        <v>4758</v>
      </c>
      <c r="D19" s="9" t="s">
        <v>4759</v>
      </c>
      <c r="E19" s="51" t="s">
        <v>4760</v>
      </c>
      <c r="F19" s="44"/>
      <c r="G19" s="7"/>
      <c r="H19" s="47" t="s">
        <v>745</v>
      </c>
      <c r="I19" s="47" t="s">
        <v>4761</v>
      </c>
      <c r="J19" s="47" t="s">
        <v>4762</v>
      </c>
      <c r="K19" s="47" t="s">
        <v>4763</v>
      </c>
      <c r="L19" s="47" t="s">
        <v>4764</v>
      </c>
      <c r="M19" s="47" t="s">
        <v>4765</v>
      </c>
      <c r="N19" s="47" t="s">
        <v>4766</v>
      </c>
      <c r="O19" s="74"/>
      <c r="P19" s="74"/>
      <c r="Q19" s="74"/>
      <c r="R19" s="74"/>
      <c r="S19" s="74"/>
      <c r="T19" s="7"/>
      <c r="U19" s="7"/>
      <c r="V19" s="7"/>
      <c r="W19" s="7"/>
      <c r="X19" s="103" t="s">
        <v>4767</v>
      </c>
      <c r="Y19" s="112"/>
      <c r="Z19" s="28"/>
      <c r="AA19" s="113"/>
    </row>
    <row r="20" ht="14.25" spans="2:27">
      <c r="B20" s="9" t="s">
        <v>4768</v>
      </c>
      <c r="C20" s="9" t="s">
        <v>4769</v>
      </c>
      <c r="D20" s="9" t="s">
        <v>4770</v>
      </c>
      <c r="E20" s="51" t="s">
        <v>4771</v>
      </c>
      <c r="F20" s="44"/>
      <c r="G20" s="7"/>
      <c r="H20" s="47"/>
      <c r="I20" s="75" t="s">
        <v>4772</v>
      </c>
      <c r="J20" s="75" t="s">
        <v>4773</v>
      </c>
      <c r="K20" s="75" t="s">
        <v>4774</v>
      </c>
      <c r="L20" s="75" t="s">
        <v>4775</v>
      </c>
      <c r="M20" s="75" t="s">
        <v>4776</v>
      </c>
      <c r="N20" s="75" t="s">
        <v>4777</v>
      </c>
      <c r="O20" s="82"/>
      <c r="P20" s="82"/>
      <c r="Q20" s="82"/>
      <c r="R20" s="82"/>
      <c r="S20" s="82"/>
      <c r="T20" s="7"/>
      <c r="U20" s="7"/>
      <c r="V20" s="7"/>
      <c r="W20" s="7"/>
      <c r="X20" s="103" t="s">
        <v>4778</v>
      </c>
      <c r="Y20" s="112"/>
      <c r="Z20" s="28"/>
      <c r="AA20" s="113"/>
    </row>
    <row r="21" ht="15" spans="2:27">
      <c r="B21" s="9" t="s">
        <v>4779</v>
      </c>
      <c r="C21" s="9" t="s">
        <v>4780</v>
      </c>
      <c r="D21" s="9" t="s">
        <v>4781</v>
      </c>
      <c r="E21" s="51" t="s">
        <v>4782</v>
      </c>
      <c r="F21" s="44"/>
      <c r="G21" s="7"/>
      <c r="H21" s="47"/>
      <c r="I21" s="83">
        <v>3300</v>
      </c>
      <c r="J21" s="83">
        <v>3301</v>
      </c>
      <c r="K21" s="83">
        <v>3302</v>
      </c>
      <c r="L21" s="83">
        <v>3303</v>
      </c>
      <c r="M21" s="83">
        <v>3304</v>
      </c>
      <c r="N21" s="83" t="s">
        <v>4783</v>
      </c>
      <c r="O21" s="84"/>
      <c r="P21" s="84"/>
      <c r="Q21" s="84"/>
      <c r="R21" s="84"/>
      <c r="S21" s="84"/>
      <c r="T21" s="7"/>
      <c r="U21" s="7"/>
      <c r="V21" s="7"/>
      <c r="W21" s="7"/>
      <c r="X21" s="104" t="s">
        <v>4784</v>
      </c>
      <c r="Y21" s="115"/>
      <c r="Z21" s="116"/>
      <c r="AA21" s="117"/>
    </row>
    <row r="22" spans="2:24">
      <c r="B22" s="9" t="s">
        <v>4785</v>
      </c>
      <c r="C22" s="9" t="s">
        <v>4786</v>
      </c>
      <c r="D22" s="9" t="s">
        <v>4787</v>
      </c>
      <c r="E22" s="52" t="s">
        <v>4788</v>
      </c>
      <c r="F22" s="44"/>
      <c r="G22" s="7"/>
      <c r="H22" s="46" t="s">
        <v>4644</v>
      </c>
      <c r="I22" s="85" t="s">
        <v>2920</v>
      </c>
      <c r="J22" s="86"/>
      <c r="K22" s="86"/>
      <c r="L22" s="86"/>
      <c r="M22" s="86"/>
      <c r="N22" s="87"/>
      <c r="O22" s="51"/>
      <c r="P22" s="51"/>
      <c r="Q22" s="51"/>
      <c r="R22" s="51"/>
      <c r="S22" s="51"/>
      <c r="T22" s="7"/>
      <c r="U22" s="7"/>
      <c r="V22" s="7"/>
      <c r="W22" s="7"/>
      <c r="X22" s="7"/>
    </row>
    <row r="23" spans="2:24">
      <c r="B23" s="9" t="s">
        <v>4789</v>
      </c>
      <c r="C23" s="9" t="s">
        <v>4790</v>
      </c>
      <c r="D23" s="9" t="s">
        <v>4791</v>
      </c>
      <c r="E23" s="52" t="s">
        <v>4792</v>
      </c>
      <c r="F23" s="4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2:24">
      <c r="B24" s="9" t="s">
        <v>4793</v>
      </c>
      <c r="C24" s="9" t="s">
        <v>4794</v>
      </c>
      <c r="D24" s="9" t="s">
        <v>4795</v>
      </c>
      <c r="E24" s="51" t="s">
        <v>4796</v>
      </c>
      <c r="F24" s="44"/>
      <c r="G24" s="7"/>
      <c r="H24" s="53" t="s">
        <v>789</v>
      </c>
      <c r="I24" s="47" t="s">
        <v>4797</v>
      </c>
      <c r="J24" s="47" t="s">
        <v>4798</v>
      </c>
      <c r="K24" s="47" t="s">
        <v>4799</v>
      </c>
      <c r="L24" s="47" t="s">
        <v>4800</v>
      </c>
      <c r="M24" s="74"/>
      <c r="N24" s="74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2:24">
      <c r="B25" s="9" t="s">
        <v>4801</v>
      </c>
      <c r="C25" s="9" t="s">
        <v>4802</v>
      </c>
      <c r="D25" s="9" t="s">
        <v>4803</v>
      </c>
      <c r="E25" s="51" t="s">
        <v>4804</v>
      </c>
      <c r="F25" s="44"/>
      <c r="G25" s="7"/>
      <c r="H25" s="53"/>
      <c r="I25" s="75" t="s">
        <v>4773</v>
      </c>
      <c r="J25" s="75" t="s">
        <v>4774</v>
      </c>
      <c r="K25" s="75" t="s">
        <v>4775</v>
      </c>
      <c r="L25" s="75" t="s">
        <v>4776</v>
      </c>
      <c r="M25" s="82"/>
      <c r="N25" s="82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2:24">
      <c r="B26" s="9" t="s">
        <v>4805</v>
      </c>
      <c r="C26" s="9" t="s">
        <v>4806</v>
      </c>
      <c r="D26" s="9" t="s">
        <v>4807</v>
      </c>
      <c r="E26" s="52" t="s">
        <v>4808</v>
      </c>
      <c r="F26" s="44"/>
      <c r="G26" s="7"/>
      <c r="H26" s="53"/>
      <c r="I26" s="88" t="s">
        <v>4809</v>
      </c>
      <c r="J26" s="88" t="s">
        <v>4810</v>
      </c>
      <c r="K26" s="88" t="s">
        <v>4811</v>
      </c>
      <c r="L26" s="88" t="s">
        <v>4812</v>
      </c>
      <c r="M26" s="84"/>
      <c r="N26" s="84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2:24">
      <c r="B27" s="9" t="s">
        <v>4813</v>
      </c>
      <c r="C27" s="9" t="s">
        <v>4814</v>
      </c>
      <c r="D27" s="9" t="s">
        <v>4815</v>
      </c>
      <c r="E27" s="52" t="s">
        <v>4816</v>
      </c>
      <c r="F27" s="44"/>
      <c r="G27" s="7"/>
      <c r="H27" s="46" t="s">
        <v>4644</v>
      </c>
      <c r="I27" s="85" t="s">
        <v>4817</v>
      </c>
      <c r="J27" s="86"/>
      <c r="K27" s="86"/>
      <c r="L27" s="87"/>
      <c r="M27" s="51"/>
      <c r="N27" s="51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2:24">
      <c r="B28" s="9" t="s">
        <v>4818</v>
      </c>
      <c r="C28" s="9" t="s">
        <v>4819</v>
      </c>
      <c r="D28" s="9" t="s">
        <v>4820</v>
      </c>
      <c r="F28" s="4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2:24">
      <c r="B29" s="9" t="s">
        <v>4821</v>
      </c>
      <c r="C29" s="9" t="s">
        <v>4822</v>
      </c>
      <c r="D29" s="9" t="s">
        <v>4823</v>
      </c>
      <c r="E29" s="43" t="s">
        <v>4824</v>
      </c>
      <c r="F29" s="44"/>
      <c r="G29" s="7"/>
      <c r="H29" s="53" t="s">
        <v>773</v>
      </c>
      <c r="I29" s="47" t="s">
        <v>4825</v>
      </c>
      <c r="J29" s="47" t="s">
        <v>4826</v>
      </c>
      <c r="K29" s="47" t="s">
        <v>4827</v>
      </c>
      <c r="L29" s="47" t="s">
        <v>4828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2:24">
      <c r="B30" s="9" t="s">
        <v>4829</v>
      </c>
      <c r="C30" s="9" t="s">
        <v>4830</v>
      </c>
      <c r="D30" s="9" t="s">
        <v>4831</v>
      </c>
      <c r="E30" s="43" t="s">
        <v>4832</v>
      </c>
      <c r="F30" s="44"/>
      <c r="G30" s="7"/>
      <c r="H30" s="53"/>
      <c r="I30" s="75" t="s">
        <v>4833</v>
      </c>
      <c r="J30" s="75" t="s">
        <v>4834</v>
      </c>
      <c r="K30" s="75" t="s">
        <v>4835</v>
      </c>
      <c r="L30" s="75" t="s">
        <v>4836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2:24">
      <c r="B31" s="9" t="s">
        <v>4837</v>
      </c>
      <c r="C31" s="9" t="s">
        <v>4838</v>
      </c>
      <c r="D31" s="9" t="s">
        <v>4839</v>
      </c>
      <c r="E31" s="54" t="s">
        <v>4840</v>
      </c>
      <c r="F31" s="44"/>
      <c r="G31" s="7"/>
      <c r="H31" s="53"/>
      <c r="I31" s="88" t="s">
        <v>4841</v>
      </c>
      <c r="J31" s="88" t="s">
        <v>4842</v>
      </c>
      <c r="K31" s="88" t="s">
        <v>4843</v>
      </c>
      <c r="L31" s="88" t="s">
        <v>4844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2:24">
      <c r="B32" s="9" t="s">
        <v>4845</v>
      </c>
      <c r="C32" s="9" t="s">
        <v>4846</v>
      </c>
      <c r="D32" s="9" t="s">
        <v>4847</v>
      </c>
      <c r="E32" s="54" t="s">
        <v>4848</v>
      </c>
      <c r="F32" s="44"/>
      <c r="G32" s="7"/>
      <c r="H32" s="46" t="s">
        <v>4644</v>
      </c>
      <c r="I32" s="85" t="s">
        <v>4849</v>
      </c>
      <c r="J32" s="86"/>
      <c r="K32" s="86"/>
      <c r="L32" s="8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2:24">
      <c r="B33" s="9" t="s">
        <v>4850</v>
      </c>
      <c r="C33" s="9" t="s">
        <v>4851</v>
      </c>
      <c r="D33" s="9" t="s">
        <v>4852</v>
      </c>
      <c r="F33" s="44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2:24">
      <c r="B34" s="9" t="s">
        <v>4853</v>
      </c>
      <c r="C34" s="9" t="s">
        <v>4854</v>
      </c>
      <c r="D34" s="9" t="s">
        <v>4855</v>
      </c>
      <c r="E34" s="17" t="s">
        <v>4856</v>
      </c>
      <c r="F34" s="44"/>
      <c r="G34" s="7"/>
      <c r="H34" s="53" t="s">
        <v>4857</v>
      </c>
      <c r="I34" s="47" t="s">
        <v>4858</v>
      </c>
      <c r="J34" s="47" t="s">
        <v>4859</v>
      </c>
      <c r="K34" s="47" t="s">
        <v>4860</v>
      </c>
      <c r="L34" s="47" t="s">
        <v>4861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2:24">
      <c r="B35" s="9" t="s">
        <v>4862</v>
      </c>
      <c r="C35" s="9" t="s">
        <v>4863</v>
      </c>
      <c r="D35" s="9" t="s">
        <v>4864</v>
      </c>
      <c r="E35" s="17" t="s">
        <v>4865</v>
      </c>
      <c r="F35" s="44"/>
      <c r="G35" s="7"/>
      <c r="H35" s="53"/>
      <c r="I35" s="75" t="s">
        <v>4833</v>
      </c>
      <c r="J35" s="75" t="s">
        <v>4834</v>
      </c>
      <c r="K35" s="75" t="s">
        <v>4835</v>
      </c>
      <c r="L35" s="75" t="s">
        <v>4836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2:24">
      <c r="B36" s="9" t="s">
        <v>4866</v>
      </c>
      <c r="C36" s="9" t="s">
        <v>4867</v>
      </c>
      <c r="D36" s="9" t="s">
        <v>4868</v>
      </c>
      <c r="E36" s="17" t="s">
        <v>4869</v>
      </c>
      <c r="F36" s="44"/>
      <c r="G36" s="7"/>
      <c r="H36" s="53"/>
      <c r="I36" s="88" t="s">
        <v>4870</v>
      </c>
      <c r="J36" s="88" t="s">
        <v>4842</v>
      </c>
      <c r="K36" s="88" t="s">
        <v>4871</v>
      </c>
      <c r="L36" s="88" t="s">
        <v>4872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2:24">
      <c r="B37" s="9" t="s">
        <v>4873</v>
      </c>
      <c r="C37" s="9" t="s">
        <v>4874</v>
      </c>
      <c r="D37" s="9" t="s">
        <v>4875</v>
      </c>
      <c r="E37" s="17" t="s">
        <v>4876</v>
      </c>
      <c r="F37" s="44"/>
      <c r="G37" s="7"/>
      <c r="H37" s="46" t="s">
        <v>4644</v>
      </c>
      <c r="I37" s="85" t="s">
        <v>4877</v>
      </c>
      <c r="J37" s="86"/>
      <c r="K37" s="86"/>
      <c r="L37" s="8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2:24">
      <c r="B38" s="9" t="s">
        <v>4878</v>
      </c>
      <c r="C38" s="9" t="s">
        <v>4879</v>
      </c>
      <c r="D38" s="9" t="s">
        <v>4880</v>
      </c>
      <c r="E38" s="9" t="s">
        <v>4881</v>
      </c>
      <c r="F38" s="44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2:24">
      <c r="B39" s="9" t="s">
        <v>4882</v>
      </c>
      <c r="C39" s="9" t="s">
        <v>4883</v>
      </c>
      <c r="D39" s="9" t="s">
        <v>4884</v>
      </c>
      <c r="E39" s="7"/>
      <c r="F39" s="44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2:24">
      <c r="B40" s="9" t="s">
        <v>4885</v>
      </c>
      <c r="C40" s="9" t="s">
        <v>4886</v>
      </c>
      <c r="D40" s="9" t="s">
        <v>4887</v>
      </c>
      <c r="P40" s="7"/>
      <c r="Q40" s="7"/>
      <c r="R40" s="7"/>
      <c r="S40" s="7"/>
      <c r="T40" s="7"/>
      <c r="U40" s="7"/>
      <c r="V40" s="7"/>
      <c r="W40" s="7"/>
      <c r="X40" s="7"/>
    </row>
    <row r="41" ht="24" spans="2:24">
      <c r="B41" s="9" t="s">
        <v>4888</v>
      </c>
      <c r="C41" s="9" t="s">
        <v>4889</v>
      </c>
      <c r="D41" s="9" t="s">
        <v>4890</v>
      </c>
      <c r="E41" s="55" t="s">
        <v>4891</v>
      </c>
      <c r="F41" s="56" t="s">
        <v>4892</v>
      </c>
      <c r="G41" s="7"/>
      <c r="H41" s="57" t="s">
        <v>4893</v>
      </c>
      <c r="I41" s="89" t="s">
        <v>4894</v>
      </c>
      <c r="J41" s="89"/>
      <c r="K41" s="74" t="s">
        <v>4895</v>
      </c>
      <c r="L41" s="74" t="s">
        <v>4896</v>
      </c>
      <c r="M41" s="74"/>
      <c r="N41" s="74"/>
      <c r="O41" s="74"/>
      <c r="P41" s="7"/>
      <c r="Q41" s="7"/>
      <c r="R41" s="7"/>
      <c r="S41" s="7"/>
      <c r="T41" s="7"/>
      <c r="U41" s="7"/>
      <c r="V41" s="7"/>
      <c r="W41" s="7"/>
      <c r="X41" s="7"/>
    </row>
    <row r="42" ht="24" spans="2:24">
      <c r="B42" s="9" t="s">
        <v>4897</v>
      </c>
      <c r="C42" s="9" t="s">
        <v>4898</v>
      </c>
      <c r="D42" s="9" t="s">
        <v>4899</v>
      </c>
      <c r="E42" s="55" t="s">
        <v>4900</v>
      </c>
      <c r="F42" s="56"/>
      <c r="G42" s="7"/>
      <c r="H42" s="57"/>
      <c r="I42" s="57"/>
      <c r="J42" s="57"/>
      <c r="K42" s="90"/>
      <c r="L42" s="74"/>
      <c r="M42" s="74"/>
      <c r="N42" s="57"/>
      <c r="O42" s="57"/>
      <c r="P42" s="7"/>
      <c r="Q42" s="7"/>
      <c r="R42" s="7"/>
      <c r="S42" s="7"/>
      <c r="T42" s="7"/>
      <c r="U42" s="7"/>
      <c r="V42" s="7"/>
      <c r="W42" s="7"/>
      <c r="X42" s="7"/>
    </row>
    <row r="43" ht="36" spans="2:24">
      <c r="B43" s="9" t="s">
        <v>4901</v>
      </c>
      <c r="C43" s="9" t="s">
        <v>4902</v>
      </c>
      <c r="D43" s="9" t="s">
        <v>4903</v>
      </c>
      <c r="E43" s="58" t="s">
        <v>4904</v>
      </c>
      <c r="F43" s="56"/>
      <c r="G43" s="7"/>
      <c r="H43" s="57" t="s">
        <v>4893</v>
      </c>
      <c r="I43" s="91" t="s">
        <v>4905</v>
      </c>
      <c r="J43" s="91"/>
      <c r="K43" s="74" t="s">
        <v>4895</v>
      </c>
      <c r="L43" s="92" t="s">
        <v>4906</v>
      </c>
      <c r="M43" s="92"/>
      <c r="N43" s="92"/>
      <c r="O43" s="92"/>
      <c r="P43" s="92"/>
      <c r="Q43" s="92"/>
      <c r="R43" s="7"/>
      <c r="S43" s="7"/>
      <c r="T43" s="7"/>
      <c r="U43" s="7"/>
      <c r="V43" s="7"/>
      <c r="W43" s="7"/>
      <c r="X43" s="7"/>
    </row>
    <row r="44" spans="2:24">
      <c r="B44" s="9" t="s">
        <v>4907</v>
      </c>
      <c r="C44" s="9" t="s">
        <v>4908</v>
      </c>
      <c r="D44" s="9" t="s">
        <v>4909</v>
      </c>
      <c r="E44" s="41" t="s">
        <v>4910</v>
      </c>
      <c r="F44" s="41" t="s">
        <v>4911</v>
      </c>
      <c r="G44" s="7"/>
      <c r="H44" s="53" t="s">
        <v>4912</v>
      </c>
      <c r="I44" s="47" t="s">
        <v>4913</v>
      </c>
      <c r="J44" s="47" t="s">
        <v>4914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ht="14.25" customHeight="1" spans="2:24">
      <c r="B45" s="9" t="s">
        <v>4915</v>
      </c>
      <c r="C45" s="9" t="s">
        <v>4916</v>
      </c>
      <c r="D45" s="9" t="s">
        <v>4917</v>
      </c>
      <c r="E45" s="41"/>
      <c r="F45" s="41"/>
      <c r="G45" s="7"/>
      <c r="H45" s="53"/>
      <c r="I45" s="93" t="s">
        <v>4918</v>
      </c>
      <c r="J45" s="94"/>
      <c r="K45" s="74"/>
      <c r="L45" s="74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2:24">
      <c r="B46" s="9" t="s">
        <v>4919</v>
      </c>
      <c r="C46" s="9" t="s">
        <v>4920</v>
      </c>
      <c r="D46" s="9" t="s">
        <v>4921</v>
      </c>
      <c r="E46" s="59" t="s">
        <v>4922</v>
      </c>
      <c r="F46" s="41" t="s">
        <v>4911</v>
      </c>
      <c r="G46" s="7"/>
      <c r="H46" s="53"/>
      <c r="I46" s="95" t="s">
        <v>4923</v>
      </c>
      <c r="J46" s="96"/>
      <c r="K46" s="82"/>
      <c r="L46" s="82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2:24">
      <c r="B47" s="9" t="s">
        <v>4924</v>
      </c>
      <c r="C47" s="9" t="s">
        <v>4925</v>
      </c>
      <c r="D47" s="9" t="s">
        <v>4926</v>
      </c>
      <c r="E47" s="59"/>
      <c r="F47" s="41"/>
      <c r="G47" s="7"/>
      <c r="H47" s="46" t="s">
        <v>4644</v>
      </c>
      <c r="I47" s="76" t="s">
        <v>4927</v>
      </c>
      <c r="J47" s="76"/>
      <c r="K47" s="97"/>
      <c r="L47" s="9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2:24">
      <c r="B48" s="9" t="s">
        <v>4928</v>
      </c>
      <c r="C48" s="9" t="s">
        <v>4929</v>
      </c>
      <c r="D48" s="9" t="s">
        <v>4930</v>
      </c>
      <c r="E48" s="60"/>
      <c r="F48" s="7"/>
      <c r="K48" s="51"/>
      <c r="L48" s="51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2:24">
      <c r="B49" s="9" t="s">
        <v>4931</v>
      </c>
      <c r="C49" s="9" t="s">
        <v>4932</v>
      </c>
      <c r="D49" s="9" t="s">
        <v>4933</v>
      </c>
      <c r="E49" s="7"/>
      <c r="F49" s="41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2:24">
      <c r="B50" s="9" t="s">
        <v>4934</v>
      </c>
      <c r="C50" s="9" t="s">
        <v>4935</v>
      </c>
      <c r="D50" s="9" t="s">
        <v>4936</v>
      </c>
      <c r="F50" s="41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2:24">
      <c r="B51" s="9" t="s">
        <v>4937</v>
      </c>
      <c r="C51" s="9" t="s">
        <v>4938</v>
      </c>
      <c r="D51" s="9" t="s">
        <v>4939</v>
      </c>
      <c r="F51" s="41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2:24">
      <c r="B52" s="9" t="s">
        <v>4940</v>
      </c>
      <c r="C52" s="9" t="s">
        <v>4941</v>
      </c>
      <c r="D52" s="9" t="s">
        <v>4942</v>
      </c>
      <c r="F52" s="41"/>
      <c r="G52" s="7"/>
      <c r="H52" s="53" t="s">
        <v>4943</v>
      </c>
      <c r="I52" s="98" t="s">
        <v>4637</v>
      </c>
      <c r="J52" s="99"/>
      <c r="K52" s="100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2:24">
      <c r="B53" s="9" t="s">
        <v>4944</v>
      </c>
      <c r="C53" s="9" t="s">
        <v>4945</v>
      </c>
      <c r="D53" s="9" t="s">
        <v>4946</v>
      </c>
      <c r="E53" s="7"/>
      <c r="F53" s="41"/>
      <c r="G53" s="7"/>
      <c r="H53" s="53">
        <v>0</v>
      </c>
      <c r="I53" s="98" t="s">
        <v>4947</v>
      </c>
      <c r="J53" s="99"/>
      <c r="K53" s="100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2:24">
      <c r="B54" s="9" t="s">
        <v>4948</v>
      </c>
      <c r="C54" s="9" t="s">
        <v>4949</v>
      </c>
      <c r="D54" s="9" t="s">
        <v>4950</v>
      </c>
      <c r="E54" s="7"/>
      <c r="F54" s="41"/>
      <c r="G54" s="7"/>
      <c r="H54" s="53">
        <v>1</v>
      </c>
      <c r="I54" s="98" t="s">
        <v>4951</v>
      </c>
      <c r="J54" s="99"/>
      <c r="K54" s="100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8:11">
      <c r="H55" s="53">
        <v>2</v>
      </c>
      <c r="I55" s="98" t="s">
        <v>4952</v>
      </c>
      <c r="J55" s="99"/>
      <c r="K55" s="100"/>
    </row>
    <row r="56" spans="8:11">
      <c r="H56" s="53">
        <v>3</v>
      </c>
      <c r="I56" s="98" t="s">
        <v>4953</v>
      </c>
      <c r="J56" s="99"/>
      <c r="K56" s="100"/>
    </row>
    <row r="57" ht="12.75" spans="4:11">
      <c r="D57" s="9" t="s">
        <v>4954</v>
      </c>
      <c r="H57" s="53">
        <v>4</v>
      </c>
      <c r="I57" s="98" t="s">
        <v>4955</v>
      </c>
      <c r="J57" s="99"/>
      <c r="K57" s="100"/>
    </row>
    <row r="58" spans="2:11">
      <c r="B58" s="61"/>
      <c r="C58" s="62" t="s">
        <v>4956</v>
      </c>
      <c r="H58" s="53">
        <v>5</v>
      </c>
      <c r="I58" s="98" t="s">
        <v>4957</v>
      </c>
      <c r="J58" s="99"/>
      <c r="K58" s="100"/>
    </row>
    <row r="59" spans="2:11">
      <c r="B59" s="63" t="s">
        <v>4958</v>
      </c>
      <c r="C59" s="64" t="s">
        <v>4959</v>
      </c>
      <c r="D59" s="9" t="s">
        <v>4960</v>
      </c>
      <c r="H59" s="53">
        <v>6</v>
      </c>
      <c r="I59" s="98" t="s">
        <v>4961</v>
      </c>
      <c r="J59" s="99"/>
      <c r="K59" s="100"/>
    </row>
    <row r="60" spans="2:4">
      <c r="B60" s="65" t="s">
        <v>4962</v>
      </c>
      <c r="C60" s="66" t="s">
        <v>4963</v>
      </c>
      <c r="D60" s="67" t="s">
        <v>4964</v>
      </c>
    </row>
    <row r="61" spans="2:4">
      <c r="B61" s="68" t="s">
        <v>4965</v>
      </c>
      <c r="C61" s="69" t="s">
        <v>4966</v>
      </c>
      <c r="D61" s="70" t="s">
        <v>4967</v>
      </c>
    </row>
    <row r="62" spans="2:4">
      <c r="B62" s="68" t="s">
        <v>4968</v>
      </c>
      <c r="C62" s="69" t="s">
        <v>4969</v>
      </c>
      <c r="D62" s="70" t="s">
        <v>4970</v>
      </c>
    </row>
    <row r="63" spans="2:4">
      <c r="B63" s="71" t="s">
        <v>4971</v>
      </c>
      <c r="C63" s="72" t="s">
        <v>4972</v>
      </c>
      <c r="D63" s="73" t="s">
        <v>4973</v>
      </c>
    </row>
    <row r="64" spans="2:4">
      <c r="B64" s="71" t="s">
        <v>4974</v>
      </c>
      <c r="C64" s="72" t="s">
        <v>4975</v>
      </c>
      <c r="D64" s="73" t="s">
        <v>4976</v>
      </c>
    </row>
    <row r="65" spans="2:4">
      <c r="B65" s="71" t="s">
        <v>4977</v>
      </c>
      <c r="C65" s="72" t="s">
        <v>4978</v>
      </c>
      <c r="D65" s="73" t="s">
        <v>4979</v>
      </c>
    </row>
    <row r="66" spans="2:4">
      <c r="B66" s="71" t="s">
        <v>4980</v>
      </c>
      <c r="C66" s="72" t="s">
        <v>4981</v>
      </c>
      <c r="D66" s="73" t="s">
        <v>4982</v>
      </c>
    </row>
    <row r="67" spans="2:4">
      <c r="B67" s="71" t="s">
        <v>4983</v>
      </c>
      <c r="C67" s="72" t="s">
        <v>4984</v>
      </c>
      <c r="D67" s="73" t="s">
        <v>4985</v>
      </c>
    </row>
    <row r="68" ht="12.75" spans="2:4">
      <c r="B68" s="118" t="s">
        <v>4986</v>
      </c>
      <c r="C68" s="119" t="s">
        <v>4987</v>
      </c>
      <c r="D68" s="45" t="s">
        <v>4988</v>
      </c>
    </row>
    <row r="69" spans="2:4">
      <c r="B69" s="13"/>
      <c r="C69" s="9" t="s">
        <v>4989</v>
      </c>
      <c r="D69" s="45" t="s">
        <v>4990</v>
      </c>
    </row>
    <row r="70" ht="12.75" spans="3:4">
      <c r="C70" s="9" t="s">
        <v>4991</v>
      </c>
      <c r="D70" s="45" t="s">
        <v>4992</v>
      </c>
    </row>
    <row r="71" spans="2:3">
      <c r="B71" s="61"/>
      <c r="C71" s="62" t="s">
        <v>4993</v>
      </c>
    </row>
    <row r="72" spans="2:4">
      <c r="B72" s="63" t="s">
        <v>4994</v>
      </c>
      <c r="C72" s="64" t="s">
        <v>4995</v>
      </c>
      <c r="D72" s="9" t="s">
        <v>4996</v>
      </c>
    </row>
    <row r="73" spans="2:4">
      <c r="B73" s="63" t="s">
        <v>4997</v>
      </c>
      <c r="C73" s="64" t="s">
        <v>4998</v>
      </c>
      <c r="D73" s="9" t="s">
        <v>4999</v>
      </c>
    </row>
    <row r="74" ht="12.75" spans="2:4">
      <c r="B74" s="118" t="s">
        <v>5000</v>
      </c>
      <c r="C74" s="119" t="s">
        <v>5001</v>
      </c>
      <c r="D74" s="9" t="s">
        <v>5002</v>
      </c>
    </row>
    <row r="75" ht="12.75"/>
    <row r="76" spans="2:3">
      <c r="B76" s="61"/>
      <c r="C76" s="62" t="s">
        <v>5003</v>
      </c>
    </row>
    <row r="77" spans="2:4">
      <c r="B77" s="63" t="s">
        <v>5004</v>
      </c>
      <c r="C77" s="64" t="s">
        <v>5005</v>
      </c>
      <c r="D77" s="9" t="s">
        <v>5006</v>
      </c>
    </row>
    <row r="78" spans="2:4">
      <c r="B78" s="63" t="s">
        <v>5007</v>
      </c>
      <c r="C78" s="64" t="s">
        <v>5008</v>
      </c>
      <c r="D78" s="9" t="s">
        <v>5009</v>
      </c>
    </row>
    <row r="79" spans="2:4">
      <c r="B79" s="120" t="s">
        <v>5010</v>
      </c>
      <c r="C79" s="121" t="s">
        <v>5011</v>
      </c>
      <c r="D79" s="9" t="s">
        <v>5012</v>
      </c>
    </row>
    <row r="80" spans="2:4">
      <c r="B80" s="120" t="s">
        <v>5013</v>
      </c>
      <c r="C80" s="121" t="s">
        <v>5014</v>
      </c>
      <c r="D80" s="9" t="s">
        <v>5015</v>
      </c>
    </row>
    <row r="81" spans="2:4">
      <c r="B81" s="63" t="s">
        <v>5016</v>
      </c>
      <c r="C81" s="64" t="s">
        <v>5017</v>
      </c>
      <c r="D81" s="9" t="s">
        <v>5018</v>
      </c>
    </row>
    <row r="82" spans="2:4">
      <c r="B82" s="63" t="s">
        <v>5019</v>
      </c>
      <c r="C82" s="64" t="s">
        <v>5020</v>
      </c>
      <c r="D82" s="9" t="s">
        <v>5021</v>
      </c>
    </row>
    <row r="83" spans="2:4">
      <c r="B83" s="120" t="s">
        <v>5022</v>
      </c>
      <c r="C83" s="121" t="s">
        <v>5023</v>
      </c>
      <c r="D83" s="9" t="s">
        <v>5024</v>
      </c>
    </row>
    <row r="84" spans="2:4">
      <c r="B84" s="120" t="s">
        <v>5025</v>
      </c>
      <c r="C84" s="121" t="s">
        <v>5026</v>
      </c>
      <c r="D84" s="9" t="s">
        <v>5027</v>
      </c>
    </row>
    <row r="85" spans="2:4">
      <c r="B85" s="63" t="s">
        <v>5028</v>
      </c>
      <c r="C85" s="64" t="s">
        <v>5029</v>
      </c>
      <c r="D85" s="9" t="s">
        <v>5030</v>
      </c>
    </row>
    <row r="86" ht="12.75" spans="2:4">
      <c r="B86" s="118" t="s">
        <v>5031</v>
      </c>
      <c r="C86" s="119" t="s">
        <v>5032</v>
      </c>
      <c r="D86" s="9" t="s">
        <v>5033</v>
      </c>
    </row>
    <row r="88" ht="12.75"/>
    <row r="89" spans="2:3">
      <c r="B89" s="61"/>
      <c r="C89" s="62" t="s">
        <v>5034</v>
      </c>
    </row>
    <row r="90" spans="2:4">
      <c r="B90" s="63" t="s">
        <v>5035</v>
      </c>
      <c r="C90" s="64" t="s">
        <v>5036</v>
      </c>
      <c r="D90" s="9" t="s">
        <v>5037</v>
      </c>
    </row>
    <row r="91" spans="2:4">
      <c r="B91" s="63" t="s">
        <v>5038</v>
      </c>
      <c r="C91" s="64" t="s">
        <v>5039</v>
      </c>
      <c r="D91" s="9" t="s">
        <v>5040</v>
      </c>
    </row>
    <row r="92" ht="12.75" spans="2:4">
      <c r="B92" s="118" t="s">
        <v>5041</v>
      </c>
      <c r="C92" s="119" t="s">
        <v>5042</v>
      </c>
      <c r="D92" s="9" t="s">
        <v>5043</v>
      </c>
    </row>
    <row r="93" ht="12.75" spans="2:3">
      <c r="B93" s="13"/>
      <c r="C93" s="13"/>
    </row>
    <row r="94" spans="2:3">
      <c r="B94" s="61"/>
      <c r="C94" s="62" t="s">
        <v>5044</v>
      </c>
    </row>
    <row r="95" spans="2:4">
      <c r="B95" s="71" t="s">
        <v>5045</v>
      </c>
      <c r="C95" s="72" t="s">
        <v>5046</v>
      </c>
      <c r="D95" s="67" t="s">
        <v>5047</v>
      </c>
    </row>
    <row r="96" spans="2:4">
      <c r="B96" s="71" t="s">
        <v>5048</v>
      </c>
      <c r="C96" s="72" t="s">
        <v>5049</v>
      </c>
      <c r="D96" s="67" t="s">
        <v>5050</v>
      </c>
    </row>
    <row r="97" spans="2:4">
      <c r="B97" s="71" t="s">
        <v>5051</v>
      </c>
      <c r="C97" s="72" t="s">
        <v>5052</v>
      </c>
      <c r="D97" s="67" t="s">
        <v>5053</v>
      </c>
    </row>
    <row r="98" spans="2:4">
      <c r="B98" s="71" t="s">
        <v>5054</v>
      </c>
      <c r="C98" s="72" t="s">
        <v>5055</v>
      </c>
      <c r="D98" s="67" t="s">
        <v>5056</v>
      </c>
    </row>
    <row r="99" spans="2:4">
      <c r="B99" s="71" t="s">
        <v>5057</v>
      </c>
      <c r="C99" s="72" t="s">
        <v>5058</v>
      </c>
      <c r="D99" s="67" t="s">
        <v>5059</v>
      </c>
    </row>
    <row r="100" spans="2:4">
      <c r="B100" s="71" t="s">
        <v>5060</v>
      </c>
      <c r="C100" s="72" t="s">
        <v>5061</v>
      </c>
      <c r="D100" s="67" t="s">
        <v>5062</v>
      </c>
    </row>
    <row r="101" spans="2:4">
      <c r="B101" s="71" t="s">
        <v>5063</v>
      </c>
      <c r="C101" s="72" t="s">
        <v>5064</v>
      </c>
      <c r="D101" s="67" t="s">
        <v>5065</v>
      </c>
    </row>
    <row r="102" spans="2:4">
      <c r="B102" s="71" t="s">
        <v>5066</v>
      </c>
      <c r="C102" s="72" t="s">
        <v>5067</v>
      </c>
      <c r="D102" s="67" t="s">
        <v>5068</v>
      </c>
    </row>
    <row r="103" spans="2:4">
      <c r="B103" s="71" t="s">
        <v>5069</v>
      </c>
      <c r="C103" s="72" t="s">
        <v>5070</v>
      </c>
      <c r="D103" s="67" t="s">
        <v>5071</v>
      </c>
    </row>
    <row r="104" ht="12.75" spans="2:4">
      <c r="B104" s="122" t="s">
        <v>5072</v>
      </c>
      <c r="C104" s="123" t="s">
        <v>5073</v>
      </c>
      <c r="D104" s="67" t="s">
        <v>5074</v>
      </c>
    </row>
    <row r="105" ht="12.75"/>
    <row r="106" ht="14.25" customHeight="1" spans="2:3">
      <c r="B106" s="124" t="s">
        <v>5075</v>
      </c>
      <c r="C106" s="125"/>
    </row>
    <row r="107" spans="2:3">
      <c r="B107" s="126"/>
      <c r="C107" s="127"/>
    </row>
    <row r="108" ht="14.25" spans="2:3">
      <c r="B108" s="128" t="s">
        <v>46</v>
      </c>
      <c r="C108" s="129" t="s">
        <v>5076</v>
      </c>
    </row>
    <row r="109" ht="14.25" spans="2:3">
      <c r="B109" s="128" t="s">
        <v>5077</v>
      </c>
      <c r="C109" s="129" t="s">
        <v>5078</v>
      </c>
    </row>
    <row r="110" ht="14.25" spans="2:3">
      <c r="B110" s="128" t="s">
        <v>5079</v>
      </c>
      <c r="C110" s="129" t="s">
        <v>5080</v>
      </c>
    </row>
    <row r="111" ht="14.25" spans="2:3">
      <c r="B111" s="130" t="s">
        <v>5081</v>
      </c>
      <c r="C111" s="129" t="s">
        <v>5082</v>
      </c>
    </row>
    <row r="112" ht="14.25" spans="2:3">
      <c r="B112" s="130"/>
      <c r="C112" s="129" t="s">
        <v>5083</v>
      </c>
    </row>
    <row r="113" ht="14.25" spans="2:3">
      <c r="B113" s="130" t="s">
        <v>5084</v>
      </c>
      <c r="C113" s="131" t="s">
        <v>5085</v>
      </c>
    </row>
    <row r="114" ht="14.25" spans="2:3">
      <c r="B114" s="130" t="s">
        <v>5086</v>
      </c>
      <c r="C114" s="131" t="s">
        <v>5087</v>
      </c>
    </row>
    <row r="115" ht="14.25" spans="2:3">
      <c r="B115" s="130"/>
      <c r="C115" s="131" t="s">
        <v>5088</v>
      </c>
    </row>
    <row r="116" ht="14.25" spans="2:3">
      <c r="B116" s="130" t="s">
        <v>5089</v>
      </c>
      <c r="C116" s="131" t="s">
        <v>5090</v>
      </c>
    </row>
    <row r="117" ht="15" spans="2:3">
      <c r="B117" s="132" t="s">
        <v>5091</v>
      </c>
      <c r="C117" s="133" t="s">
        <v>5092</v>
      </c>
    </row>
    <row r="120" ht="12.75"/>
    <row r="121" spans="2:3">
      <c r="B121" s="124" t="s">
        <v>5093</v>
      </c>
      <c r="C121" s="125"/>
    </row>
    <row r="122" spans="2:3">
      <c r="B122" s="126"/>
      <c r="C122" s="127"/>
    </row>
    <row r="123" ht="14.25" spans="2:3">
      <c r="B123" s="128" t="s">
        <v>46</v>
      </c>
      <c r="C123" s="131" t="s">
        <v>5094</v>
      </c>
    </row>
    <row r="124" ht="14.25" spans="2:3">
      <c r="B124" s="128" t="s">
        <v>5077</v>
      </c>
      <c r="C124" s="131" t="s">
        <v>5095</v>
      </c>
    </row>
    <row r="125" ht="14.25" spans="2:3">
      <c r="B125" s="128" t="s">
        <v>5079</v>
      </c>
      <c r="C125" s="131" t="s">
        <v>5096</v>
      </c>
    </row>
    <row r="126" ht="14.25" spans="2:3">
      <c r="B126" s="130" t="s">
        <v>5081</v>
      </c>
      <c r="C126" s="131" t="s">
        <v>5097</v>
      </c>
    </row>
    <row r="127" ht="14.25" spans="2:3">
      <c r="B127" s="130"/>
      <c r="C127" s="131" t="s">
        <v>5098</v>
      </c>
    </row>
    <row r="128" ht="14.25" spans="2:3">
      <c r="B128" s="130" t="s">
        <v>5084</v>
      </c>
      <c r="C128" s="131" t="s">
        <v>5099</v>
      </c>
    </row>
    <row r="129" ht="14.25" spans="2:3">
      <c r="B129" s="130" t="s">
        <v>5086</v>
      </c>
      <c r="C129" s="131" t="s">
        <v>5100</v>
      </c>
    </row>
    <row r="130" ht="14.25" spans="2:3">
      <c r="B130" s="130" t="s">
        <v>5101</v>
      </c>
      <c r="C130" s="131" t="s">
        <v>5102</v>
      </c>
    </row>
    <row r="131" ht="14.25" spans="2:3">
      <c r="B131" s="130" t="s">
        <v>5089</v>
      </c>
      <c r="C131" s="131" t="s">
        <v>5103</v>
      </c>
    </row>
    <row r="132" ht="15" spans="2:3">
      <c r="B132" s="132" t="s">
        <v>5091</v>
      </c>
      <c r="C132" s="134" t="s">
        <v>5104</v>
      </c>
    </row>
  </sheetData>
  <mergeCells count="35">
    <mergeCell ref="B1:D1"/>
    <mergeCell ref="I5:V5"/>
    <mergeCell ref="I6:V6"/>
    <mergeCell ref="I16:S16"/>
    <mergeCell ref="I22:N22"/>
    <mergeCell ref="I27:L27"/>
    <mergeCell ref="I32:L32"/>
    <mergeCell ref="I37:L37"/>
    <mergeCell ref="I41:J41"/>
    <mergeCell ref="L41:O41"/>
    <mergeCell ref="I43:J43"/>
    <mergeCell ref="L43:Q43"/>
    <mergeCell ref="I47:J47"/>
    <mergeCell ref="I52:K52"/>
    <mergeCell ref="I53:K53"/>
    <mergeCell ref="I54:K54"/>
    <mergeCell ref="I55:K55"/>
    <mergeCell ref="I56:K56"/>
    <mergeCell ref="I57:K57"/>
    <mergeCell ref="I58:K58"/>
    <mergeCell ref="I59:K59"/>
    <mergeCell ref="E44:E45"/>
    <mergeCell ref="F4:F39"/>
    <mergeCell ref="F41:F43"/>
    <mergeCell ref="F44:F45"/>
    <mergeCell ref="F46:F47"/>
    <mergeCell ref="H3:H5"/>
    <mergeCell ref="H8:H10"/>
    <mergeCell ref="H13:H15"/>
    <mergeCell ref="H19:H21"/>
    <mergeCell ref="H24:H26"/>
    <mergeCell ref="H29:H31"/>
    <mergeCell ref="H34:H36"/>
    <mergeCell ref="B121:C122"/>
    <mergeCell ref="B106:C107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D5" sqref="D5"/>
    </sheetView>
  </sheetViews>
  <sheetFormatPr defaultColWidth="9" defaultRowHeight="14.25" outlineLevelCol="5"/>
  <cols>
    <col min="4" max="4" width="35" customWidth="1"/>
    <col min="5" max="5" width="13.875" customWidth="1"/>
    <col min="6" max="6" width="42.875" customWidth="1"/>
  </cols>
  <sheetData>
    <row r="1" s="1" customFormat="1" ht="21.75" customHeight="1" spans="1:4">
      <c r="A1" s="27" t="s">
        <v>5105</v>
      </c>
      <c r="B1" s="27"/>
      <c r="C1" s="27"/>
      <c r="D1" s="27"/>
    </row>
    <row r="2" s="1" customFormat="1" spans="1:6">
      <c r="A2" s="28" t="s">
        <v>5106</v>
      </c>
      <c r="B2" s="29" t="s">
        <v>1</v>
      </c>
      <c r="C2" s="30"/>
      <c r="D2" s="31" t="s">
        <v>5107</v>
      </c>
      <c r="E2" s="1" t="s">
        <v>4639</v>
      </c>
      <c r="F2" s="1" t="s">
        <v>5108</v>
      </c>
    </row>
    <row r="3" s="1" customFormat="1" ht="33.75" customHeight="1" spans="1:6">
      <c r="A3" s="28">
        <v>1</v>
      </c>
      <c r="B3" s="28" t="s">
        <v>5109</v>
      </c>
      <c r="C3" s="30"/>
      <c r="D3" s="32" t="s">
        <v>5110</v>
      </c>
      <c r="E3" s="33" t="s">
        <v>5111</v>
      </c>
      <c r="F3" s="1" t="s">
        <v>5112</v>
      </c>
    </row>
    <row r="4" s="1" customFormat="1" ht="30.75" customHeight="1" spans="1:4">
      <c r="A4" s="28">
        <v>2</v>
      </c>
      <c r="B4" s="28" t="s">
        <v>5113</v>
      </c>
      <c r="C4" s="30"/>
      <c r="D4" s="32" t="s">
        <v>5114</v>
      </c>
    </row>
    <row r="5" s="1" customFormat="1" ht="24.75" customHeight="1" spans="1:4">
      <c r="A5" s="28"/>
      <c r="B5" s="28"/>
      <c r="C5" s="30"/>
      <c r="D5" s="32" t="s">
        <v>5115</v>
      </c>
    </row>
    <row r="6" s="1" customFormat="1" ht="29.25" customHeight="1" spans="1:4">
      <c r="A6" s="28">
        <v>3</v>
      </c>
      <c r="B6" s="28" t="s">
        <v>5116</v>
      </c>
      <c r="C6" s="30"/>
      <c r="D6" s="32" t="s">
        <v>5117</v>
      </c>
    </row>
    <row r="7" s="1" customFormat="1" ht="21" customHeight="1" spans="1:4">
      <c r="A7" s="28">
        <v>4</v>
      </c>
      <c r="B7" s="28" t="s">
        <v>5118</v>
      </c>
      <c r="C7" s="30"/>
      <c r="D7" s="32" t="s">
        <v>5119</v>
      </c>
    </row>
    <row r="8" s="1" customFormat="1" ht="34.5" customHeight="1" spans="1:4">
      <c r="A8" s="28" t="s">
        <v>5120</v>
      </c>
      <c r="B8" s="28" t="s">
        <v>5121</v>
      </c>
      <c r="C8" s="30"/>
      <c r="D8" s="32" t="s">
        <v>5122</v>
      </c>
    </row>
    <row r="9" s="1" customFormat="1" ht="60" customHeight="1" spans="1:4">
      <c r="A9" s="34" t="s">
        <v>5123</v>
      </c>
      <c r="B9" s="34" t="s">
        <v>5124</v>
      </c>
      <c r="C9" s="35"/>
      <c r="D9" s="36" t="s">
        <v>5125</v>
      </c>
    </row>
    <row r="10" s="1" customFormat="1" ht="45.75" customHeight="1" spans="1:4">
      <c r="A10" s="28">
        <v>6</v>
      </c>
      <c r="B10" s="29" t="s">
        <v>5126</v>
      </c>
      <c r="C10" s="30"/>
      <c r="D10" s="31" t="s">
        <v>5127</v>
      </c>
    </row>
    <row r="11" s="1" customFormat="1" ht="32.25" customHeight="1" spans="1:4">
      <c r="A11" s="28">
        <v>7</v>
      </c>
      <c r="B11" s="29" t="s">
        <v>5128</v>
      </c>
      <c r="C11" s="30"/>
      <c r="D11" s="31" t="s">
        <v>5129</v>
      </c>
    </row>
    <row r="12" s="1" customFormat="1" ht="17.25" customHeight="1" spans="1:4">
      <c r="A12" s="28"/>
      <c r="B12" s="28"/>
      <c r="C12" s="30"/>
      <c r="D12" s="31" t="s">
        <v>5130</v>
      </c>
    </row>
    <row r="13" s="1" customFormat="1" spans="1:4">
      <c r="A13" s="28"/>
      <c r="B13" s="28"/>
      <c r="C13" s="30"/>
      <c r="D13" s="32"/>
    </row>
    <row r="14" s="1" customFormat="1" spans="1:4">
      <c r="A14" s="37" t="s">
        <v>5131</v>
      </c>
      <c r="B14" s="37"/>
      <c r="C14" s="37"/>
      <c r="D14" s="37"/>
    </row>
  </sheetData>
  <mergeCells count="2">
    <mergeCell ref="A1:D1"/>
    <mergeCell ref="A14:D14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IO统计</vt:lpstr>
      <vt:lpstr>IO表</vt:lpstr>
      <vt:lpstr>总览</vt:lpstr>
      <vt:lpstr>伺服指定IO</vt:lpstr>
      <vt:lpstr>自动流程</vt:lpstr>
      <vt:lpstr>温度参数</vt:lpstr>
      <vt:lpstr>伺服数据</vt:lpstr>
      <vt:lpstr>PC数据IP地址</vt:lpstr>
      <vt:lpstr>热压动作流程</vt:lpstr>
      <vt:lpstr>EM0</vt:lpstr>
      <vt:lpstr>机器人交互</vt:lpstr>
      <vt:lpstr>状态记忆</vt:lpstr>
      <vt:lpstr>更改事项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1</cp:revision>
  <dcterms:created xsi:type="dcterms:W3CDTF">2016-03-28T03:14:00Z</dcterms:created>
  <cp:lastPrinted>2017-04-02T02:39:00Z</cp:lastPrinted>
  <dcterms:modified xsi:type="dcterms:W3CDTF">2019-05-13T05:48:49Z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